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e8cc85ae2d2bd79/Documents/Data Analytics/Major Assignments/Major Assignment 3/"/>
    </mc:Choice>
  </mc:AlternateContent>
  <xr:revisionPtr revIDLastSave="21" documentId="13_ncr:1_{33E8A441-B6A2-47DD-BBF1-8574B41BC9FE}" xr6:coauthVersionLast="47" xr6:coauthVersionMax="47" xr10:uidLastSave="{7A26D06F-8472-48ED-B72C-A36279564346}"/>
  <bookViews>
    <workbookView xWindow="-108" yWindow="-108" windowWidth="23256" windowHeight="12456" activeTab="2" xr2:uid="{D1A4A325-9C8F-3740-8BE6-6E488C3383EF}"/>
  </bookViews>
  <sheets>
    <sheet name="Instruction" sheetId="21" r:id="rId1"/>
    <sheet name="Revenue sheet" sheetId="20" r:id="rId2"/>
    <sheet name="Table" sheetId="1" r:id="rId3"/>
    <sheet name="QTY &amp; shipping cost" sheetId="18" r:id="rId4"/>
    <sheet name="State and cust type" sheetId="12" r:id="rId5"/>
    <sheet name="Cost and price details" sheetId="13" r:id="rId6"/>
    <sheet name="Account, order priority and cat" sheetId="4" r:id="rId7"/>
    <sheet name="Order date customer name" sheetId="3" r:id="rId8"/>
    <sheet name="Tax and discount slab" sheetId="17" r:id="rId9"/>
  </sheets>
  <definedNames>
    <definedName name="_xlnm._FilterDatabase" localSheetId="6" hidden="1">'Account, order priority and cat'!$A$1:$D$1038</definedName>
    <definedName name="_xlnm._FilterDatabase" localSheetId="5" hidden="1">'Cost and price details'!$A$1:$F$1038</definedName>
    <definedName name="_xlnm._FilterDatabase" localSheetId="7" hidden="1">'Order date customer name'!$A$1:$C$1038</definedName>
    <definedName name="_xlnm._FilterDatabase" localSheetId="3" hidden="1">'QTY &amp; shipping cost'!$A$1:$C$1038</definedName>
    <definedName name="_xlnm._FilterDatabase" localSheetId="1" hidden="1">'Revenue sheet'!$R$3:$U$2061</definedName>
    <definedName name="_xlnm._FilterDatabase" localSheetId="4" hidden="1">'State and cust type'!$A$1:$C$1038</definedName>
    <definedName name="_xlnm._FilterDatabase" localSheetId="2" hidden="1">Table!$A$3:$V$1040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0" l="1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85" i="20"/>
  <c r="D386" i="20"/>
  <c r="D387" i="20"/>
  <c r="D388" i="20"/>
  <c r="D389" i="20"/>
  <c r="D390" i="20"/>
  <c r="D391" i="20"/>
  <c r="D392" i="20"/>
  <c r="D393" i="20"/>
  <c r="D394" i="20"/>
  <c r="D395" i="20"/>
  <c r="D396" i="20"/>
  <c r="D397" i="20"/>
  <c r="D398" i="20"/>
  <c r="D399" i="20"/>
  <c r="D400" i="20"/>
  <c r="D401" i="20"/>
  <c r="D402" i="20"/>
  <c r="D403" i="20"/>
  <c r="D404" i="20"/>
  <c r="D405" i="20"/>
  <c r="D406" i="20"/>
  <c r="D407" i="20"/>
  <c r="D408" i="20"/>
  <c r="D409" i="20"/>
  <c r="D410" i="20"/>
  <c r="D411" i="20"/>
  <c r="D412" i="20"/>
  <c r="D413" i="20"/>
  <c r="D414" i="20"/>
  <c r="D415" i="20"/>
  <c r="D416" i="20"/>
  <c r="D417" i="20"/>
  <c r="D418" i="20"/>
  <c r="D419" i="20"/>
  <c r="D420" i="20"/>
  <c r="D421" i="20"/>
  <c r="D422" i="20"/>
  <c r="D423" i="20"/>
  <c r="D424" i="20"/>
  <c r="D425" i="20"/>
  <c r="D426" i="20"/>
  <c r="D427" i="20"/>
  <c r="D428" i="20"/>
  <c r="D429" i="20"/>
  <c r="D430" i="20"/>
  <c r="D431" i="20"/>
  <c r="D432" i="20"/>
  <c r="D433" i="20"/>
  <c r="D434" i="20"/>
  <c r="D435" i="20"/>
  <c r="D436" i="20"/>
  <c r="D437" i="20"/>
  <c r="D438" i="20"/>
  <c r="D439" i="20"/>
  <c r="D440" i="20"/>
  <c r="D441" i="20"/>
  <c r="D442" i="20"/>
  <c r="D443" i="20"/>
  <c r="D444" i="20"/>
  <c r="D445" i="20"/>
  <c r="D446" i="20"/>
  <c r="D447" i="20"/>
  <c r="D448" i="20"/>
  <c r="D449" i="20"/>
  <c r="D450" i="20"/>
  <c r="D451" i="20"/>
  <c r="D452" i="20"/>
  <c r="D453" i="20"/>
  <c r="D454" i="20"/>
  <c r="D455" i="20"/>
  <c r="D456" i="20"/>
  <c r="D457" i="20"/>
  <c r="D458" i="20"/>
  <c r="D459" i="20"/>
  <c r="D460" i="20"/>
  <c r="D461" i="20"/>
  <c r="D462" i="20"/>
  <c r="D463" i="20"/>
  <c r="D464" i="20"/>
  <c r="D465" i="20"/>
  <c r="D466" i="20"/>
  <c r="D467" i="20"/>
  <c r="D468" i="20"/>
  <c r="D469" i="20"/>
  <c r="D470" i="20"/>
  <c r="D471" i="20"/>
  <c r="D472" i="20"/>
  <c r="D473" i="20"/>
  <c r="D474" i="20"/>
  <c r="D475" i="20"/>
  <c r="D476" i="20"/>
  <c r="D477" i="20"/>
  <c r="D478" i="20"/>
  <c r="D479" i="20"/>
  <c r="D480" i="20"/>
  <c r="D481" i="20"/>
  <c r="D482" i="20"/>
  <c r="D483" i="20"/>
  <c r="D484" i="20"/>
  <c r="D485" i="20"/>
  <c r="D486" i="20"/>
  <c r="D487" i="20"/>
  <c r="D488" i="20"/>
  <c r="D489" i="20"/>
  <c r="D490" i="20"/>
  <c r="D491" i="20"/>
  <c r="D492" i="20"/>
  <c r="D493" i="20"/>
  <c r="D494" i="20"/>
  <c r="D495" i="20"/>
  <c r="D496" i="20"/>
  <c r="D497" i="20"/>
  <c r="D498" i="20"/>
  <c r="D499" i="20"/>
  <c r="D500" i="20"/>
  <c r="D501" i="20"/>
  <c r="D502" i="20"/>
  <c r="D503" i="20"/>
  <c r="D504" i="20"/>
  <c r="D505" i="20"/>
  <c r="D506" i="20"/>
  <c r="D507" i="20"/>
  <c r="D508" i="20"/>
  <c r="D509" i="20"/>
  <c r="D510" i="20"/>
  <c r="D511" i="20"/>
  <c r="D512" i="20"/>
  <c r="D513" i="20"/>
  <c r="D514" i="20"/>
  <c r="D515" i="20"/>
  <c r="D516" i="20"/>
  <c r="D517" i="20"/>
  <c r="D518" i="20"/>
  <c r="D519" i="20"/>
  <c r="D520" i="20"/>
  <c r="D521" i="20"/>
  <c r="D522" i="20"/>
  <c r="D523" i="20"/>
  <c r="D524" i="20"/>
  <c r="D525" i="20"/>
  <c r="D526" i="20"/>
  <c r="D527" i="20"/>
  <c r="D528" i="20"/>
  <c r="D529" i="20"/>
  <c r="D530" i="20"/>
  <c r="D531" i="20"/>
  <c r="D532" i="20"/>
  <c r="D533" i="20"/>
  <c r="D534" i="20"/>
  <c r="D535" i="20"/>
  <c r="D536" i="20"/>
  <c r="D537" i="20"/>
  <c r="D538" i="20"/>
  <c r="D539" i="20"/>
  <c r="D540" i="20"/>
  <c r="D541" i="20"/>
  <c r="D542" i="20"/>
  <c r="D543" i="20"/>
  <c r="D544" i="20"/>
  <c r="D545" i="20"/>
  <c r="D546" i="20"/>
  <c r="D547" i="20"/>
  <c r="D548" i="20"/>
  <c r="D549" i="20"/>
  <c r="D550" i="20"/>
  <c r="D551" i="20"/>
  <c r="D552" i="20"/>
  <c r="D553" i="20"/>
  <c r="D554" i="20"/>
  <c r="D555" i="20"/>
  <c r="D556" i="20"/>
  <c r="D557" i="20"/>
  <c r="D558" i="20"/>
  <c r="D559" i="20"/>
  <c r="D560" i="20"/>
  <c r="D561" i="20"/>
  <c r="D562" i="20"/>
  <c r="D563" i="20"/>
  <c r="D564" i="20"/>
  <c r="D565" i="20"/>
  <c r="D566" i="20"/>
  <c r="D567" i="20"/>
  <c r="D568" i="20"/>
  <c r="D569" i="20"/>
  <c r="D570" i="20"/>
  <c r="D571" i="20"/>
  <c r="D572" i="20"/>
  <c r="D573" i="20"/>
  <c r="D574" i="20"/>
  <c r="D575" i="20"/>
  <c r="D576" i="20"/>
  <c r="D577" i="20"/>
  <c r="D578" i="20"/>
  <c r="D579" i="20"/>
  <c r="D580" i="20"/>
  <c r="D581" i="20"/>
  <c r="D582" i="20"/>
  <c r="D583" i="20"/>
  <c r="D584" i="20"/>
  <c r="D585" i="20"/>
  <c r="D586" i="20"/>
  <c r="D587" i="20"/>
  <c r="D588" i="20"/>
  <c r="D589" i="20"/>
  <c r="D590" i="20"/>
  <c r="D591" i="20"/>
  <c r="D592" i="20"/>
  <c r="D593" i="20"/>
  <c r="D594" i="20"/>
  <c r="D595" i="20"/>
  <c r="D596" i="20"/>
  <c r="D597" i="20"/>
  <c r="D598" i="20"/>
  <c r="D599" i="20"/>
  <c r="D600" i="20"/>
  <c r="D601" i="20"/>
  <c r="D602" i="20"/>
  <c r="D603" i="20"/>
  <c r="D604" i="20"/>
  <c r="D605" i="20"/>
  <c r="D606" i="20"/>
  <c r="D607" i="20"/>
  <c r="D608" i="20"/>
  <c r="D609" i="20"/>
  <c r="D610" i="20"/>
  <c r="D611" i="20"/>
  <c r="D612" i="20"/>
  <c r="D613" i="20"/>
  <c r="D614" i="20"/>
  <c r="D615" i="20"/>
  <c r="D616" i="20"/>
  <c r="D617" i="20"/>
  <c r="D618" i="20"/>
  <c r="D619" i="20"/>
  <c r="D620" i="20"/>
  <c r="D621" i="20"/>
  <c r="D622" i="20"/>
  <c r="D623" i="20"/>
  <c r="D624" i="20"/>
  <c r="D625" i="20"/>
  <c r="D626" i="20"/>
  <c r="D627" i="20"/>
  <c r="D628" i="20"/>
  <c r="D629" i="20"/>
  <c r="D630" i="20"/>
  <c r="D631" i="20"/>
  <c r="D632" i="20"/>
  <c r="D633" i="20"/>
  <c r="D634" i="20"/>
  <c r="D635" i="20"/>
  <c r="D636" i="20"/>
  <c r="D637" i="20"/>
  <c r="D638" i="20"/>
  <c r="D639" i="20"/>
  <c r="D640" i="20"/>
  <c r="D641" i="20"/>
  <c r="D642" i="20"/>
  <c r="D643" i="20"/>
  <c r="D644" i="20"/>
  <c r="D645" i="20"/>
  <c r="D646" i="20"/>
  <c r="D647" i="20"/>
  <c r="D648" i="20"/>
  <c r="D649" i="20"/>
  <c r="D650" i="20"/>
  <c r="D651" i="20"/>
  <c r="D652" i="20"/>
  <c r="D653" i="20"/>
  <c r="D654" i="20"/>
  <c r="D655" i="20"/>
  <c r="D656" i="20"/>
  <c r="D657" i="20"/>
  <c r="D658" i="20"/>
  <c r="D659" i="20"/>
  <c r="D660" i="20"/>
  <c r="D661" i="20"/>
  <c r="D662" i="20"/>
  <c r="D663" i="20"/>
  <c r="D664" i="20"/>
  <c r="D665" i="20"/>
  <c r="D666" i="20"/>
  <c r="D667" i="20"/>
  <c r="D668" i="20"/>
  <c r="D669" i="20"/>
  <c r="D670" i="20"/>
  <c r="D671" i="20"/>
  <c r="D672" i="20"/>
  <c r="D673" i="20"/>
  <c r="D674" i="20"/>
  <c r="D675" i="20"/>
  <c r="D676" i="20"/>
  <c r="D677" i="20"/>
  <c r="D678" i="20"/>
  <c r="D679" i="20"/>
  <c r="D680" i="20"/>
  <c r="D681" i="20"/>
  <c r="D682" i="20"/>
  <c r="D683" i="20"/>
  <c r="D684" i="20"/>
  <c r="D685" i="20"/>
  <c r="D686" i="20"/>
  <c r="D687" i="20"/>
  <c r="D688" i="20"/>
  <c r="D689" i="20"/>
  <c r="D690" i="20"/>
  <c r="D691" i="20"/>
  <c r="D692" i="20"/>
  <c r="D693" i="20"/>
  <c r="D694" i="20"/>
  <c r="D695" i="20"/>
  <c r="D696" i="20"/>
  <c r="D697" i="20"/>
  <c r="D698" i="20"/>
  <c r="D699" i="20"/>
  <c r="D700" i="20"/>
  <c r="D701" i="20"/>
  <c r="D702" i="20"/>
  <c r="D703" i="20"/>
  <c r="D704" i="20"/>
  <c r="D705" i="20"/>
  <c r="D706" i="20"/>
  <c r="D707" i="20"/>
  <c r="D708" i="20"/>
  <c r="D709" i="20"/>
  <c r="D710" i="20"/>
  <c r="D711" i="20"/>
  <c r="D712" i="20"/>
  <c r="D713" i="20"/>
  <c r="D714" i="20"/>
  <c r="D715" i="20"/>
  <c r="D716" i="20"/>
  <c r="D717" i="20"/>
  <c r="D718" i="20"/>
  <c r="D719" i="20"/>
  <c r="D720" i="20"/>
  <c r="D721" i="20"/>
  <c r="D722" i="20"/>
  <c r="D723" i="20"/>
  <c r="D724" i="20"/>
  <c r="D725" i="20"/>
  <c r="D726" i="20"/>
  <c r="D727" i="20"/>
  <c r="D728" i="20"/>
  <c r="D729" i="20"/>
  <c r="D730" i="20"/>
  <c r="D731" i="20"/>
  <c r="D732" i="20"/>
  <c r="D733" i="20"/>
  <c r="D734" i="20"/>
  <c r="D735" i="20"/>
  <c r="D736" i="20"/>
  <c r="D737" i="20"/>
  <c r="D738" i="20"/>
  <c r="D739" i="20"/>
  <c r="D740" i="20"/>
  <c r="D741" i="20"/>
  <c r="D742" i="20"/>
  <c r="D743" i="20"/>
  <c r="D744" i="20"/>
  <c r="D745" i="20"/>
  <c r="D746" i="20"/>
  <c r="D747" i="20"/>
  <c r="D748" i="20"/>
  <c r="D749" i="20"/>
  <c r="D750" i="20"/>
  <c r="D751" i="20"/>
  <c r="D752" i="20"/>
  <c r="D753" i="20"/>
  <c r="D754" i="20"/>
  <c r="D755" i="20"/>
  <c r="D756" i="20"/>
  <c r="D757" i="20"/>
  <c r="D758" i="20"/>
  <c r="D759" i="20"/>
  <c r="D760" i="20"/>
  <c r="D761" i="20"/>
  <c r="D762" i="20"/>
  <c r="D763" i="20"/>
  <c r="D764" i="20"/>
  <c r="D765" i="20"/>
  <c r="D766" i="20"/>
  <c r="D767" i="20"/>
  <c r="D768" i="20"/>
  <c r="D769" i="20"/>
  <c r="D770" i="20"/>
  <c r="D771" i="20"/>
  <c r="D772" i="20"/>
  <c r="D773" i="20"/>
  <c r="D774" i="20"/>
  <c r="D775" i="20"/>
  <c r="D776" i="20"/>
  <c r="D777" i="20"/>
  <c r="D778" i="20"/>
  <c r="D779" i="20"/>
  <c r="D780" i="20"/>
  <c r="D781" i="20"/>
  <c r="D782" i="20"/>
  <c r="D783" i="20"/>
  <c r="D784" i="20"/>
  <c r="D785" i="20"/>
  <c r="D786" i="20"/>
  <c r="D787" i="20"/>
  <c r="D788" i="20"/>
  <c r="D789" i="20"/>
  <c r="D790" i="20"/>
  <c r="D791" i="20"/>
  <c r="D792" i="20"/>
  <c r="D793" i="20"/>
  <c r="D794" i="20"/>
  <c r="D795" i="20"/>
  <c r="D796" i="20"/>
  <c r="D797" i="20"/>
  <c r="D798" i="20"/>
  <c r="D799" i="20"/>
  <c r="D800" i="20"/>
  <c r="D801" i="20"/>
  <c r="D802" i="20"/>
  <c r="D803" i="20"/>
  <c r="D804" i="20"/>
  <c r="D805" i="20"/>
  <c r="D806" i="20"/>
  <c r="D807" i="20"/>
  <c r="D808" i="20"/>
  <c r="D809" i="20"/>
  <c r="D810" i="20"/>
  <c r="D811" i="20"/>
  <c r="D812" i="20"/>
  <c r="D813" i="20"/>
  <c r="D814" i="20"/>
  <c r="D815" i="20"/>
  <c r="D816" i="20"/>
  <c r="D817" i="20"/>
  <c r="D818" i="20"/>
  <c r="D819" i="20"/>
  <c r="D820" i="20"/>
  <c r="D821" i="20"/>
  <c r="D822" i="20"/>
  <c r="D823" i="20"/>
  <c r="D824" i="20"/>
  <c r="D825" i="20"/>
  <c r="D826" i="20"/>
  <c r="D827" i="20"/>
  <c r="D828" i="20"/>
  <c r="D829" i="20"/>
  <c r="D830" i="20"/>
  <c r="D831" i="20"/>
  <c r="D832" i="20"/>
  <c r="D833" i="20"/>
  <c r="D834" i="20"/>
  <c r="D835" i="20"/>
  <c r="D836" i="20"/>
  <c r="D837" i="20"/>
  <c r="D838" i="20"/>
  <c r="D839" i="20"/>
  <c r="D840" i="20"/>
  <c r="D841" i="20"/>
  <c r="D842" i="20"/>
  <c r="D843" i="20"/>
  <c r="D844" i="20"/>
  <c r="D845" i="20"/>
  <c r="D846" i="20"/>
  <c r="D847" i="20"/>
  <c r="D848" i="20"/>
  <c r="D849" i="20"/>
  <c r="D850" i="20"/>
  <c r="D851" i="20"/>
  <c r="D852" i="20"/>
  <c r="D853" i="20"/>
  <c r="D854" i="20"/>
  <c r="D855" i="20"/>
  <c r="D856" i="20"/>
  <c r="D857" i="20"/>
  <c r="D858" i="20"/>
  <c r="D859" i="20"/>
  <c r="D860" i="20"/>
  <c r="D861" i="20"/>
  <c r="D862" i="20"/>
  <c r="D863" i="20"/>
  <c r="D864" i="20"/>
  <c r="D865" i="20"/>
  <c r="D866" i="20"/>
  <c r="D867" i="20"/>
  <c r="D868" i="20"/>
  <c r="D869" i="20"/>
  <c r="D870" i="20"/>
  <c r="D871" i="20"/>
  <c r="D872" i="20"/>
  <c r="D873" i="20"/>
  <c r="D874" i="20"/>
  <c r="D875" i="20"/>
  <c r="D876" i="20"/>
  <c r="D877" i="20"/>
  <c r="D878" i="20"/>
  <c r="D879" i="20"/>
  <c r="D880" i="20"/>
  <c r="D881" i="20"/>
  <c r="D882" i="20"/>
  <c r="D883" i="20"/>
  <c r="D884" i="20"/>
  <c r="D885" i="20"/>
  <c r="D886" i="20"/>
  <c r="D887" i="20"/>
  <c r="D888" i="20"/>
  <c r="D889" i="20"/>
  <c r="D890" i="20"/>
  <c r="D891" i="20"/>
  <c r="D892" i="20"/>
  <c r="D893" i="20"/>
  <c r="D894" i="20"/>
  <c r="D895" i="20"/>
  <c r="D896" i="20"/>
  <c r="D897" i="20"/>
  <c r="D898" i="20"/>
  <c r="D899" i="20"/>
  <c r="D900" i="20"/>
  <c r="D901" i="20"/>
  <c r="D902" i="20"/>
  <c r="D903" i="20"/>
  <c r="D904" i="20"/>
  <c r="D905" i="20"/>
  <c r="D906" i="20"/>
  <c r="D907" i="20"/>
  <c r="D908" i="20"/>
  <c r="D909" i="20"/>
  <c r="D910" i="20"/>
  <c r="D911" i="20"/>
  <c r="D912" i="20"/>
  <c r="D913" i="20"/>
  <c r="D914" i="20"/>
  <c r="D915" i="20"/>
  <c r="D916" i="20"/>
  <c r="D917" i="20"/>
  <c r="D918" i="20"/>
  <c r="D919" i="20"/>
  <c r="D920" i="20"/>
  <c r="D921" i="20"/>
  <c r="D922" i="20"/>
  <c r="D923" i="20"/>
  <c r="D924" i="20"/>
  <c r="D925" i="20"/>
  <c r="D926" i="20"/>
  <c r="D927" i="20"/>
  <c r="D928" i="20"/>
  <c r="D929" i="20"/>
  <c r="D930" i="20"/>
  <c r="D931" i="20"/>
  <c r="D932" i="20"/>
  <c r="D933" i="20"/>
  <c r="D934" i="20"/>
  <c r="D935" i="20"/>
  <c r="D936" i="20"/>
  <c r="D937" i="20"/>
  <c r="D938" i="20"/>
  <c r="D939" i="20"/>
  <c r="D940" i="20"/>
  <c r="D941" i="20"/>
  <c r="D942" i="20"/>
  <c r="D943" i="20"/>
  <c r="D944" i="20"/>
  <c r="D945" i="20"/>
  <c r="D946" i="20"/>
  <c r="D947" i="20"/>
  <c r="D948" i="20"/>
  <c r="D949" i="20"/>
  <c r="D950" i="20"/>
  <c r="D951" i="20"/>
  <c r="D952" i="20"/>
  <c r="D953" i="20"/>
  <c r="D954" i="20"/>
  <c r="D955" i="20"/>
  <c r="D956" i="20"/>
  <c r="D957" i="20"/>
  <c r="D958" i="20"/>
  <c r="D959" i="20"/>
  <c r="D960" i="20"/>
  <c r="D961" i="20"/>
  <c r="D962" i="20"/>
  <c r="D963" i="20"/>
  <c r="D964" i="20"/>
  <c r="D965" i="20"/>
  <c r="D966" i="20"/>
  <c r="D967" i="20"/>
  <c r="D968" i="20"/>
  <c r="D969" i="20"/>
  <c r="D970" i="20"/>
  <c r="D971" i="20"/>
  <c r="D972" i="20"/>
  <c r="D973" i="20"/>
  <c r="D974" i="20"/>
  <c r="D975" i="20"/>
  <c r="D976" i="20"/>
  <c r="D977" i="20"/>
  <c r="D978" i="20"/>
  <c r="D979" i="20"/>
  <c r="D980" i="20"/>
  <c r="D981" i="20"/>
  <c r="D982" i="20"/>
  <c r="D983" i="20"/>
  <c r="D984" i="20"/>
  <c r="D985" i="20"/>
  <c r="D986" i="20"/>
  <c r="D987" i="20"/>
  <c r="D988" i="20"/>
  <c r="D989" i="20"/>
  <c r="D990" i="20"/>
  <c r="D991" i="20"/>
  <c r="D992" i="20"/>
  <c r="D993" i="20"/>
  <c r="D994" i="20"/>
  <c r="D995" i="20"/>
  <c r="D996" i="20"/>
  <c r="D997" i="20"/>
  <c r="D998" i="20"/>
  <c r="D999" i="20"/>
  <c r="D1000" i="20"/>
  <c r="D1001" i="20"/>
  <c r="D1002" i="20"/>
  <c r="D1003" i="20"/>
  <c r="D1004" i="20"/>
  <c r="D1005" i="20"/>
  <c r="D1006" i="20"/>
  <c r="D1007" i="20"/>
  <c r="D1008" i="20"/>
  <c r="D1009" i="20"/>
  <c r="D1010" i="20"/>
  <c r="D1011" i="20"/>
  <c r="D1012" i="20"/>
  <c r="D1013" i="20"/>
  <c r="D1014" i="20"/>
  <c r="D1015" i="20"/>
  <c r="D1016" i="20"/>
  <c r="D1017" i="20"/>
  <c r="D1018" i="20"/>
  <c r="D1019" i="20"/>
  <c r="D1020" i="20"/>
  <c r="D1021" i="20"/>
  <c r="D1022" i="20"/>
  <c r="D1023" i="20"/>
  <c r="D1024" i="20"/>
  <c r="D1025" i="20"/>
  <c r="D1026" i="20"/>
  <c r="D1027" i="20"/>
  <c r="D1028" i="20"/>
  <c r="D1029" i="20"/>
  <c r="D1030" i="20"/>
  <c r="D1031" i="20"/>
  <c r="D1032" i="20"/>
  <c r="D1033" i="20"/>
  <c r="D1034" i="20"/>
  <c r="D1035" i="20"/>
  <c r="D1036" i="20"/>
  <c r="D1037" i="20"/>
  <c r="D1038" i="20"/>
  <c r="D1039" i="20"/>
  <c r="D1040" i="20"/>
  <c r="D1041" i="20"/>
  <c r="D1042" i="20"/>
  <c r="D1043" i="20"/>
  <c r="D1044" i="20"/>
  <c r="D1045" i="20"/>
  <c r="D1046" i="20"/>
  <c r="D1047" i="20"/>
  <c r="D1048" i="20"/>
  <c r="D1049" i="20"/>
  <c r="D1050" i="20"/>
  <c r="D1051" i="20"/>
  <c r="D1052" i="20"/>
  <c r="D1053" i="20"/>
  <c r="D1054" i="20"/>
  <c r="D1055" i="20"/>
  <c r="D1056" i="20"/>
  <c r="D1057" i="20"/>
  <c r="D1058" i="20"/>
  <c r="D1059" i="20"/>
  <c r="D1060" i="20"/>
  <c r="D1061" i="20"/>
  <c r="D1062" i="20"/>
  <c r="D1063" i="20"/>
  <c r="D1064" i="20"/>
  <c r="D1065" i="20"/>
  <c r="D1066" i="20"/>
  <c r="D1067" i="20"/>
  <c r="D1068" i="20"/>
  <c r="D1069" i="20"/>
  <c r="D1070" i="20"/>
  <c r="D1071" i="20"/>
  <c r="D1072" i="20"/>
  <c r="D1073" i="20"/>
  <c r="D1074" i="20"/>
  <c r="D1075" i="20"/>
  <c r="D1076" i="20"/>
  <c r="D1077" i="20"/>
  <c r="D1078" i="20"/>
  <c r="D1079" i="20"/>
  <c r="D1080" i="20"/>
  <c r="D1081" i="20"/>
  <c r="D1082" i="20"/>
  <c r="D1083" i="20"/>
  <c r="D1084" i="20"/>
  <c r="D1085" i="20"/>
  <c r="D1086" i="20"/>
  <c r="D1087" i="20"/>
  <c r="D1088" i="20"/>
  <c r="D1089" i="20"/>
  <c r="D1090" i="20"/>
  <c r="D1091" i="20"/>
  <c r="D1092" i="20"/>
  <c r="D1093" i="20"/>
  <c r="D1094" i="20"/>
  <c r="D1095" i="20"/>
  <c r="D1096" i="20"/>
  <c r="D1097" i="20"/>
  <c r="D1098" i="20"/>
  <c r="D1099" i="20"/>
  <c r="D1100" i="20"/>
  <c r="D1101" i="20"/>
  <c r="D1102" i="20"/>
  <c r="D1103" i="20"/>
  <c r="D1104" i="20"/>
  <c r="D1105" i="20"/>
  <c r="D1106" i="20"/>
  <c r="D1107" i="20"/>
  <c r="D1108" i="20"/>
  <c r="D1109" i="20"/>
  <c r="D1110" i="20"/>
  <c r="D1111" i="20"/>
  <c r="D1112" i="20"/>
  <c r="D1113" i="20"/>
  <c r="D1114" i="20"/>
  <c r="D1115" i="20"/>
  <c r="D1116" i="20"/>
  <c r="D1117" i="20"/>
  <c r="D1118" i="20"/>
  <c r="D1119" i="20"/>
  <c r="D1120" i="20"/>
  <c r="D1121" i="20"/>
  <c r="D1122" i="20"/>
  <c r="D1123" i="20"/>
  <c r="D1124" i="20"/>
  <c r="D1125" i="20"/>
  <c r="D1126" i="20"/>
  <c r="D1127" i="20"/>
  <c r="D1128" i="20"/>
  <c r="D1129" i="20"/>
  <c r="D1130" i="20"/>
  <c r="D1131" i="20"/>
  <c r="D1132" i="20"/>
  <c r="D1133" i="20"/>
  <c r="D1134" i="20"/>
  <c r="D1135" i="20"/>
  <c r="D1136" i="20"/>
  <c r="D1137" i="20"/>
  <c r="D1138" i="20"/>
  <c r="D1139" i="20"/>
  <c r="D1140" i="20"/>
  <c r="D1141" i="20"/>
  <c r="D1142" i="20"/>
  <c r="D1143" i="20"/>
  <c r="D1144" i="20"/>
  <c r="D1145" i="20"/>
  <c r="D1146" i="20"/>
  <c r="D1147" i="20"/>
  <c r="D1148" i="20"/>
  <c r="D1149" i="20"/>
  <c r="D1150" i="20"/>
  <c r="D1151" i="20"/>
  <c r="D1152" i="20"/>
  <c r="D1153" i="20"/>
  <c r="D1154" i="20"/>
  <c r="D1155" i="20"/>
  <c r="D1156" i="20"/>
  <c r="D1157" i="20"/>
  <c r="D1158" i="20"/>
  <c r="D1159" i="20"/>
  <c r="D1160" i="20"/>
  <c r="D1161" i="20"/>
  <c r="D1162" i="20"/>
  <c r="D1163" i="20"/>
  <c r="D1164" i="20"/>
  <c r="D1165" i="20"/>
  <c r="D1166" i="20"/>
  <c r="D1167" i="20"/>
  <c r="D1168" i="20"/>
  <c r="D1169" i="20"/>
  <c r="D1170" i="20"/>
  <c r="D1171" i="20"/>
  <c r="D1172" i="20"/>
  <c r="D1173" i="20"/>
  <c r="D1174" i="20"/>
  <c r="D1175" i="20"/>
  <c r="D1176" i="20"/>
  <c r="D1177" i="20"/>
  <c r="D1178" i="20"/>
  <c r="D1179" i="20"/>
  <c r="D1180" i="20"/>
  <c r="D1181" i="20"/>
  <c r="D1182" i="20"/>
  <c r="D1183" i="20"/>
  <c r="D1184" i="20"/>
  <c r="D1185" i="20"/>
  <c r="D1186" i="20"/>
  <c r="D1187" i="20"/>
  <c r="D1188" i="20"/>
  <c r="D1189" i="20"/>
  <c r="D1190" i="20"/>
  <c r="D1191" i="20"/>
  <c r="D1192" i="20"/>
  <c r="D1193" i="20"/>
  <c r="D1194" i="20"/>
  <c r="D1195" i="20"/>
  <c r="D1196" i="20"/>
  <c r="D1197" i="20"/>
  <c r="D1198" i="20"/>
  <c r="D1199" i="20"/>
  <c r="D1200" i="20"/>
  <c r="D1201" i="20"/>
  <c r="D1202" i="20"/>
  <c r="D1203" i="20"/>
  <c r="D1204" i="20"/>
  <c r="D1205" i="20"/>
  <c r="D1206" i="20"/>
  <c r="D1207" i="20"/>
  <c r="D1208" i="20"/>
  <c r="D1209" i="20"/>
  <c r="D1210" i="20"/>
  <c r="D1211" i="20"/>
  <c r="D1212" i="20"/>
  <c r="D1213" i="20"/>
  <c r="D1214" i="20"/>
  <c r="D1215" i="20"/>
  <c r="D1216" i="20"/>
  <c r="D1217" i="20"/>
  <c r="D1218" i="20"/>
  <c r="D1219" i="20"/>
  <c r="D1220" i="20"/>
  <c r="D1221" i="20"/>
  <c r="D1222" i="20"/>
  <c r="D1223" i="20"/>
  <c r="D1224" i="20"/>
  <c r="D1225" i="20"/>
  <c r="D1226" i="20"/>
  <c r="D1227" i="20"/>
  <c r="D1228" i="20"/>
  <c r="D1229" i="20"/>
  <c r="D1230" i="20"/>
  <c r="D1231" i="20"/>
  <c r="D1232" i="20"/>
  <c r="D1233" i="20"/>
  <c r="D1234" i="20"/>
  <c r="D1235" i="20"/>
  <c r="D1236" i="20"/>
  <c r="D1237" i="20"/>
  <c r="D1238" i="20"/>
  <c r="D1239" i="20"/>
  <c r="D1240" i="20"/>
  <c r="D1241" i="20"/>
  <c r="D1242" i="20"/>
  <c r="D1243" i="20"/>
  <c r="D1244" i="20"/>
  <c r="D1245" i="20"/>
  <c r="D1246" i="20"/>
  <c r="D1247" i="20"/>
  <c r="D1248" i="20"/>
  <c r="D1249" i="20"/>
  <c r="D1250" i="20"/>
  <c r="D1251" i="20"/>
  <c r="D1252" i="20"/>
  <c r="D1253" i="20"/>
  <c r="D1254" i="20"/>
  <c r="D1255" i="20"/>
  <c r="D1256" i="20"/>
  <c r="D1257" i="20"/>
  <c r="D1258" i="20"/>
  <c r="D1259" i="20"/>
  <c r="D1260" i="20"/>
  <c r="D1261" i="20"/>
  <c r="D1262" i="20"/>
  <c r="D1263" i="20"/>
  <c r="D1264" i="20"/>
  <c r="D1265" i="20"/>
  <c r="D1266" i="20"/>
  <c r="D1267" i="20"/>
  <c r="D1268" i="20"/>
  <c r="D1269" i="20"/>
  <c r="D1270" i="20"/>
  <c r="D1271" i="20"/>
  <c r="D1272" i="20"/>
  <c r="D1273" i="20"/>
  <c r="D1274" i="20"/>
  <c r="D1275" i="20"/>
  <c r="D1276" i="20"/>
  <c r="D1277" i="20"/>
  <c r="D1278" i="20"/>
  <c r="D1279" i="20"/>
  <c r="D1280" i="20"/>
  <c r="D1281" i="20"/>
  <c r="D1282" i="20"/>
  <c r="D1283" i="20"/>
  <c r="D1284" i="20"/>
  <c r="D1285" i="20"/>
  <c r="D1286" i="20"/>
  <c r="D1287" i="20"/>
  <c r="D1288" i="20"/>
  <c r="D1289" i="20"/>
  <c r="D1290" i="20"/>
  <c r="D1291" i="20"/>
  <c r="D1292" i="20"/>
  <c r="D1293" i="20"/>
  <c r="D1294" i="20"/>
  <c r="D1295" i="20"/>
  <c r="D1296" i="20"/>
  <c r="D1297" i="20"/>
  <c r="D1298" i="20"/>
  <c r="D1299" i="20"/>
  <c r="D1300" i="20"/>
  <c r="D1301" i="20"/>
  <c r="D1302" i="20"/>
  <c r="D1303" i="20"/>
  <c r="D1304" i="20"/>
  <c r="D1305" i="20"/>
  <c r="D1306" i="20"/>
  <c r="D1307" i="20"/>
  <c r="D1308" i="20"/>
  <c r="D1309" i="20"/>
  <c r="D1310" i="20"/>
  <c r="D1311" i="20"/>
  <c r="D1312" i="20"/>
  <c r="D1313" i="20"/>
  <c r="D1314" i="20"/>
  <c r="D1315" i="20"/>
  <c r="D1316" i="20"/>
  <c r="D1317" i="20"/>
  <c r="D1318" i="20"/>
  <c r="D1319" i="20"/>
  <c r="D1320" i="20"/>
  <c r="D1321" i="20"/>
  <c r="D1322" i="20"/>
  <c r="D1323" i="20"/>
  <c r="D1324" i="20"/>
  <c r="D1325" i="20"/>
  <c r="D1326" i="20"/>
  <c r="D1327" i="20"/>
  <c r="D1328" i="20"/>
  <c r="D1329" i="20"/>
  <c r="D1330" i="20"/>
  <c r="D1331" i="20"/>
  <c r="D1332" i="20"/>
  <c r="D1333" i="20"/>
  <c r="D1334" i="20"/>
  <c r="D1335" i="20"/>
  <c r="D1336" i="20"/>
  <c r="D1337" i="20"/>
  <c r="D1338" i="20"/>
  <c r="D1339" i="20"/>
  <c r="D1340" i="20"/>
  <c r="D1341" i="20"/>
  <c r="D1342" i="20"/>
  <c r="D1343" i="20"/>
  <c r="D1344" i="20"/>
  <c r="D1345" i="20"/>
  <c r="D1346" i="20"/>
  <c r="D1347" i="20"/>
  <c r="D1348" i="20"/>
  <c r="D1349" i="20"/>
  <c r="D1350" i="20"/>
  <c r="D1351" i="20"/>
  <c r="D1352" i="20"/>
  <c r="D1353" i="20"/>
  <c r="D1354" i="20"/>
  <c r="D1355" i="20"/>
  <c r="D1356" i="20"/>
  <c r="D1357" i="20"/>
  <c r="D1358" i="20"/>
  <c r="D1359" i="20"/>
  <c r="D1360" i="20"/>
  <c r="D1361" i="20"/>
  <c r="D1362" i="20"/>
  <c r="D1363" i="20"/>
  <c r="D1364" i="20"/>
  <c r="D1365" i="20"/>
  <c r="D1366" i="20"/>
  <c r="D1367" i="20"/>
  <c r="D1368" i="20"/>
  <c r="D1369" i="20"/>
  <c r="D1370" i="20"/>
  <c r="D1371" i="20"/>
  <c r="D1372" i="20"/>
  <c r="D1373" i="20"/>
  <c r="D1374" i="20"/>
  <c r="D1375" i="20"/>
  <c r="D1376" i="20"/>
  <c r="D1377" i="20"/>
  <c r="D1378" i="20"/>
  <c r="D1379" i="20"/>
  <c r="D1380" i="20"/>
  <c r="D1381" i="20"/>
  <c r="D1382" i="20"/>
  <c r="D1383" i="20"/>
  <c r="D1384" i="20"/>
  <c r="D1385" i="20"/>
  <c r="D1386" i="20"/>
  <c r="D1387" i="20"/>
  <c r="D1388" i="20"/>
  <c r="D1389" i="20"/>
  <c r="D1390" i="20"/>
  <c r="D1391" i="20"/>
  <c r="D1392" i="20"/>
  <c r="D1393" i="20"/>
  <c r="D1394" i="20"/>
  <c r="D1395" i="20"/>
  <c r="D1396" i="20"/>
  <c r="D1397" i="20"/>
  <c r="D1398" i="20"/>
  <c r="D1399" i="20"/>
  <c r="D1400" i="20"/>
  <c r="D1401" i="20"/>
  <c r="D1402" i="20"/>
  <c r="D1403" i="20"/>
  <c r="D1404" i="20"/>
  <c r="D1405" i="20"/>
  <c r="D1406" i="20"/>
  <c r="D1407" i="20"/>
  <c r="D1408" i="20"/>
  <c r="D1409" i="20"/>
  <c r="D1410" i="20"/>
  <c r="D1411" i="20"/>
  <c r="D1412" i="20"/>
  <c r="D1413" i="20"/>
  <c r="D1414" i="20"/>
  <c r="D1415" i="20"/>
  <c r="D1416" i="20"/>
  <c r="D1417" i="20"/>
  <c r="D1418" i="20"/>
  <c r="D1419" i="20"/>
  <c r="D1420" i="20"/>
  <c r="D1421" i="20"/>
  <c r="D1422" i="20"/>
  <c r="D1423" i="20"/>
  <c r="D1424" i="20"/>
  <c r="D1425" i="20"/>
  <c r="D1426" i="20"/>
  <c r="D1427" i="20"/>
  <c r="D1428" i="20"/>
  <c r="D1429" i="20"/>
  <c r="D1430" i="20"/>
  <c r="D1431" i="20"/>
  <c r="D1432" i="20"/>
  <c r="D1433" i="20"/>
  <c r="D1434" i="20"/>
  <c r="D1435" i="20"/>
  <c r="D1436" i="20"/>
  <c r="D1437" i="20"/>
  <c r="D1438" i="20"/>
  <c r="D1439" i="20"/>
  <c r="D1440" i="20"/>
  <c r="D1441" i="20"/>
  <c r="D1442" i="20"/>
  <c r="D1443" i="20"/>
  <c r="D1444" i="20"/>
  <c r="D1445" i="20"/>
  <c r="D1446" i="20"/>
  <c r="D1447" i="20"/>
  <c r="D1448" i="20"/>
  <c r="D1449" i="20"/>
  <c r="D1450" i="20"/>
  <c r="D1451" i="20"/>
  <c r="D1452" i="20"/>
  <c r="D1453" i="20"/>
  <c r="D1454" i="20"/>
  <c r="D1455" i="20"/>
  <c r="D1456" i="20"/>
  <c r="D1457" i="20"/>
  <c r="D1458" i="20"/>
  <c r="D1459" i="20"/>
  <c r="D1460" i="20"/>
  <c r="D1461" i="20"/>
  <c r="D1462" i="20"/>
  <c r="D1463" i="20"/>
  <c r="D1464" i="20"/>
  <c r="D1465" i="20"/>
  <c r="D1466" i="20"/>
  <c r="D1467" i="20"/>
  <c r="D1468" i="20"/>
  <c r="D1469" i="20"/>
  <c r="D1470" i="20"/>
  <c r="D1471" i="20"/>
  <c r="D1472" i="20"/>
  <c r="D1473" i="20"/>
  <c r="D1474" i="20"/>
  <c r="D1475" i="20"/>
  <c r="D1476" i="20"/>
  <c r="D1477" i="20"/>
  <c r="D1478" i="20"/>
  <c r="D1479" i="20"/>
  <c r="D1480" i="20"/>
  <c r="D1481" i="20"/>
  <c r="D1482" i="20"/>
  <c r="D1483" i="20"/>
  <c r="D1484" i="20"/>
  <c r="D1485" i="20"/>
  <c r="D1486" i="20"/>
  <c r="D1487" i="20"/>
  <c r="D1488" i="20"/>
  <c r="D1489" i="20"/>
  <c r="D1490" i="20"/>
  <c r="D1491" i="20"/>
  <c r="D1492" i="20"/>
  <c r="D1493" i="20"/>
  <c r="D1494" i="20"/>
  <c r="D1495" i="20"/>
  <c r="D1496" i="20"/>
  <c r="D1497" i="20"/>
  <c r="D1498" i="20"/>
  <c r="D1499" i="20"/>
  <c r="D1500" i="20"/>
  <c r="D1501" i="20"/>
  <c r="D1502" i="20"/>
  <c r="D1503" i="20"/>
  <c r="D1504" i="20"/>
  <c r="D1505" i="20"/>
  <c r="D1506" i="20"/>
  <c r="D1507" i="20"/>
  <c r="D1508" i="20"/>
  <c r="D1509" i="20"/>
  <c r="D1510" i="20"/>
  <c r="D1511" i="20"/>
  <c r="D1512" i="20"/>
  <c r="D1513" i="20"/>
  <c r="D1514" i="20"/>
  <c r="D1515" i="20"/>
  <c r="D1516" i="20"/>
  <c r="D1517" i="20"/>
  <c r="D1518" i="20"/>
  <c r="D1519" i="20"/>
  <c r="D1520" i="20"/>
  <c r="D1521" i="20"/>
  <c r="D1522" i="20"/>
  <c r="D1523" i="20"/>
  <c r="D1524" i="20"/>
  <c r="D1525" i="20"/>
  <c r="D1526" i="20"/>
  <c r="D1527" i="20"/>
  <c r="D1528" i="20"/>
  <c r="D1529" i="20"/>
  <c r="D1530" i="20"/>
  <c r="D1531" i="20"/>
  <c r="D1532" i="20"/>
  <c r="D1533" i="20"/>
  <c r="D1534" i="20"/>
  <c r="D1535" i="20"/>
  <c r="D1536" i="20"/>
  <c r="D1537" i="20"/>
  <c r="D1538" i="20"/>
  <c r="D1539" i="20"/>
  <c r="D1540" i="20"/>
  <c r="D1541" i="20"/>
  <c r="D1542" i="20"/>
  <c r="D1543" i="20"/>
  <c r="D1544" i="20"/>
  <c r="D1545" i="20"/>
  <c r="D1546" i="20"/>
  <c r="D1547" i="20"/>
  <c r="D1548" i="20"/>
  <c r="D1549" i="20"/>
  <c r="D1550" i="20"/>
  <c r="D1551" i="20"/>
  <c r="D1552" i="20"/>
  <c r="D1553" i="20"/>
  <c r="D1554" i="20"/>
  <c r="D1555" i="20"/>
  <c r="D1556" i="20"/>
  <c r="D1557" i="20"/>
  <c r="D1558" i="20"/>
  <c r="D1559" i="20"/>
  <c r="D1560" i="20"/>
  <c r="D1561" i="20"/>
  <c r="D1562" i="20"/>
  <c r="D1563" i="20"/>
  <c r="D1564" i="20"/>
  <c r="D1565" i="20"/>
  <c r="D1566" i="20"/>
  <c r="D1567" i="20"/>
  <c r="D1568" i="20"/>
  <c r="D1569" i="20"/>
  <c r="D1570" i="20"/>
  <c r="D1571" i="20"/>
  <c r="D1572" i="20"/>
  <c r="D1573" i="20"/>
  <c r="D1574" i="20"/>
  <c r="D1575" i="20"/>
  <c r="D1576" i="20"/>
  <c r="D1577" i="20"/>
  <c r="D1578" i="20"/>
  <c r="D1579" i="20"/>
  <c r="D1580" i="20"/>
  <c r="D1581" i="20"/>
  <c r="D1582" i="20"/>
  <c r="D1583" i="20"/>
  <c r="D1584" i="20"/>
  <c r="D1585" i="20"/>
  <c r="D1586" i="20"/>
  <c r="D1587" i="20"/>
  <c r="D1588" i="20"/>
  <c r="D1589" i="20"/>
  <c r="D1590" i="20"/>
  <c r="D1591" i="20"/>
  <c r="D1592" i="20"/>
  <c r="D1593" i="20"/>
  <c r="D1594" i="20"/>
  <c r="D1595" i="20"/>
  <c r="D1596" i="20"/>
  <c r="D1597" i="20"/>
  <c r="D1598" i="20"/>
  <c r="D1599" i="20"/>
  <c r="D1600" i="20"/>
  <c r="D1601" i="20"/>
  <c r="D1602" i="20"/>
  <c r="D1603" i="20"/>
  <c r="D1604" i="20"/>
  <c r="D1605" i="20"/>
  <c r="D1606" i="20"/>
  <c r="D1607" i="20"/>
  <c r="D1608" i="20"/>
  <c r="D1609" i="20"/>
  <c r="D1610" i="20"/>
  <c r="D1611" i="20"/>
  <c r="D1612" i="20"/>
  <c r="D1613" i="20"/>
  <c r="D1614" i="20"/>
  <c r="D1615" i="20"/>
  <c r="D1616" i="20"/>
  <c r="D1617" i="20"/>
  <c r="D1618" i="20"/>
  <c r="D1619" i="20"/>
  <c r="D1620" i="20"/>
  <c r="D1621" i="20"/>
  <c r="D1622" i="20"/>
  <c r="D1623" i="20"/>
  <c r="D1624" i="20"/>
  <c r="D1625" i="20"/>
  <c r="D1626" i="20"/>
  <c r="D1627" i="20"/>
  <c r="D1628" i="20"/>
  <c r="D1629" i="20"/>
  <c r="D1630" i="20"/>
  <c r="D1631" i="20"/>
  <c r="D1632" i="20"/>
  <c r="D1633" i="20"/>
  <c r="D1634" i="20"/>
  <c r="D1635" i="20"/>
  <c r="D1636" i="20"/>
  <c r="D1637" i="20"/>
  <c r="D1638" i="20"/>
  <c r="D1639" i="20"/>
  <c r="D1640" i="20"/>
  <c r="D1641" i="20"/>
  <c r="D1642" i="20"/>
  <c r="D1643" i="20"/>
  <c r="D1644" i="20"/>
  <c r="D1645" i="20"/>
  <c r="D1646" i="20"/>
  <c r="D1647" i="20"/>
  <c r="D1648" i="20"/>
  <c r="D1649" i="20"/>
  <c r="D1650" i="20"/>
  <c r="D1651" i="20"/>
  <c r="D1652" i="20"/>
  <c r="D1653" i="20"/>
  <c r="D1654" i="20"/>
  <c r="D1655" i="20"/>
  <c r="D1656" i="20"/>
  <c r="D1657" i="20"/>
  <c r="D1658" i="20"/>
  <c r="D1659" i="20"/>
  <c r="D1660" i="20"/>
  <c r="D1661" i="20"/>
  <c r="D1662" i="20"/>
  <c r="D1663" i="20"/>
  <c r="D1664" i="20"/>
  <c r="D1665" i="20"/>
  <c r="D1666" i="20"/>
  <c r="D1667" i="20"/>
  <c r="D1668" i="20"/>
  <c r="D1669" i="20"/>
  <c r="D1670" i="20"/>
  <c r="D1671" i="20"/>
  <c r="D1672" i="20"/>
  <c r="D1673" i="20"/>
  <c r="D1674" i="20"/>
  <c r="D1675" i="20"/>
  <c r="D1676" i="20"/>
  <c r="D1677" i="20"/>
  <c r="D1678" i="20"/>
  <c r="D1679" i="20"/>
  <c r="D1680" i="20"/>
  <c r="D1681" i="20"/>
  <c r="D1682" i="20"/>
  <c r="D1683" i="20"/>
  <c r="D1684" i="20"/>
  <c r="D1685" i="20"/>
  <c r="D1686" i="20"/>
  <c r="D1687" i="20"/>
  <c r="D1688" i="20"/>
  <c r="D1689" i="20"/>
  <c r="D1690" i="20"/>
  <c r="D1691" i="20"/>
  <c r="D1692" i="20"/>
  <c r="D1693" i="20"/>
  <c r="D1694" i="20"/>
  <c r="D1695" i="20"/>
  <c r="D1696" i="20"/>
  <c r="D1697" i="20"/>
  <c r="D1698" i="20"/>
  <c r="D1699" i="20"/>
  <c r="D1700" i="20"/>
  <c r="D1701" i="20"/>
  <c r="D1702" i="20"/>
  <c r="D1703" i="20"/>
  <c r="D1704" i="20"/>
  <c r="D1705" i="20"/>
  <c r="D1706" i="20"/>
  <c r="D1707" i="20"/>
  <c r="D1708" i="20"/>
  <c r="D1709" i="20"/>
  <c r="D1710" i="20"/>
  <c r="D1711" i="20"/>
  <c r="D1712" i="20"/>
  <c r="D1713" i="20"/>
  <c r="D1714" i="20"/>
  <c r="D1715" i="20"/>
  <c r="D1716" i="20"/>
  <c r="D1717" i="20"/>
  <c r="D1718" i="20"/>
  <c r="D1719" i="20"/>
  <c r="D1720" i="20"/>
  <c r="D1721" i="20"/>
  <c r="D1722" i="20"/>
  <c r="D1723" i="20"/>
  <c r="D1724" i="20"/>
  <c r="D1725" i="20"/>
  <c r="D1726" i="20"/>
  <c r="D1727" i="20"/>
  <c r="D1728" i="20"/>
  <c r="D1729" i="20"/>
  <c r="D1730" i="20"/>
  <c r="D1731" i="20"/>
  <c r="D1732" i="20"/>
  <c r="D1733" i="20"/>
  <c r="D1734" i="20"/>
  <c r="D1735" i="20"/>
  <c r="D1736" i="20"/>
  <c r="D1737" i="20"/>
  <c r="D1738" i="20"/>
  <c r="D1739" i="20"/>
  <c r="D1740" i="20"/>
  <c r="D1741" i="20"/>
  <c r="D1742" i="20"/>
  <c r="D1743" i="20"/>
  <c r="D1744" i="20"/>
  <c r="D1745" i="20"/>
  <c r="D1746" i="20"/>
  <c r="D1747" i="20"/>
  <c r="D1748" i="20"/>
  <c r="D1749" i="20"/>
  <c r="D1750" i="20"/>
  <c r="D1751" i="20"/>
  <c r="D1752" i="20"/>
  <c r="D1753" i="20"/>
  <c r="D1754" i="20"/>
  <c r="D1755" i="20"/>
  <c r="D1756" i="20"/>
  <c r="D1757" i="20"/>
  <c r="D1758" i="20"/>
  <c r="D1759" i="20"/>
  <c r="D1760" i="20"/>
  <c r="D1761" i="20"/>
  <c r="D1762" i="20"/>
  <c r="D1763" i="20"/>
  <c r="D1764" i="20"/>
  <c r="D1765" i="20"/>
  <c r="D1766" i="20"/>
  <c r="D1767" i="20"/>
  <c r="D1768" i="20"/>
  <c r="D1769" i="20"/>
  <c r="D1770" i="20"/>
  <c r="D1771" i="20"/>
  <c r="D1772" i="20"/>
  <c r="D1773" i="20"/>
  <c r="D1774" i="20"/>
  <c r="D1775" i="20"/>
  <c r="D1776" i="20"/>
  <c r="D1777" i="20"/>
  <c r="D1778" i="20"/>
  <c r="D1779" i="20"/>
  <c r="D1780" i="20"/>
  <c r="D1781" i="20"/>
  <c r="D1782" i="20"/>
  <c r="D1783" i="20"/>
  <c r="D1784" i="20"/>
  <c r="D1785" i="20"/>
  <c r="D1786" i="20"/>
  <c r="D1787" i="20"/>
  <c r="D1788" i="20"/>
  <c r="D1789" i="20"/>
  <c r="D1790" i="20"/>
  <c r="D1791" i="20"/>
  <c r="D1792" i="20"/>
  <c r="D1793" i="20"/>
  <c r="D1794" i="20"/>
  <c r="D1795" i="20"/>
  <c r="D1796" i="20"/>
  <c r="D1797" i="20"/>
  <c r="D1798" i="20"/>
  <c r="D1799" i="20"/>
  <c r="D1800" i="20"/>
  <c r="D1801" i="20"/>
  <c r="D1802" i="20"/>
  <c r="D1803" i="20"/>
  <c r="D1804" i="20"/>
  <c r="D1805" i="20"/>
  <c r="D1806" i="20"/>
  <c r="D1807" i="20"/>
  <c r="D1808" i="20"/>
  <c r="D1809" i="20"/>
  <c r="D1810" i="20"/>
  <c r="D1811" i="20"/>
  <c r="D1812" i="20"/>
  <c r="D1813" i="20"/>
  <c r="D1814" i="20"/>
  <c r="D1815" i="20"/>
  <c r="D1816" i="20"/>
  <c r="D1817" i="20"/>
  <c r="D1818" i="20"/>
  <c r="D1819" i="20"/>
  <c r="D1820" i="20"/>
  <c r="D1821" i="20"/>
  <c r="D1822" i="20"/>
  <c r="D1823" i="20"/>
  <c r="D1824" i="20"/>
  <c r="D1825" i="20"/>
  <c r="D1826" i="20"/>
  <c r="D1827" i="20"/>
  <c r="D1828" i="20"/>
  <c r="D1829" i="20"/>
  <c r="D1830" i="20"/>
  <c r="D1831" i="20"/>
  <c r="D1832" i="20"/>
  <c r="D1833" i="20"/>
  <c r="D1834" i="20"/>
  <c r="D1835" i="20"/>
  <c r="D1836" i="20"/>
  <c r="D1837" i="20"/>
  <c r="D1838" i="20"/>
  <c r="D1839" i="20"/>
  <c r="D1840" i="20"/>
  <c r="D1841" i="20"/>
  <c r="D1842" i="20"/>
  <c r="D1843" i="20"/>
  <c r="D1844" i="20"/>
  <c r="D1845" i="20"/>
  <c r="D1846" i="20"/>
  <c r="D1847" i="20"/>
  <c r="D1848" i="20"/>
  <c r="D1849" i="20"/>
  <c r="D1850" i="20"/>
  <c r="D1851" i="20"/>
  <c r="D1852" i="20"/>
  <c r="D1853" i="20"/>
  <c r="D1854" i="20"/>
  <c r="D1855" i="20"/>
  <c r="D1856" i="20"/>
  <c r="D1857" i="20"/>
  <c r="D1858" i="20"/>
  <c r="D1859" i="20"/>
  <c r="D1860" i="20"/>
  <c r="D1861" i="20"/>
  <c r="D1862" i="20"/>
  <c r="D1863" i="20"/>
  <c r="D1864" i="20"/>
  <c r="D1865" i="20"/>
  <c r="D1866" i="20"/>
  <c r="D1867" i="20"/>
  <c r="D1868" i="20"/>
  <c r="D1869" i="20"/>
  <c r="D1870" i="20"/>
  <c r="D1871" i="20"/>
  <c r="D1872" i="20"/>
  <c r="D1873" i="20"/>
  <c r="D1874" i="20"/>
  <c r="D1875" i="20"/>
  <c r="D1876" i="20"/>
  <c r="D1877" i="20"/>
  <c r="D1878" i="20"/>
  <c r="D1879" i="20"/>
  <c r="D1880" i="20"/>
  <c r="D1881" i="20"/>
  <c r="D1882" i="20"/>
  <c r="D1883" i="20"/>
  <c r="D1884" i="20"/>
  <c r="D1885" i="20"/>
  <c r="D1886" i="20"/>
  <c r="D1887" i="20"/>
  <c r="D1888" i="20"/>
  <c r="D1889" i="20"/>
  <c r="D1890" i="20"/>
  <c r="D1891" i="20"/>
  <c r="D1892" i="20"/>
  <c r="D1893" i="20"/>
  <c r="D1894" i="20"/>
  <c r="D1895" i="20"/>
  <c r="D1896" i="20"/>
  <c r="D1897" i="20"/>
  <c r="D1898" i="20"/>
  <c r="D1899" i="20"/>
  <c r="D1900" i="20"/>
  <c r="D1901" i="20"/>
  <c r="D1902" i="20"/>
  <c r="D1903" i="20"/>
  <c r="D1904" i="20"/>
  <c r="D1905" i="20"/>
  <c r="D1906" i="20"/>
  <c r="D1907" i="20"/>
  <c r="D1908" i="20"/>
  <c r="D1909" i="20"/>
  <c r="D1910" i="20"/>
  <c r="D1911" i="20"/>
  <c r="D1912" i="20"/>
  <c r="D1913" i="20"/>
  <c r="D1914" i="20"/>
  <c r="D1915" i="20"/>
  <c r="D1916" i="20"/>
  <c r="D1917" i="20"/>
  <c r="D1918" i="20"/>
  <c r="D1919" i="20"/>
  <c r="D1920" i="20"/>
  <c r="D1921" i="20"/>
  <c r="D1922" i="20"/>
  <c r="D1923" i="20"/>
  <c r="D1924" i="20"/>
  <c r="D1925" i="20"/>
  <c r="D1926" i="20"/>
  <c r="D1927" i="20"/>
  <c r="D1928" i="20"/>
  <c r="D1929" i="20"/>
  <c r="D1930" i="20"/>
  <c r="D1931" i="20"/>
  <c r="D1932" i="20"/>
  <c r="D1933" i="20"/>
  <c r="D1934" i="20"/>
  <c r="D1935" i="20"/>
  <c r="D1936" i="20"/>
  <c r="D1937" i="20"/>
  <c r="D1938" i="20"/>
  <c r="D1939" i="20"/>
  <c r="D1940" i="20"/>
  <c r="D1941" i="20"/>
  <c r="D1942" i="20"/>
  <c r="D1943" i="20"/>
  <c r="D1944" i="20"/>
  <c r="D1945" i="20"/>
  <c r="D1946" i="20"/>
  <c r="D1947" i="20"/>
  <c r="D1948" i="20"/>
  <c r="D1949" i="20"/>
  <c r="D1950" i="20"/>
  <c r="D1951" i="20"/>
  <c r="D1952" i="20"/>
  <c r="D1953" i="20"/>
  <c r="D1954" i="20"/>
  <c r="D1955" i="20"/>
  <c r="D1956" i="20"/>
  <c r="D1957" i="20"/>
  <c r="D1958" i="20"/>
  <c r="D1959" i="20"/>
  <c r="D1960" i="20"/>
  <c r="D1961" i="20"/>
  <c r="D1962" i="20"/>
  <c r="D1963" i="20"/>
  <c r="D1964" i="20"/>
  <c r="D1965" i="20"/>
  <c r="D1966" i="20"/>
  <c r="D1967" i="20"/>
  <c r="D1968" i="20"/>
  <c r="D1969" i="20"/>
  <c r="D1970" i="20"/>
  <c r="D1971" i="20"/>
  <c r="D1972" i="20"/>
  <c r="D1973" i="20"/>
  <c r="D1974" i="20"/>
  <c r="D1975" i="20"/>
  <c r="D1976" i="20"/>
  <c r="D1977" i="20"/>
  <c r="D1978" i="20"/>
  <c r="D1979" i="20"/>
  <c r="D1980" i="20"/>
  <c r="D1981" i="20"/>
  <c r="D1982" i="20"/>
  <c r="D1983" i="20"/>
  <c r="D1984" i="20"/>
  <c r="D1985" i="20"/>
  <c r="D1986" i="20"/>
  <c r="D1987" i="20"/>
  <c r="D1988" i="20"/>
  <c r="D1989" i="20"/>
  <c r="D1990" i="20"/>
  <c r="D1991" i="20"/>
  <c r="D1992" i="20"/>
  <c r="D1993" i="20"/>
  <c r="D1994" i="20"/>
  <c r="D1995" i="20"/>
  <c r="D1996" i="20"/>
  <c r="D1997" i="20"/>
  <c r="D1998" i="20"/>
  <c r="D1999" i="20"/>
  <c r="D2000" i="20"/>
  <c r="D2001" i="20"/>
  <c r="D2002" i="20"/>
  <c r="D2003" i="20"/>
  <c r="D2004" i="20"/>
  <c r="D2005" i="20"/>
  <c r="D2006" i="20"/>
  <c r="D2007" i="20"/>
  <c r="D2008" i="20"/>
  <c r="D2009" i="20"/>
  <c r="D2010" i="20"/>
  <c r="D2011" i="20"/>
  <c r="D2012" i="20"/>
  <c r="D2013" i="20"/>
  <c r="D2014" i="20"/>
  <c r="D2015" i="20"/>
  <c r="D2016" i="20"/>
  <c r="D2017" i="20"/>
  <c r="D2018" i="20"/>
  <c r="D2019" i="20"/>
  <c r="D2020" i="20"/>
  <c r="D2021" i="20"/>
  <c r="D2022" i="20"/>
  <c r="D2023" i="20"/>
  <c r="D2024" i="20"/>
  <c r="D2025" i="20"/>
  <c r="D2026" i="20"/>
  <c r="D2027" i="20"/>
  <c r="D2028" i="20"/>
  <c r="D2029" i="20"/>
  <c r="D2030" i="20"/>
  <c r="D2031" i="20"/>
  <c r="D2032" i="20"/>
  <c r="D2033" i="20"/>
  <c r="D2034" i="20"/>
  <c r="D2035" i="20"/>
  <c r="D2036" i="20"/>
  <c r="D2037" i="20"/>
  <c r="D2038" i="20"/>
  <c r="D2039" i="20"/>
  <c r="D2040" i="20"/>
  <c r="D2041" i="20"/>
  <c r="D2042" i="20"/>
  <c r="D2043" i="20"/>
  <c r="D2044" i="20"/>
  <c r="D2045" i="20"/>
  <c r="D2046" i="20"/>
  <c r="D2047" i="20"/>
  <c r="D2048" i="20"/>
  <c r="D2049" i="20"/>
  <c r="D2050" i="20"/>
  <c r="D2051" i="20"/>
  <c r="D2052" i="20"/>
  <c r="D2053" i="20"/>
  <c r="D2054" i="20"/>
  <c r="D2055" i="20"/>
  <c r="D2056" i="20"/>
  <c r="D2057" i="20"/>
  <c r="D2058" i="20"/>
  <c r="D2059" i="20"/>
  <c r="D2060" i="20"/>
  <c r="D2061" i="20"/>
  <c r="D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277" i="20"/>
  <c r="F278" i="20"/>
  <c r="F279" i="20"/>
  <c r="F280" i="20"/>
  <c r="F281" i="20"/>
  <c r="F282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2" i="20"/>
  <c r="F303" i="20"/>
  <c r="F304" i="20"/>
  <c r="F305" i="20"/>
  <c r="F306" i="20"/>
  <c r="F307" i="20"/>
  <c r="F308" i="20"/>
  <c r="F309" i="20"/>
  <c r="F310" i="20"/>
  <c r="F311" i="20"/>
  <c r="F312" i="20"/>
  <c r="F313" i="20"/>
  <c r="F314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337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449" i="20"/>
  <c r="F450" i="20"/>
  <c r="F451" i="20"/>
  <c r="F452" i="20"/>
  <c r="F453" i="20"/>
  <c r="F454" i="20"/>
  <c r="F455" i="20"/>
  <c r="F456" i="20"/>
  <c r="F457" i="20"/>
  <c r="F458" i="20"/>
  <c r="F459" i="20"/>
  <c r="F460" i="20"/>
  <c r="F461" i="20"/>
  <c r="F462" i="20"/>
  <c r="F463" i="20"/>
  <c r="F464" i="20"/>
  <c r="F465" i="20"/>
  <c r="F466" i="20"/>
  <c r="F467" i="20"/>
  <c r="F468" i="20"/>
  <c r="F469" i="20"/>
  <c r="F470" i="20"/>
  <c r="F471" i="20"/>
  <c r="F472" i="20"/>
  <c r="F473" i="20"/>
  <c r="F474" i="20"/>
  <c r="F475" i="20"/>
  <c r="F476" i="20"/>
  <c r="F477" i="20"/>
  <c r="F478" i="20"/>
  <c r="F479" i="20"/>
  <c r="F480" i="20"/>
  <c r="F481" i="20"/>
  <c r="F482" i="20"/>
  <c r="F483" i="20"/>
  <c r="F484" i="20"/>
  <c r="F485" i="20"/>
  <c r="F486" i="20"/>
  <c r="F487" i="20"/>
  <c r="F488" i="20"/>
  <c r="F489" i="20"/>
  <c r="F490" i="20"/>
  <c r="F491" i="20"/>
  <c r="F492" i="20"/>
  <c r="F493" i="20"/>
  <c r="F494" i="20"/>
  <c r="F495" i="20"/>
  <c r="F496" i="20"/>
  <c r="F497" i="20"/>
  <c r="F498" i="20"/>
  <c r="F499" i="20"/>
  <c r="F500" i="20"/>
  <c r="F501" i="20"/>
  <c r="F502" i="20"/>
  <c r="F503" i="20"/>
  <c r="F504" i="20"/>
  <c r="F505" i="20"/>
  <c r="F506" i="20"/>
  <c r="F507" i="20"/>
  <c r="F508" i="20"/>
  <c r="F509" i="20"/>
  <c r="F510" i="20"/>
  <c r="F511" i="20"/>
  <c r="F512" i="20"/>
  <c r="F513" i="20"/>
  <c r="F514" i="20"/>
  <c r="F515" i="20"/>
  <c r="F516" i="20"/>
  <c r="F517" i="20"/>
  <c r="F518" i="20"/>
  <c r="F519" i="20"/>
  <c r="F520" i="20"/>
  <c r="F521" i="20"/>
  <c r="F522" i="20"/>
  <c r="F523" i="20"/>
  <c r="F524" i="20"/>
  <c r="F525" i="20"/>
  <c r="F526" i="20"/>
  <c r="F527" i="20"/>
  <c r="F528" i="20"/>
  <c r="F529" i="20"/>
  <c r="F530" i="20"/>
  <c r="F531" i="20"/>
  <c r="F532" i="20"/>
  <c r="F533" i="20"/>
  <c r="F534" i="20"/>
  <c r="F535" i="20"/>
  <c r="F536" i="20"/>
  <c r="F537" i="20"/>
  <c r="F538" i="20"/>
  <c r="F539" i="20"/>
  <c r="F540" i="20"/>
  <c r="F541" i="20"/>
  <c r="F542" i="20"/>
  <c r="F543" i="20"/>
  <c r="F544" i="20"/>
  <c r="F545" i="20"/>
  <c r="F546" i="20"/>
  <c r="F547" i="20"/>
  <c r="F548" i="20"/>
  <c r="F549" i="20"/>
  <c r="F550" i="20"/>
  <c r="F551" i="20"/>
  <c r="F552" i="20"/>
  <c r="F553" i="20"/>
  <c r="F554" i="20"/>
  <c r="F555" i="20"/>
  <c r="F556" i="20"/>
  <c r="F557" i="20"/>
  <c r="F558" i="20"/>
  <c r="F559" i="20"/>
  <c r="F560" i="20"/>
  <c r="F561" i="20"/>
  <c r="F562" i="20"/>
  <c r="F563" i="20"/>
  <c r="F564" i="20"/>
  <c r="F565" i="20"/>
  <c r="F566" i="20"/>
  <c r="F567" i="20"/>
  <c r="F568" i="20"/>
  <c r="F569" i="20"/>
  <c r="F570" i="20"/>
  <c r="F571" i="20"/>
  <c r="F572" i="20"/>
  <c r="F573" i="20"/>
  <c r="F574" i="20"/>
  <c r="F575" i="20"/>
  <c r="F576" i="20"/>
  <c r="F577" i="20"/>
  <c r="F578" i="20"/>
  <c r="F579" i="20"/>
  <c r="F580" i="20"/>
  <c r="F581" i="20"/>
  <c r="F582" i="20"/>
  <c r="F583" i="20"/>
  <c r="F584" i="20"/>
  <c r="F585" i="20"/>
  <c r="F586" i="20"/>
  <c r="F587" i="20"/>
  <c r="F588" i="20"/>
  <c r="F589" i="20"/>
  <c r="F590" i="20"/>
  <c r="F591" i="20"/>
  <c r="F592" i="20"/>
  <c r="F593" i="20"/>
  <c r="F594" i="20"/>
  <c r="F595" i="20"/>
  <c r="F596" i="20"/>
  <c r="F597" i="20"/>
  <c r="F598" i="20"/>
  <c r="F599" i="20"/>
  <c r="F600" i="20"/>
  <c r="F601" i="20"/>
  <c r="F602" i="20"/>
  <c r="F603" i="20"/>
  <c r="F604" i="20"/>
  <c r="F605" i="20"/>
  <c r="F606" i="20"/>
  <c r="F607" i="20"/>
  <c r="F608" i="20"/>
  <c r="F609" i="20"/>
  <c r="F610" i="20"/>
  <c r="F611" i="20"/>
  <c r="F612" i="20"/>
  <c r="F613" i="20"/>
  <c r="F614" i="20"/>
  <c r="F615" i="20"/>
  <c r="F616" i="20"/>
  <c r="F617" i="20"/>
  <c r="F618" i="20"/>
  <c r="F619" i="20"/>
  <c r="F620" i="20"/>
  <c r="F621" i="20"/>
  <c r="F622" i="20"/>
  <c r="F623" i="20"/>
  <c r="F624" i="20"/>
  <c r="F625" i="20"/>
  <c r="F626" i="20"/>
  <c r="F627" i="20"/>
  <c r="F628" i="20"/>
  <c r="F629" i="20"/>
  <c r="F630" i="20"/>
  <c r="F631" i="20"/>
  <c r="F632" i="20"/>
  <c r="F633" i="20"/>
  <c r="F634" i="20"/>
  <c r="F635" i="20"/>
  <c r="F636" i="20"/>
  <c r="F637" i="20"/>
  <c r="F638" i="20"/>
  <c r="F639" i="20"/>
  <c r="F640" i="20"/>
  <c r="F641" i="20"/>
  <c r="F642" i="20"/>
  <c r="F643" i="20"/>
  <c r="F644" i="20"/>
  <c r="F645" i="20"/>
  <c r="F646" i="20"/>
  <c r="F647" i="20"/>
  <c r="F648" i="20"/>
  <c r="F649" i="20"/>
  <c r="F650" i="20"/>
  <c r="F651" i="20"/>
  <c r="F652" i="20"/>
  <c r="F653" i="20"/>
  <c r="F654" i="20"/>
  <c r="F655" i="20"/>
  <c r="F656" i="20"/>
  <c r="F657" i="20"/>
  <c r="F658" i="20"/>
  <c r="F659" i="20"/>
  <c r="F660" i="20"/>
  <c r="F661" i="20"/>
  <c r="F662" i="20"/>
  <c r="F663" i="20"/>
  <c r="F664" i="20"/>
  <c r="F665" i="20"/>
  <c r="F666" i="20"/>
  <c r="F667" i="20"/>
  <c r="F668" i="20"/>
  <c r="F669" i="20"/>
  <c r="F670" i="20"/>
  <c r="F671" i="20"/>
  <c r="F672" i="20"/>
  <c r="F673" i="20"/>
  <c r="F674" i="20"/>
  <c r="F675" i="20"/>
  <c r="F676" i="20"/>
  <c r="F677" i="20"/>
  <c r="F678" i="20"/>
  <c r="F679" i="20"/>
  <c r="F680" i="20"/>
  <c r="F681" i="20"/>
  <c r="F682" i="20"/>
  <c r="F683" i="20"/>
  <c r="F684" i="20"/>
  <c r="F685" i="20"/>
  <c r="F686" i="20"/>
  <c r="F687" i="20"/>
  <c r="F688" i="20"/>
  <c r="F689" i="20"/>
  <c r="F690" i="20"/>
  <c r="F691" i="20"/>
  <c r="F692" i="20"/>
  <c r="F693" i="20"/>
  <c r="F694" i="20"/>
  <c r="F695" i="20"/>
  <c r="F696" i="20"/>
  <c r="F697" i="20"/>
  <c r="F698" i="20"/>
  <c r="F699" i="20"/>
  <c r="F700" i="20"/>
  <c r="F701" i="20"/>
  <c r="F702" i="20"/>
  <c r="F703" i="20"/>
  <c r="F704" i="20"/>
  <c r="F705" i="20"/>
  <c r="F706" i="20"/>
  <c r="F707" i="20"/>
  <c r="F708" i="20"/>
  <c r="F709" i="20"/>
  <c r="F710" i="20"/>
  <c r="F711" i="20"/>
  <c r="F712" i="20"/>
  <c r="F713" i="20"/>
  <c r="F714" i="20"/>
  <c r="F715" i="20"/>
  <c r="F716" i="20"/>
  <c r="F717" i="20"/>
  <c r="F718" i="20"/>
  <c r="F719" i="20"/>
  <c r="F720" i="20"/>
  <c r="F721" i="20"/>
  <c r="F722" i="20"/>
  <c r="F723" i="20"/>
  <c r="F724" i="20"/>
  <c r="F725" i="20"/>
  <c r="F726" i="20"/>
  <c r="F727" i="20"/>
  <c r="F728" i="20"/>
  <c r="F729" i="20"/>
  <c r="F730" i="20"/>
  <c r="F731" i="20"/>
  <c r="F732" i="20"/>
  <c r="F733" i="20"/>
  <c r="F734" i="20"/>
  <c r="F735" i="20"/>
  <c r="F736" i="20"/>
  <c r="F737" i="20"/>
  <c r="F738" i="20"/>
  <c r="F739" i="20"/>
  <c r="F740" i="20"/>
  <c r="F741" i="20"/>
  <c r="F742" i="20"/>
  <c r="F743" i="20"/>
  <c r="F744" i="20"/>
  <c r="F745" i="20"/>
  <c r="F746" i="20"/>
  <c r="F747" i="20"/>
  <c r="F748" i="20"/>
  <c r="F749" i="20"/>
  <c r="F750" i="20"/>
  <c r="F751" i="20"/>
  <c r="F752" i="20"/>
  <c r="F753" i="20"/>
  <c r="F754" i="20"/>
  <c r="F755" i="20"/>
  <c r="F756" i="20"/>
  <c r="F757" i="20"/>
  <c r="F758" i="20"/>
  <c r="F759" i="20"/>
  <c r="F760" i="20"/>
  <c r="F761" i="20"/>
  <c r="F762" i="20"/>
  <c r="F763" i="20"/>
  <c r="F764" i="20"/>
  <c r="F765" i="20"/>
  <c r="F766" i="20"/>
  <c r="F767" i="20"/>
  <c r="F768" i="20"/>
  <c r="F769" i="20"/>
  <c r="F770" i="20"/>
  <c r="F771" i="20"/>
  <c r="F772" i="20"/>
  <c r="F773" i="20"/>
  <c r="F774" i="20"/>
  <c r="F775" i="20"/>
  <c r="F776" i="20"/>
  <c r="F777" i="20"/>
  <c r="F778" i="20"/>
  <c r="F779" i="20"/>
  <c r="F780" i="20"/>
  <c r="F781" i="20"/>
  <c r="F782" i="20"/>
  <c r="F783" i="20"/>
  <c r="F784" i="20"/>
  <c r="F785" i="20"/>
  <c r="F786" i="20"/>
  <c r="F787" i="20"/>
  <c r="F788" i="20"/>
  <c r="F789" i="20"/>
  <c r="F790" i="20"/>
  <c r="F791" i="20"/>
  <c r="F792" i="20"/>
  <c r="F793" i="20"/>
  <c r="F794" i="20"/>
  <c r="F795" i="20"/>
  <c r="F796" i="20"/>
  <c r="F797" i="20"/>
  <c r="F798" i="20"/>
  <c r="F799" i="20"/>
  <c r="F800" i="20"/>
  <c r="F801" i="20"/>
  <c r="F802" i="20"/>
  <c r="F803" i="20"/>
  <c r="F804" i="20"/>
  <c r="F805" i="20"/>
  <c r="F806" i="20"/>
  <c r="F807" i="20"/>
  <c r="F808" i="20"/>
  <c r="F809" i="20"/>
  <c r="F810" i="20"/>
  <c r="F811" i="20"/>
  <c r="F812" i="20"/>
  <c r="F813" i="20"/>
  <c r="F814" i="20"/>
  <c r="F815" i="20"/>
  <c r="F816" i="20"/>
  <c r="F817" i="20"/>
  <c r="F818" i="20"/>
  <c r="F819" i="20"/>
  <c r="F820" i="20"/>
  <c r="F821" i="20"/>
  <c r="F822" i="20"/>
  <c r="F823" i="20"/>
  <c r="F824" i="20"/>
  <c r="F825" i="20"/>
  <c r="F826" i="20"/>
  <c r="F827" i="20"/>
  <c r="F828" i="20"/>
  <c r="F829" i="20"/>
  <c r="F830" i="20"/>
  <c r="F831" i="20"/>
  <c r="F832" i="20"/>
  <c r="F833" i="20"/>
  <c r="F834" i="20"/>
  <c r="F835" i="20"/>
  <c r="F836" i="20"/>
  <c r="F837" i="20"/>
  <c r="F838" i="20"/>
  <c r="F839" i="20"/>
  <c r="F840" i="20"/>
  <c r="F841" i="20"/>
  <c r="F842" i="20"/>
  <c r="F843" i="20"/>
  <c r="F844" i="20"/>
  <c r="F845" i="20"/>
  <c r="F846" i="20"/>
  <c r="F847" i="20"/>
  <c r="F848" i="20"/>
  <c r="F849" i="20"/>
  <c r="F850" i="20"/>
  <c r="F851" i="20"/>
  <c r="F852" i="20"/>
  <c r="F853" i="20"/>
  <c r="F854" i="20"/>
  <c r="F855" i="20"/>
  <c r="F856" i="20"/>
  <c r="F857" i="20"/>
  <c r="F858" i="20"/>
  <c r="F859" i="20"/>
  <c r="F860" i="20"/>
  <c r="F861" i="20"/>
  <c r="F862" i="20"/>
  <c r="F863" i="20"/>
  <c r="F864" i="20"/>
  <c r="F865" i="20"/>
  <c r="F866" i="20"/>
  <c r="F867" i="20"/>
  <c r="F868" i="20"/>
  <c r="F869" i="20"/>
  <c r="F870" i="20"/>
  <c r="F871" i="20"/>
  <c r="F872" i="20"/>
  <c r="F873" i="20"/>
  <c r="F874" i="20"/>
  <c r="F875" i="20"/>
  <c r="F876" i="20"/>
  <c r="F877" i="20"/>
  <c r="F878" i="20"/>
  <c r="F879" i="20"/>
  <c r="F880" i="20"/>
  <c r="F881" i="20"/>
  <c r="F882" i="20"/>
  <c r="F883" i="20"/>
  <c r="F884" i="20"/>
  <c r="F885" i="20"/>
  <c r="F886" i="20"/>
  <c r="F887" i="20"/>
  <c r="F888" i="20"/>
  <c r="F889" i="20"/>
  <c r="F890" i="20"/>
  <c r="F891" i="20"/>
  <c r="F892" i="20"/>
  <c r="F893" i="20"/>
  <c r="F894" i="20"/>
  <c r="F895" i="20"/>
  <c r="F896" i="20"/>
  <c r="F897" i="20"/>
  <c r="F898" i="20"/>
  <c r="F899" i="20"/>
  <c r="F900" i="20"/>
  <c r="F901" i="20"/>
  <c r="F902" i="20"/>
  <c r="F903" i="20"/>
  <c r="F904" i="20"/>
  <c r="F905" i="20"/>
  <c r="F906" i="20"/>
  <c r="F907" i="20"/>
  <c r="F908" i="20"/>
  <c r="F909" i="20"/>
  <c r="F910" i="20"/>
  <c r="F911" i="20"/>
  <c r="F912" i="20"/>
  <c r="F913" i="20"/>
  <c r="F914" i="20"/>
  <c r="F915" i="20"/>
  <c r="F916" i="20"/>
  <c r="F917" i="20"/>
  <c r="F918" i="20"/>
  <c r="F919" i="20"/>
  <c r="F920" i="20"/>
  <c r="F921" i="20"/>
  <c r="F922" i="20"/>
  <c r="F923" i="20"/>
  <c r="F924" i="20"/>
  <c r="F925" i="20"/>
  <c r="F926" i="20"/>
  <c r="F927" i="20"/>
  <c r="F928" i="20"/>
  <c r="F929" i="20"/>
  <c r="F930" i="20"/>
  <c r="F931" i="20"/>
  <c r="F932" i="20"/>
  <c r="F933" i="20"/>
  <c r="F934" i="20"/>
  <c r="F935" i="20"/>
  <c r="F936" i="20"/>
  <c r="F937" i="20"/>
  <c r="F938" i="20"/>
  <c r="G938" i="20" s="1"/>
  <c r="F939" i="20"/>
  <c r="F940" i="20"/>
  <c r="F941" i="20"/>
  <c r="F942" i="20"/>
  <c r="F943" i="20"/>
  <c r="F944" i="20"/>
  <c r="F945" i="20"/>
  <c r="F946" i="20"/>
  <c r="F947" i="20"/>
  <c r="F948" i="20"/>
  <c r="F949" i="20"/>
  <c r="F950" i="20"/>
  <c r="F951" i="20"/>
  <c r="F952" i="20"/>
  <c r="F953" i="20"/>
  <c r="F954" i="20"/>
  <c r="F955" i="20"/>
  <c r="F956" i="20"/>
  <c r="F957" i="20"/>
  <c r="F958" i="20"/>
  <c r="F959" i="20"/>
  <c r="F960" i="20"/>
  <c r="F961" i="20"/>
  <c r="F962" i="20"/>
  <c r="F963" i="20"/>
  <c r="F964" i="20"/>
  <c r="F965" i="20"/>
  <c r="F966" i="20"/>
  <c r="F967" i="20"/>
  <c r="F968" i="20"/>
  <c r="F969" i="20"/>
  <c r="F970" i="20"/>
  <c r="F971" i="20"/>
  <c r="F972" i="20"/>
  <c r="F973" i="20"/>
  <c r="F974" i="20"/>
  <c r="F975" i="20"/>
  <c r="F976" i="20"/>
  <c r="F977" i="20"/>
  <c r="F978" i="20"/>
  <c r="F979" i="20"/>
  <c r="G979" i="20" s="1"/>
  <c r="F980" i="20"/>
  <c r="F981" i="20"/>
  <c r="F982" i="20"/>
  <c r="F983" i="20"/>
  <c r="F984" i="20"/>
  <c r="F985" i="20"/>
  <c r="F986" i="20"/>
  <c r="F987" i="20"/>
  <c r="F988" i="20"/>
  <c r="F989" i="20"/>
  <c r="F990" i="20"/>
  <c r="F991" i="20"/>
  <c r="F992" i="20"/>
  <c r="F993" i="20"/>
  <c r="F994" i="20"/>
  <c r="F995" i="20"/>
  <c r="F996" i="20"/>
  <c r="F997" i="20"/>
  <c r="F998" i="20"/>
  <c r="F999" i="20"/>
  <c r="F1000" i="20"/>
  <c r="F1001" i="20"/>
  <c r="F1002" i="20"/>
  <c r="F1003" i="20"/>
  <c r="F1004" i="20"/>
  <c r="F1005" i="20"/>
  <c r="F1006" i="20"/>
  <c r="F1007" i="20"/>
  <c r="F1008" i="20"/>
  <c r="F1009" i="20"/>
  <c r="F1010" i="20"/>
  <c r="F1011" i="20"/>
  <c r="F1012" i="20"/>
  <c r="F1013" i="20"/>
  <c r="F1014" i="20"/>
  <c r="F1015" i="20"/>
  <c r="F1016" i="20"/>
  <c r="F1017" i="20"/>
  <c r="F1018" i="20"/>
  <c r="F1019" i="20"/>
  <c r="F1020" i="20"/>
  <c r="F1021" i="20"/>
  <c r="F1022" i="20"/>
  <c r="F1023" i="20"/>
  <c r="F1024" i="20"/>
  <c r="F1025" i="20"/>
  <c r="F1026" i="20"/>
  <c r="F1027" i="20"/>
  <c r="F1028" i="20"/>
  <c r="F1029" i="20"/>
  <c r="F1030" i="20"/>
  <c r="F1031" i="20"/>
  <c r="F1032" i="20"/>
  <c r="F1033" i="20"/>
  <c r="F1034" i="20"/>
  <c r="F1035" i="20"/>
  <c r="F1036" i="20"/>
  <c r="F1037" i="20"/>
  <c r="F1038" i="20"/>
  <c r="F1039" i="20"/>
  <c r="F1040" i="20"/>
  <c r="F1041" i="20"/>
  <c r="F1042" i="20"/>
  <c r="F1043" i="20"/>
  <c r="F1044" i="20"/>
  <c r="F1045" i="20"/>
  <c r="F1046" i="20"/>
  <c r="F1047" i="20"/>
  <c r="F1048" i="20"/>
  <c r="F1049" i="20"/>
  <c r="F1050" i="20"/>
  <c r="F1051" i="20"/>
  <c r="F1052" i="20"/>
  <c r="F1053" i="20"/>
  <c r="F1054" i="20"/>
  <c r="F1055" i="20"/>
  <c r="F1056" i="20"/>
  <c r="F1057" i="20"/>
  <c r="F1058" i="20"/>
  <c r="F1059" i="20"/>
  <c r="F1060" i="20"/>
  <c r="F1061" i="20"/>
  <c r="F1062" i="20"/>
  <c r="F1063" i="20"/>
  <c r="F1064" i="20"/>
  <c r="F1065" i="20"/>
  <c r="F1066" i="20"/>
  <c r="F1067" i="20"/>
  <c r="F1068" i="20"/>
  <c r="F1069" i="20"/>
  <c r="F1070" i="20"/>
  <c r="F1071" i="20"/>
  <c r="F1072" i="20"/>
  <c r="F1073" i="20"/>
  <c r="F1074" i="20"/>
  <c r="F1075" i="20"/>
  <c r="F1076" i="20"/>
  <c r="F1077" i="20"/>
  <c r="F1078" i="20"/>
  <c r="F1079" i="20"/>
  <c r="F1080" i="20"/>
  <c r="F1081" i="20"/>
  <c r="F1082" i="20"/>
  <c r="F1083" i="20"/>
  <c r="F1084" i="20"/>
  <c r="F1085" i="20"/>
  <c r="F1086" i="20"/>
  <c r="F1087" i="20"/>
  <c r="F1088" i="20"/>
  <c r="G1088" i="20" s="1"/>
  <c r="F1089" i="20"/>
  <c r="G1089" i="20" s="1"/>
  <c r="F1090" i="20"/>
  <c r="F1091" i="20"/>
  <c r="F1092" i="20"/>
  <c r="F1093" i="20"/>
  <c r="F1094" i="20"/>
  <c r="F1095" i="20"/>
  <c r="F1096" i="20"/>
  <c r="F1097" i="20"/>
  <c r="F1098" i="20"/>
  <c r="F1099" i="20"/>
  <c r="F1100" i="20"/>
  <c r="F1101" i="20"/>
  <c r="F1102" i="20"/>
  <c r="F1103" i="20"/>
  <c r="F1104" i="20"/>
  <c r="F1105" i="20"/>
  <c r="F1106" i="20"/>
  <c r="F1107" i="20"/>
  <c r="F1108" i="20"/>
  <c r="F1109" i="20"/>
  <c r="F1110" i="20"/>
  <c r="F1111" i="20"/>
  <c r="F1112" i="20"/>
  <c r="F1113" i="20"/>
  <c r="F1114" i="20"/>
  <c r="F1115" i="20"/>
  <c r="F1116" i="20"/>
  <c r="F1117" i="20"/>
  <c r="F1118" i="20"/>
  <c r="F1119" i="20"/>
  <c r="F1120" i="20"/>
  <c r="F1121" i="20"/>
  <c r="F1122" i="20"/>
  <c r="F1123" i="20"/>
  <c r="F1124" i="20"/>
  <c r="F1125" i="20"/>
  <c r="F1126" i="20"/>
  <c r="F1127" i="20"/>
  <c r="F1128" i="20"/>
  <c r="F1129" i="20"/>
  <c r="F1130" i="20"/>
  <c r="F1131" i="20"/>
  <c r="F1132" i="20"/>
  <c r="F1133" i="20"/>
  <c r="F1134" i="20"/>
  <c r="F1135" i="20"/>
  <c r="F1136" i="20"/>
  <c r="F1137" i="20"/>
  <c r="F1138" i="20"/>
  <c r="F1139" i="20"/>
  <c r="F1140" i="20"/>
  <c r="F1141" i="20"/>
  <c r="F1142" i="20"/>
  <c r="F1143" i="20"/>
  <c r="F1144" i="20"/>
  <c r="F1145" i="20"/>
  <c r="F1146" i="20"/>
  <c r="F1147" i="20"/>
  <c r="F1148" i="20"/>
  <c r="F1149" i="20"/>
  <c r="F1150" i="20"/>
  <c r="F1151" i="20"/>
  <c r="F1152" i="20"/>
  <c r="F1153" i="20"/>
  <c r="F1154" i="20"/>
  <c r="F1155" i="20"/>
  <c r="F1156" i="20"/>
  <c r="F1157" i="20"/>
  <c r="F1158" i="20"/>
  <c r="F1159" i="20"/>
  <c r="F1160" i="20"/>
  <c r="F1161" i="20"/>
  <c r="F1162" i="20"/>
  <c r="F1163" i="20"/>
  <c r="F1164" i="20"/>
  <c r="F1165" i="20"/>
  <c r="F1166" i="20"/>
  <c r="F1167" i="20"/>
  <c r="F1168" i="20"/>
  <c r="F1169" i="20"/>
  <c r="F1170" i="20"/>
  <c r="F1171" i="20"/>
  <c r="F1172" i="20"/>
  <c r="F1173" i="20"/>
  <c r="F1174" i="20"/>
  <c r="F1175" i="20"/>
  <c r="F1176" i="20"/>
  <c r="F1177" i="20"/>
  <c r="F1178" i="20"/>
  <c r="F1179" i="20"/>
  <c r="F1180" i="20"/>
  <c r="F1181" i="20"/>
  <c r="F1182" i="20"/>
  <c r="F1183" i="20"/>
  <c r="F1184" i="20"/>
  <c r="F1185" i="20"/>
  <c r="F1186" i="20"/>
  <c r="F1187" i="20"/>
  <c r="F1188" i="20"/>
  <c r="F1189" i="20"/>
  <c r="F1190" i="20"/>
  <c r="F1191" i="20"/>
  <c r="F1192" i="20"/>
  <c r="F1193" i="20"/>
  <c r="F1194" i="20"/>
  <c r="F1195" i="20"/>
  <c r="F1196" i="20"/>
  <c r="F1197" i="20"/>
  <c r="F1198" i="20"/>
  <c r="F1199" i="20"/>
  <c r="F1200" i="20"/>
  <c r="F1201" i="20"/>
  <c r="F1202" i="20"/>
  <c r="F1203" i="20"/>
  <c r="F1204" i="20"/>
  <c r="F1205" i="20"/>
  <c r="F1206" i="20"/>
  <c r="F1207" i="20"/>
  <c r="F1208" i="20"/>
  <c r="F1209" i="20"/>
  <c r="F1210" i="20"/>
  <c r="F1211" i="20"/>
  <c r="F1212" i="20"/>
  <c r="F1213" i="20"/>
  <c r="F1214" i="20"/>
  <c r="F1215" i="20"/>
  <c r="F1216" i="20"/>
  <c r="F1217" i="20"/>
  <c r="F1218" i="20"/>
  <c r="F1219" i="20"/>
  <c r="F1220" i="20"/>
  <c r="F1221" i="20"/>
  <c r="F1222" i="20"/>
  <c r="F1223" i="20"/>
  <c r="F1224" i="20"/>
  <c r="F1225" i="20"/>
  <c r="F1226" i="20"/>
  <c r="F1227" i="20"/>
  <c r="F1228" i="20"/>
  <c r="F1229" i="20"/>
  <c r="F1230" i="20"/>
  <c r="F1231" i="20"/>
  <c r="F1232" i="20"/>
  <c r="F1233" i="20"/>
  <c r="F1234" i="20"/>
  <c r="F1235" i="20"/>
  <c r="F1236" i="20"/>
  <c r="F1237" i="20"/>
  <c r="F1238" i="20"/>
  <c r="F1239" i="20"/>
  <c r="F1240" i="20"/>
  <c r="F1241" i="20"/>
  <c r="F1242" i="20"/>
  <c r="F1243" i="20"/>
  <c r="F1244" i="20"/>
  <c r="F1245" i="20"/>
  <c r="F1246" i="20"/>
  <c r="F1247" i="20"/>
  <c r="F1248" i="20"/>
  <c r="F1249" i="20"/>
  <c r="F1250" i="20"/>
  <c r="F1251" i="20"/>
  <c r="F1252" i="20"/>
  <c r="F1253" i="20"/>
  <c r="F1254" i="20"/>
  <c r="F1255" i="20"/>
  <c r="F1256" i="20"/>
  <c r="F1257" i="20"/>
  <c r="F1258" i="20"/>
  <c r="F1259" i="20"/>
  <c r="F1260" i="20"/>
  <c r="F1261" i="20"/>
  <c r="F1262" i="20"/>
  <c r="F1263" i="20"/>
  <c r="F1264" i="20"/>
  <c r="F1265" i="20"/>
  <c r="F1266" i="20"/>
  <c r="F1267" i="20"/>
  <c r="F1268" i="20"/>
  <c r="F1269" i="20"/>
  <c r="F1270" i="20"/>
  <c r="F1271" i="20"/>
  <c r="F1272" i="20"/>
  <c r="F1273" i="20"/>
  <c r="F1274" i="20"/>
  <c r="F1275" i="20"/>
  <c r="F1276" i="20"/>
  <c r="F1277" i="20"/>
  <c r="F1278" i="20"/>
  <c r="F1279" i="20"/>
  <c r="F1280" i="20"/>
  <c r="F1281" i="20"/>
  <c r="F1282" i="20"/>
  <c r="F1283" i="20"/>
  <c r="F1284" i="20"/>
  <c r="F1285" i="20"/>
  <c r="F1286" i="20"/>
  <c r="F1287" i="20"/>
  <c r="F1288" i="20"/>
  <c r="F1289" i="20"/>
  <c r="F1290" i="20"/>
  <c r="F1291" i="20"/>
  <c r="F1292" i="20"/>
  <c r="F1293" i="20"/>
  <c r="F1294" i="20"/>
  <c r="F1295" i="20"/>
  <c r="F1296" i="20"/>
  <c r="F1297" i="20"/>
  <c r="F1298" i="20"/>
  <c r="F1299" i="20"/>
  <c r="F1300" i="20"/>
  <c r="F1301" i="20"/>
  <c r="F1302" i="20"/>
  <c r="F1303" i="20"/>
  <c r="F1304" i="20"/>
  <c r="F1305" i="20"/>
  <c r="F1306" i="20"/>
  <c r="F1307" i="20"/>
  <c r="F1308" i="20"/>
  <c r="F1309" i="20"/>
  <c r="F1310" i="20"/>
  <c r="F1311" i="20"/>
  <c r="F1312" i="20"/>
  <c r="F1313" i="20"/>
  <c r="F1314" i="20"/>
  <c r="F1315" i="20"/>
  <c r="F1316" i="20"/>
  <c r="F1317" i="20"/>
  <c r="F1318" i="20"/>
  <c r="F1319" i="20"/>
  <c r="F1320" i="20"/>
  <c r="F1321" i="20"/>
  <c r="F1322" i="20"/>
  <c r="F1323" i="20"/>
  <c r="F1324" i="20"/>
  <c r="F1325" i="20"/>
  <c r="F1326" i="20"/>
  <c r="F1327" i="20"/>
  <c r="F1328" i="20"/>
  <c r="F1329" i="20"/>
  <c r="F1330" i="20"/>
  <c r="F1331" i="20"/>
  <c r="F1332" i="20"/>
  <c r="F1333" i="20"/>
  <c r="F1334" i="20"/>
  <c r="F1335" i="20"/>
  <c r="F1336" i="20"/>
  <c r="F1337" i="20"/>
  <c r="F1338" i="20"/>
  <c r="F1339" i="20"/>
  <c r="F1340" i="20"/>
  <c r="F1341" i="20"/>
  <c r="F1342" i="20"/>
  <c r="F1343" i="20"/>
  <c r="F1344" i="20"/>
  <c r="F1345" i="20"/>
  <c r="F1346" i="20"/>
  <c r="F1347" i="20"/>
  <c r="F1348" i="20"/>
  <c r="F1349" i="20"/>
  <c r="F1350" i="20"/>
  <c r="F1351" i="20"/>
  <c r="F1352" i="20"/>
  <c r="F1353" i="20"/>
  <c r="F1354" i="20"/>
  <c r="F1355" i="20"/>
  <c r="F1356" i="20"/>
  <c r="F1357" i="20"/>
  <c r="F1358" i="20"/>
  <c r="F1359" i="20"/>
  <c r="F1360" i="20"/>
  <c r="F1361" i="20"/>
  <c r="F1362" i="20"/>
  <c r="F1363" i="20"/>
  <c r="F1364" i="20"/>
  <c r="F1365" i="20"/>
  <c r="F1366" i="20"/>
  <c r="F1367" i="20"/>
  <c r="F1368" i="20"/>
  <c r="F1369" i="20"/>
  <c r="F1370" i="20"/>
  <c r="F1371" i="20"/>
  <c r="F1372" i="20"/>
  <c r="F1373" i="20"/>
  <c r="F1374" i="20"/>
  <c r="F1375" i="20"/>
  <c r="F1376" i="20"/>
  <c r="F1377" i="20"/>
  <c r="F1378" i="20"/>
  <c r="F1379" i="20"/>
  <c r="F1380" i="20"/>
  <c r="F1381" i="20"/>
  <c r="F1382" i="20"/>
  <c r="F1383" i="20"/>
  <c r="F1384" i="20"/>
  <c r="F1385" i="20"/>
  <c r="F1386" i="20"/>
  <c r="F1387" i="20"/>
  <c r="F1388" i="20"/>
  <c r="F1389" i="20"/>
  <c r="F1390" i="20"/>
  <c r="F1391" i="20"/>
  <c r="F1392" i="20"/>
  <c r="F1393" i="20"/>
  <c r="F1394" i="20"/>
  <c r="F1395" i="20"/>
  <c r="F1396" i="20"/>
  <c r="F1397" i="20"/>
  <c r="F1398" i="20"/>
  <c r="F1399" i="20"/>
  <c r="F1400" i="20"/>
  <c r="F1401" i="20"/>
  <c r="F1402" i="20"/>
  <c r="F1403" i="20"/>
  <c r="F1404" i="20"/>
  <c r="F1405" i="20"/>
  <c r="F1406" i="20"/>
  <c r="F1407" i="20"/>
  <c r="F1408" i="20"/>
  <c r="F1409" i="20"/>
  <c r="F1410" i="20"/>
  <c r="F1411" i="20"/>
  <c r="F1412" i="20"/>
  <c r="F1413" i="20"/>
  <c r="F1414" i="20"/>
  <c r="F1415" i="20"/>
  <c r="F1416" i="20"/>
  <c r="F1417" i="20"/>
  <c r="F1418" i="20"/>
  <c r="G1418" i="20" s="1"/>
  <c r="F1419" i="20"/>
  <c r="F1420" i="20"/>
  <c r="F1421" i="20"/>
  <c r="F1422" i="20"/>
  <c r="F1423" i="20"/>
  <c r="F1424" i="20"/>
  <c r="F1425" i="20"/>
  <c r="F1426" i="20"/>
  <c r="F1427" i="20"/>
  <c r="F1428" i="20"/>
  <c r="F1429" i="20"/>
  <c r="F1430" i="20"/>
  <c r="F1431" i="20"/>
  <c r="F1432" i="20"/>
  <c r="F1433" i="20"/>
  <c r="F1434" i="20"/>
  <c r="F1435" i="20"/>
  <c r="F1436" i="20"/>
  <c r="F1437" i="20"/>
  <c r="F1438" i="20"/>
  <c r="F1439" i="20"/>
  <c r="F1440" i="20"/>
  <c r="F1441" i="20"/>
  <c r="F1442" i="20"/>
  <c r="F1443" i="20"/>
  <c r="F1444" i="20"/>
  <c r="F1445" i="20"/>
  <c r="F1446" i="20"/>
  <c r="F1447" i="20"/>
  <c r="F1448" i="20"/>
  <c r="F1449" i="20"/>
  <c r="F1450" i="20"/>
  <c r="F1451" i="20"/>
  <c r="F1452" i="20"/>
  <c r="F1453" i="20"/>
  <c r="F1454" i="20"/>
  <c r="F1455" i="20"/>
  <c r="F1456" i="20"/>
  <c r="F1457" i="20"/>
  <c r="F1458" i="20"/>
  <c r="F1459" i="20"/>
  <c r="F1460" i="20"/>
  <c r="F1461" i="20"/>
  <c r="F1462" i="20"/>
  <c r="F1463" i="20"/>
  <c r="F1464" i="20"/>
  <c r="F1465" i="20"/>
  <c r="F1466" i="20"/>
  <c r="F1467" i="20"/>
  <c r="F1468" i="20"/>
  <c r="F1469" i="20"/>
  <c r="F1470" i="20"/>
  <c r="F1471" i="20"/>
  <c r="F1472" i="20"/>
  <c r="F1473" i="20"/>
  <c r="F1474" i="20"/>
  <c r="F1475" i="20"/>
  <c r="F1476" i="20"/>
  <c r="F1477" i="20"/>
  <c r="F1478" i="20"/>
  <c r="F1479" i="20"/>
  <c r="F1480" i="20"/>
  <c r="F1481" i="20"/>
  <c r="F1482" i="20"/>
  <c r="F1483" i="20"/>
  <c r="F1484" i="20"/>
  <c r="F1485" i="20"/>
  <c r="F1486" i="20"/>
  <c r="F1487" i="20"/>
  <c r="F1488" i="20"/>
  <c r="F1489" i="20"/>
  <c r="F1490" i="20"/>
  <c r="F1491" i="20"/>
  <c r="F1492" i="20"/>
  <c r="F1493" i="20"/>
  <c r="F1494" i="20"/>
  <c r="F1495" i="20"/>
  <c r="F1496" i="20"/>
  <c r="F1497" i="20"/>
  <c r="F1498" i="20"/>
  <c r="F1499" i="20"/>
  <c r="F1500" i="20"/>
  <c r="F1501" i="20"/>
  <c r="F1502" i="20"/>
  <c r="F1503" i="20"/>
  <c r="F1504" i="20"/>
  <c r="F1505" i="20"/>
  <c r="F1506" i="20"/>
  <c r="F1507" i="20"/>
  <c r="F1508" i="20"/>
  <c r="F1509" i="20"/>
  <c r="F1510" i="20"/>
  <c r="F1511" i="20"/>
  <c r="F1512" i="20"/>
  <c r="F1513" i="20"/>
  <c r="F1514" i="20"/>
  <c r="F1515" i="20"/>
  <c r="F1516" i="20"/>
  <c r="F1517" i="20"/>
  <c r="F1518" i="20"/>
  <c r="F1519" i="20"/>
  <c r="F1520" i="20"/>
  <c r="F1521" i="20"/>
  <c r="F1522" i="20"/>
  <c r="F1523" i="20"/>
  <c r="F1524" i="20"/>
  <c r="F1525" i="20"/>
  <c r="F1526" i="20"/>
  <c r="F1527" i="20"/>
  <c r="F1528" i="20"/>
  <c r="F1529" i="20"/>
  <c r="F1530" i="20"/>
  <c r="F1531" i="20"/>
  <c r="F1532" i="20"/>
  <c r="F1533" i="20"/>
  <c r="F1534" i="20"/>
  <c r="F1535" i="20"/>
  <c r="F1536" i="20"/>
  <c r="F1537" i="20"/>
  <c r="F1538" i="20"/>
  <c r="F1539" i="20"/>
  <c r="F1540" i="20"/>
  <c r="F1541" i="20"/>
  <c r="F1542" i="20"/>
  <c r="F1543" i="20"/>
  <c r="F1544" i="20"/>
  <c r="F1545" i="20"/>
  <c r="F1546" i="20"/>
  <c r="F1547" i="20"/>
  <c r="F1548" i="20"/>
  <c r="F1549" i="20"/>
  <c r="F1550" i="20"/>
  <c r="F1551" i="20"/>
  <c r="F1552" i="20"/>
  <c r="F1553" i="20"/>
  <c r="F1554" i="20"/>
  <c r="F1555" i="20"/>
  <c r="F1556" i="20"/>
  <c r="F1557" i="20"/>
  <c r="F1558" i="20"/>
  <c r="F1559" i="20"/>
  <c r="F1560" i="20"/>
  <c r="F1561" i="20"/>
  <c r="F1562" i="20"/>
  <c r="F1563" i="20"/>
  <c r="F1564" i="20"/>
  <c r="F1565" i="20"/>
  <c r="F1566" i="20"/>
  <c r="F1567" i="20"/>
  <c r="F1568" i="20"/>
  <c r="F1569" i="20"/>
  <c r="F1570" i="20"/>
  <c r="F1571" i="20"/>
  <c r="F1572" i="20"/>
  <c r="F1573" i="20"/>
  <c r="F1574" i="20"/>
  <c r="F1575" i="20"/>
  <c r="F1576" i="20"/>
  <c r="F1577" i="20"/>
  <c r="F1578" i="20"/>
  <c r="G1578" i="20" s="1"/>
  <c r="F1579" i="20"/>
  <c r="F1580" i="20"/>
  <c r="F1581" i="20"/>
  <c r="F1582" i="20"/>
  <c r="F1583" i="20"/>
  <c r="F1584" i="20"/>
  <c r="F1585" i="20"/>
  <c r="F1586" i="20"/>
  <c r="F1587" i="20"/>
  <c r="F1588" i="20"/>
  <c r="F1589" i="20"/>
  <c r="F1590" i="20"/>
  <c r="F1591" i="20"/>
  <c r="F1592" i="20"/>
  <c r="F1593" i="20"/>
  <c r="F1594" i="20"/>
  <c r="F1595" i="20"/>
  <c r="F1596" i="20"/>
  <c r="F1597" i="20"/>
  <c r="F1598" i="20"/>
  <c r="F1599" i="20"/>
  <c r="F1600" i="20"/>
  <c r="F1601" i="20"/>
  <c r="F1602" i="20"/>
  <c r="F1603" i="20"/>
  <c r="F1604" i="20"/>
  <c r="F1605" i="20"/>
  <c r="F1606" i="20"/>
  <c r="F1607" i="20"/>
  <c r="F1608" i="20"/>
  <c r="F1609" i="20"/>
  <c r="F1610" i="20"/>
  <c r="F1611" i="20"/>
  <c r="F1612" i="20"/>
  <c r="F1613" i="20"/>
  <c r="F1614" i="20"/>
  <c r="F1615" i="20"/>
  <c r="F1616" i="20"/>
  <c r="F1617" i="20"/>
  <c r="F1618" i="20"/>
  <c r="F1619" i="20"/>
  <c r="F1620" i="20"/>
  <c r="F1621" i="20"/>
  <c r="F1622" i="20"/>
  <c r="F1623" i="20"/>
  <c r="F1624" i="20"/>
  <c r="F1625" i="20"/>
  <c r="F1626" i="20"/>
  <c r="F1627" i="20"/>
  <c r="F1628" i="20"/>
  <c r="F1629" i="20"/>
  <c r="F1630" i="20"/>
  <c r="F1631" i="20"/>
  <c r="F1632" i="20"/>
  <c r="F1633" i="20"/>
  <c r="F1634" i="20"/>
  <c r="F1635" i="20"/>
  <c r="F1636" i="20"/>
  <c r="F1637" i="20"/>
  <c r="F1638" i="20"/>
  <c r="F1639" i="20"/>
  <c r="F1640" i="20"/>
  <c r="F1641" i="20"/>
  <c r="F1642" i="20"/>
  <c r="F1643" i="20"/>
  <c r="F1644" i="20"/>
  <c r="F1645" i="20"/>
  <c r="F1646" i="20"/>
  <c r="F1647" i="20"/>
  <c r="F1648" i="20"/>
  <c r="F1649" i="20"/>
  <c r="F1650" i="20"/>
  <c r="F1651" i="20"/>
  <c r="F1652" i="20"/>
  <c r="F1653" i="20"/>
  <c r="F1654" i="20"/>
  <c r="F1655" i="20"/>
  <c r="F1656" i="20"/>
  <c r="F1657" i="20"/>
  <c r="F1658" i="20"/>
  <c r="F1659" i="20"/>
  <c r="F1660" i="20"/>
  <c r="F1661" i="20"/>
  <c r="F1662" i="20"/>
  <c r="F1663" i="20"/>
  <c r="F1664" i="20"/>
  <c r="F1665" i="20"/>
  <c r="F1666" i="20"/>
  <c r="F1667" i="20"/>
  <c r="F1668" i="20"/>
  <c r="G1668" i="20" s="1"/>
  <c r="F1669" i="20"/>
  <c r="F1670" i="20"/>
  <c r="F1671" i="20"/>
  <c r="F1672" i="20"/>
  <c r="F1673" i="20"/>
  <c r="F1674" i="20"/>
  <c r="F1675" i="20"/>
  <c r="F1676" i="20"/>
  <c r="F1677" i="20"/>
  <c r="F1678" i="20"/>
  <c r="F1679" i="20"/>
  <c r="F1680" i="20"/>
  <c r="F1681" i="20"/>
  <c r="F1682" i="20"/>
  <c r="F1683" i="20"/>
  <c r="F1684" i="20"/>
  <c r="F1685" i="20"/>
  <c r="F1686" i="20"/>
  <c r="F1687" i="20"/>
  <c r="F1688" i="20"/>
  <c r="F1689" i="20"/>
  <c r="F1690" i="20"/>
  <c r="F1691" i="20"/>
  <c r="F1692" i="20"/>
  <c r="F1693" i="20"/>
  <c r="F1694" i="20"/>
  <c r="F1695" i="20"/>
  <c r="F1696" i="20"/>
  <c r="F1697" i="20"/>
  <c r="F1698" i="20"/>
  <c r="F1699" i="20"/>
  <c r="G1699" i="20" s="1"/>
  <c r="F1700" i="20"/>
  <c r="F1701" i="20"/>
  <c r="F1702" i="20"/>
  <c r="F1703" i="20"/>
  <c r="F1704" i="20"/>
  <c r="F1705" i="20"/>
  <c r="F1706" i="20"/>
  <c r="F1707" i="20"/>
  <c r="F1708" i="20"/>
  <c r="F1709" i="20"/>
  <c r="F1710" i="20"/>
  <c r="F1711" i="20"/>
  <c r="F1712" i="20"/>
  <c r="F1713" i="20"/>
  <c r="F1714" i="20"/>
  <c r="F1715" i="20"/>
  <c r="F1716" i="20"/>
  <c r="F1717" i="20"/>
  <c r="F1718" i="20"/>
  <c r="G1718" i="20" s="1"/>
  <c r="F1719" i="20"/>
  <c r="F1720" i="20"/>
  <c r="F1721" i="20"/>
  <c r="F1722" i="20"/>
  <c r="F1723" i="20"/>
  <c r="F1724" i="20"/>
  <c r="F1725" i="20"/>
  <c r="F1726" i="20"/>
  <c r="F1727" i="20"/>
  <c r="F1728" i="20"/>
  <c r="F1729" i="20"/>
  <c r="F1730" i="20"/>
  <c r="F1731" i="20"/>
  <c r="F1732" i="20"/>
  <c r="F1733" i="20"/>
  <c r="F1734" i="20"/>
  <c r="F1735" i="20"/>
  <c r="F1736" i="20"/>
  <c r="F1737" i="20"/>
  <c r="F1738" i="20"/>
  <c r="F1739" i="20"/>
  <c r="G1739" i="20" s="1"/>
  <c r="F1740" i="20"/>
  <c r="F1741" i="20"/>
  <c r="F1742" i="20"/>
  <c r="F1743" i="20"/>
  <c r="F1744" i="20"/>
  <c r="F1745" i="20"/>
  <c r="F1746" i="20"/>
  <c r="F1747" i="20"/>
  <c r="F1748" i="20"/>
  <c r="F1749" i="20"/>
  <c r="F1750" i="20"/>
  <c r="F1751" i="20"/>
  <c r="F1752" i="20"/>
  <c r="F1753" i="20"/>
  <c r="F1754" i="20"/>
  <c r="F1755" i="20"/>
  <c r="F1756" i="20"/>
  <c r="F1757" i="20"/>
  <c r="F1758" i="20"/>
  <c r="F1759" i="20"/>
  <c r="F1760" i="20"/>
  <c r="F1761" i="20"/>
  <c r="F1762" i="20"/>
  <c r="F1763" i="20"/>
  <c r="F1764" i="20"/>
  <c r="F1765" i="20"/>
  <c r="F1766" i="20"/>
  <c r="F1767" i="20"/>
  <c r="F1768" i="20"/>
  <c r="F1769" i="20"/>
  <c r="F1770" i="20"/>
  <c r="F1771" i="20"/>
  <c r="F1772" i="20"/>
  <c r="F1773" i="20"/>
  <c r="F1774" i="20"/>
  <c r="F1775" i="20"/>
  <c r="F1776" i="20"/>
  <c r="F1777" i="20"/>
  <c r="F1778" i="20"/>
  <c r="F1779" i="20"/>
  <c r="F1780" i="20"/>
  <c r="F1781" i="20"/>
  <c r="F1782" i="20"/>
  <c r="F1783" i="20"/>
  <c r="F1784" i="20"/>
  <c r="F1785" i="20"/>
  <c r="F1786" i="20"/>
  <c r="F1787" i="20"/>
  <c r="F1788" i="20"/>
  <c r="F1789" i="20"/>
  <c r="F1790" i="20"/>
  <c r="F1791" i="20"/>
  <c r="F1792" i="20"/>
  <c r="F1793" i="20"/>
  <c r="F1794" i="20"/>
  <c r="F1795" i="20"/>
  <c r="F1796" i="20"/>
  <c r="F1797" i="20"/>
  <c r="F1798" i="20"/>
  <c r="F1799" i="20"/>
  <c r="F1800" i="20"/>
  <c r="F1801" i="20"/>
  <c r="F1802" i="20"/>
  <c r="F1803" i="20"/>
  <c r="F1804" i="20"/>
  <c r="F1805" i="20"/>
  <c r="F1806" i="20"/>
  <c r="F1807" i="20"/>
  <c r="F1808" i="20"/>
  <c r="F1809" i="20"/>
  <c r="F1810" i="20"/>
  <c r="F1811" i="20"/>
  <c r="F1812" i="20"/>
  <c r="F1813" i="20"/>
  <c r="F1814" i="20"/>
  <c r="F1815" i="20"/>
  <c r="F1816" i="20"/>
  <c r="F1817" i="20"/>
  <c r="F1818" i="20"/>
  <c r="F1819" i="20"/>
  <c r="F1820" i="20"/>
  <c r="F1821" i="20"/>
  <c r="F1822" i="20"/>
  <c r="F1823" i="20"/>
  <c r="F1824" i="20"/>
  <c r="F1825" i="20"/>
  <c r="F1826" i="20"/>
  <c r="F1827" i="20"/>
  <c r="F1828" i="20"/>
  <c r="F1829" i="20"/>
  <c r="F1830" i="20"/>
  <c r="F1831" i="20"/>
  <c r="F1832" i="20"/>
  <c r="F1833" i="20"/>
  <c r="F1834" i="20"/>
  <c r="F1835" i="20"/>
  <c r="F1836" i="20"/>
  <c r="F1837" i="20"/>
  <c r="F1838" i="20"/>
  <c r="F1839" i="20"/>
  <c r="F1840" i="20"/>
  <c r="F1841" i="20"/>
  <c r="F1842" i="20"/>
  <c r="F1843" i="20"/>
  <c r="F1844" i="20"/>
  <c r="F1845" i="20"/>
  <c r="F1846" i="20"/>
  <c r="F1847" i="20"/>
  <c r="F1848" i="20"/>
  <c r="F1849" i="20"/>
  <c r="F1850" i="20"/>
  <c r="F1851" i="20"/>
  <c r="F1852" i="20"/>
  <c r="F1853" i="20"/>
  <c r="F1854" i="20"/>
  <c r="F1855" i="20"/>
  <c r="F1856" i="20"/>
  <c r="F1857" i="20"/>
  <c r="F1858" i="20"/>
  <c r="F1859" i="20"/>
  <c r="F1860" i="20"/>
  <c r="F1861" i="20"/>
  <c r="F1862" i="20"/>
  <c r="F1863" i="20"/>
  <c r="F1864" i="20"/>
  <c r="F1865" i="20"/>
  <c r="F1866" i="20"/>
  <c r="F1867" i="20"/>
  <c r="F1868" i="20"/>
  <c r="F1869" i="20"/>
  <c r="F1870" i="20"/>
  <c r="F1871" i="20"/>
  <c r="F1872" i="20"/>
  <c r="F1873" i="20"/>
  <c r="F1874" i="20"/>
  <c r="F1875" i="20"/>
  <c r="F1876" i="20"/>
  <c r="F1877" i="20"/>
  <c r="F1878" i="20"/>
  <c r="F1879" i="20"/>
  <c r="F1880" i="20"/>
  <c r="F1881" i="20"/>
  <c r="F1882" i="20"/>
  <c r="F1883" i="20"/>
  <c r="F1884" i="20"/>
  <c r="F1885" i="20"/>
  <c r="F1886" i="20"/>
  <c r="F1887" i="20"/>
  <c r="F1888" i="20"/>
  <c r="F1889" i="20"/>
  <c r="F1890" i="20"/>
  <c r="F1891" i="20"/>
  <c r="F1892" i="20"/>
  <c r="F1893" i="20"/>
  <c r="F1894" i="20"/>
  <c r="F1895" i="20"/>
  <c r="F1896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927" i="20"/>
  <c r="F1928" i="20"/>
  <c r="F1929" i="20"/>
  <c r="F1930" i="20"/>
  <c r="F1931" i="20"/>
  <c r="F1932" i="20"/>
  <c r="F1933" i="20"/>
  <c r="F1934" i="20"/>
  <c r="F1935" i="20"/>
  <c r="F1936" i="20"/>
  <c r="F1937" i="20"/>
  <c r="F1938" i="20"/>
  <c r="F1939" i="20"/>
  <c r="F1940" i="20"/>
  <c r="F1941" i="20"/>
  <c r="F1942" i="20"/>
  <c r="F1943" i="20"/>
  <c r="F1944" i="20"/>
  <c r="F1945" i="20"/>
  <c r="F1946" i="20"/>
  <c r="F1947" i="20"/>
  <c r="F1948" i="20"/>
  <c r="F1949" i="20"/>
  <c r="F1950" i="20"/>
  <c r="F1951" i="20"/>
  <c r="F1952" i="20"/>
  <c r="F1953" i="20"/>
  <c r="F1954" i="20"/>
  <c r="F1955" i="20"/>
  <c r="F1956" i="20"/>
  <c r="F1957" i="20"/>
  <c r="F1958" i="20"/>
  <c r="F1959" i="20"/>
  <c r="F1960" i="20"/>
  <c r="F1961" i="20"/>
  <c r="F1962" i="20"/>
  <c r="F1963" i="20"/>
  <c r="F1964" i="20"/>
  <c r="F1965" i="20"/>
  <c r="F1966" i="20"/>
  <c r="F1967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98" i="20"/>
  <c r="F1999" i="20"/>
  <c r="F2000" i="20"/>
  <c r="F2001" i="20"/>
  <c r="F2002" i="20"/>
  <c r="F2003" i="20"/>
  <c r="F2004" i="20"/>
  <c r="F2005" i="20"/>
  <c r="F2006" i="20"/>
  <c r="F2007" i="20"/>
  <c r="F2008" i="20"/>
  <c r="F2009" i="20"/>
  <c r="F2010" i="20"/>
  <c r="F2011" i="20"/>
  <c r="F2012" i="20"/>
  <c r="F2013" i="20"/>
  <c r="F2014" i="20"/>
  <c r="F2015" i="20"/>
  <c r="F2016" i="20"/>
  <c r="F2017" i="20"/>
  <c r="F2018" i="20"/>
  <c r="F2019" i="20"/>
  <c r="F2020" i="20"/>
  <c r="F2021" i="20"/>
  <c r="F2022" i="20"/>
  <c r="F2023" i="20"/>
  <c r="F2024" i="20"/>
  <c r="F2025" i="20"/>
  <c r="F2026" i="20"/>
  <c r="F2027" i="20"/>
  <c r="F2028" i="20"/>
  <c r="F2029" i="20"/>
  <c r="F2030" i="20"/>
  <c r="F2031" i="20"/>
  <c r="F2032" i="20"/>
  <c r="F2033" i="20"/>
  <c r="F2034" i="20"/>
  <c r="F2035" i="20"/>
  <c r="F2036" i="20"/>
  <c r="F2037" i="20"/>
  <c r="F2038" i="20"/>
  <c r="F2039" i="20"/>
  <c r="F2040" i="20"/>
  <c r="F2041" i="20"/>
  <c r="F2042" i="20"/>
  <c r="F2043" i="20"/>
  <c r="F2044" i="20"/>
  <c r="F2045" i="20"/>
  <c r="F2046" i="20"/>
  <c r="F2047" i="20"/>
  <c r="F2048" i="20"/>
  <c r="F2049" i="20"/>
  <c r="F2050" i="20"/>
  <c r="F2051" i="20"/>
  <c r="F2052" i="20"/>
  <c r="F2053" i="20"/>
  <c r="F2054" i="20"/>
  <c r="F2055" i="20"/>
  <c r="F2056" i="20"/>
  <c r="F2057" i="20"/>
  <c r="F2058" i="20"/>
  <c r="F2059" i="20"/>
  <c r="F2060" i="20"/>
  <c r="F2061" i="20"/>
  <c r="F4" i="20"/>
  <c r="E5" i="20"/>
  <c r="G5" i="20" s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G26" i="20" s="1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G65" i="20" s="1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G86" i="20" s="1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G165" i="20" s="1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G225" i="20" s="1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G245" i="20" s="1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E386" i="20"/>
  <c r="E387" i="20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408" i="20"/>
  <c r="E409" i="20"/>
  <c r="E410" i="20"/>
  <c r="E411" i="20"/>
  <c r="E412" i="20"/>
  <c r="E413" i="20"/>
  <c r="E414" i="20"/>
  <c r="E415" i="20"/>
  <c r="E416" i="20"/>
  <c r="E417" i="20"/>
  <c r="E418" i="20"/>
  <c r="E419" i="20"/>
  <c r="E420" i="20"/>
  <c r="E421" i="20"/>
  <c r="E422" i="20"/>
  <c r="E423" i="20"/>
  <c r="E424" i="20"/>
  <c r="E425" i="20"/>
  <c r="E426" i="20"/>
  <c r="E427" i="20"/>
  <c r="E428" i="20"/>
  <c r="E429" i="20"/>
  <c r="E430" i="20"/>
  <c r="E431" i="20"/>
  <c r="E432" i="20"/>
  <c r="E433" i="20"/>
  <c r="E434" i="20"/>
  <c r="E435" i="20"/>
  <c r="E436" i="20"/>
  <c r="E437" i="20"/>
  <c r="E438" i="20"/>
  <c r="E439" i="20"/>
  <c r="E440" i="20"/>
  <c r="E441" i="20"/>
  <c r="E442" i="20"/>
  <c r="E443" i="20"/>
  <c r="E444" i="20"/>
  <c r="E445" i="20"/>
  <c r="E446" i="20"/>
  <c r="E447" i="20"/>
  <c r="E448" i="20"/>
  <c r="E449" i="20"/>
  <c r="E450" i="20"/>
  <c r="E451" i="20"/>
  <c r="E452" i="20"/>
  <c r="E453" i="20"/>
  <c r="E454" i="20"/>
  <c r="E455" i="20"/>
  <c r="E456" i="20"/>
  <c r="E457" i="20"/>
  <c r="E458" i="20"/>
  <c r="E459" i="20"/>
  <c r="E460" i="20"/>
  <c r="E461" i="20"/>
  <c r="E462" i="20"/>
  <c r="E463" i="20"/>
  <c r="E464" i="20"/>
  <c r="E465" i="20"/>
  <c r="E466" i="20"/>
  <c r="E467" i="20"/>
  <c r="E468" i="20"/>
  <c r="E469" i="20"/>
  <c r="E470" i="20"/>
  <c r="E471" i="20"/>
  <c r="E472" i="20"/>
  <c r="E473" i="20"/>
  <c r="E474" i="20"/>
  <c r="E475" i="20"/>
  <c r="E476" i="20"/>
  <c r="E477" i="20"/>
  <c r="E478" i="20"/>
  <c r="E479" i="20"/>
  <c r="E480" i="20"/>
  <c r="E481" i="20"/>
  <c r="E482" i="20"/>
  <c r="E483" i="20"/>
  <c r="E484" i="20"/>
  <c r="E485" i="20"/>
  <c r="G485" i="20" s="1"/>
  <c r="E486" i="20"/>
  <c r="E487" i="20"/>
  <c r="E488" i="20"/>
  <c r="E489" i="20"/>
  <c r="E490" i="20"/>
  <c r="E491" i="20"/>
  <c r="E492" i="20"/>
  <c r="E493" i="20"/>
  <c r="E494" i="20"/>
  <c r="E495" i="20"/>
  <c r="E496" i="20"/>
  <c r="E497" i="20"/>
  <c r="E498" i="20"/>
  <c r="E499" i="20"/>
  <c r="E500" i="20"/>
  <c r="E501" i="20"/>
  <c r="E502" i="20"/>
  <c r="E503" i="20"/>
  <c r="E504" i="20"/>
  <c r="E505" i="20"/>
  <c r="G505" i="20" s="1"/>
  <c r="E506" i="20"/>
  <c r="G506" i="20" s="1"/>
  <c r="E507" i="20"/>
  <c r="E508" i="20"/>
  <c r="E509" i="20"/>
  <c r="E510" i="20"/>
  <c r="E511" i="20"/>
  <c r="E512" i="20"/>
  <c r="E513" i="20"/>
  <c r="E514" i="20"/>
  <c r="E515" i="20"/>
  <c r="E516" i="20"/>
  <c r="E517" i="20"/>
  <c r="E518" i="20"/>
  <c r="E519" i="20"/>
  <c r="E520" i="20"/>
  <c r="E521" i="20"/>
  <c r="E522" i="20"/>
  <c r="E523" i="20"/>
  <c r="E524" i="20"/>
  <c r="E525" i="20"/>
  <c r="E526" i="20"/>
  <c r="E527" i="20"/>
  <c r="E528" i="20"/>
  <c r="E529" i="20"/>
  <c r="E530" i="20"/>
  <c r="E531" i="20"/>
  <c r="E532" i="20"/>
  <c r="E533" i="20"/>
  <c r="E534" i="20"/>
  <c r="E535" i="20"/>
  <c r="E536" i="20"/>
  <c r="E537" i="20"/>
  <c r="E538" i="20"/>
  <c r="E539" i="20"/>
  <c r="E540" i="20"/>
  <c r="E541" i="20"/>
  <c r="E542" i="20"/>
  <c r="E543" i="20"/>
  <c r="E544" i="20"/>
  <c r="E545" i="20"/>
  <c r="E546" i="20"/>
  <c r="E547" i="20"/>
  <c r="E548" i="20"/>
  <c r="E549" i="20"/>
  <c r="E550" i="20"/>
  <c r="E551" i="20"/>
  <c r="E552" i="20"/>
  <c r="E553" i="20"/>
  <c r="E554" i="20"/>
  <c r="E555" i="20"/>
  <c r="E556" i="20"/>
  <c r="E557" i="20"/>
  <c r="E558" i="20"/>
  <c r="E559" i="20"/>
  <c r="E560" i="20"/>
  <c r="E561" i="20"/>
  <c r="E562" i="20"/>
  <c r="E563" i="20"/>
  <c r="E564" i="20"/>
  <c r="E565" i="20"/>
  <c r="G565" i="20" s="1"/>
  <c r="E566" i="20"/>
  <c r="G566" i="20" s="1"/>
  <c r="E567" i="20"/>
  <c r="E568" i="20"/>
  <c r="E569" i="20"/>
  <c r="E570" i="20"/>
  <c r="E571" i="20"/>
  <c r="E572" i="20"/>
  <c r="E573" i="20"/>
  <c r="E574" i="20"/>
  <c r="E575" i="20"/>
  <c r="E576" i="20"/>
  <c r="E577" i="20"/>
  <c r="E578" i="20"/>
  <c r="E579" i="20"/>
  <c r="E580" i="20"/>
  <c r="E581" i="20"/>
  <c r="E582" i="20"/>
  <c r="E583" i="20"/>
  <c r="E584" i="20"/>
  <c r="E585" i="20"/>
  <c r="E586" i="20"/>
  <c r="E587" i="20"/>
  <c r="E588" i="20"/>
  <c r="E589" i="20"/>
  <c r="E590" i="20"/>
  <c r="E591" i="20"/>
  <c r="E592" i="20"/>
  <c r="E593" i="20"/>
  <c r="E594" i="20"/>
  <c r="E595" i="20"/>
  <c r="E596" i="20"/>
  <c r="E597" i="20"/>
  <c r="E598" i="20"/>
  <c r="E599" i="20"/>
  <c r="E600" i="20"/>
  <c r="E601" i="20"/>
  <c r="E602" i="20"/>
  <c r="E603" i="20"/>
  <c r="E604" i="20"/>
  <c r="E605" i="20"/>
  <c r="E606" i="20"/>
  <c r="E607" i="20"/>
  <c r="E608" i="20"/>
  <c r="E609" i="20"/>
  <c r="E610" i="20"/>
  <c r="E611" i="20"/>
  <c r="E612" i="20"/>
  <c r="E613" i="20"/>
  <c r="E614" i="20"/>
  <c r="E615" i="20"/>
  <c r="E616" i="20"/>
  <c r="E617" i="20"/>
  <c r="E618" i="20"/>
  <c r="E619" i="20"/>
  <c r="E620" i="20"/>
  <c r="E621" i="20"/>
  <c r="E622" i="20"/>
  <c r="E623" i="20"/>
  <c r="E624" i="20"/>
  <c r="E625" i="20"/>
  <c r="E626" i="20"/>
  <c r="E627" i="20"/>
  <c r="E628" i="20"/>
  <c r="E629" i="20"/>
  <c r="E630" i="20"/>
  <c r="E631" i="20"/>
  <c r="E632" i="20"/>
  <c r="E633" i="20"/>
  <c r="E634" i="20"/>
  <c r="E635" i="20"/>
  <c r="E636" i="20"/>
  <c r="E637" i="20"/>
  <c r="E638" i="20"/>
  <c r="E639" i="20"/>
  <c r="E640" i="20"/>
  <c r="E641" i="20"/>
  <c r="E642" i="20"/>
  <c r="E643" i="20"/>
  <c r="E644" i="20"/>
  <c r="E645" i="20"/>
  <c r="E646" i="20"/>
  <c r="E647" i="20"/>
  <c r="E648" i="20"/>
  <c r="E649" i="20"/>
  <c r="E650" i="20"/>
  <c r="E651" i="20"/>
  <c r="E652" i="20"/>
  <c r="E653" i="20"/>
  <c r="E654" i="20"/>
  <c r="E655" i="20"/>
  <c r="E656" i="20"/>
  <c r="E657" i="20"/>
  <c r="E658" i="20"/>
  <c r="E659" i="20"/>
  <c r="E660" i="20"/>
  <c r="E661" i="20"/>
  <c r="E662" i="20"/>
  <c r="E663" i="20"/>
  <c r="E664" i="20"/>
  <c r="E665" i="20"/>
  <c r="E666" i="20"/>
  <c r="E667" i="20"/>
  <c r="E668" i="20"/>
  <c r="E669" i="20"/>
  <c r="E670" i="20"/>
  <c r="E671" i="20"/>
  <c r="E672" i="20"/>
  <c r="E673" i="20"/>
  <c r="E674" i="20"/>
  <c r="E675" i="20"/>
  <c r="E676" i="20"/>
  <c r="E677" i="20"/>
  <c r="E678" i="20"/>
  <c r="E679" i="20"/>
  <c r="E680" i="20"/>
  <c r="E681" i="20"/>
  <c r="E682" i="20"/>
  <c r="E683" i="20"/>
  <c r="E684" i="20"/>
  <c r="E685" i="20"/>
  <c r="E686" i="20"/>
  <c r="E687" i="20"/>
  <c r="E688" i="20"/>
  <c r="E689" i="20"/>
  <c r="E690" i="20"/>
  <c r="E691" i="20"/>
  <c r="E692" i="20"/>
  <c r="E693" i="20"/>
  <c r="E694" i="20"/>
  <c r="E695" i="20"/>
  <c r="E696" i="20"/>
  <c r="E697" i="20"/>
  <c r="E698" i="20"/>
  <c r="E699" i="20"/>
  <c r="E700" i="20"/>
  <c r="E701" i="20"/>
  <c r="E702" i="20"/>
  <c r="E703" i="20"/>
  <c r="E704" i="20"/>
  <c r="E705" i="20"/>
  <c r="G705" i="20" s="1"/>
  <c r="E706" i="20"/>
  <c r="G706" i="20" s="1"/>
  <c r="E707" i="20"/>
  <c r="E708" i="20"/>
  <c r="E709" i="20"/>
  <c r="E710" i="20"/>
  <c r="E711" i="20"/>
  <c r="E712" i="20"/>
  <c r="E713" i="20"/>
  <c r="E714" i="20"/>
  <c r="E715" i="20"/>
  <c r="E716" i="20"/>
  <c r="E717" i="20"/>
  <c r="E718" i="20"/>
  <c r="E719" i="20"/>
  <c r="E720" i="20"/>
  <c r="E721" i="20"/>
  <c r="E722" i="20"/>
  <c r="E723" i="20"/>
  <c r="E724" i="20"/>
  <c r="E725" i="20"/>
  <c r="G725" i="20" s="1"/>
  <c r="E726" i="20"/>
  <c r="G726" i="20" s="1"/>
  <c r="E727" i="20"/>
  <c r="E728" i="20"/>
  <c r="E729" i="20"/>
  <c r="E730" i="20"/>
  <c r="E731" i="20"/>
  <c r="E732" i="20"/>
  <c r="E733" i="20"/>
  <c r="E734" i="20"/>
  <c r="E735" i="20"/>
  <c r="E736" i="20"/>
  <c r="E737" i="20"/>
  <c r="E738" i="20"/>
  <c r="E739" i="20"/>
  <c r="E740" i="20"/>
  <c r="E741" i="20"/>
  <c r="E742" i="20"/>
  <c r="E743" i="20"/>
  <c r="E744" i="20"/>
  <c r="E745" i="20"/>
  <c r="E746" i="20"/>
  <c r="E747" i="20"/>
  <c r="E748" i="20"/>
  <c r="E749" i="20"/>
  <c r="E750" i="20"/>
  <c r="E751" i="20"/>
  <c r="E752" i="20"/>
  <c r="E753" i="20"/>
  <c r="E754" i="20"/>
  <c r="E755" i="20"/>
  <c r="E756" i="20"/>
  <c r="E757" i="20"/>
  <c r="E758" i="20"/>
  <c r="E759" i="20"/>
  <c r="E760" i="20"/>
  <c r="E761" i="20"/>
  <c r="E762" i="20"/>
  <c r="E763" i="20"/>
  <c r="E764" i="20"/>
  <c r="E765" i="20"/>
  <c r="G765" i="20" s="1"/>
  <c r="E766" i="20"/>
  <c r="G766" i="20" s="1"/>
  <c r="E767" i="20"/>
  <c r="E768" i="20"/>
  <c r="E769" i="20"/>
  <c r="E770" i="20"/>
  <c r="E771" i="20"/>
  <c r="E772" i="20"/>
  <c r="E773" i="20"/>
  <c r="E774" i="20"/>
  <c r="E775" i="20"/>
  <c r="E776" i="20"/>
  <c r="E777" i="20"/>
  <c r="E778" i="20"/>
  <c r="E779" i="20"/>
  <c r="E780" i="20"/>
  <c r="E781" i="20"/>
  <c r="E782" i="20"/>
  <c r="E783" i="20"/>
  <c r="E784" i="20"/>
  <c r="E785" i="20"/>
  <c r="G785" i="20" s="1"/>
  <c r="E786" i="20"/>
  <c r="G786" i="20" s="1"/>
  <c r="E787" i="20"/>
  <c r="E788" i="20"/>
  <c r="E789" i="20"/>
  <c r="E790" i="20"/>
  <c r="E791" i="20"/>
  <c r="E792" i="20"/>
  <c r="E793" i="20"/>
  <c r="E794" i="20"/>
  <c r="E795" i="20"/>
  <c r="E796" i="20"/>
  <c r="E797" i="20"/>
  <c r="E798" i="20"/>
  <c r="E799" i="20"/>
  <c r="E800" i="20"/>
  <c r="E801" i="20"/>
  <c r="E802" i="20"/>
  <c r="E803" i="20"/>
  <c r="E804" i="20"/>
  <c r="E805" i="20"/>
  <c r="E806" i="20"/>
  <c r="E807" i="20"/>
  <c r="E808" i="20"/>
  <c r="E809" i="20"/>
  <c r="E810" i="20"/>
  <c r="E811" i="20"/>
  <c r="E812" i="20"/>
  <c r="E813" i="20"/>
  <c r="E814" i="20"/>
  <c r="E815" i="20"/>
  <c r="E816" i="20"/>
  <c r="E817" i="20"/>
  <c r="E818" i="20"/>
  <c r="E819" i="20"/>
  <c r="E820" i="20"/>
  <c r="E821" i="20"/>
  <c r="E822" i="20"/>
  <c r="E823" i="20"/>
  <c r="E824" i="20"/>
  <c r="E825" i="20"/>
  <c r="E826" i="20"/>
  <c r="E827" i="20"/>
  <c r="E828" i="20"/>
  <c r="E829" i="20"/>
  <c r="E830" i="20"/>
  <c r="E831" i="20"/>
  <c r="E832" i="20"/>
  <c r="E833" i="20"/>
  <c r="E834" i="20"/>
  <c r="E835" i="20"/>
  <c r="E836" i="20"/>
  <c r="E837" i="20"/>
  <c r="E838" i="20"/>
  <c r="E839" i="20"/>
  <c r="E840" i="20"/>
  <c r="E841" i="20"/>
  <c r="E842" i="20"/>
  <c r="E843" i="20"/>
  <c r="E844" i="20"/>
  <c r="E845" i="20"/>
  <c r="G845" i="20" s="1"/>
  <c r="E846" i="20"/>
  <c r="E847" i="20"/>
  <c r="E848" i="20"/>
  <c r="E849" i="20"/>
  <c r="E850" i="20"/>
  <c r="E851" i="20"/>
  <c r="E852" i="20"/>
  <c r="E853" i="20"/>
  <c r="E854" i="20"/>
  <c r="E855" i="20"/>
  <c r="E856" i="20"/>
  <c r="E857" i="20"/>
  <c r="E858" i="20"/>
  <c r="E859" i="20"/>
  <c r="E860" i="20"/>
  <c r="E861" i="20"/>
  <c r="E862" i="20"/>
  <c r="E863" i="20"/>
  <c r="E864" i="20"/>
  <c r="E865" i="20"/>
  <c r="G865" i="20" s="1"/>
  <c r="E866" i="20"/>
  <c r="E867" i="20"/>
  <c r="E868" i="20"/>
  <c r="E869" i="20"/>
  <c r="E870" i="20"/>
  <c r="E871" i="20"/>
  <c r="E872" i="20"/>
  <c r="E873" i="20"/>
  <c r="E874" i="20"/>
  <c r="E875" i="20"/>
  <c r="E876" i="20"/>
  <c r="E877" i="20"/>
  <c r="E878" i="20"/>
  <c r="E879" i="20"/>
  <c r="E880" i="20"/>
  <c r="E881" i="20"/>
  <c r="E882" i="20"/>
  <c r="E883" i="20"/>
  <c r="E884" i="20"/>
  <c r="E885" i="20"/>
  <c r="E886" i="20"/>
  <c r="E887" i="20"/>
  <c r="E888" i="20"/>
  <c r="E889" i="20"/>
  <c r="E890" i="20"/>
  <c r="E891" i="20"/>
  <c r="E892" i="20"/>
  <c r="E893" i="20"/>
  <c r="E894" i="20"/>
  <c r="E895" i="20"/>
  <c r="E896" i="20"/>
  <c r="E897" i="20"/>
  <c r="E898" i="20"/>
  <c r="E899" i="20"/>
  <c r="E900" i="20"/>
  <c r="E901" i="20"/>
  <c r="E902" i="20"/>
  <c r="E903" i="20"/>
  <c r="E904" i="20"/>
  <c r="E905" i="20"/>
  <c r="E906" i="20"/>
  <c r="E907" i="20"/>
  <c r="E908" i="20"/>
  <c r="E909" i="20"/>
  <c r="E910" i="20"/>
  <c r="E911" i="20"/>
  <c r="E912" i="20"/>
  <c r="E913" i="20"/>
  <c r="E914" i="20"/>
  <c r="E915" i="20"/>
  <c r="E916" i="20"/>
  <c r="E917" i="20"/>
  <c r="E918" i="20"/>
  <c r="E919" i="20"/>
  <c r="E920" i="20"/>
  <c r="E921" i="20"/>
  <c r="E922" i="20"/>
  <c r="E923" i="20"/>
  <c r="E924" i="20"/>
  <c r="E925" i="20"/>
  <c r="G925" i="20" s="1"/>
  <c r="E926" i="20"/>
  <c r="E927" i="20"/>
  <c r="E928" i="20"/>
  <c r="E929" i="20"/>
  <c r="E930" i="20"/>
  <c r="E931" i="20"/>
  <c r="E932" i="20"/>
  <c r="E933" i="20"/>
  <c r="E934" i="20"/>
  <c r="E935" i="20"/>
  <c r="E936" i="20"/>
  <c r="E937" i="20"/>
  <c r="E938" i="20"/>
  <c r="E939" i="20"/>
  <c r="E940" i="20"/>
  <c r="E941" i="20"/>
  <c r="E942" i="20"/>
  <c r="E943" i="20"/>
  <c r="E944" i="20"/>
  <c r="E945" i="20"/>
  <c r="G945" i="20" s="1"/>
  <c r="E946" i="20"/>
  <c r="E947" i="20"/>
  <c r="E948" i="20"/>
  <c r="E949" i="20"/>
  <c r="E950" i="20"/>
  <c r="E951" i="20"/>
  <c r="E952" i="20"/>
  <c r="E953" i="20"/>
  <c r="E954" i="20"/>
  <c r="E955" i="20"/>
  <c r="E956" i="20"/>
  <c r="E957" i="20"/>
  <c r="E958" i="20"/>
  <c r="E959" i="20"/>
  <c r="E960" i="20"/>
  <c r="E961" i="20"/>
  <c r="E962" i="20"/>
  <c r="E963" i="20"/>
  <c r="E964" i="20"/>
  <c r="E965" i="20"/>
  <c r="E966" i="20"/>
  <c r="E967" i="20"/>
  <c r="E968" i="20"/>
  <c r="E969" i="20"/>
  <c r="E970" i="20"/>
  <c r="E971" i="20"/>
  <c r="E972" i="20"/>
  <c r="E973" i="20"/>
  <c r="E974" i="20"/>
  <c r="E975" i="20"/>
  <c r="E976" i="20"/>
  <c r="E977" i="20"/>
  <c r="E978" i="20"/>
  <c r="E979" i="20"/>
  <c r="E980" i="20"/>
  <c r="E981" i="20"/>
  <c r="E982" i="20"/>
  <c r="E983" i="20"/>
  <c r="E984" i="20"/>
  <c r="E985" i="20"/>
  <c r="G985" i="20" s="1"/>
  <c r="E986" i="20"/>
  <c r="G986" i="20" s="1"/>
  <c r="E987" i="20"/>
  <c r="E988" i="20"/>
  <c r="E989" i="20"/>
  <c r="E990" i="20"/>
  <c r="E991" i="20"/>
  <c r="E992" i="20"/>
  <c r="E993" i="20"/>
  <c r="E994" i="20"/>
  <c r="E995" i="20"/>
  <c r="E996" i="20"/>
  <c r="E997" i="20"/>
  <c r="E998" i="20"/>
  <c r="E999" i="20"/>
  <c r="E1000" i="20"/>
  <c r="E1001" i="20"/>
  <c r="E1002" i="20"/>
  <c r="E1003" i="20"/>
  <c r="E1004" i="20"/>
  <c r="E1005" i="20"/>
  <c r="E1006" i="20"/>
  <c r="E1007" i="20"/>
  <c r="E1008" i="20"/>
  <c r="E1009" i="20"/>
  <c r="E1010" i="20"/>
  <c r="E1011" i="20"/>
  <c r="E1012" i="20"/>
  <c r="E1013" i="20"/>
  <c r="E1014" i="20"/>
  <c r="E1015" i="20"/>
  <c r="E1016" i="20"/>
  <c r="E1017" i="20"/>
  <c r="E1018" i="20"/>
  <c r="E1019" i="20"/>
  <c r="E1020" i="20"/>
  <c r="E1021" i="20"/>
  <c r="E1022" i="20"/>
  <c r="E1023" i="20"/>
  <c r="E1024" i="20"/>
  <c r="E1025" i="20"/>
  <c r="E1026" i="20"/>
  <c r="E1027" i="20"/>
  <c r="E1028" i="20"/>
  <c r="E1029" i="20"/>
  <c r="E1030" i="20"/>
  <c r="E1031" i="20"/>
  <c r="E1032" i="20"/>
  <c r="E1033" i="20"/>
  <c r="E1034" i="20"/>
  <c r="E1035" i="20"/>
  <c r="E1036" i="20"/>
  <c r="E1037" i="20"/>
  <c r="E1038" i="20"/>
  <c r="E1039" i="20"/>
  <c r="E1040" i="20"/>
  <c r="E1041" i="20"/>
  <c r="E1042" i="20"/>
  <c r="E1043" i="20"/>
  <c r="E1044" i="20"/>
  <c r="E1045" i="20"/>
  <c r="E1046" i="20"/>
  <c r="E1047" i="20"/>
  <c r="E1048" i="20"/>
  <c r="E1049" i="20"/>
  <c r="E1050" i="20"/>
  <c r="E1051" i="20"/>
  <c r="E1052" i="20"/>
  <c r="E1053" i="20"/>
  <c r="E1054" i="20"/>
  <c r="E1055" i="20"/>
  <c r="E1056" i="20"/>
  <c r="E1057" i="20"/>
  <c r="E1058" i="20"/>
  <c r="E1059" i="20"/>
  <c r="E1060" i="20"/>
  <c r="E1061" i="20"/>
  <c r="E1062" i="20"/>
  <c r="E1063" i="20"/>
  <c r="E1064" i="20"/>
  <c r="E1065" i="20"/>
  <c r="E1066" i="20"/>
  <c r="E1067" i="20"/>
  <c r="E1068" i="20"/>
  <c r="E1069" i="20"/>
  <c r="E1070" i="20"/>
  <c r="E1071" i="20"/>
  <c r="E1072" i="20"/>
  <c r="E1073" i="20"/>
  <c r="E1074" i="20"/>
  <c r="E1075" i="20"/>
  <c r="E1076" i="20"/>
  <c r="E1077" i="20"/>
  <c r="E1078" i="20"/>
  <c r="E1079" i="20"/>
  <c r="E1080" i="20"/>
  <c r="E1081" i="20"/>
  <c r="E1082" i="20"/>
  <c r="E1083" i="20"/>
  <c r="E1084" i="20"/>
  <c r="E1085" i="20"/>
  <c r="G1085" i="20" s="1"/>
  <c r="E1086" i="20"/>
  <c r="E1087" i="20"/>
  <c r="E1088" i="20"/>
  <c r="E1089" i="20"/>
  <c r="E1090" i="20"/>
  <c r="E1091" i="20"/>
  <c r="E1092" i="20"/>
  <c r="E1093" i="20"/>
  <c r="E1094" i="20"/>
  <c r="E1095" i="20"/>
  <c r="E1096" i="20"/>
  <c r="E1097" i="20"/>
  <c r="E1098" i="20"/>
  <c r="E1099" i="20"/>
  <c r="E1100" i="20"/>
  <c r="E1101" i="20"/>
  <c r="E1102" i="20"/>
  <c r="E1103" i="20"/>
  <c r="E1104" i="20"/>
  <c r="E1105" i="20"/>
  <c r="E1106" i="20"/>
  <c r="E1107" i="20"/>
  <c r="E1108" i="20"/>
  <c r="E1109" i="20"/>
  <c r="E1110" i="20"/>
  <c r="E1111" i="20"/>
  <c r="E1112" i="20"/>
  <c r="E1113" i="20"/>
  <c r="E1114" i="20"/>
  <c r="E1115" i="20"/>
  <c r="E1116" i="20"/>
  <c r="E1117" i="20"/>
  <c r="E1118" i="20"/>
  <c r="E1119" i="20"/>
  <c r="E1120" i="20"/>
  <c r="E1121" i="20"/>
  <c r="E1122" i="20"/>
  <c r="E1123" i="20"/>
  <c r="E1124" i="20"/>
  <c r="E1125" i="20"/>
  <c r="E1126" i="20"/>
  <c r="E1127" i="20"/>
  <c r="E1128" i="20"/>
  <c r="E1129" i="20"/>
  <c r="E1130" i="20"/>
  <c r="E1131" i="20"/>
  <c r="E1132" i="20"/>
  <c r="E1133" i="20"/>
  <c r="E1134" i="20"/>
  <c r="E1135" i="20"/>
  <c r="E1136" i="20"/>
  <c r="E1137" i="20"/>
  <c r="E1138" i="20"/>
  <c r="E1139" i="20"/>
  <c r="E1140" i="20"/>
  <c r="E1141" i="20"/>
  <c r="E1142" i="20"/>
  <c r="E1143" i="20"/>
  <c r="E1144" i="20"/>
  <c r="E1145" i="20"/>
  <c r="E1146" i="20"/>
  <c r="G1146" i="20" s="1"/>
  <c r="E1147" i="20"/>
  <c r="E1148" i="20"/>
  <c r="E1149" i="20"/>
  <c r="E1150" i="20"/>
  <c r="E1151" i="20"/>
  <c r="E1152" i="20"/>
  <c r="E1153" i="20"/>
  <c r="E1154" i="20"/>
  <c r="E1155" i="20"/>
  <c r="E1156" i="20"/>
  <c r="E1157" i="20"/>
  <c r="E1158" i="20"/>
  <c r="E1159" i="20"/>
  <c r="E1160" i="20"/>
  <c r="E1161" i="20"/>
  <c r="E1162" i="20"/>
  <c r="E1163" i="20"/>
  <c r="E1164" i="20"/>
  <c r="E1165" i="20"/>
  <c r="E1166" i="20"/>
  <c r="E1167" i="20"/>
  <c r="E1168" i="20"/>
  <c r="E1169" i="20"/>
  <c r="E1170" i="20"/>
  <c r="E1171" i="20"/>
  <c r="E1172" i="20"/>
  <c r="E1173" i="20"/>
  <c r="E1174" i="20"/>
  <c r="E1175" i="20"/>
  <c r="E1176" i="20"/>
  <c r="E1177" i="20"/>
  <c r="E1178" i="20"/>
  <c r="E1179" i="20"/>
  <c r="E1180" i="20"/>
  <c r="E1181" i="20"/>
  <c r="E1182" i="20"/>
  <c r="E1183" i="20"/>
  <c r="E1184" i="20"/>
  <c r="E1185" i="20"/>
  <c r="G1185" i="20" s="1"/>
  <c r="E1186" i="20"/>
  <c r="E1187" i="20"/>
  <c r="E1188" i="20"/>
  <c r="E1189" i="20"/>
  <c r="E1190" i="20"/>
  <c r="E1191" i="20"/>
  <c r="E1192" i="20"/>
  <c r="E1193" i="20"/>
  <c r="E1194" i="20"/>
  <c r="E1195" i="20"/>
  <c r="E1196" i="20"/>
  <c r="E1197" i="20"/>
  <c r="E1198" i="20"/>
  <c r="E1199" i="20"/>
  <c r="E1200" i="20"/>
  <c r="E1201" i="20"/>
  <c r="E1202" i="20"/>
  <c r="E1203" i="20"/>
  <c r="E1204" i="20"/>
  <c r="E1205" i="20"/>
  <c r="G1205" i="20" s="1"/>
  <c r="E1206" i="20"/>
  <c r="E1207" i="20"/>
  <c r="E1208" i="20"/>
  <c r="E1209" i="20"/>
  <c r="E1210" i="20"/>
  <c r="E1211" i="20"/>
  <c r="E1212" i="20"/>
  <c r="E1213" i="20"/>
  <c r="E1214" i="20"/>
  <c r="E1215" i="20"/>
  <c r="E1216" i="20"/>
  <c r="E1217" i="20"/>
  <c r="E1218" i="20"/>
  <c r="E1219" i="20"/>
  <c r="E1220" i="20"/>
  <c r="E1221" i="20"/>
  <c r="E1222" i="20"/>
  <c r="E1223" i="20"/>
  <c r="E1224" i="20"/>
  <c r="E1225" i="20"/>
  <c r="E1226" i="20"/>
  <c r="E1227" i="20"/>
  <c r="E1228" i="20"/>
  <c r="E1229" i="20"/>
  <c r="E1230" i="20"/>
  <c r="E1231" i="20"/>
  <c r="E1232" i="20"/>
  <c r="E1233" i="20"/>
  <c r="E1234" i="20"/>
  <c r="E1235" i="20"/>
  <c r="E1236" i="20"/>
  <c r="E1237" i="20"/>
  <c r="E1238" i="20"/>
  <c r="E1239" i="20"/>
  <c r="E1240" i="20"/>
  <c r="E1241" i="20"/>
  <c r="E1242" i="20"/>
  <c r="E1243" i="20"/>
  <c r="E1244" i="20"/>
  <c r="E1245" i="20"/>
  <c r="G1245" i="20" s="1"/>
  <c r="E1246" i="20"/>
  <c r="E1247" i="20"/>
  <c r="E1248" i="20"/>
  <c r="E1249" i="20"/>
  <c r="E1250" i="20"/>
  <c r="E1251" i="20"/>
  <c r="E1252" i="20"/>
  <c r="E1253" i="20"/>
  <c r="E1254" i="20"/>
  <c r="E1255" i="20"/>
  <c r="E1256" i="20"/>
  <c r="E1257" i="20"/>
  <c r="E1258" i="20"/>
  <c r="E1259" i="20"/>
  <c r="E1260" i="20"/>
  <c r="E1261" i="20"/>
  <c r="E1262" i="20"/>
  <c r="E1263" i="20"/>
  <c r="E1264" i="20"/>
  <c r="E1265" i="20"/>
  <c r="E1266" i="20"/>
  <c r="E1267" i="20"/>
  <c r="E1268" i="20"/>
  <c r="E1269" i="20"/>
  <c r="E1270" i="20"/>
  <c r="E1271" i="20"/>
  <c r="E1272" i="20"/>
  <c r="E1273" i="20"/>
  <c r="E1274" i="20"/>
  <c r="E1275" i="20"/>
  <c r="E1276" i="20"/>
  <c r="E1277" i="20"/>
  <c r="E1278" i="20"/>
  <c r="E1279" i="20"/>
  <c r="E1280" i="20"/>
  <c r="E1281" i="20"/>
  <c r="E1282" i="20"/>
  <c r="E1283" i="20"/>
  <c r="E1284" i="20"/>
  <c r="E1285" i="20"/>
  <c r="E1286" i="20"/>
  <c r="G1286" i="20" s="1"/>
  <c r="E1287" i="20"/>
  <c r="E1288" i="20"/>
  <c r="E1289" i="20"/>
  <c r="E1290" i="20"/>
  <c r="E1291" i="20"/>
  <c r="E1292" i="20"/>
  <c r="E1293" i="20"/>
  <c r="E1294" i="20"/>
  <c r="E1295" i="20"/>
  <c r="E1296" i="20"/>
  <c r="E1297" i="20"/>
  <c r="E1298" i="20"/>
  <c r="E1299" i="20"/>
  <c r="E1300" i="20"/>
  <c r="E1301" i="20"/>
  <c r="E1302" i="20"/>
  <c r="E1303" i="20"/>
  <c r="E1304" i="20"/>
  <c r="E1305" i="20"/>
  <c r="G1305" i="20" s="1"/>
  <c r="E1306" i="20"/>
  <c r="E1307" i="20"/>
  <c r="E1308" i="20"/>
  <c r="E1309" i="20"/>
  <c r="E1310" i="20"/>
  <c r="E1311" i="20"/>
  <c r="E1312" i="20"/>
  <c r="E1313" i="20"/>
  <c r="E1314" i="20"/>
  <c r="E1315" i="20"/>
  <c r="E1316" i="20"/>
  <c r="E1317" i="20"/>
  <c r="E1318" i="20"/>
  <c r="E1319" i="20"/>
  <c r="E1320" i="20"/>
  <c r="E1321" i="20"/>
  <c r="E1322" i="20"/>
  <c r="E1323" i="20"/>
  <c r="E1324" i="20"/>
  <c r="E1325" i="20"/>
  <c r="E1326" i="20"/>
  <c r="E1327" i="20"/>
  <c r="E1328" i="20"/>
  <c r="E1329" i="20"/>
  <c r="E1330" i="20"/>
  <c r="E1331" i="20"/>
  <c r="E1332" i="20"/>
  <c r="E1333" i="20"/>
  <c r="E1334" i="20"/>
  <c r="E1335" i="20"/>
  <c r="E1336" i="20"/>
  <c r="E1337" i="20"/>
  <c r="E1338" i="20"/>
  <c r="E1339" i="20"/>
  <c r="E1340" i="20"/>
  <c r="E1341" i="20"/>
  <c r="E1342" i="20"/>
  <c r="E1343" i="20"/>
  <c r="E1344" i="20"/>
  <c r="E1345" i="20"/>
  <c r="E1346" i="20"/>
  <c r="G1346" i="20" s="1"/>
  <c r="E1347" i="20"/>
  <c r="E1348" i="20"/>
  <c r="E1349" i="20"/>
  <c r="E1350" i="20"/>
  <c r="E1351" i="20"/>
  <c r="E1352" i="20"/>
  <c r="E1353" i="20"/>
  <c r="E1354" i="20"/>
  <c r="E1355" i="20"/>
  <c r="E1356" i="20"/>
  <c r="E1357" i="20"/>
  <c r="E1358" i="20"/>
  <c r="E1359" i="20"/>
  <c r="E1360" i="20"/>
  <c r="E1361" i="20"/>
  <c r="E1362" i="20"/>
  <c r="E1363" i="20"/>
  <c r="E1364" i="20"/>
  <c r="E1365" i="20"/>
  <c r="G1365" i="20" s="1"/>
  <c r="E1366" i="20"/>
  <c r="E1367" i="20"/>
  <c r="E1368" i="20"/>
  <c r="E1369" i="20"/>
  <c r="E1370" i="20"/>
  <c r="E1371" i="20"/>
  <c r="E1372" i="20"/>
  <c r="E1373" i="20"/>
  <c r="E1374" i="20"/>
  <c r="E1375" i="20"/>
  <c r="E1376" i="20"/>
  <c r="E1377" i="20"/>
  <c r="E1378" i="20"/>
  <c r="E1379" i="20"/>
  <c r="E1380" i="20"/>
  <c r="E1381" i="20"/>
  <c r="E1382" i="20"/>
  <c r="E1383" i="20"/>
  <c r="E1384" i="20"/>
  <c r="E1385" i="20"/>
  <c r="E1386" i="20"/>
  <c r="E1387" i="20"/>
  <c r="E1388" i="20"/>
  <c r="E1389" i="20"/>
  <c r="E1390" i="20"/>
  <c r="E1391" i="20"/>
  <c r="E1392" i="20"/>
  <c r="E1393" i="20"/>
  <c r="E1394" i="20"/>
  <c r="E1395" i="20"/>
  <c r="E1396" i="20"/>
  <c r="E1397" i="20"/>
  <c r="E1398" i="20"/>
  <c r="E1399" i="20"/>
  <c r="E1400" i="20"/>
  <c r="E1401" i="20"/>
  <c r="E1402" i="20"/>
  <c r="E1403" i="20"/>
  <c r="E1404" i="20"/>
  <c r="E1405" i="20"/>
  <c r="G1405" i="20" s="1"/>
  <c r="E1406" i="20"/>
  <c r="G1406" i="20" s="1"/>
  <c r="E1407" i="20"/>
  <c r="E1408" i="20"/>
  <c r="E1409" i="20"/>
  <c r="E1410" i="20"/>
  <c r="E1411" i="20"/>
  <c r="E1412" i="20"/>
  <c r="E1413" i="20"/>
  <c r="E1414" i="20"/>
  <c r="E1415" i="20"/>
  <c r="E1416" i="20"/>
  <c r="E1417" i="20"/>
  <c r="E1418" i="20"/>
  <c r="E1419" i="20"/>
  <c r="E1420" i="20"/>
  <c r="E1421" i="20"/>
  <c r="E1422" i="20"/>
  <c r="E1423" i="20"/>
  <c r="E1424" i="20"/>
  <c r="E1425" i="20"/>
  <c r="G1425" i="20" s="1"/>
  <c r="E1426" i="20"/>
  <c r="G1426" i="20" s="1"/>
  <c r="E1427" i="20"/>
  <c r="E1428" i="20"/>
  <c r="E1429" i="20"/>
  <c r="E1430" i="20"/>
  <c r="E1431" i="20"/>
  <c r="E1432" i="20"/>
  <c r="E1433" i="20"/>
  <c r="E1434" i="20"/>
  <c r="E1435" i="20"/>
  <c r="E1436" i="20"/>
  <c r="E1437" i="20"/>
  <c r="E1438" i="20"/>
  <c r="E1439" i="20"/>
  <c r="E1440" i="20"/>
  <c r="E1441" i="20"/>
  <c r="E1442" i="20"/>
  <c r="E1443" i="20"/>
  <c r="E1444" i="20"/>
  <c r="E1445" i="20"/>
  <c r="E1446" i="20"/>
  <c r="E1447" i="20"/>
  <c r="E1448" i="20"/>
  <c r="E1449" i="20"/>
  <c r="E1450" i="20"/>
  <c r="E1451" i="20"/>
  <c r="E1452" i="20"/>
  <c r="E1453" i="20"/>
  <c r="E1454" i="20"/>
  <c r="E1455" i="20"/>
  <c r="E1456" i="20"/>
  <c r="E1457" i="20"/>
  <c r="E1458" i="20"/>
  <c r="E1459" i="20"/>
  <c r="E1460" i="20"/>
  <c r="E1461" i="20"/>
  <c r="E1462" i="20"/>
  <c r="E1463" i="20"/>
  <c r="E1464" i="20"/>
  <c r="E1465" i="20"/>
  <c r="E1466" i="20"/>
  <c r="E1467" i="20"/>
  <c r="E1468" i="20"/>
  <c r="E1469" i="20"/>
  <c r="E1470" i="20"/>
  <c r="E1471" i="20"/>
  <c r="E1472" i="20"/>
  <c r="E1473" i="20"/>
  <c r="E1474" i="20"/>
  <c r="E1475" i="20"/>
  <c r="E1476" i="20"/>
  <c r="E1477" i="20"/>
  <c r="E1478" i="20"/>
  <c r="E1479" i="20"/>
  <c r="E1480" i="20"/>
  <c r="E1481" i="20"/>
  <c r="E1482" i="20"/>
  <c r="E1483" i="20"/>
  <c r="E1484" i="20"/>
  <c r="E1485" i="20"/>
  <c r="G1485" i="20" s="1"/>
  <c r="E1486" i="20"/>
  <c r="E1487" i="20"/>
  <c r="E1488" i="20"/>
  <c r="E1489" i="20"/>
  <c r="E1490" i="20"/>
  <c r="E1491" i="20"/>
  <c r="E1492" i="20"/>
  <c r="E1493" i="20"/>
  <c r="E1494" i="20"/>
  <c r="E1495" i="20"/>
  <c r="E1496" i="20"/>
  <c r="E1497" i="20"/>
  <c r="E1498" i="20"/>
  <c r="E1499" i="20"/>
  <c r="E1500" i="20"/>
  <c r="E1501" i="20"/>
  <c r="E1502" i="20"/>
  <c r="E1503" i="20"/>
  <c r="E1504" i="20"/>
  <c r="E1505" i="20"/>
  <c r="G1505" i="20" s="1"/>
  <c r="E1506" i="20"/>
  <c r="E1507" i="20"/>
  <c r="E1508" i="20"/>
  <c r="E1509" i="20"/>
  <c r="E1510" i="20"/>
  <c r="E1511" i="20"/>
  <c r="E1512" i="20"/>
  <c r="E1513" i="20"/>
  <c r="E1514" i="20"/>
  <c r="E1515" i="20"/>
  <c r="E1516" i="20"/>
  <c r="E1517" i="20"/>
  <c r="E1518" i="20"/>
  <c r="E1519" i="20"/>
  <c r="E1520" i="20"/>
  <c r="E1521" i="20"/>
  <c r="E1522" i="20"/>
  <c r="E1523" i="20"/>
  <c r="E1524" i="20"/>
  <c r="E1525" i="20"/>
  <c r="E1526" i="20"/>
  <c r="E1527" i="20"/>
  <c r="E1528" i="20"/>
  <c r="E1529" i="20"/>
  <c r="E1530" i="20"/>
  <c r="E1531" i="20"/>
  <c r="E1532" i="20"/>
  <c r="E1533" i="20"/>
  <c r="E1534" i="20"/>
  <c r="E1535" i="20"/>
  <c r="E1536" i="20"/>
  <c r="E1537" i="20"/>
  <c r="E1538" i="20"/>
  <c r="E1539" i="20"/>
  <c r="E1540" i="20"/>
  <c r="E1541" i="20"/>
  <c r="E1542" i="20"/>
  <c r="E1543" i="20"/>
  <c r="E1544" i="20"/>
  <c r="E1545" i="20"/>
  <c r="E1546" i="20"/>
  <c r="E1547" i="20"/>
  <c r="E1548" i="20"/>
  <c r="E1549" i="20"/>
  <c r="E1550" i="20"/>
  <c r="E1551" i="20"/>
  <c r="E1552" i="20"/>
  <c r="E1553" i="20"/>
  <c r="E1554" i="20"/>
  <c r="E1555" i="20"/>
  <c r="E1556" i="20"/>
  <c r="E1557" i="20"/>
  <c r="E1558" i="20"/>
  <c r="E1559" i="20"/>
  <c r="E1560" i="20"/>
  <c r="E1561" i="20"/>
  <c r="E1562" i="20"/>
  <c r="E1563" i="20"/>
  <c r="E1564" i="20"/>
  <c r="E1565" i="20"/>
  <c r="E1566" i="20"/>
  <c r="G1566" i="20" s="1"/>
  <c r="E1567" i="20"/>
  <c r="E1568" i="20"/>
  <c r="E1569" i="20"/>
  <c r="E1570" i="20"/>
  <c r="E1571" i="20"/>
  <c r="E1572" i="20"/>
  <c r="E1573" i="20"/>
  <c r="E1574" i="20"/>
  <c r="E1575" i="20"/>
  <c r="E1576" i="20"/>
  <c r="E1577" i="20"/>
  <c r="E1578" i="20"/>
  <c r="E1579" i="20"/>
  <c r="E1580" i="20"/>
  <c r="E1581" i="20"/>
  <c r="E1582" i="20"/>
  <c r="E1583" i="20"/>
  <c r="E1584" i="20"/>
  <c r="E1585" i="20"/>
  <c r="E1586" i="20"/>
  <c r="E1587" i="20"/>
  <c r="E1588" i="20"/>
  <c r="E1589" i="20"/>
  <c r="E1590" i="20"/>
  <c r="E1591" i="20"/>
  <c r="E1592" i="20"/>
  <c r="E1593" i="20"/>
  <c r="E1594" i="20"/>
  <c r="E1595" i="20"/>
  <c r="E1596" i="20"/>
  <c r="E1597" i="20"/>
  <c r="E1598" i="20"/>
  <c r="E1599" i="20"/>
  <c r="E1600" i="20"/>
  <c r="E1601" i="20"/>
  <c r="E1602" i="20"/>
  <c r="E1603" i="20"/>
  <c r="E1604" i="20"/>
  <c r="E1605" i="20"/>
  <c r="E1606" i="20"/>
  <c r="G1606" i="20" s="1"/>
  <c r="E1607" i="20"/>
  <c r="E1608" i="20"/>
  <c r="E1609" i="20"/>
  <c r="E1610" i="20"/>
  <c r="E1611" i="20"/>
  <c r="E1612" i="20"/>
  <c r="E1613" i="20"/>
  <c r="E1614" i="20"/>
  <c r="E1615" i="20"/>
  <c r="E1616" i="20"/>
  <c r="E1617" i="20"/>
  <c r="E1618" i="20"/>
  <c r="E1619" i="20"/>
  <c r="E1620" i="20"/>
  <c r="E1621" i="20"/>
  <c r="E1622" i="20"/>
  <c r="E1623" i="20"/>
  <c r="E1624" i="20"/>
  <c r="E1625" i="20"/>
  <c r="E1626" i="20"/>
  <c r="E1627" i="20"/>
  <c r="E1628" i="20"/>
  <c r="E1629" i="20"/>
  <c r="E1630" i="20"/>
  <c r="E1631" i="20"/>
  <c r="E1632" i="20"/>
  <c r="E1633" i="20"/>
  <c r="E1634" i="20"/>
  <c r="E1635" i="20"/>
  <c r="E1636" i="20"/>
  <c r="E1637" i="20"/>
  <c r="E1638" i="20"/>
  <c r="E1639" i="20"/>
  <c r="E1640" i="20"/>
  <c r="E1641" i="20"/>
  <c r="E1642" i="20"/>
  <c r="E1643" i="20"/>
  <c r="E1644" i="20"/>
  <c r="E1645" i="20"/>
  <c r="E1646" i="20"/>
  <c r="E1647" i="20"/>
  <c r="E1648" i="20"/>
  <c r="E1649" i="20"/>
  <c r="E1650" i="20"/>
  <c r="E1651" i="20"/>
  <c r="E1652" i="20"/>
  <c r="E1653" i="20"/>
  <c r="E1654" i="20"/>
  <c r="E1655" i="20"/>
  <c r="E1656" i="20"/>
  <c r="E1657" i="20"/>
  <c r="E1658" i="20"/>
  <c r="E1659" i="20"/>
  <c r="E1660" i="20"/>
  <c r="E1661" i="20"/>
  <c r="E1662" i="20"/>
  <c r="E1663" i="20"/>
  <c r="E1664" i="20"/>
  <c r="E1665" i="20"/>
  <c r="E1666" i="20"/>
  <c r="E1667" i="20"/>
  <c r="E1668" i="20"/>
  <c r="E1669" i="20"/>
  <c r="E1670" i="20"/>
  <c r="E1671" i="20"/>
  <c r="E1672" i="20"/>
  <c r="E1673" i="20"/>
  <c r="E1674" i="20"/>
  <c r="E1675" i="20"/>
  <c r="E1676" i="20"/>
  <c r="E1677" i="20"/>
  <c r="E1678" i="20"/>
  <c r="E1679" i="20"/>
  <c r="E1680" i="20"/>
  <c r="E1681" i="20"/>
  <c r="E1682" i="20"/>
  <c r="E1683" i="20"/>
  <c r="E1684" i="20"/>
  <c r="E1685" i="20"/>
  <c r="E1686" i="20"/>
  <c r="E1687" i="20"/>
  <c r="E1688" i="20"/>
  <c r="E1689" i="20"/>
  <c r="E1690" i="20"/>
  <c r="E1691" i="20"/>
  <c r="E1692" i="20"/>
  <c r="E1693" i="20"/>
  <c r="E1694" i="20"/>
  <c r="E1695" i="20"/>
  <c r="E1696" i="20"/>
  <c r="E1697" i="20"/>
  <c r="E1698" i="20"/>
  <c r="E1699" i="20"/>
  <c r="E1700" i="20"/>
  <c r="E1701" i="20"/>
  <c r="E1702" i="20"/>
  <c r="E1703" i="20"/>
  <c r="E1704" i="20"/>
  <c r="E1705" i="20"/>
  <c r="G1705" i="20" s="1"/>
  <c r="E1706" i="20"/>
  <c r="E1707" i="20"/>
  <c r="E1708" i="20"/>
  <c r="E1709" i="20"/>
  <c r="E1710" i="20"/>
  <c r="E1711" i="20"/>
  <c r="E1712" i="20"/>
  <c r="E1713" i="20"/>
  <c r="E1714" i="20"/>
  <c r="E1715" i="20"/>
  <c r="E1716" i="20"/>
  <c r="E1717" i="20"/>
  <c r="E1718" i="20"/>
  <c r="E1719" i="20"/>
  <c r="E1720" i="20"/>
  <c r="E1721" i="20"/>
  <c r="E1722" i="20"/>
  <c r="E1723" i="20"/>
  <c r="E1724" i="20"/>
  <c r="E1725" i="20"/>
  <c r="E1726" i="20"/>
  <c r="E1727" i="20"/>
  <c r="E1728" i="20"/>
  <c r="E1729" i="20"/>
  <c r="E1730" i="20"/>
  <c r="E1731" i="20"/>
  <c r="E1732" i="20"/>
  <c r="E1733" i="20"/>
  <c r="E1734" i="20"/>
  <c r="E1735" i="20"/>
  <c r="E1736" i="20"/>
  <c r="E1737" i="20"/>
  <c r="E1738" i="20"/>
  <c r="E1739" i="20"/>
  <c r="E1740" i="20"/>
  <c r="E1741" i="20"/>
  <c r="E1742" i="20"/>
  <c r="E1743" i="20"/>
  <c r="E1744" i="20"/>
  <c r="E1745" i="20"/>
  <c r="E1746" i="20"/>
  <c r="E1747" i="20"/>
  <c r="E1748" i="20"/>
  <c r="E1749" i="20"/>
  <c r="E1750" i="20"/>
  <c r="E1751" i="20"/>
  <c r="E1752" i="20"/>
  <c r="E1753" i="20"/>
  <c r="E1754" i="20"/>
  <c r="E1755" i="20"/>
  <c r="E1756" i="20"/>
  <c r="E1757" i="20"/>
  <c r="E1758" i="20"/>
  <c r="E1759" i="20"/>
  <c r="E1760" i="20"/>
  <c r="E1761" i="20"/>
  <c r="E1762" i="20"/>
  <c r="E1763" i="20"/>
  <c r="E1764" i="20"/>
  <c r="E1765" i="20"/>
  <c r="E1766" i="20"/>
  <c r="E1767" i="20"/>
  <c r="E1768" i="20"/>
  <c r="E1769" i="20"/>
  <c r="E1770" i="20"/>
  <c r="E1771" i="20"/>
  <c r="E1772" i="20"/>
  <c r="E1773" i="20"/>
  <c r="E1774" i="20"/>
  <c r="E1775" i="20"/>
  <c r="E1776" i="20"/>
  <c r="E1777" i="20"/>
  <c r="E1778" i="20"/>
  <c r="E1779" i="20"/>
  <c r="E1780" i="20"/>
  <c r="E1781" i="20"/>
  <c r="E1782" i="20"/>
  <c r="E1783" i="20"/>
  <c r="E1784" i="20"/>
  <c r="E1785" i="20"/>
  <c r="E1786" i="20"/>
  <c r="E1787" i="20"/>
  <c r="E1788" i="20"/>
  <c r="E1789" i="20"/>
  <c r="E1790" i="20"/>
  <c r="E1791" i="20"/>
  <c r="E1792" i="20"/>
  <c r="E1793" i="20"/>
  <c r="E1794" i="20"/>
  <c r="E1795" i="20"/>
  <c r="E1796" i="20"/>
  <c r="E1797" i="20"/>
  <c r="E1798" i="20"/>
  <c r="E1799" i="20"/>
  <c r="E1800" i="20"/>
  <c r="E1801" i="20"/>
  <c r="E1802" i="20"/>
  <c r="E1803" i="20"/>
  <c r="E1804" i="20"/>
  <c r="E1805" i="20"/>
  <c r="E1806" i="20"/>
  <c r="E1807" i="20"/>
  <c r="E1808" i="20"/>
  <c r="E1809" i="20"/>
  <c r="E1810" i="20"/>
  <c r="E1811" i="20"/>
  <c r="E1812" i="20"/>
  <c r="E1813" i="20"/>
  <c r="E1814" i="20"/>
  <c r="E1815" i="20"/>
  <c r="E1816" i="20"/>
  <c r="E1817" i="20"/>
  <c r="E1818" i="20"/>
  <c r="E1819" i="20"/>
  <c r="E1820" i="20"/>
  <c r="E1821" i="20"/>
  <c r="E1822" i="20"/>
  <c r="E1823" i="20"/>
  <c r="E1824" i="20"/>
  <c r="E1825" i="20"/>
  <c r="G1825" i="20" s="1"/>
  <c r="E1826" i="20"/>
  <c r="G1826" i="20" s="1"/>
  <c r="E1827" i="20"/>
  <c r="E1828" i="20"/>
  <c r="E1829" i="20"/>
  <c r="E1830" i="20"/>
  <c r="E1831" i="20"/>
  <c r="E1832" i="20"/>
  <c r="E1833" i="20"/>
  <c r="E1834" i="20"/>
  <c r="E1835" i="20"/>
  <c r="E1836" i="20"/>
  <c r="E1837" i="20"/>
  <c r="E1838" i="20"/>
  <c r="E1839" i="20"/>
  <c r="E1840" i="20"/>
  <c r="E1841" i="20"/>
  <c r="E1842" i="20"/>
  <c r="E1843" i="20"/>
  <c r="E1844" i="20"/>
  <c r="E1845" i="20"/>
  <c r="E1846" i="20"/>
  <c r="G1846" i="20" s="1"/>
  <c r="E1847" i="20"/>
  <c r="E1848" i="20"/>
  <c r="E1849" i="20"/>
  <c r="E1850" i="20"/>
  <c r="E1851" i="20"/>
  <c r="E1852" i="20"/>
  <c r="E1853" i="20"/>
  <c r="E1854" i="20"/>
  <c r="E1855" i="20"/>
  <c r="E1856" i="20"/>
  <c r="E1857" i="20"/>
  <c r="E1858" i="20"/>
  <c r="E1859" i="20"/>
  <c r="E1860" i="20"/>
  <c r="E1861" i="20"/>
  <c r="E1862" i="20"/>
  <c r="E1863" i="20"/>
  <c r="E1864" i="20"/>
  <c r="E1865" i="20"/>
  <c r="E1866" i="20"/>
  <c r="E1867" i="20"/>
  <c r="E1868" i="20"/>
  <c r="E1869" i="20"/>
  <c r="E1870" i="20"/>
  <c r="E1871" i="20"/>
  <c r="E1872" i="20"/>
  <c r="E1873" i="20"/>
  <c r="E1874" i="20"/>
  <c r="E1875" i="20"/>
  <c r="E1876" i="20"/>
  <c r="E1877" i="20"/>
  <c r="E1878" i="20"/>
  <c r="E1879" i="20"/>
  <c r="E1880" i="20"/>
  <c r="E1881" i="20"/>
  <c r="E1882" i="20"/>
  <c r="E1883" i="20"/>
  <c r="E1884" i="20"/>
  <c r="E1885" i="20"/>
  <c r="G1885" i="20" s="1"/>
  <c r="E1886" i="20"/>
  <c r="G1886" i="20" s="1"/>
  <c r="E1887" i="20"/>
  <c r="E1888" i="20"/>
  <c r="E1889" i="20"/>
  <c r="E1890" i="20"/>
  <c r="E1891" i="20"/>
  <c r="E1892" i="20"/>
  <c r="E1893" i="20"/>
  <c r="E1894" i="20"/>
  <c r="E1895" i="20"/>
  <c r="E1896" i="20"/>
  <c r="E1897" i="20"/>
  <c r="E1898" i="20"/>
  <c r="E1899" i="20"/>
  <c r="E1900" i="20"/>
  <c r="E1901" i="20"/>
  <c r="E1902" i="20"/>
  <c r="E1903" i="20"/>
  <c r="E1904" i="20"/>
  <c r="E1905" i="20"/>
  <c r="E1906" i="20"/>
  <c r="G1906" i="20" s="1"/>
  <c r="E1907" i="20"/>
  <c r="E1908" i="20"/>
  <c r="E1909" i="20"/>
  <c r="E1910" i="20"/>
  <c r="E1911" i="20"/>
  <c r="E1912" i="20"/>
  <c r="E1913" i="20"/>
  <c r="E1914" i="20"/>
  <c r="E1915" i="20"/>
  <c r="E1916" i="20"/>
  <c r="E1917" i="20"/>
  <c r="E1918" i="20"/>
  <c r="E1919" i="20"/>
  <c r="E1920" i="20"/>
  <c r="E1921" i="20"/>
  <c r="E1922" i="20"/>
  <c r="E1923" i="20"/>
  <c r="E1924" i="20"/>
  <c r="E1925" i="20"/>
  <c r="E1926" i="20"/>
  <c r="E1927" i="20"/>
  <c r="E1928" i="20"/>
  <c r="E1929" i="20"/>
  <c r="E1930" i="20"/>
  <c r="E1931" i="20"/>
  <c r="E1932" i="20"/>
  <c r="E1933" i="20"/>
  <c r="E1934" i="20"/>
  <c r="E1935" i="20"/>
  <c r="E1936" i="20"/>
  <c r="E1937" i="20"/>
  <c r="E1938" i="20"/>
  <c r="E1939" i="20"/>
  <c r="E1940" i="20"/>
  <c r="E1941" i="20"/>
  <c r="E1942" i="20"/>
  <c r="E1943" i="20"/>
  <c r="E1944" i="20"/>
  <c r="E1945" i="20"/>
  <c r="E1946" i="20"/>
  <c r="E1947" i="20"/>
  <c r="E1948" i="20"/>
  <c r="E1949" i="20"/>
  <c r="E1950" i="20"/>
  <c r="E1951" i="20"/>
  <c r="E1952" i="20"/>
  <c r="E1953" i="20"/>
  <c r="E1954" i="20"/>
  <c r="E1955" i="20"/>
  <c r="E1956" i="20"/>
  <c r="E1957" i="20"/>
  <c r="E1958" i="20"/>
  <c r="E1959" i="20"/>
  <c r="E1960" i="20"/>
  <c r="E1961" i="20"/>
  <c r="E1962" i="20"/>
  <c r="E1963" i="20"/>
  <c r="E1964" i="20"/>
  <c r="E1965" i="20"/>
  <c r="E1966" i="20"/>
  <c r="G1966" i="20" s="1"/>
  <c r="E1967" i="20"/>
  <c r="E1968" i="20"/>
  <c r="E1969" i="20"/>
  <c r="E1970" i="20"/>
  <c r="E1971" i="20"/>
  <c r="E1972" i="20"/>
  <c r="E1973" i="20"/>
  <c r="E1974" i="20"/>
  <c r="E1975" i="20"/>
  <c r="E1976" i="20"/>
  <c r="E1977" i="20"/>
  <c r="E1978" i="20"/>
  <c r="E1979" i="20"/>
  <c r="E1980" i="20"/>
  <c r="E1981" i="20"/>
  <c r="E1982" i="20"/>
  <c r="E1983" i="20"/>
  <c r="E1984" i="20"/>
  <c r="E1985" i="20"/>
  <c r="E1986" i="20"/>
  <c r="E1987" i="20"/>
  <c r="E1988" i="20"/>
  <c r="E1989" i="20"/>
  <c r="E1990" i="20"/>
  <c r="E1991" i="20"/>
  <c r="E1992" i="20"/>
  <c r="E1993" i="20"/>
  <c r="E1994" i="20"/>
  <c r="E1995" i="20"/>
  <c r="E1996" i="20"/>
  <c r="E1997" i="20"/>
  <c r="E1998" i="20"/>
  <c r="E1999" i="20"/>
  <c r="E2000" i="20"/>
  <c r="E2001" i="20"/>
  <c r="E2002" i="20"/>
  <c r="E2003" i="20"/>
  <c r="E2004" i="20"/>
  <c r="E2005" i="20"/>
  <c r="E2006" i="20"/>
  <c r="E2007" i="20"/>
  <c r="E2008" i="20"/>
  <c r="E2009" i="20"/>
  <c r="E2010" i="20"/>
  <c r="E2011" i="20"/>
  <c r="E2012" i="20"/>
  <c r="E2013" i="20"/>
  <c r="E2014" i="20"/>
  <c r="E2015" i="20"/>
  <c r="E2016" i="20"/>
  <c r="E2017" i="20"/>
  <c r="E2018" i="20"/>
  <c r="E2019" i="20"/>
  <c r="E2020" i="20"/>
  <c r="E2021" i="20"/>
  <c r="E2022" i="20"/>
  <c r="E2023" i="20"/>
  <c r="E2024" i="20"/>
  <c r="E2025" i="20"/>
  <c r="E2026" i="20"/>
  <c r="E2027" i="20"/>
  <c r="E2028" i="20"/>
  <c r="E2029" i="20"/>
  <c r="E2030" i="20"/>
  <c r="E2031" i="20"/>
  <c r="E2032" i="20"/>
  <c r="E2033" i="20"/>
  <c r="E2034" i="20"/>
  <c r="E2035" i="20"/>
  <c r="E2036" i="20"/>
  <c r="E2037" i="20"/>
  <c r="E2038" i="20"/>
  <c r="E2039" i="20"/>
  <c r="E2040" i="20"/>
  <c r="E2041" i="20"/>
  <c r="E2042" i="20"/>
  <c r="E2043" i="20"/>
  <c r="E2044" i="20"/>
  <c r="E2045" i="20"/>
  <c r="G2045" i="20" s="1"/>
  <c r="E2046" i="20"/>
  <c r="E2047" i="20"/>
  <c r="E2048" i="20"/>
  <c r="E2049" i="20"/>
  <c r="E2050" i="20"/>
  <c r="E2051" i="20"/>
  <c r="E2052" i="20"/>
  <c r="E2053" i="20"/>
  <c r="E2054" i="20"/>
  <c r="E2055" i="20"/>
  <c r="E2056" i="20"/>
  <c r="E2057" i="20"/>
  <c r="E2058" i="20"/>
  <c r="E2059" i="20"/>
  <c r="E2060" i="20"/>
  <c r="E2061" i="20"/>
  <c r="E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254" i="20"/>
  <c r="P255" i="20"/>
  <c r="P256" i="20"/>
  <c r="P257" i="20"/>
  <c r="P258" i="20"/>
  <c r="P259" i="20"/>
  <c r="P260" i="20"/>
  <c r="P261" i="20"/>
  <c r="P262" i="20"/>
  <c r="P263" i="20"/>
  <c r="P264" i="20"/>
  <c r="P265" i="20"/>
  <c r="P266" i="20"/>
  <c r="P267" i="20"/>
  <c r="P268" i="20"/>
  <c r="P269" i="20"/>
  <c r="P270" i="20"/>
  <c r="P271" i="20"/>
  <c r="P272" i="20"/>
  <c r="P273" i="20"/>
  <c r="P274" i="20"/>
  <c r="P275" i="20"/>
  <c r="P276" i="20"/>
  <c r="P277" i="20"/>
  <c r="P278" i="20"/>
  <c r="P279" i="20"/>
  <c r="P280" i="20"/>
  <c r="P281" i="20"/>
  <c r="P282" i="20"/>
  <c r="P283" i="20"/>
  <c r="P284" i="20"/>
  <c r="P285" i="20"/>
  <c r="P286" i="20"/>
  <c r="P287" i="20"/>
  <c r="P288" i="20"/>
  <c r="P289" i="20"/>
  <c r="P290" i="20"/>
  <c r="P291" i="20"/>
  <c r="P292" i="20"/>
  <c r="P293" i="20"/>
  <c r="P294" i="20"/>
  <c r="P295" i="20"/>
  <c r="P296" i="20"/>
  <c r="P297" i="20"/>
  <c r="P298" i="20"/>
  <c r="P299" i="20"/>
  <c r="P300" i="20"/>
  <c r="P301" i="20"/>
  <c r="P302" i="20"/>
  <c r="P303" i="20"/>
  <c r="P304" i="20"/>
  <c r="P305" i="20"/>
  <c r="P306" i="20"/>
  <c r="P307" i="20"/>
  <c r="P308" i="20"/>
  <c r="P309" i="20"/>
  <c r="P310" i="20"/>
  <c r="P311" i="20"/>
  <c r="P312" i="20"/>
  <c r="P313" i="20"/>
  <c r="P314" i="20"/>
  <c r="P315" i="20"/>
  <c r="P316" i="20"/>
  <c r="P317" i="20"/>
  <c r="P318" i="20"/>
  <c r="P319" i="20"/>
  <c r="P320" i="20"/>
  <c r="P321" i="20"/>
  <c r="P322" i="20"/>
  <c r="P323" i="20"/>
  <c r="P324" i="20"/>
  <c r="P325" i="20"/>
  <c r="P326" i="20"/>
  <c r="P327" i="20"/>
  <c r="P328" i="20"/>
  <c r="P329" i="20"/>
  <c r="P330" i="20"/>
  <c r="P331" i="20"/>
  <c r="P332" i="20"/>
  <c r="P333" i="20"/>
  <c r="P334" i="20"/>
  <c r="P335" i="20"/>
  <c r="P336" i="20"/>
  <c r="P337" i="20"/>
  <c r="P338" i="20"/>
  <c r="P339" i="20"/>
  <c r="P340" i="20"/>
  <c r="P341" i="20"/>
  <c r="P342" i="20"/>
  <c r="P343" i="20"/>
  <c r="P344" i="20"/>
  <c r="P345" i="20"/>
  <c r="P346" i="20"/>
  <c r="P347" i="20"/>
  <c r="P348" i="20"/>
  <c r="P349" i="20"/>
  <c r="P350" i="20"/>
  <c r="P351" i="20"/>
  <c r="P352" i="20"/>
  <c r="P353" i="20"/>
  <c r="P354" i="20"/>
  <c r="P355" i="20"/>
  <c r="P356" i="20"/>
  <c r="P357" i="20"/>
  <c r="P358" i="20"/>
  <c r="P359" i="20"/>
  <c r="P360" i="20"/>
  <c r="P361" i="20"/>
  <c r="P362" i="20"/>
  <c r="P363" i="20"/>
  <c r="P364" i="20"/>
  <c r="P365" i="20"/>
  <c r="P366" i="20"/>
  <c r="P367" i="20"/>
  <c r="P368" i="20"/>
  <c r="P369" i="20"/>
  <c r="P370" i="20"/>
  <c r="P371" i="20"/>
  <c r="P372" i="20"/>
  <c r="P373" i="20"/>
  <c r="P374" i="20"/>
  <c r="P375" i="20"/>
  <c r="P376" i="20"/>
  <c r="P377" i="20"/>
  <c r="P378" i="20"/>
  <c r="P379" i="20"/>
  <c r="P380" i="20"/>
  <c r="P381" i="20"/>
  <c r="P382" i="20"/>
  <c r="P383" i="20"/>
  <c r="P384" i="20"/>
  <c r="P385" i="20"/>
  <c r="P386" i="20"/>
  <c r="P387" i="20"/>
  <c r="P388" i="20"/>
  <c r="P389" i="20"/>
  <c r="P390" i="20"/>
  <c r="P391" i="20"/>
  <c r="P392" i="20"/>
  <c r="P393" i="20"/>
  <c r="P394" i="20"/>
  <c r="P395" i="20"/>
  <c r="P396" i="20"/>
  <c r="P397" i="20"/>
  <c r="P398" i="20"/>
  <c r="P399" i="20"/>
  <c r="P400" i="20"/>
  <c r="P401" i="20"/>
  <c r="P402" i="20"/>
  <c r="P403" i="20"/>
  <c r="P404" i="20"/>
  <c r="P405" i="20"/>
  <c r="P406" i="20"/>
  <c r="P407" i="20"/>
  <c r="P408" i="20"/>
  <c r="P409" i="20"/>
  <c r="P410" i="20"/>
  <c r="P411" i="20"/>
  <c r="P412" i="20"/>
  <c r="P413" i="20"/>
  <c r="P414" i="20"/>
  <c r="P415" i="20"/>
  <c r="P416" i="20"/>
  <c r="P417" i="20"/>
  <c r="P418" i="20"/>
  <c r="P419" i="20"/>
  <c r="P420" i="20"/>
  <c r="P421" i="20"/>
  <c r="P422" i="20"/>
  <c r="P423" i="20"/>
  <c r="P424" i="20"/>
  <c r="P425" i="20"/>
  <c r="P426" i="20"/>
  <c r="P427" i="20"/>
  <c r="P428" i="20"/>
  <c r="P429" i="20"/>
  <c r="P430" i="20"/>
  <c r="P431" i="20"/>
  <c r="P432" i="20"/>
  <c r="P433" i="20"/>
  <c r="P434" i="20"/>
  <c r="P435" i="20"/>
  <c r="P436" i="20"/>
  <c r="P437" i="20"/>
  <c r="P438" i="20"/>
  <c r="P439" i="20"/>
  <c r="P440" i="20"/>
  <c r="P441" i="20"/>
  <c r="P442" i="20"/>
  <c r="P443" i="20"/>
  <c r="P444" i="20"/>
  <c r="P445" i="20"/>
  <c r="P446" i="20"/>
  <c r="P447" i="20"/>
  <c r="P448" i="20"/>
  <c r="P449" i="20"/>
  <c r="P450" i="20"/>
  <c r="P451" i="20"/>
  <c r="P452" i="20"/>
  <c r="P453" i="20"/>
  <c r="P454" i="20"/>
  <c r="P455" i="20"/>
  <c r="P456" i="20"/>
  <c r="P457" i="20"/>
  <c r="P458" i="20"/>
  <c r="P459" i="20"/>
  <c r="P460" i="20"/>
  <c r="P461" i="20"/>
  <c r="P462" i="20"/>
  <c r="P463" i="20"/>
  <c r="P464" i="20"/>
  <c r="P465" i="20"/>
  <c r="P466" i="20"/>
  <c r="P467" i="20"/>
  <c r="P468" i="20"/>
  <c r="P469" i="20"/>
  <c r="P470" i="20"/>
  <c r="P471" i="20"/>
  <c r="P472" i="20"/>
  <c r="P473" i="20"/>
  <c r="P474" i="20"/>
  <c r="P475" i="20"/>
  <c r="P476" i="20"/>
  <c r="P477" i="20"/>
  <c r="P478" i="20"/>
  <c r="P479" i="20"/>
  <c r="P480" i="20"/>
  <c r="P481" i="20"/>
  <c r="P482" i="20"/>
  <c r="P483" i="20"/>
  <c r="P484" i="20"/>
  <c r="P485" i="20"/>
  <c r="P486" i="20"/>
  <c r="P487" i="20"/>
  <c r="P488" i="20"/>
  <c r="P489" i="20"/>
  <c r="P490" i="20"/>
  <c r="P491" i="20"/>
  <c r="P492" i="20"/>
  <c r="P493" i="20"/>
  <c r="P494" i="20"/>
  <c r="P495" i="20"/>
  <c r="P496" i="20"/>
  <c r="P497" i="20"/>
  <c r="P498" i="20"/>
  <c r="P499" i="20"/>
  <c r="P500" i="20"/>
  <c r="P501" i="20"/>
  <c r="P502" i="20"/>
  <c r="P503" i="20"/>
  <c r="P504" i="20"/>
  <c r="P505" i="20"/>
  <c r="P506" i="20"/>
  <c r="P507" i="20"/>
  <c r="P508" i="20"/>
  <c r="P509" i="20"/>
  <c r="P510" i="20"/>
  <c r="P511" i="20"/>
  <c r="P512" i="20"/>
  <c r="P513" i="20"/>
  <c r="P514" i="20"/>
  <c r="P515" i="20"/>
  <c r="P516" i="20"/>
  <c r="P517" i="20"/>
  <c r="P518" i="20"/>
  <c r="P519" i="20"/>
  <c r="P520" i="20"/>
  <c r="P521" i="20"/>
  <c r="P522" i="20"/>
  <c r="P523" i="20"/>
  <c r="P524" i="20"/>
  <c r="P525" i="20"/>
  <c r="P526" i="20"/>
  <c r="P527" i="20"/>
  <c r="P528" i="20"/>
  <c r="P529" i="20"/>
  <c r="P530" i="20"/>
  <c r="P531" i="20"/>
  <c r="P532" i="20"/>
  <c r="P533" i="20"/>
  <c r="P534" i="20"/>
  <c r="P535" i="20"/>
  <c r="P536" i="20"/>
  <c r="P537" i="20"/>
  <c r="P538" i="20"/>
  <c r="P539" i="20"/>
  <c r="P540" i="20"/>
  <c r="P541" i="20"/>
  <c r="P542" i="20"/>
  <c r="P543" i="20"/>
  <c r="P544" i="20"/>
  <c r="P545" i="20"/>
  <c r="P546" i="20"/>
  <c r="P547" i="20"/>
  <c r="P548" i="20"/>
  <c r="P549" i="20"/>
  <c r="P550" i="20"/>
  <c r="P551" i="20"/>
  <c r="P552" i="20"/>
  <c r="P553" i="20"/>
  <c r="P554" i="20"/>
  <c r="P555" i="20"/>
  <c r="P556" i="20"/>
  <c r="P557" i="20"/>
  <c r="P558" i="20"/>
  <c r="P559" i="20"/>
  <c r="P560" i="20"/>
  <c r="P561" i="20"/>
  <c r="P562" i="20"/>
  <c r="P563" i="20"/>
  <c r="P564" i="20"/>
  <c r="P565" i="20"/>
  <c r="P566" i="20"/>
  <c r="P567" i="20"/>
  <c r="P568" i="20"/>
  <c r="P569" i="20"/>
  <c r="P570" i="20"/>
  <c r="P571" i="20"/>
  <c r="P572" i="20"/>
  <c r="P573" i="20"/>
  <c r="P574" i="20"/>
  <c r="P575" i="20"/>
  <c r="P576" i="20"/>
  <c r="P577" i="20"/>
  <c r="P578" i="20"/>
  <c r="P579" i="20"/>
  <c r="P580" i="20"/>
  <c r="P581" i="20"/>
  <c r="P582" i="20"/>
  <c r="P583" i="20"/>
  <c r="P584" i="20"/>
  <c r="P585" i="20"/>
  <c r="P586" i="20"/>
  <c r="P587" i="20"/>
  <c r="P588" i="20"/>
  <c r="P589" i="20"/>
  <c r="P590" i="20"/>
  <c r="P591" i="20"/>
  <c r="P592" i="20"/>
  <c r="P593" i="20"/>
  <c r="P594" i="20"/>
  <c r="P595" i="20"/>
  <c r="P596" i="20"/>
  <c r="P597" i="20"/>
  <c r="P598" i="20"/>
  <c r="P599" i="20"/>
  <c r="P600" i="20"/>
  <c r="P601" i="20"/>
  <c r="P602" i="20"/>
  <c r="P603" i="20"/>
  <c r="P604" i="20"/>
  <c r="P605" i="20"/>
  <c r="P606" i="20"/>
  <c r="P607" i="20"/>
  <c r="P608" i="20"/>
  <c r="P609" i="20"/>
  <c r="P610" i="20"/>
  <c r="P611" i="20"/>
  <c r="P612" i="20"/>
  <c r="P613" i="20"/>
  <c r="P614" i="20"/>
  <c r="P615" i="20"/>
  <c r="P616" i="20"/>
  <c r="P617" i="20"/>
  <c r="P618" i="20"/>
  <c r="P619" i="20"/>
  <c r="P620" i="20"/>
  <c r="P621" i="20"/>
  <c r="P622" i="20"/>
  <c r="P623" i="20"/>
  <c r="P624" i="20"/>
  <c r="P625" i="20"/>
  <c r="P626" i="20"/>
  <c r="P627" i="20"/>
  <c r="P628" i="20"/>
  <c r="P629" i="20"/>
  <c r="P630" i="20"/>
  <c r="P631" i="20"/>
  <c r="P632" i="20"/>
  <c r="P633" i="20"/>
  <c r="P634" i="20"/>
  <c r="P635" i="20"/>
  <c r="P636" i="20"/>
  <c r="P637" i="20"/>
  <c r="P638" i="20"/>
  <c r="P639" i="20"/>
  <c r="P640" i="20"/>
  <c r="P641" i="20"/>
  <c r="P642" i="20"/>
  <c r="P643" i="20"/>
  <c r="P644" i="20"/>
  <c r="P645" i="20"/>
  <c r="P646" i="20"/>
  <c r="P647" i="20"/>
  <c r="P648" i="20"/>
  <c r="P649" i="20"/>
  <c r="P650" i="20"/>
  <c r="P651" i="20"/>
  <c r="P652" i="20"/>
  <c r="P653" i="20"/>
  <c r="P654" i="20"/>
  <c r="P655" i="20"/>
  <c r="P656" i="20"/>
  <c r="P657" i="20"/>
  <c r="P658" i="20"/>
  <c r="P659" i="20"/>
  <c r="P660" i="20"/>
  <c r="P661" i="20"/>
  <c r="P662" i="20"/>
  <c r="P663" i="20"/>
  <c r="P664" i="20"/>
  <c r="P665" i="20"/>
  <c r="P666" i="20"/>
  <c r="P667" i="20"/>
  <c r="P668" i="20"/>
  <c r="P669" i="20"/>
  <c r="P670" i="20"/>
  <c r="P671" i="20"/>
  <c r="P672" i="20"/>
  <c r="P673" i="20"/>
  <c r="P674" i="20"/>
  <c r="P675" i="20"/>
  <c r="P676" i="20"/>
  <c r="P677" i="20"/>
  <c r="P678" i="20"/>
  <c r="P679" i="20"/>
  <c r="P680" i="20"/>
  <c r="P681" i="20"/>
  <c r="P682" i="20"/>
  <c r="P683" i="20"/>
  <c r="P684" i="20"/>
  <c r="P685" i="20"/>
  <c r="P686" i="20"/>
  <c r="P687" i="20"/>
  <c r="P688" i="20"/>
  <c r="P689" i="20"/>
  <c r="P690" i="20"/>
  <c r="P691" i="20"/>
  <c r="P692" i="20"/>
  <c r="P693" i="20"/>
  <c r="P694" i="20"/>
  <c r="P695" i="20"/>
  <c r="P696" i="20"/>
  <c r="P697" i="20"/>
  <c r="P698" i="20"/>
  <c r="P699" i="20"/>
  <c r="P700" i="20"/>
  <c r="P701" i="20"/>
  <c r="P702" i="20"/>
  <c r="P703" i="20"/>
  <c r="P704" i="20"/>
  <c r="P705" i="20"/>
  <c r="P706" i="20"/>
  <c r="P707" i="20"/>
  <c r="P708" i="20"/>
  <c r="P709" i="20"/>
  <c r="P710" i="20"/>
  <c r="P711" i="20"/>
  <c r="P712" i="20"/>
  <c r="P713" i="20"/>
  <c r="P714" i="20"/>
  <c r="P715" i="20"/>
  <c r="P716" i="20"/>
  <c r="P717" i="20"/>
  <c r="P718" i="20"/>
  <c r="P719" i="20"/>
  <c r="P720" i="20"/>
  <c r="P721" i="20"/>
  <c r="P722" i="20"/>
  <c r="P723" i="20"/>
  <c r="P724" i="20"/>
  <c r="P725" i="20"/>
  <c r="P726" i="20"/>
  <c r="P727" i="20"/>
  <c r="P728" i="20"/>
  <c r="P729" i="20"/>
  <c r="P730" i="20"/>
  <c r="P731" i="20"/>
  <c r="P732" i="20"/>
  <c r="P733" i="20"/>
  <c r="P734" i="20"/>
  <c r="P735" i="20"/>
  <c r="P736" i="20"/>
  <c r="P737" i="20"/>
  <c r="P738" i="20"/>
  <c r="P739" i="20"/>
  <c r="P740" i="20"/>
  <c r="P741" i="20"/>
  <c r="P742" i="20"/>
  <c r="P743" i="20"/>
  <c r="P744" i="20"/>
  <c r="P745" i="20"/>
  <c r="P746" i="20"/>
  <c r="P747" i="20"/>
  <c r="P748" i="20"/>
  <c r="P749" i="20"/>
  <c r="P750" i="20"/>
  <c r="P751" i="20"/>
  <c r="P752" i="20"/>
  <c r="P753" i="20"/>
  <c r="P754" i="20"/>
  <c r="P755" i="20"/>
  <c r="P756" i="20"/>
  <c r="P757" i="20"/>
  <c r="P758" i="20"/>
  <c r="P759" i="20"/>
  <c r="P760" i="20"/>
  <c r="P761" i="20"/>
  <c r="P762" i="20"/>
  <c r="P763" i="20"/>
  <c r="P764" i="20"/>
  <c r="P765" i="20"/>
  <c r="P766" i="20"/>
  <c r="P767" i="20"/>
  <c r="P768" i="20"/>
  <c r="P769" i="20"/>
  <c r="P770" i="20"/>
  <c r="P771" i="20"/>
  <c r="P772" i="20"/>
  <c r="P773" i="20"/>
  <c r="P774" i="20"/>
  <c r="P775" i="20"/>
  <c r="P776" i="20"/>
  <c r="P777" i="20"/>
  <c r="P778" i="20"/>
  <c r="P779" i="20"/>
  <c r="P780" i="20"/>
  <c r="P781" i="20"/>
  <c r="P782" i="20"/>
  <c r="P783" i="20"/>
  <c r="P784" i="20"/>
  <c r="P785" i="20"/>
  <c r="P786" i="20"/>
  <c r="P787" i="20"/>
  <c r="P788" i="20"/>
  <c r="P789" i="20"/>
  <c r="P790" i="20"/>
  <c r="P791" i="20"/>
  <c r="P792" i="20"/>
  <c r="P793" i="20"/>
  <c r="P794" i="20"/>
  <c r="P795" i="20"/>
  <c r="P796" i="20"/>
  <c r="P797" i="20"/>
  <c r="P798" i="20"/>
  <c r="P799" i="20"/>
  <c r="P800" i="20"/>
  <c r="P801" i="20"/>
  <c r="P802" i="20"/>
  <c r="P803" i="20"/>
  <c r="P804" i="20"/>
  <c r="P805" i="20"/>
  <c r="P806" i="20"/>
  <c r="P807" i="20"/>
  <c r="P808" i="20"/>
  <c r="P809" i="20"/>
  <c r="P810" i="20"/>
  <c r="P811" i="20"/>
  <c r="P812" i="20"/>
  <c r="P813" i="20"/>
  <c r="P814" i="20"/>
  <c r="P815" i="20"/>
  <c r="P816" i="20"/>
  <c r="P817" i="20"/>
  <c r="P818" i="20"/>
  <c r="P819" i="20"/>
  <c r="P820" i="20"/>
  <c r="P821" i="20"/>
  <c r="P822" i="20"/>
  <c r="P823" i="20"/>
  <c r="P824" i="20"/>
  <c r="P825" i="20"/>
  <c r="P826" i="20"/>
  <c r="P827" i="20"/>
  <c r="P828" i="20"/>
  <c r="P829" i="20"/>
  <c r="P830" i="20"/>
  <c r="P831" i="20"/>
  <c r="P832" i="20"/>
  <c r="P833" i="20"/>
  <c r="P834" i="20"/>
  <c r="P835" i="20"/>
  <c r="P836" i="20"/>
  <c r="P837" i="20"/>
  <c r="P838" i="20"/>
  <c r="P839" i="20"/>
  <c r="P840" i="20"/>
  <c r="P841" i="20"/>
  <c r="P842" i="20"/>
  <c r="P843" i="20"/>
  <c r="P844" i="20"/>
  <c r="P845" i="20"/>
  <c r="P846" i="20"/>
  <c r="P847" i="20"/>
  <c r="P848" i="20"/>
  <c r="P849" i="20"/>
  <c r="P850" i="20"/>
  <c r="P851" i="20"/>
  <c r="P852" i="20"/>
  <c r="P853" i="20"/>
  <c r="P854" i="20"/>
  <c r="P855" i="20"/>
  <c r="P856" i="20"/>
  <c r="P857" i="20"/>
  <c r="P858" i="20"/>
  <c r="P859" i="20"/>
  <c r="P860" i="20"/>
  <c r="P861" i="20"/>
  <c r="P862" i="20"/>
  <c r="P863" i="20"/>
  <c r="P864" i="20"/>
  <c r="P865" i="20"/>
  <c r="P866" i="20"/>
  <c r="P867" i="20"/>
  <c r="P868" i="20"/>
  <c r="P869" i="20"/>
  <c r="P870" i="20"/>
  <c r="P871" i="20"/>
  <c r="P872" i="20"/>
  <c r="P873" i="20"/>
  <c r="P874" i="20"/>
  <c r="P875" i="20"/>
  <c r="P876" i="20"/>
  <c r="P877" i="20"/>
  <c r="P878" i="20"/>
  <c r="P879" i="20"/>
  <c r="P880" i="20"/>
  <c r="P881" i="20"/>
  <c r="P882" i="20"/>
  <c r="P883" i="20"/>
  <c r="P884" i="20"/>
  <c r="P885" i="20"/>
  <c r="P886" i="20"/>
  <c r="P887" i="20"/>
  <c r="P888" i="20"/>
  <c r="P889" i="20"/>
  <c r="P890" i="20"/>
  <c r="P891" i="20"/>
  <c r="P892" i="20"/>
  <c r="P893" i="20"/>
  <c r="P894" i="20"/>
  <c r="P895" i="20"/>
  <c r="P896" i="20"/>
  <c r="P897" i="20"/>
  <c r="P898" i="20"/>
  <c r="P899" i="20"/>
  <c r="P900" i="20"/>
  <c r="P901" i="20"/>
  <c r="P902" i="20"/>
  <c r="P903" i="20"/>
  <c r="P904" i="20"/>
  <c r="P905" i="20"/>
  <c r="P906" i="20"/>
  <c r="P907" i="20"/>
  <c r="P908" i="20"/>
  <c r="P909" i="20"/>
  <c r="P910" i="20"/>
  <c r="P911" i="20"/>
  <c r="P912" i="20"/>
  <c r="P913" i="20"/>
  <c r="P914" i="20"/>
  <c r="P915" i="20"/>
  <c r="P916" i="20"/>
  <c r="P917" i="20"/>
  <c r="P918" i="20"/>
  <c r="P919" i="20"/>
  <c r="P920" i="20"/>
  <c r="P921" i="20"/>
  <c r="P922" i="20"/>
  <c r="P923" i="20"/>
  <c r="P924" i="20"/>
  <c r="P925" i="20"/>
  <c r="P926" i="20"/>
  <c r="P927" i="20"/>
  <c r="P928" i="20"/>
  <c r="P929" i="20"/>
  <c r="P930" i="20"/>
  <c r="P931" i="20"/>
  <c r="P932" i="20"/>
  <c r="P933" i="20"/>
  <c r="P934" i="20"/>
  <c r="P935" i="20"/>
  <c r="P936" i="20"/>
  <c r="P937" i="20"/>
  <c r="P938" i="20"/>
  <c r="P939" i="20"/>
  <c r="P940" i="20"/>
  <c r="P941" i="20"/>
  <c r="P942" i="20"/>
  <c r="P943" i="20"/>
  <c r="P944" i="20"/>
  <c r="P945" i="20"/>
  <c r="P946" i="20"/>
  <c r="P947" i="20"/>
  <c r="P948" i="20"/>
  <c r="P949" i="20"/>
  <c r="P950" i="20"/>
  <c r="P951" i="20"/>
  <c r="P952" i="20"/>
  <c r="P953" i="20"/>
  <c r="P954" i="20"/>
  <c r="P955" i="20"/>
  <c r="P956" i="20"/>
  <c r="P957" i="20"/>
  <c r="P958" i="20"/>
  <c r="P959" i="20"/>
  <c r="P960" i="20"/>
  <c r="P961" i="20"/>
  <c r="P962" i="20"/>
  <c r="P963" i="20"/>
  <c r="P964" i="20"/>
  <c r="P965" i="20"/>
  <c r="P966" i="20"/>
  <c r="P967" i="20"/>
  <c r="P968" i="20"/>
  <c r="P969" i="20"/>
  <c r="P970" i="20"/>
  <c r="P971" i="20"/>
  <c r="P972" i="20"/>
  <c r="P973" i="20"/>
  <c r="P974" i="20"/>
  <c r="P975" i="20"/>
  <c r="P976" i="20"/>
  <c r="P977" i="20"/>
  <c r="P978" i="20"/>
  <c r="P979" i="20"/>
  <c r="P980" i="20"/>
  <c r="P981" i="20"/>
  <c r="P982" i="20"/>
  <c r="P983" i="20"/>
  <c r="P984" i="20"/>
  <c r="P985" i="20"/>
  <c r="P986" i="20"/>
  <c r="P987" i="20"/>
  <c r="P988" i="20"/>
  <c r="P989" i="20"/>
  <c r="P990" i="20"/>
  <c r="P991" i="20"/>
  <c r="P992" i="20"/>
  <c r="P993" i="20"/>
  <c r="P994" i="20"/>
  <c r="P995" i="20"/>
  <c r="P996" i="20"/>
  <c r="P997" i="20"/>
  <c r="P998" i="20"/>
  <c r="P999" i="20"/>
  <c r="P1000" i="20"/>
  <c r="P1001" i="20"/>
  <c r="P1002" i="20"/>
  <c r="P1003" i="20"/>
  <c r="P1004" i="20"/>
  <c r="P1005" i="20"/>
  <c r="P1006" i="20"/>
  <c r="P1007" i="20"/>
  <c r="P1008" i="20"/>
  <c r="P1009" i="20"/>
  <c r="P1010" i="20"/>
  <c r="P1011" i="20"/>
  <c r="P1012" i="20"/>
  <c r="P1013" i="20"/>
  <c r="P1014" i="20"/>
  <c r="P1015" i="20"/>
  <c r="P1016" i="20"/>
  <c r="P1017" i="20"/>
  <c r="P1018" i="20"/>
  <c r="P1019" i="20"/>
  <c r="P1020" i="20"/>
  <c r="P1021" i="20"/>
  <c r="P1022" i="20"/>
  <c r="P1023" i="20"/>
  <c r="P1024" i="20"/>
  <c r="P1025" i="20"/>
  <c r="P1026" i="20"/>
  <c r="P1027" i="20"/>
  <c r="P1028" i="20"/>
  <c r="P1029" i="20"/>
  <c r="P1030" i="20"/>
  <c r="P1031" i="20"/>
  <c r="P1032" i="20"/>
  <c r="P1033" i="20"/>
  <c r="P1034" i="20"/>
  <c r="P1035" i="20"/>
  <c r="P1036" i="20"/>
  <c r="P1037" i="20"/>
  <c r="P1038" i="20"/>
  <c r="P1039" i="20"/>
  <c r="P1040" i="20"/>
  <c r="P1041" i="20"/>
  <c r="P1042" i="20"/>
  <c r="P1043" i="20"/>
  <c r="P1044" i="20"/>
  <c r="P1045" i="20"/>
  <c r="P1046" i="20"/>
  <c r="P1047" i="20"/>
  <c r="P1048" i="20"/>
  <c r="P1049" i="20"/>
  <c r="P1050" i="20"/>
  <c r="P1051" i="20"/>
  <c r="P1052" i="20"/>
  <c r="P1053" i="20"/>
  <c r="P1054" i="20"/>
  <c r="P1055" i="20"/>
  <c r="P1056" i="20"/>
  <c r="P1057" i="20"/>
  <c r="P1058" i="20"/>
  <c r="P1059" i="20"/>
  <c r="P1060" i="20"/>
  <c r="P1061" i="20"/>
  <c r="P1062" i="20"/>
  <c r="P1063" i="20"/>
  <c r="P1064" i="20"/>
  <c r="P1065" i="20"/>
  <c r="P1066" i="20"/>
  <c r="P1067" i="20"/>
  <c r="P1068" i="20"/>
  <c r="P1069" i="20"/>
  <c r="P1070" i="20"/>
  <c r="P1071" i="20"/>
  <c r="P1072" i="20"/>
  <c r="P1073" i="20"/>
  <c r="P1074" i="20"/>
  <c r="P1075" i="20"/>
  <c r="P1076" i="20"/>
  <c r="P1077" i="20"/>
  <c r="P1078" i="20"/>
  <c r="P1079" i="20"/>
  <c r="P1080" i="20"/>
  <c r="P1081" i="20"/>
  <c r="P1082" i="20"/>
  <c r="P1083" i="20"/>
  <c r="P1084" i="20"/>
  <c r="P1085" i="20"/>
  <c r="P1086" i="20"/>
  <c r="P1087" i="20"/>
  <c r="P1088" i="20"/>
  <c r="P1089" i="20"/>
  <c r="P1090" i="20"/>
  <c r="P1091" i="20"/>
  <c r="P1092" i="20"/>
  <c r="P1093" i="20"/>
  <c r="P1094" i="20"/>
  <c r="P1095" i="20"/>
  <c r="P1096" i="20"/>
  <c r="P1097" i="20"/>
  <c r="P1098" i="20"/>
  <c r="P1099" i="20"/>
  <c r="P1100" i="20"/>
  <c r="P1101" i="20"/>
  <c r="P1102" i="20"/>
  <c r="P1103" i="20"/>
  <c r="P1104" i="20"/>
  <c r="P1105" i="20"/>
  <c r="P1106" i="20"/>
  <c r="P1107" i="20"/>
  <c r="P1108" i="20"/>
  <c r="P1109" i="20"/>
  <c r="P1110" i="20"/>
  <c r="P1111" i="20"/>
  <c r="P1112" i="20"/>
  <c r="P1113" i="20"/>
  <c r="P1114" i="20"/>
  <c r="P1115" i="20"/>
  <c r="P1116" i="20"/>
  <c r="P1117" i="20"/>
  <c r="P1118" i="20"/>
  <c r="P1119" i="20"/>
  <c r="P1120" i="20"/>
  <c r="P1121" i="20"/>
  <c r="P1122" i="20"/>
  <c r="P1123" i="20"/>
  <c r="P1124" i="20"/>
  <c r="P1125" i="20"/>
  <c r="P1126" i="20"/>
  <c r="P1127" i="20"/>
  <c r="P1128" i="20"/>
  <c r="P1129" i="20"/>
  <c r="P1130" i="20"/>
  <c r="P1131" i="20"/>
  <c r="P1132" i="20"/>
  <c r="P1133" i="20"/>
  <c r="P1134" i="20"/>
  <c r="P1135" i="20"/>
  <c r="P1136" i="20"/>
  <c r="P1137" i="20"/>
  <c r="P1138" i="20"/>
  <c r="P1139" i="20"/>
  <c r="P1140" i="20"/>
  <c r="P1141" i="20"/>
  <c r="P1142" i="20"/>
  <c r="P1143" i="20"/>
  <c r="P1144" i="20"/>
  <c r="P1145" i="20"/>
  <c r="P1146" i="20"/>
  <c r="P1147" i="20"/>
  <c r="P1148" i="20"/>
  <c r="P1149" i="20"/>
  <c r="P1150" i="20"/>
  <c r="P1151" i="20"/>
  <c r="P1152" i="20"/>
  <c r="P1153" i="20"/>
  <c r="P1154" i="20"/>
  <c r="P1155" i="20"/>
  <c r="P1156" i="20"/>
  <c r="P1157" i="20"/>
  <c r="P1158" i="20"/>
  <c r="P1159" i="20"/>
  <c r="P1160" i="20"/>
  <c r="P1161" i="20"/>
  <c r="P1162" i="20"/>
  <c r="P1163" i="20"/>
  <c r="P1164" i="20"/>
  <c r="P1165" i="20"/>
  <c r="P1166" i="20"/>
  <c r="P1167" i="20"/>
  <c r="P1168" i="20"/>
  <c r="P1169" i="20"/>
  <c r="P1170" i="20"/>
  <c r="P1171" i="20"/>
  <c r="P1172" i="20"/>
  <c r="P1173" i="20"/>
  <c r="P1174" i="20"/>
  <c r="P1175" i="20"/>
  <c r="P1176" i="20"/>
  <c r="P1177" i="20"/>
  <c r="P1178" i="20"/>
  <c r="P1179" i="20"/>
  <c r="P1180" i="20"/>
  <c r="P1181" i="20"/>
  <c r="P1182" i="20"/>
  <c r="P1183" i="20"/>
  <c r="P1184" i="20"/>
  <c r="P1185" i="20"/>
  <c r="P1186" i="20"/>
  <c r="P1187" i="20"/>
  <c r="P1188" i="20"/>
  <c r="P1189" i="20"/>
  <c r="P1190" i="20"/>
  <c r="P1191" i="20"/>
  <c r="P1192" i="20"/>
  <c r="P1193" i="20"/>
  <c r="P1194" i="20"/>
  <c r="P1195" i="20"/>
  <c r="P1196" i="20"/>
  <c r="P1197" i="20"/>
  <c r="P1198" i="20"/>
  <c r="P1199" i="20"/>
  <c r="P1200" i="20"/>
  <c r="P1201" i="20"/>
  <c r="P1202" i="20"/>
  <c r="P1203" i="20"/>
  <c r="P1204" i="20"/>
  <c r="P1205" i="20"/>
  <c r="P1206" i="20"/>
  <c r="P1207" i="20"/>
  <c r="P1208" i="20"/>
  <c r="P1209" i="20"/>
  <c r="P1210" i="20"/>
  <c r="P1211" i="20"/>
  <c r="P1212" i="20"/>
  <c r="P1213" i="20"/>
  <c r="P1214" i="20"/>
  <c r="P1215" i="20"/>
  <c r="P1216" i="20"/>
  <c r="P1217" i="20"/>
  <c r="P1218" i="20"/>
  <c r="P1219" i="20"/>
  <c r="P1220" i="20"/>
  <c r="P1221" i="20"/>
  <c r="P1222" i="20"/>
  <c r="P1223" i="20"/>
  <c r="P1224" i="20"/>
  <c r="P1225" i="20"/>
  <c r="P1226" i="20"/>
  <c r="P1227" i="20"/>
  <c r="P1228" i="20"/>
  <c r="P1229" i="20"/>
  <c r="P1230" i="20"/>
  <c r="P1231" i="20"/>
  <c r="P1232" i="20"/>
  <c r="P1233" i="20"/>
  <c r="P1234" i="20"/>
  <c r="P1235" i="20"/>
  <c r="P1236" i="20"/>
  <c r="P1237" i="20"/>
  <c r="P1238" i="20"/>
  <c r="P1239" i="20"/>
  <c r="P1240" i="20"/>
  <c r="P1241" i="20"/>
  <c r="P1242" i="20"/>
  <c r="P1243" i="20"/>
  <c r="P1244" i="20"/>
  <c r="P1245" i="20"/>
  <c r="P1246" i="20"/>
  <c r="P1247" i="20"/>
  <c r="P1248" i="20"/>
  <c r="P1249" i="20"/>
  <c r="P1250" i="20"/>
  <c r="P1251" i="20"/>
  <c r="P1252" i="20"/>
  <c r="P1253" i="20"/>
  <c r="P1254" i="20"/>
  <c r="P1255" i="20"/>
  <c r="P1256" i="20"/>
  <c r="P1257" i="20"/>
  <c r="P1258" i="20"/>
  <c r="P1259" i="20"/>
  <c r="P1260" i="20"/>
  <c r="P1261" i="20"/>
  <c r="P1262" i="20"/>
  <c r="P1263" i="20"/>
  <c r="P1264" i="20"/>
  <c r="P1265" i="20"/>
  <c r="P1266" i="20"/>
  <c r="P1267" i="20"/>
  <c r="P1268" i="20"/>
  <c r="P1269" i="20"/>
  <c r="P1270" i="20"/>
  <c r="P1271" i="20"/>
  <c r="P1272" i="20"/>
  <c r="P1273" i="20"/>
  <c r="P1274" i="20"/>
  <c r="P1275" i="20"/>
  <c r="P1276" i="20"/>
  <c r="P1277" i="20"/>
  <c r="P1278" i="20"/>
  <c r="P1279" i="20"/>
  <c r="P1280" i="20"/>
  <c r="P1281" i="20"/>
  <c r="P1282" i="20"/>
  <c r="P1283" i="20"/>
  <c r="P1284" i="20"/>
  <c r="P1285" i="20"/>
  <c r="P1286" i="20"/>
  <c r="P1287" i="20"/>
  <c r="P1288" i="20"/>
  <c r="P1289" i="20"/>
  <c r="P1290" i="20"/>
  <c r="P1291" i="20"/>
  <c r="P1292" i="20"/>
  <c r="P1293" i="20"/>
  <c r="P1294" i="20"/>
  <c r="P1295" i="20"/>
  <c r="P1296" i="20"/>
  <c r="P1297" i="20"/>
  <c r="P1298" i="20"/>
  <c r="P1299" i="20"/>
  <c r="P1300" i="20"/>
  <c r="P1301" i="20"/>
  <c r="P1302" i="20"/>
  <c r="P1303" i="20"/>
  <c r="P1304" i="20"/>
  <c r="P1305" i="20"/>
  <c r="P1306" i="20"/>
  <c r="P1307" i="20"/>
  <c r="P1308" i="20"/>
  <c r="P1309" i="20"/>
  <c r="P1310" i="20"/>
  <c r="P1311" i="20"/>
  <c r="P1312" i="20"/>
  <c r="P1313" i="20"/>
  <c r="P1314" i="20"/>
  <c r="P1315" i="20"/>
  <c r="P1316" i="20"/>
  <c r="P1317" i="20"/>
  <c r="P1318" i="20"/>
  <c r="P1319" i="20"/>
  <c r="P1320" i="20"/>
  <c r="P1321" i="20"/>
  <c r="P1322" i="20"/>
  <c r="P1323" i="20"/>
  <c r="P1324" i="20"/>
  <c r="P1325" i="20"/>
  <c r="P1326" i="20"/>
  <c r="P1327" i="20"/>
  <c r="P1328" i="20"/>
  <c r="P1329" i="20"/>
  <c r="P1330" i="20"/>
  <c r="P1331" i="20"/>
  <c r="P1332" i="20"/>
  <c r="P1333" i="20"/>
  <c r="P1334" i="20"/>
  <c r="P1335" i="20"/>
  <c r="P1336" i="20"/>
  <c r="P1337" i="20"/>
  <c r="P1338" i="20"/>
  <c r="P1339" i="20"/>
  <c r="P1340" i="20"/>
  <c r="P1341" i="20"/>
  <c r="P1342" i="20"/>
  <c r="P1343" i="20"/>
  <c r="P1344" i="20"/>
  <c r="P1345" i="20"/>
  <c r="P1346" i="20"/>
  <c r="P1347" i="20"/>
  <c r="P1348" i="20"/>
  <c r="P1349" i="20"/>
  <c r="P1350" i="20"/>
  <c r="P1351" i="20"/>
  <c r="P1352" i="20"/>
  <c r="P1353" i="20"/>
  <c r="P1354" i="20"/>
  <c r="P1355" i="20"/>
  <c r="P1356" i="20"/>
  <c r="P1357" i="20"/>
  <c r="P1358" i="20"/>
  <c r="P1359" i="20"/>
  <c r="P1360" i="20"/>
  <c r="P1361" i="20"/>
  <c r="P1362" i="20"/>
  <c r="P1363" i="20"/>
  <c r="P1364" i="20"/>
  <c r="P1365" i="20"/>
  <c r="P1366" i="20"/>
  <c r="P1367" i="20"/>
  <c r="P1368" i="20"/>
  <c r="P1369" i="20"/>
  <c r="P1370" i="20"/>
  <c r="P1371" i="20"/>
  <c r="P1372" i="20"/>
  <c r="P1373" i="20"/>
  <c r="P1374" i="20"/>
  <c r="P1375" i="20"/>
  <c r="P1376" i="20"/>
  <c r="P1377" i="20"/>
  <c r="P1378" i="20"/>
  <c r="P1379" i="20"/>
  <c r="P1380" i="20"/>
  <c r="P1381" i="20"/>
  <c r="P1382" i="20"/>
  <c r="P1383" i="20"/>
  <c r="P1384" i="20"/>
  <c r="P1385" i="20"/>
  <c r="P1386" i="20"/>
  <c r="P1387" i="20"/>
  <c r="P1388" i="20"/>
  <c r="P1389" i="20"/>
  <c r="P1390" i="20"/>
  <c r="P1391" i="20"/>
  <c r="P1392" i="20"/>
  <c r="P1393" i="20"/>
  <c r="P1394" i="20"/>
  <c r="P1395" i="20"/>
  <c r="P1396" i="20"/>
  <c r="P1397" i="20"/>
  <c r="P1398" i="20"/>
  <c r="P1399" i="20"/>
  <c r="P1400" i="20"/>
  <c r="P1401" i="20"/>
  <c r="P1402" i="20"/>
  <c r="P1403" i="20"/>
  <c r="P1404" i="20"/>
  <c r="P1405" i="20"/>
  <c r="P1406" i="20"/>
  <c r="P1407" i="20"/>
  <c r="P1408" i="20"/>
  <c r="P1409" i="20"/>
  <c r="P1410" i="20"/>
  <c r="P1411" i="20"/>
  <c r="P1412" i="20"/>
  <c r="P1413" i="20"/>
  <c r="P1414" i="20"/>
  <c r="P1415" i="20"/>
  <c r="P1416" i="20"/>
  <c r="P1417" i="20"/>
  <c r="P1418" i="20"/>
  <c r="P1419" i="20"/>
  <c r="P1420" i="20"/>
  <c r="P1421" i="20"/>
  <c r="P1422" i="20"/>
  <c r="P1423" i="20"/>
  <c r="P1424" i="20"/>
  <c r="P1425" i="20"/>
  <c r="P1426" i="20"/>
  <c r="P1427" i="20"/>
  <c r="P1428" i="20"/>
  <c r="P1429" i="20"/>
  <c r="P1430" i="20"/>
  <c r="P1431" i="20"/>
  <c r="P1432" i="20"/>
  <c r="P1433" i="20"/>
  <c r="P1434" i="20"/>
  <c r="P1435" i="20"/>
  <c r="P1436" i="20"/>
  <c r="P1437" i="20"/>
  <c r="P1438" i="20"/>
  <c r="P1439" i="20"/>
  <c r="P1440" i="20"/>
  <c r="P1441" i="20"/>
  <c r="P1442" i="20"/>
  <c r="P1443" i="20"/>
  <c r="P1444" i="20"/>
  <c r="P1445" i="20"/>
  <c r="P1446" i="20"/>
  <c r="P1447" i="20"/>
  <c r="P1448" i="20"/>
  <c r="P1449" i="20"/>
  <c r="P1450" i="20"/>
  <c r="P1451" i="20"/>
  <c r="P1452" i="20"/>
  <c r="P1453" i="20"/>
  <c r="P1454" i="20"/>
  <c r="P1455" i="20"/>
  <c r="P1456" i="20"/>
  <c r="P1457" i="20"/>
  <c r="P1458" i="20"/>
  <c r="P1459" i="20"/>
  <c r="P1460" i="20"/>
  <c r="P1461" i="20"/>
  <c r="P1462" i="20"/>
  <c r="P1463" i="20"/>
  <c r="P1464" i="20"/>
  <c r="P1465" i="20"/>
  <c r="P1466" i="20"/>
  <c r="P1467" i="20"/>
  <c r="P1468" i="20"/>
  <c r="P1469" i="20"/>
  <c r="P1470" i="20"/>
  <c r="P1471" i="20"/>
  <c r="P1472" i="20"/>
  <c r="P1473" i="20"/>
  <c r="P1474" i="20"/>
  <c r="P1475" i="20"/>
  <c r="P1476" i="20"/>
  <c r="P1477" i="20"/>
  <c r="P1478" i="20"/>
  <c r="P1479" i="20"/>
  <c r="P1480" i="20"/>
  <c r="P1481" i="20"/>
  <c r="P1482" i="20"/>
  <c r="P1483" i="20"/>
  <c r="P1484" i="20"/>
  <c r="P1485" i="20"/>
  <c r="P1486" i="20"/>
  <c r="P1487" i="20"/>
  <c r="P1488" i="20"/>
  <c r="P1489" i="20"/>
  <c r="P1490" i="20"/>
  <c r="P1491" i="20"/>
  <c r="P1492" i="20"/>
  <c r="P1493" i="20"/>
  <c r="P1494" i="20"/>
  <c r="P1495" i="20"/>
  <c r="P1496" i="20"/>
  <c r="P1497" i="20"/>
  <c r="P1498" i="20"/>
  <c r="P1499" i="20"/>
  <c r="P1500" i="20"/>
  <c r="P1501" i="20"/>
  <c r="P1502" i="20"/>
  <c r="P1503" i="20"/>
  <c r="P1504" i="20"/>
  <c r="P1505" i="20"/>
  <c r="P1506" i="20"/>
  <c r="P1507" i="20"/>
  <c r="P1508" i="20"/>
  <c r="P1509" i="20"/>
  <c r="P1510" i="20"/>
  <c r="P1511" i="20"/>
  <c r="P1512" i="20"/>
  <c r="P1513" i="20"/>
  <c r="P1514" i="20"/>
  <c r="P1515" i="20"/>
  <c r="P1516" i="20"/>
  <c r="P1517" i="20"/>
  <c r="P1518" i="20"/>
  <c r="P1519" i="20"/>
  <c r="P1520" i="20"/>
  <c r="P1521" i="20"/>
  <c r="P1522" i="20"/>
  <c r="P1523" i="20"/>
  <c r="P1524" i="20"/>
  <c r="P1525" i="20"/>
  <c r="P1526" i="20"/>
  <c r="P1527" i="20"/>
  <c r="P1528" i="20"/>
  <c r="P1529" i="20"/>
  <c r="P1530" i="20"/>
  <c r="P1531" i="20"/>
  <c r="P1532" i="20"/>
  <c r="P1533" i="20"/>
  <c r="P1534" i="20"/>
  <c r="P1535" i="20"/>
  <c r="P1536" i="20"/>
  <c r="P1537" i="20"/>
  <c r="P1538" i="20"/>
  <c r="P1539" i="20"/>
  <c r="P1540" i="20"/>
  <c r="P1541" i="20"/>
  <c r="P1542" i="20"/>
  <c r="P1543" i="20"/>
  <c r="P1544" i="20"/>
  <c r="P1545" i="20"/>
  <c r="P1546" i="20"/>
  <c r="P1547" i="20"/>
  <c r="P1548" i="20"/>
  <c r="P1549" i="20"/>
  <c r="P1550" i="20"/>
  <c r="P1551" i="20"/>
  <c r="P1552" i="20"/>
  <c r="P1553" i="20"/>
  <c r="P1554" i="20"/>
  <c r="P1555" i="20"/>
  <c r="P1556" i="20"/>
  <c r="P1557" i="20"/>
  <c r="P1558" i="20"/>
  <c r="P1559" i="20"/>
  <c r="P1560" i="20"/>
  <c r="P1561" i="20"/>
  <c r="P1562" i="20"/>
  <c r="P1563" i="20"/>
  <c r="P1564" i="20"/>
  <c r="P1565" i="20"/>
  <c r="P1566" i="20"/>
  <c r="P1567" i="20"/>
  <c r="P1568" i="20"/>
  <c r="P1569" i="20"/>
  <c r="P1570" i="20"/>
  <c r="P1571" i="20"/>
  <c r="P1572" i="20"/>
  <c r="P1573" i="20"/>
  <c r="P1574" i="20"/>
  <c r="P1575" i="20"/>
  <c r="P1576" i="20"/>
  <c r="P1577" i="20"/>
  <c r="P1578" i="20"/>
  <c r="P1579" i="20"/>
  <c r="P1580" i="20"/>
  <c r="P1581" i="20"/>
  <c r="P1582" i="20"/>
  <c r="P1583" i="20"/>
  <c r="P1584" i="20"/>
  <c r="P1585" i="20"/>
  <c r="P1586" i="20"/>
  <c r="P1587" i="20"/>
  <c r="P1588" i="20"/>
  <c r="P1589" i="20"/>
  <c r="P1590" i="20"/>
  <c r="P1591" i="20"/>
  <c r="P1592" i="20"/>
  <c r="P1593" i="20"/>
  <c r="P1594" i="20"/>
  <c r="P1595" i="20"/>
  <c r="P1596" i="20"/>
  <c r="P1597" i="20"/>
  <c r="P1598" i="20"/>
  <c r="P1599" i="20"/>
  <c r="P1600" i="20"/>
  <c r="P1601" i="20"/>
  <c r="P1602" i="20"/>
  <c r="P1603" i="20"/>
  <c r="P1604" i="20"/>
  <c r="P1605" i="20"/>
  <c r="P1606" i="20"/>
  <c r="P1607" i="20"/>
  <c r="P1608" i="20"/>
  <c r="P1609" i="20"/>
  <c r="P1610" i="20"/>
  <c r="P1611" i="20"/>
  <c r="P1612" i="20"/>
  <c r="P1613" i="20"/>
  <c r="P1614" i="20"/>
  <c r="P1615" i="20"/>
  <c r="P1616" i="20"/>
  <c r="P1617" i="20"/>
  <c r="P1618" i="20"/>
  <c r="P1619" i="20"/>
  <c r="P1620" i="20"/>
  <c r="P1621" i="20"/>
  <c r="P1622" i="20"/>
  <c r="P1623" i="20"/>
  <c r="P1624" i="20"/>
  <c r="P1625" i="20"/>
  <c r="P1626" i="20"/>
  <c r="P1627" i="20"/>
  <c r="P1628" i="20"/>
  <c r="P1629" i="20"/>
  <c r="P1630" i="20"/>
  <c r="P1631" i="20"/>
  <c r="P1632" i="20"/>
  <c r="P1633" i="20"/>
  <c r="P1634" i="20"/>
  <c r="P1635" i="20"/>
  <c r="P1636" i="20"/>
  <c r="P1637" i="20"/>
  <c r="P1638" i="20"/>
  <c r="P1639" i="20"/>
  <c r="P1640" i="20"/>
  <c r="P1641" i="20"/>
  <c r="P1642" i="20"/>
  <c r="P1643" i="20"/>
  <c r="P1644" i="20"/>
  <c r="P1645" i="20"/>
  <c r="P1646" i="20"/>
  <c r="P1647" i="20"/>
  <c r="P1648" i="20"/>
  <c r="P1649" i="20"/>
  <c r="P1650" i="20"/>
  <c r="P1651" i="20"/>
  <c r="P1652" i="20"/>
  <c r="P1653" i="20"/>
  <c r="P1654" i="20"/>
  <c r="P1655" i="20"/>
  <c r="P1656" i="20"/>
  <c r="P1657" i="20"/>
  <c r="P1658" i="20"/>
  <c r="P1659" i="20"/>
  <c r="P1660" i="20"/>
  <c r="P1661" i="20"/>
  <c r="P1662" i="20"/>
  <c r="P1663" i="20"/>
  <c r="P1664" i="20"/>
  <c r="P1665" i="20"/>
  <c r="P1666" i="20"/>
  <c r="P1667" i="20"/>
  <c r="P1668" i="20"/>
  <c r="P1669" i="20"/>
  <c r="P1670" i="20"/>
  <c r="P1671" i="20"/>
  <c r="P1672" i="20"/>
  <c r="P1673" i="20"/>
  <c r="P1674" i="20"/>
  <c r="P1675" i="20"/>
  <c r="P1676" i="20"/>
  <c r="P1677" i="20"/>
  <c r="P1678" i="20"/>
  <c r="P1679" i="20"/>
  <c r="P1680" i="20"/>
  <c r="P1681" i="20"/>
  <c r="P1682" i="20"/>
  <c r="P1683" i="20"/>
  <c r="P1684" i="20"/>
  <c r="P1685" i="20"/>
  <c r="P1686" i="20"/>
  <c r="P1687" i="20"/>
  <c r="P1688" i="20"/>
  <c r="P1689" i="20"/>
  <c r="P1690" i="20"/>
  <c r="P1691" i="20"/>
  <c r="P1692" i="20"/>
  <c r="P1693" i="20"/>
  <c r="P1694" i="20"/>
  <c r="P1695" i="20"/>
  <c r="P1696" i="20"/>
  <c r="P1697" i="20"/>
  <c r="P1698" i="20"/>
  <c r="P1699" i="20"/>
  <c r="P1700" i="20"/>
  <c r="P1701" i="20"/>
  <c r="P1702" i="20"/>
  <c r="P1703" i="20"/>
  <c r="P1704" i="20"/>
  <c r="P1705" i="20"/>
  <c r="P1706" i="20"/>
  <c r="P1707" i="20"/>
  <c r="P1708" i="20"/>
  <c r="P1709" i="20"/>
  <c r="P1710" i="20"/>
  <c r="P1711" i="20"/>
  <c r="P1712" i="20"/>
  <c r="P1713" i="20"/>
  <c r="P1714" i="20"/>
  <c r="P1715" i="20"/>
  <c r="P1716" i="20"/>
  <c r="P1717" i="20"/>
  <c r="P1718" i="20"/>
  <c r="P1719" i="20"/>
  <c r="P1720" i="20"/>
  <c r="P1721" i="20"/>
  <c r="P1722" i="20"/>
  <c r="P1723" i="20"/>
  <c r="P1724" i="20"/>
  <c r="P1725" i="20"/>
  <c r="P1726" i="20"/>
  <c r="P1727" i="20"/>
  <c r="P1728" i="20"/>
  <c r="P1729" i="20"/>
  <c r="P1730" i="20"/>
  <c r="P1731" i="20"/>
  <c r="P1732" i="20"/>
  <c r="P1733" i="20"/>
  <c r="P1734" i="20"/>
  <c r="P1735" i="20"/>
  <c r="P1736" i="20"/>
  <c r="P1737" i="20"/>
  <c r="P1738" i="20"/>
  <c r="P1739" i="20"/>
  <c r="P1740" i="20"/>
  <c r="P1741" i="20"/>
  <c r="P1742" i="20"/>
  <c r="P1743" i="20"/>
  <c r="P1744" i="20"/>
  <c r="P1745" i="20"/>
  <c r="P1746" i="20"/>
  <c r="P1747" i="20"/>
  <c r="P1748" i="20"/>
  <c r="P1749" i="20"/>
  <c r="P1750" i="20"/>
  <c r="P1751" i="20"/>
  <c r="P1752" i="20"/>
  <c r="P1753" i="20"/>
  <c r="P1754" i="20"/>
  <c r="P1755" i="20"/>
  <c r="P1756" i="20"/>
  <c r="P1757" i="20"/>
  <c r="P1758" i="20"/>
  <c r="P1759" i="20"/>
  <c r="P1760" i="20"/>
  <c r="P1761" i="20"/>
  <c r="P1762" i="20"/>
  <c r="P1763" i="20"/>
  <c r="P1764" i="20"/>
  <c r="P1765" i="20"/>
  <c r="P1766" i="20"/>
  <c r="P1767" i="20"/>
  <c r="P1768" i="20"/>
  <c r="P1769" i="20"/>
  <c r="P1770" i="20"/>
  <c r="P1771" i="20"/>
  <c r="P1772" i="20"/>
  <c r="P1773" i="20"/>
  <c r="P1774" i="20"/>
  <c r="P1775" i="20"/>
  <c r="P1776" i="20"/>
  <c r="P1777" i="20"/>
  <c r="P1778" i="20"/>
  <c r="P1779" i="20"/>
  <c r="P1780" i="20"/>
  <c r="P1781" i="20"/>
  <c r="P1782" i="20"/>
  <c r="P1783" i="20"/>
  <c r="P1784" i="20"/>
  <c r="P1785" i="20"/>
  <c r="P1786" i="20"/>
  <c r="P1787" i="20"/>
  <c r="P1788" i="20"/>
  <c r="P1789" i="20"/>
  <c r="P1790" i="20"/>
  <c r="P1791" i="20"/>
  <c r="P1792" i="20"/>
  <c r="P1793" i="20"/>
  <c r="P1794" i="20"/>
  <c r="P1795" i="20"/>
  <c r="P1796" i="20"/>
  <c r="P1797" i="20"/>
  <c r="P1798" i="20"/>
  <c r="P1799" i="20"/>
  <c r="P1800" i="20"/>
  <c r="P1801" i="20"/>
  <c r="P1802" i="20"/>
  <c r="P1803" i="20"/>
  <c r="P1804" i="20"/>
  <c r="P1805" i="20"/>
  <c r="P1806" i="20"/>
  <c r="P1807" i="20"/>
  <c r="P1808" i="20"/>
  <c r="P1809" i="20"/>
  <c r="P1810" i="20"/>
  <c r="P1811" i="20"/>
  <c r="P1812" i="20"/>
  <c r="P1813" i="20"/>
  <c r="P1814" i="20"/>
  <c r="P1815" i="20"/>
  <c r="P1816" i="20"/>
  <c r="P1817" i="20"/>
  <c r="P1818" i="20"/>
  <c r="P1819" i="20"/>
  <c r="P1820" i="20"/>
  <c r="P1821" i="20"/>
  <c r="P1822" i="20"/>
  <c r="P1823" i="20"/>
  <c r="P1824" i="20"/>
  <c r="P1825" i="20"/>
  <c r="P1826" i="20"/>
  <c r="P1827" i="20"/>
  <c r="P1828" i="20"/>
  <c r="P1829" i="20"/>
  <c r="P1830" i="20"/>
  <c r="P1831" i="20"/>
  <c r="P1832" i="20"/>
  <c r="P1833" i="20"/>
  <c r="P1834" i="20"/>
  <c r="P1835" i="20"/>
  <c r="P1836" i="20"/>
  <c r="P1837" i="20"/>
  <c r="P1838" i="20"/>
  <c r="P1839" i="20"/>
  <c r="P1840" i="20"/>
  <c r="P1841" i="20"/>
  <c r="P1842" i="20"/>
  <c r="P1843" i="20"/>
  <c r="P1844" i="20"/>
  <c r="P1845" i="20"/>
  <c r="P1846" i="20"/>
  <c r="P1847" i="20"/>
  <c r="P1848" i="20"/>
  <c r="P1849" i="20"/>
  <c r="P1850" i="20"/>
  <c r="P1851" i="20"/>
  <c r="P1852" i="20"/>
  <c r="P1853" i="20"/>
  <c r="P1854" i="20"/>
  <c r="P1855" i="20"/>
  <c r="P1856" i="20"/>
  <c r="P1857" i="20"/>
  <c r="P1858" i="20"/>
  <c r="P1859" i="20"/>
  <c r="P1860" i="20"/>
  <c r="P1861" i="20"/>
  <c r="P1862" i="20"/>
  <c r="P1863" i="20"/>
  <c r="P1864" i="20"/>
  <c r="P1865" i="20"/>
  <c r="P1866" i="20"/>
  <c r="P1867" i="20"/>
  <c r="P1868" i="20"/>
  <c r="P1869" i="20"/>
  <c r="P1870" i="20"/>
  <c r="P1871" i="20"/>
  <c r="P1872" i="20"/>
  <c r="P1873" i="20"/>
  <c r="P1874" i="20"/>
  <c r="P1875" i="20"/>
  <c r="P1876" i="20"/>
  <c r="P1877" i="20"/>
  <c r="P1878" i="20"/>
  <c r="P1879" i="20"/>
  <c r="P1880" i="20"/>
  <c r="P1881" i="20"/>
  <c r="P1882" i="20"/>
  <c r="P1883" i="20"/>
  <c r="P1884" i="20"/>
  <c r="P1885" i="20"/>
  <c r="P1886" i="20"/>
  <c r="P1887" i="20"/>
  <c r="P1888" i="20"/>
  <c r="P1889" i="20"/>
  <c r="P1890" i="20"/>
  <c r="P1891" i="20"/>
  <c r="P1892" i="20"/>
  <c r="P1893" i="20"/>
  <c r="P1894" i="20"/>
  <c r="P1895" i="20"/>
  <c r="P1896" i="20"/>
  <c r="P1897" i="20"/>
  <c r="P1898" i="20"/>
  <c r="P1899" i="20"/>
  <c r="P1900" i="20"/>
  <c r="P1901" i="20"/>
  <c r="P1902" i="20"/>
  <c r="P1903" i="20"/>
  <c r="P1904" i="20"/>
  <c r="P1905" i="20"/>
  <c r="P1906" i="20"/>
  <c r="P1907" i="20"/>
  <c r="P1908" i="20"/>
  <c r="P1909" i="20"/>
  <c r="P1910" i="20"/>
  <c r="P1911" i="20"/>
  <c r="P1912" i="20"/>
  <c r="P1913" i="20"/>
  <c r="P1914" i="20"/>
  <c r="P1915" i="20"/>
  <c r="P1916" i="20"/>
  <c r="P1917" i="20"/>
  <c r="P1918" i="20"/>
  <c r="P1919" i="20"/>
  <c r="P1920" i="20"/>
  <c r="P1921" i="20"/>
  <c r="P1922" i="20"/>
  <c r="P1923" i="20"/>
  <c r="P1924" i="20"/>
  <c r="P1925" i="20"/>
  <c r="P1926" i="20"/>
  <c r="P1927" i="20"/>
  <c r="P1928" i="20"/>
  <c r="P1929" i="20"/>
  <c r="P1930" i="20"/>
  <c r="P1931" i="20"/>
  <c r="P1932" i="20"/>
  <c r="P1933" i="20"/>
  <c r="P1934" i="20"/>
  <c r="P1935" i="20"/>
  <c r="P1936" i="20"/>
  <c r="P1937" i="20"/>
  <c r="P1938" i="20"/>
  <c r="P1939" i="20"/>
  <c r="P1940" i="20"/>
  <c r="P1941" i="20"/>
  <c r="P1942" i="20"/>
  <c r="P1943" i="20"/>
  <c r="P1944" i="20"/>
  <c r="P1945" i="20"/>
  <c r="P1946" i="20"/>
  <c r="P1947" i="20"/>
  <c r="P1948" i="20"/>
  <c r="P1949" i="20"/>
  <c r="P1950" i="20"/>
  <c r="P1951" i="20"/>
  <c r="P1952" i="20"/>
  <c r="P1953" i="20"/>
  <c r="P1954" i="20"/>
  <c r="P1955" i="20"/>
  <c r="P1956" i="20"/>
  <c r="P1957" i="20"/>
  <c r="P1958" i="20"/>
  <c r="P1959" i="20"/>
  <c r="P1960" i="20"/>
  <c r="P1961" i="20"/>
  <c r="P1962" i="20"/>
  <c r="P1963" i="20"/>
  <c r="P1964" i="20"/>
  <c r="P1965" i="20"/>
  <c r="P1966" i="20"/>
  <c r="P1967" i="20"/>
  <c r="P1968" i="20"/>
  <c r="P1969" i="20"/>
  <c r="P1970" i="20"/>
  <c r="P1971" i="20"/>
  <c r="P1972" i="20"/>
  <c r="P1973" i="20"/>
  <c r="P1974" i="20"/>
  <c r="P1975" i="20"/>
  <c r="P1976" i="20"/>
  <c r="P1977" i="20"/>
  <c r="P1978" i="20"/>
  <c r="P1979" i="20"/>
  <c r="P1980" i="20"/>
  <c r="P1981" i="20"/>
  <c r="P1982" i="20"/>
  <c r="P1983" i="20"/>
  <c r="P1984" i="20"/>
  <c r="P1985" i="20"/>
  <c r="P1986" i="20"/>
  <c r="P1987" i="20"/>
  <c r="P1988" i="20"/>
  <c r="P1989" i="20"/>
  <c r="P1990" i="20"/>
  <c r="P1991" i="20"/>
  <c r="P1992" i="20"/>
  <c r="P1993" i="20"/>
  <c r="P1994" i="20"/>
  <c r="P1995" i="20"/>
  <c r="P1996" i="20"/>
  <c r="P1997" i="20"/>
  <c r="P1998" i="20"/>
  <c r="P1999" i="20"/>
  <c r="P2000" i="20"/>
  <c r="P2001" i="20"/>
  <c r="P2002" i="20"/>
  <c r="P2003" i="20"/>
  <c r="P2004" i="20"/>
  <c r="P2005" i="20"/>
  <c r="P2006" i="20"/>
  <c r="P2007" i="20"/>
  <c r="P2008" i="20"/>
  <c r="P2009" i="20"/>
  <c r="P2010" i="20"/>
  <c r="P2011" i="20"/>
  <c r="P2012" i="20"/>
  <c r="P2013" i="20"/>
  <c r="P2014" i="20"/>
  <c r="P2015" i="20"/>
  <c r="P2016" i="20"/>
  <c r="P2017" i="20"/>
  <c r="P2018" i="20"/>
  <c r="P2019" i="20"/>
  <c r="P2020" i="20"/>
  <c r="P2021" i="20"/>
  <c r="P2022" i="20"/>
  <c r="P2023" i="20"/>
  <c r="P2024" i="20"/>
  <c r="P2025" i="20"/>
  <c r="P2026" i="20"/>
  <c r="P2027" i="20"/>
  <c r="P2028" i="20"/>
  <c r="P2029" i="20"/>
  <c r="P2030" i="20"/>
  <c r="P2031" i="20"/>
  <c r="P2032" i="20"/>
  <c r="P2033" i="20"/>
  <c r="P2034" i="20"/>
  <c r="P2035" i="20"/>
  <c r="P2036" i="20"/>
  <c r="P2037" i="20"/>
  <c r="P2038" i="20"/>
  <c r="P2039" i="20"/>
  <c r="P2040" i="20"/>
  <c r="P2041" i="20"/>
  <c r="P2042" i="20"/>
  <c r="P2043" i="20"/>
  <c r="P2044" i="20"/>
  <c r="P2045" i="20"/>
  <c r="P2046" i="20"/>
  <c r="P2047" i="20"/>
  <c r="P2048" i="20"/>
  <c r="P2049" i="20"/>
  <c r="P2050" i="20"/>
  <c r="P2051" i="20"/>
  <c r="P2052" i="20"/>
  <c r="P2053" i="20"/>
  <c r="P2054" i="20"/>
  <c r="P2055" i="20"/>
  <c r="P2056" i="20"/>
  <c r="P2057" i="20"/>
  <c r="P2058" i="20"/>
  <c r="P2059" i="20"/>
  <c r="P2060" i="20"/>
  <c r="P2061" i="20"/>
  <c r="P4" i="20"/>
  <c r="G359" i="20"/>
  <c r="G719" i="20"/>
  <c r="G939" i="20"/>
  <c r="G998" i="20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4" i="1"/>
  <c r="N7" i="17"/>
  <c r="N8" i="17" s="1"/>
  <c r="N9" i="17" s="1"/>
  <c r="N10" i="17" s="1"/>
  <c r="N11" i="17" s="1"/>
  <c r="N12" i="17" s="1"/>
  <c r="N13" i="17" s="1"/>
  <c r="N14" i="17" s="1"/>
  <c r="N6" i="17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U4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I11" i="1"/>
  <c r="J11" i="1"/>
  <c r="K11" i="1"/>
  <c r="L11" i="1"/>
  <c r="M11" i="1"/>
  <c r="I12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I19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I66" i="1"/>
  <c r="J66" i="1"/>
  <c r="K66" i="1"/>
  <c r="L66" i="1"/>
  <c r="M66" i="1"/>
  <c r="I67" i="1"/>
  <c r="J67" i="1"/>
  <c r="K67" i="1"/>
  <c r="L67" i="1"/>
  <c r="M67" i="1"/>
  <c r="I68" i="1"/>
  <c r="J68" i="1"/>
  <c r="K68" i="1"/>
  <c r="L68" i="1"/>
  <c r="M68" i="1"/>
  <c r="I69" i="1"/>
  <c r="J69" i="1"/>
  <c r="K69" i="1"/>
  <c r="L69" i="1"/>
  <c r="M69" i="1"/>
  <c r="I70" i="1"/>
  <c r="J70" i="1"/>
  <c r="K70" i="1"/>
  <c r="L70" i="1"/>
  <c r="M70" i="1"/>
  <c r="I71" i="1"/>
  <c r="J71" i="1"/>
  <c r="K71" i="1"/>
  <c r="L71" i="1"/>
  <c r="M71" i="1"/>
  <c r="I72" i="1"/>
  <c r="J72" i="1"/>
  <c r="K72" i="1"/>
  <c r="L72" i="1"/>
  <c r="M72" i="1"/>
  <c r="I73" i="1"/>
  <c r="J73" i="1"/>
  <c r="K73" i="1"/>
  <c r="L73" i="1"/>
  <c r="M73" i="1"/>
  <c r="I74" i="1"/>
  <c r="J74" i="1"/>
  <c r="K74" i="1"/>
  <c r="L74" i="1"/>
  <c r="M74" i="1"/>
  <c r="I75" i="1"/>
  <c r="J75" i="1"/>
  <c r="K75" i="1"/>
  <c r="L75" i="1"/>
  <c r="M75" i="1"/>
  <c r="I76" i="1"/>
  <c r="J76" i="1"/>
  <c r="K76" i="1"/>
  <c r="L76" i="1"/>
  <c r="M76" i="1"/>
  <c r="I77" i="1"/>
  <c r="J77" i="1"/>
  <c r="K77" i="1"/>
  <c r="L77" i="1"/>
  <c r="M77" i="1"/>
  <c r="I78" i="1"/>
  <c r="J78" i="1"/>
  <c r="K78" i="1"/>
  <c r="L78" i="1"/>
  <c r="M78" i="1"/>
  <c r="I79" i="1"/>
  <c r="J79" i="1"/>
  <c r="K79" i="1"/>
  <c r="L79" i="1"/>
  <c r="M79" i="1"/>
  <c r="I80" i="1"/>
  <c r="J80" i="1"/>
  <c r="K80" i="1"/>
  <c r="L80" i="1"/>
  <c r="M80" i="1"/>
  <c r="I81" i="1"/>
  <c r="J81" i="1"/>
  <c r="K81" i="1"/>
  <c r="L81" i="1"/>
  <c r="M81" i="1"/>
  <c r="I82" i="1"/>
  <c r="J82" i="1"/>
  <c r="K82" i="1"/>
  <c r="L82" i="1"/>
  <c r="M82" i="1"/>
  <c r="I83" i="1"/>
  <c r="J83" i="1"/>
  <c r="K83" i="1"/>
  <c r="L83" i="1"/>
  <c r="M83" i="1"/>
  <c r="I84" i="1"/>
  <c r="J84" i="1"/>
  <c r="K84" i="1"/>
  <c r="L84" i="1"/>
  <c r="M84" i="1"/>
  <c r="I85" i="1"/>
  <c r="J85" i="1"/>
  <c r="K85" i="1"/>
  <c r="L85" i="1"/>
  <c r="M85" i="1"/>
  <c r="I86" i="1"/>
  <c r="J86" i="1"/>
  <c r="K86" i="1"/>
  <c r="L86" i="1"/>
  <c r="M86" i="1"/>
  <c r="I87" i="1"/>
  <c r="J87" i="1"/>
  <c r="K87" i="1"/>
  <c r="L87" i="1"/>
  <c r="M87" i="1"/>
  <c r="I88" i="1"/>
  <c r="J88" i="1"/>
  <c r="K88" i="1"/>
  <c r="L88" i="1"/>
  <c r="M88" i="1"/>
  <c r="I89" i="1"/>
  <c r="J89" i="1"/>
  <c r="K89" i="1"/>
  <c r="L89" i="1"/>
  <c r="M89" i="1"/>
  <c r="I90" i="1"/>
  <c r="J90" i="1"/>
  <c r="K90" i="1"/>
  <c r="L90" i="1"/>
  <c r="M90" i="1"/>
  <c r="I91" i="1"/>
  <c r="J91" i="1"/>
  <c r="K91" i="1"/>
  <c r="L91" i="1"/>
  <c r="M91" i="1"/>
  <c r="I92" i="1"/>
  <c r="J92" i="1"/>
  <c r="K92" i="1"/>
  <c r="L92" i="1"/>
  <c r="M92" i="1"/>
  <c r="I93" i="1"/>
  <c r="J93" i="1"/>
  <c r="K93" i="1"/>
  <c r="L93" i="1"/>
  <c r="M93" i="1"/>
  <c r="I94" i="1"/>
  <c r="J94" i="1"/>
  <c r="K94" i="1"/>
  <c r="L94" i="1"/>
  <c r="M94" i="1"/>
  <c r="I95" i="1"/>
  <c r="J95" i="1"/>
  <c r="K95" i="1"/>
  <c r="L95" i="1"/>
  <c r="M95" i="1"/>
  <c r="I96" i="1"/>
  <c r="J96" i="1"/>
  <c r="K96" i="1"/>
  <c r="L96" i="1"/>
  <c r="M96" i="1"/>
  <c r="I97" i="1"/>
  <c r="J97" i="1"/>
  <c r="K97" i="1"/>
  <c r="L97" i="1"/>
  <c r="M97" i="1"/>
  <c r="I98" i="1"/>
  <c r="J98" i="1"/>
  <c r="K98" i="1"/>
  <c r="L98" i="1"/>
  <c r="M98" i="1"/>
  <c r="I99" i="1"/>
  <c r="J99" i="1"/>
  <c r="K99" i="1"/>
  <c r="L99" i="1"/>
  <c r="M99" i="1"/>
  <c r="I100" i="1"/>
  <c r="J100" i="1"/>
  <c r="K100" i="1"/>
  <c r="L100" i="1"/>
  <c r="M100" i="1"/>
  <c r="I101" i="1"/>
  <c r="J101" i="1"/>
  <c r="K101" i="1"/>
  <c r="L101" i="1"/>
  <c r="M101" i="1"/>
  <c r="I102" i="1"/>
  <c r="J102" i="1"/>
  <c r="K102" i="1"/>
  <c r="L102" i="1"/>
  <c r="M102" i="1"/>
  <c r="I103" i="1"/>
  <c r="J103" i="1"/>
  <c r="K103" i="1"/>
  <c r="L103" i="1"/>
  <c r="M103" i="1"/>
  <c r="I104" i="1"/>
  <c r="J104" i="1"/>
  <c r="K104" i="1"/>
  <c r="L104" i="1"/>
  <c r="M104" i="1"/>
  <c r="I105" i="1"/>
  <c r="J105" i="1"/>
  <c r="K105" i="1"/>
  <c r="L105" i="1"/>
  <c r="M105" i="1"/>
  <c r="I106" i="1"/>
  <c r="J106" i="1"/>
  <c r="K106" i="1"/>
  <c r="L106" i="1"/>
  <c r="M106" i="1"/>
  <c r="I107" i="1"/>
  <c r="J107" i="1"/>
  <c r="K107" i="1"/>
  <c r="L107" i="1"/>
  <c r="M107" i="1"/>
  <c r="I108" i="1"/>
  <c r="J108" i="1"/>
  <c r="K108" i="1"/>
  <c r="L108" i="1"/>
  <c r="M108" i="1"/>
  <c r="I109" i="1"/>
  <c r="J109" i="1"/>
  <c r="K109" i="1"/>
  <c r="L109" i="1"/>
  <c r="M109" i="1"/>
  <c r="I110" i="1"/>
  <c r="J110" i="1"/>
  <c r="K110" i="1"/>
  <c r="L110" i="1"/>
  <c r="M110" i="1"/>
  <c r="I111" i="1"/>
  <c r="J111" i="1"/>
  <c r="K111" i="1"/>
  <c r="L111" i="1"/>
  <c r="M111" i="1"/>
  <c r="I112" i="1"/>
  <c r="J112" i="1"/>
  <c r="K112" i="1"/>
  <c r="L112" i="1"/>
  <c r="M112" i="1"/>
  <c r="I113" i="1"/>
  <c r="J113" i="1"/>
  <c r="K113" i="1"/>
  <c r="L113" i="1"/>
  <c r="M113" i="1"/>
  <c r="I114" i="1"/>
  <c r="J114" i="1"/>
  <c r="K114" i="1"/>
  <c r="L114" i="1"/>
  <c r="M114" i="1"/>
  <c r="I115" i="1"/>
  <c r="J115" i="1"/>
  <c r="K115" i="1"/>
  <c r="L115" i="1"/>
  <c r="M115" i="1"/>
  <c r="I116" i="1"/>
  <c r="J116" i="1"/>
  <c r="K116" i="1"/>
  <c r="L116" i="1"/>
  <c r="M116" i="1"/>
  <c r="I117" i="1"/>
  <c r="J117" i="1"/>
  <c r="K117" i="1"/>
  <c r="L117" i="1"/>
  <c r="M117" i="1"/>
  <c r="I118" i="1"/>
  <c r="J118" i="1"/>
  <c r="K118" i="1"/>
  <c r="L118" i="1"/>
  <c r="M118" i="1"/>
  <c r="I119" i="1"/>
  <c r="J119" i="1"/>
  <c r="K119" i="1"/>
  <c r="L119" i="1"/>
  <c r="M119" i="1"/>
  <c r="I120" i="1"/>
  <c r="J120" i="1"/>
  <c r="K120" i="1"/>
  <c r="L120" i="1"/>
  <c r="M120" i="1"/>
  <c r="I121" i="1"/>
  <c r="J121" i="1"/>
  <c r="K121" i="1"/>
  <c r="L121" i="1"/>
  <c r="M121" i="1"/>
  <c r="I122" i="1"/>
  <c r="J122" i="1"/>
  <c r="K122" i="1"/>
  <c r="L122" i="1"/>
  <c r="M122" i="1"/>
  <c r="I123" i="1"/>
  <c r="J123" i="1"/>
  <c r="K123" i="1"/>
  <c r="L123" i="1"/>
  <c r="M123" i="1"/>
  <c r="I124" i="1"/>
  <c r="J124" i="1"/>
  <c r="K124" i="1"/>
  <c r="L124" i="1"/>
  <c r="M124" i="1"/>
  <c r="I125" i="1"/>
  <c r="J125" i="1"/>
  <c r="K125" i="1"/>
  <c r="L125" i="1"/>
  <c r="M125" i="1"/>
  <c r="I126" i="1"/>
  <c r="J126" i="1"/>
  <c r="K126" i="1"/>
  <c r="L126" i="1"/>
  <c r="M126" i="1"/>
  <c r="I127" i="1"/>
  <c r="J127" i="1"/>
  <c r="K127" i="1"/>
  <c r="L127" i="1"/>
  <c r="M127" i="1"/>
  <c r="I128" i="1"/>
  <c r="J128" i="1"/>
  <c r="K128" i="1"/>
  <c r="L128" i="1"/>
  <c r="M128" i="1"/>
  <c r="I129" i="1"/>
  <c r="J129" i="1"/>
  <c r="K129" i="1"/>
  <c r="L129" i="1"/>
  <c r="M129" i="1"/>
  <c r="I130" i="1"/>
  <c r="J130" i="1"/>
  <c r="K130" i="1"/>
  <c r="L130" i="1"/>
  <c r="M130" i="1"/>
  <c r="I131" i="1"/>
  <c r="J131" i="1"/>
  <c r="K131" i="1"/>
  <c r="L131" i="1"/>
  <c r="M131" i="1"/>
  <c r="I132" i="1"/>
  <c r="J132" i="1"/>
  <c r="K132" i="1"/>
  <c r="L132" i="1"/>
  <c r="M132" i="1"/>
  <c r="I133" i="1"/>
  <c r="J133" i="1"/>
  <c r="K133" i="1"/>
  <c r="L133" i="1"/>
  <c r="M133" i="1"/>
  <c r="I134" i="1"/>
  <c r="J134" i="1"/>
  <c r="K134" i="1"/>
  <c r="L134" i="1"/>
  <c r="M134" i="1"/>
  <c r="I135" i="1"/>
  <c r="J135" i="1"/>
  <c r="K135" i="1"/>
  <c r="L135" i="1"/>
  <c r="M135" i="1"/>
  <c r="I136" i="1"/>
  <c r="J136" i="1"/>
  <c r="K136" i="1"/>
  <c r="L136" i="1"/>
  <c r="M136" i="1"/>
  <c r="I137" i="1"/>
  <c r="J137" i="1"/>
  <c r="K137" i="1"/>
  <c r="L137" i="1"/>
  <c r="M137" i="1"/>
  <c r="I138" i="1"/>
  <c r="J138" i="1"/>
  <c r="K138" i="1"/>
  <c r="L138" i="1"/>
  <c r="M138" i="1"/>
  <c r="I139" i="1"/>
  <c r="J139" i="1"/>
  <c r="K139" i="1"/>
  <c r="L139" i="1"/>
  <c r="M139" i="1"/>
  <c r="I140" i="1"/>
  <c r="J140" i="1"/>
  <c r="K140" i="1"/>
  <c r="L140" i="1"/>
  <c r="M140" i="1"/>
  <c r="I141" i="1"/>
  <c r="J141" i="1"/>
  <c r="K141" i="1"/>
  <c r="L141" i="1"/>
  <c r="M141" i="1"/>
  <c r="I142" i="1"/>
  <c r="J142" i="1"/>
  <c r="K142" i="1"/>
  <c r="L142" i="1"/>
  <c r="M142" i="1"/>
  <c r="I143" i="1"/>
  <c r="J143" i="1"/>
  <c r="K143" i="1"/>
  <c r="L143" i="1"/>
  <c r="M143" i="1"/>
  <c r="I144" i="1"/>
  <c r="J144" i="1"/>
  <c r="K144" i="1"/>
  <c r="L144" i="1"/>
  <c r="M144" i="1"/>
  <c r="I145" i="1"/>
  <c r="J145" i="1"/>
  <c r="K145" i="1"/>
  <c r="L145" i="1"/>
  <c r="M145" i="1"/>
  <c r="I146" i="1"/>
  <c r="J146" i="1"/>
  <c r="K146" i="1"/>
  <c r="L146" i="1"/>
  <c r="M146" i="1"/>
  <c r="I147" i="1"/>
  <c r="J147" i="1"/>
  <c r="K147" i="1"/>
  <c r="L147" i="1"/>
  <c r="M147" i="1"/>
  <c r="I148" i="1"/>
  <c r="J148" i="1"/>
  <c r="K148" i="1"/>
  <c r="L148" i="1"/>
  <c r="M148" i="1"/>
  <c r="I149" i="1"/>
  <c r="J149" i="1"/>
  <c r="K149" i="1"/>
  <c r="L149" i="1"/>
  <c r="M149" i="1"/>
  <c r="I150" i="1"/>
  <c r="J150" i="1"/>
  <c r="K150" i="1"/>
  <c r="L150" i="1"/>
  <c r="M150" i="1"/>
  <c r="I151" i="1"/>
  <c r="J151" i="1"/>
  <c r="K151" i="1"/>
  <c r="L151" i="1"/>
  <c r="M151" i="1"/>
  <c r="I152" i="1"/>
  <c r="J152" i="1"/>
  <c r="K152" i="1"/>
  <c r="L152" i="1"/>
  <c r="M152" i="1"/>
  <c r="I153" i="1"/>
  <c r="J153" i="1"/>
  <c r="K153" i="1"/>
  <c r="L153" i="1"/>
  <c r="M153" i="1"/>
  <c r="I154" i="1"/>
  <c r="J154" i="1"/>
  <c r="K154" i="1"/>
  <c r="L154" i="1"/>
  <c r="M154" i="1"/>
  <c r="I155" i="1"/>
  <c r="J155" i="1"/>
  <c r="K155" i="1"/>
  <c r="L155" i="1"/>
  <c r="M155" i="1"/>
  <c r="I156" i="1"/>
  <c r="J156" i="1"/>
  <c r="K156" i="1"/>
  <c r="L156" i="1"/>
  <c r="M156" i="1"/>
  <c r="I157" i="1"/>
  <c r="J157" i="1"/>
  <c r="K157" i="1"/>
  <c r="L157" i="1"/>
  <c r="M157" i="1"/>
  <c r="I158" i="1"/>
  <c r="J158" i="1"/>
  <c r="K158" i="1"/>
  <c r="L158" i="1"/>
  <c r="M158" i="1"/>
  <c r="I159" i="1"/>
  <c r="J159" i="1"/>
  <c r="K159" i="1"/>
  <c r="L159" i="1"/>
  <c r="M159" i="1"/>
  <c r="I160" i="1"/>
  <c r="J160" i="1"/>
  <c r="K160" i="1"/>
  <c r="L160" i="1"/>
  <c r="M160" i="1"/>
  <c r="I161" i="1"/>
  <c r="J161" i="1"/>
  <c r="K161" i="1"/>
  <c r="L161" i="1"/>
  <c r="M161" i="1"/>
  <c r="I162" i="1"/>
  <c r="J162" i="1"/>
  <c r="K162" i="1"/>
  <c r="L162" i="1"/>
  <c r="M162" i="1"/>
  <c r="I163" i="1"/>
  <c r="J163" i="1"/>
  <c r="K163" i="1"/>
  <c r="L163" i="1"/>
  <c r="M163" i="1"/>
  <c r="I164" i="1"/>
  <c r="J164" i="1"/>
  <c r="K164" i="1"/>
  <c r="L164" i="1"/>
  <c r="M164" i="1"/>
  <c r="I165" i="1"/>
  <c r="J165" i="1"/>
  <c r="K165" i="1"/>
  <c r="L165" i="1"/>
  <c r="M165" i="1"/>
  <c r="I166" i="1"/>
  <c r="J166" i="1"/>
  <c r="K166" i="1"/>
  <c r="L166" i="1"/>
  <c r="M166" i="1"/>
  <c r="I167" i="1"/>
  <c r="J167" i="1"/>
  <c r="K167" i="1"/>
  <c r="L167" i="1"/>
  <c r="M167" i="1"/>
  <c r="I168" i="1"/>
  <c r="J168" i="1"/>
  <c r="K168" i="1"/>
  <c r="L168" i="1"/>
  <c r="M168" i="1"/>
  <c r="I169" i="1"/>
  <c r="J169" i="1"/>
  <c r="K169" i="1"/>
  <c r="L169" i="1"/>
  <c r="M169" i="1"/>
  <c r="I170" i="1"/>
  <c r="J170" i="1"/>
  <c r="K170" i="1"/>
  <c r="L170" i="1"/>
  <c r="M170" i="1"/>
  <c r="I171" i="1"/>
  <c r="J171" i="1"/>
  <c r="K171" i="1"/>
  <c r="L171" i="1"/>
  <c r="M171" i="1"/>
  <c r="I172" i="1"/>
  <c r="J172" i="1"/>
  <c r="K172" i="1"/>
  <c r="L172" i="1"/>
  <c r="M172" i="1"/>
  <c r="I173" i="1"/>
  <c r="J173" i="1"/>
  <c r="K173" i="1"/>
  <c r="L173" i="1"/>
  <c r="M173" i="1"/>
  <c r="I174" i="1"/>
  <c r="J174" i="1"/>
  <c r="K174" i="1"/>
  <c r="L174" i="1"/>
  <c r="M174" i="1"/>
  <c r="I175" i="1"/>
  <c r="J175" i="1"/>
  <c r="K175" i="1"/>
  <c r="L175" i="1"/>
  <c r="M175" i="1"/>
  <c r="I176" i="1"/>
  <c r="J176" i="1"/>
  <c r="K176" i="1"/>
  <c r="L176" i="1"/>
  <c r="M176" i="1"/>
  <c r="I177" i="1"/>
  <c r="J177" i="1"/>
  <c r="K177" i="1"/>
  <c r="L177" i="1"/>
  <c r="M177" i="1"/>
  <c r="I178" i="1"/>
  <c r="J178" i="1"/>
  <c r="K178" i="1"/>
  <c r="L178" i="1"/>
  <c r="M178" i="1"/>
  <c r="I179" i="1"/>
  <c r="J179" i="1"/>
  <c r="K179" i="1"/>
  <c r="L179" i="1"/>
  <c r="M179" i="1"/>
  <c r="I180" i="1"/>
  <c r="J180" i="1"/>
  <c r="K180" i="1"/>
  <c r="L180" i="1"/>
  <c r="M180" i="1"/>
  <c r="I181" i="1"/>
  <c r="J181" i="1"/>
  <c r="K181" i="1"/>
  <c r="L181" i="1"/>
  <c r="M181" i="1"/>
  <c r="I182" i="1"/>
  <c r="J182" i="1"/>
  <c r="K182" i="1"/>
  <c r="L182" i="1"/>
  <c r="M182" i="1"/>
  <c r="I183" i="1"/>
  <c r="J183" i="1"/>
  <c r="K183" i="1"/>
  <c r="L183" i="1"/>
  <c r="M183" i="1"/>
  <c r="I184" i="1"/>
  <c r="J184" i="1"/>
  <c r="K184" i="1"/>
  <c r="L184" i="1"/>
  <c r="M184" i="1"/>
  <c r="I185" i="1"/>
  <c r="J185" i="1"/>
  <c r="K185" i="1"/>
  <c r="L185" i="1"/>
  <c r="M185" i="1"/>
  <c r="I186" i="1"/>
  <c r="J186" i="1"/>
  <c r="K186" i="1"/>
  <c r="L186" i="1"/>
  <c r="M186" i="1"/>
  <c r="I187" i="1"/>
  <c r="J187" i="1"/>
  <c r="K187" i="1"/>
  <c r="L187" i="1"/>
  <c r="M187" i="1"/>
  <c r="I188" i="1"/>
  <c r="J188" i="1"/>
  <c r="K188" i="1"/>
  <c r="L188" i="1"/>
  <c r="M188" i="1"/>
  <c r="I189" i="1"/>
  <c r="J189" i="1"/>
  <c r="K189" i="1"/>
  <c r="L189" i="1"/>
  <c r="M189" i="1"/>
  <c r="I190" i="1"/>
  <c r="J190" i="1"/>
  <c r="K190" i="1"/>
  <c r="L190" i="1"/>
  <c r="M190" i="1"/>
  <c r="I191" i="1"/>
  <c r="J191" i="1"/>
  <c r="K191" i="1"/>
  <c r="L191" i="1"/>
  <c r="M191" i="1"/>
  <c r="I192" i="1"/>
  <c r="J192" i="1"/>
  <c r="K192" i="1"/>
  <c r="L192" i="1"/>
  <c r="M192" i="1"/>
  <c r="I193" i="1"/>
  <c r="J193" i="1"/>
  <c r="K193" i="1"/>
  <c r="L193" i="1"/>
  <c r="M193" i="1"/>
  <c r="I194" i="1"/>
  <c r="J194" i="1"/>
  <c r="K194" i="1"/>
  <c r="L194" i="1"/>
  <c r="M194" i="1"/>
  <c r="I195" i="1"/>
  <c r="J195" i="1"/>
  <c r="K195" i="1"/>
  <c r="L195" i="1"/>
  <c r="M195" i="1"/>
  <c r="I196" i="1"/>
  <c r="J196" i="1"/>
  <c r="K196" i="1"/>
  <c r="L196" i="1"/>
  <c r="M196" i="1"/>
  <c r="I197" i="1"/>
  <c r="J197" i="1"/>
  <c r="K197" i="1"/>
  <c r="L197" i="1"/>
  <c r="M197" i="1"/>
  <c r="I198" i="1"/>
  <c r="J198" i="1"/>
  <c r="K198" i="1"/>
  <c r="L198" i="1"/>
  <c r="M198" i="1"/>
  <c r="I199" i="1"/>
  <c r="J199" i="1"/>
  <c r="K199" i="1"/>
  <c r="L199" i="1"/>
  <c r="M199" i="1"/>
  <c r="I200" i="1"/>
  <c r="J200" i="1"/>
  <c r="K200" i="1"/>
  <c r="L200" i="1"/>
  <c r="M200" i="1"/>
  <c r="I201" i="1"/>
  <c r="J201" i="1"/>
  <c r="K201" i="1"/>
  <c r="L201" i="1"/>
  <c r="M201" i="1"/>
  <c r="I202" i="1"/>
  <c r="J202" i="1"/>
  <c r="K202" i="1"/>
  <c r="L202" i="1"/>
  <c r="M202" i="1"/>
  <c r="I203" i="1"/>
  <c r="J203" i="1"/>
  <c r="K203" i="1"/>
  <c r="L203" i="1"/>
  <c r="M203" i="1"/>
  <c r="I204" i="1"/>
  <c r="J204" i="1"/>
  <c r="K204" i="1"/>
  <c r="L204" i="1"/>
  <c r="M204" i="1"/>
  <c r="I205" i="1"/>
  <c r="J205" i="1"/>
  <c r="K205" i="1"/>
  <c r="L205" i="1"/>
  <c r="M205" i="1"/>
  <c r="I206" i="1"/>
  <c r="J206" i="1"/>
  <c r="K206" i="1"/>
  <c r="L206" i="1"/>
  <c r="M206" i="1"/>
  <c r="I207" i="1"/>
  <c r="J207" i="1"/>
  <c r="K207" i="1"/>
  <c r="L207" i="1"/>
  <c r="M207" i="1"/>
  <c r="I208" i="1"/>
  <c r="J208" i="1"/>
  <c r="K208" i="1"/>
  <c r="L208" i="1"/>
  <c r="M208" i="1"/>
  <c r="I209" i="1"/>
  <c r="J209" i="1"/>
  <c r="K209" i="1"/>
  <c r="L209" i="1"/>
  <c r="M209" i="1"/>
  <c r="I210" i="1"/>
  <c r="J210" i="1"/>
  <c r="K210" i="1"/>
  <c r="L210" i="1"/>
  <c r="M210" i="1"/>
  <c r="I211" i="1"/>
  <c r="J211" i="1"/>
  <c r="K211" i="1"/>
  <c r="L211" i="1"/>
  <c r="M211" i="1"/>
  <c r="I212" i="1"/>
  <c r="J212" i="1"/>
  <c r="K212" i="1"/>
  <c r="L212" i="1"/>
  <c r="M212" i="1"/>
  <c r="I213" i="1"/>
  <c r="J213" i="1"/>
  <c r="K213" i="1"/>
  <c r="L213" i="1"/>
  <c r="M213" i="1"/>
  <c r="I214" i="1"/>
  <c r="J214" i="1"/>
  <c r="K214" i="1"/>
  <c r="L214" i="1"/>
  <c r="M214" i="1"/>
  <c r="I215" i="1"/>
  <c r="J215" i="1"/>
  <c r="K215" i="1"/>
  <c r="L215" i="1"/>
  <c r="M215" i="1"/>
  <c r="I216" i="1"/>
  <c r="J216" i="1"/>
  <c r="K216" i="1"/>
  <c r="L216" i="1"/>
  <c r="M216" i="1"/>
  <c r="I217" i="1"/>
  <c r="J217" i="1"/>
  <c r="K217" i="1"/>
  <c r="L217" i="1"/>
  <c r="M217" i="1"/>
  <c r="I218" i="1"/>
  <c r="J218" i="1"/>
  <c r="K218" i="1"/>
  <c r="L218" i="1"/>
  <c r="M218" i="1"/>
  <c r="I219" i="1"/>
  <c r="J219" i="1"/>
  <c r="K219" i="1"/>
  <c r="L219" i="1"/>
  <c r="M219" i="1"/>
  <c r="I220" i="1"/>
  <c r="J220" i="1"/>
  <c r="K220" i="1"/>
  <c r="L220" i="1"/>
  <c r="M220" i="1"/>
  <c r="I221" i="1"/>
  <c r="J221" i="1"/>
  <c r="K221" i="1"/>
  <c r="L221" i="1"/>
  <c r="M221" i="1"/>
  <c r="I222" i="1"/>
  <c r="J222" i="1"/>
  <c r="K222" i="1"/>
  <c r="L222" i="1"/>
  <c r="M222" i="1"/>
  <c r="I223" i="1"/>
  <c r="J223" i="1"/>
  <c r="K223" i="1"/>
  <c r="L223" i="1"/>
  <c r="M223" i="1"/>
  <c r="I224" i="1"/>
  <c r="J224" i="1"/>
  <c r="K224" i="1"/>
  <c r="L224" i="1"/>
  <c r="M224" i="1"/>
  <c r="I225" i="1"/>
  <c r="J225" i="1"/>
  <c r="K225" i="1"/>
  <c r="L225" i="1"/>
  <c r="M225" i="1"/>
  <c r="I226" i="1"/>
  <c r="J226" i="1"/>
  <c r="K226" i="1"/>
  <c r="L226" i="1"/>
  <c r="M226" i="1"/>
  <c r="I227" i="1"/>
  <c r="J227" i="1"/>
  <c r="K227" i="1"/>
  <c r="L227" i="1"/>
  <c r="M227" i="1"/>
  <c r="I228" i="1"/>
  <c r="J228" i="1"/>
  <c r="K228" i="1"/>
  <c r="L228" i="1"/>
  <c r="M228" i="1"/>
  <c r="I229" i="1"/>
  <c r="J229" i="1"/>
  <c r="K229" i="1"/>
  <c r="L229" i="1"/>
  <c r="M229" i="1"/>
  <c r="I230" i="1"/>
  <c r="J230" i="1"/>
  <c r="K230" i="1"/>
  <c r="L230" i="1"/>
  <c r="M230" i="1"/>
  <c r="I231" i="1"/>
  <c r="J231" i="1"/>
  <c r="K231" i="1"/>
  <c r="L231" i="1"/>
  <c r="M231" i="1"/>
  <c r="I232" i="1"/>
  <c r="J232" i="1"/>
  <c r="K232" i="1"/>
  <c r="L232" i="1"/>
  <c r="M232" i="1"/>
  <c r="I233" i="1"/>
  <c r="J233" i="1"/>
  <c r="K233" i="1"/>
  <c r="L233" i="1"/>
  <c r="M233" i="1"/>
  <c r="I234" i="1"/>
  <c r="J234" i="1"/>
  <c r="K234" i="1"/>
  <c r="L234" i="1"/>
  <c r="M234" i="1"/>
  <c r="I235" i="1"/>
  <c r="J235" i="1"/>
  <c r="K235" i="1"/>
  <c r="L235" i="1"/>
  <c r="M235" i="1"/>
  <c r="I236" i="1"/>
  <c r="J236" i="1"/>
  <c r="K236" i="1"/>
  <c r="L236" i="1"/>
  <c r="M236" i="1"/>
  <c r="I237" i="1"/>
  <c r="J237" i="1"/>
  <c r="K237" i="1"/>
  <c r="L237" i="1"/>
  <c r="M237" i="1"/>
  <c r="I238" i="1"/>
  <c r="J238" i="1"/>
  <c r="K238" i="1"/>
  <c r="L238" i="1"/>
  <c r="M238" i="1"/>
  <c r="I239" i="1"/>
  <c r="J239" i="1"/>
  <c r="K239" i="1"/>
  <c r="L239" i="1"/>
  <c r="M239" i="1"/>
  <c r="I240" i="1"/>
  <c r="J240" i="1"/>
  <c r="K240" i="1"/>
  <c r="L240" i="1"/>
  <c r="M240" i="1"/>
  <c r="I241" i="1"/>
  <c r="J241" i="1"/>
  <c r="K241" i="1"/>
  <c r="L241" i="1"/>
  <c r="M241" i="1"/>
  <c r="I242" i="1"/>
  <c r="J242" i="1"/>
  <c r="K242" i="1"/>
  <c r="L242" i="1"/>
  <c r="M242" i="1"/>
  <c r="I243" i="1"/>
  <c r="J243" i="1"/>
  <c r="K243" i="1"/>
  <c r="L243" i="1"/>
  <c r="M243" i="1"/>
  <c r="I244" i="1"/>
  <c r="J244" i="1"/>
  <c r="K244" i="1"/>
  <c r="L244" i="1"/>
  <c r="M244" i="1"/>
  <c r="I245" i="1"/>
  <c r="J245" i="1"/>
  <c r="K245" i="1"/>
  <c r="L245" i="1"/>
  <c r="M245" i="1"/>
  <c r="I246" i="1"/>
  <c r="J246" i="1"/>
  <c r="K246" i="1"/>
  <c r="L246" i="1"/>
  <c r="M246" i="1"/>
  <c r="I247" i="1"/>
  <c r="J247" i="1"/>
  <c r="K247" i="1"/>
  <c r="L247" i="1"/>
  <c r="M247" i="1"/>
  <c r="I248" i="1"/>
  <c r="J248" i="1"/>
  <c r="K248" i="1"/>
  <c r="L248" i="1"/>
  <c r="M248" i="1"/>
  <c r="I249" i="1"/>
  <c r="J249" i="1"/>
  <c r="K249" i="1"/>
  <c r="L249" i="1"/>
  <c r="M249" i="1"/>
  <c r="I250" i="1"/>
  <c r="J250" i="1"/>
  <c r="K250" i="1"/>
  <c r="L250" i="1"/>
  <c r="M250" i="1"/>
  <c r="I251" i="1"/>
  <c r="J251" i="1"/>
  <c r="K251" i="1"/>
  <c r="L251" i="1"/>
  <c r="M251" i="1"/>
  <c r="I252" i="1"/>
  <c r="J252" i="1"/>
  <c r="K252" i="1"/>
  <c r="L252" i="1"/>
  <c r="M252" i="1"/>
  <c r="I253" i="1"/>
  <c r="J253" i="1"/>
  <c r="K253" i="1"/>
  <c r="L253" i="1"/>
  <c r="M253" i="1"/>
  <c r="I254" i="1"/>
  <c r="J254" i="1"/>
  <c r="K254" i="1"/>
  <c r="L254" i="1"/>
  <c r="M254" i="1"/>
  <c r="I255" i="1"/>
  <c r="J255" i="1"/>
  <c r="K255" i="1"/>
  <c r="L255" i="1"/>
  <c r="M255" i="1"/>
  <c r="I256" i="1"/>
  <c r="J256" i="1"/>
  <c r="K256" i="1"/>
  <c r="L256" i="1"/>
  <c r="M256" i="1"/>
  <c r="I257" i="1"/>
  <c r="J257" i="1"/>
  <c r="K257" i="1"/>
  <c r="L257" i="1"/>
  <c r="M257" i="1"/>
  <c r="I258" i="1"/>
  <c r="J258" i="1"/>
  <c r="K258" i="1"/>
  <c r="L258" i="1"/>
  <c r="M258" i="1"/>
  <c r="I259" i="1"/>
  <c r="J259" i="1"/>
  <c r="K259" i="1"/>
  <c r="L259" i="1"/>
  <c r="M259" i="1"/>
  <c r="I260" i="1"/>
  <c r="J260" i="1"/>
  <c r="K260" i="1"/>
  <c r="L260" i="1"/>
  <c r="M260" i="1"/>
  <c r="I261" i="1"/>
  <c r="J261" i="1"/>
  <c r="K261" i="1"/>
  <c r="L261" i="1"/>
  <c r="M261" i="1"/>
  <c r="I262" i="1"/>
  <c r="J262" i="1"/>
  <c r="K262" i="1"/>
  <c r="L262" i="1"/>
  <c r="M262" i="1"/>
  <c r="I263" i="1"/>
  <c r="J263" i="1"/>
  <c r="K263" i="1"/>
  <c r="L263" i="1"/>
  <c r="M263" i="1"/>
  <c r="I264" i="1"/>
  <c r="J264" i="1"/>
  <c r="K264" i="1"/>
  <c r="L264" i="1"/>
  <c r="M264" i="1"/>
  <c r="I265" i="1"/>
  <c r="J265" i="1"/>
  <c r="K265" i="1"/>
  <c r="L265" i="1"/>
  <c r="M265" i="1"/>
  <c r="I266" i="1"/>
  <c r="J266" i="1"/>
  <c r="K266" i="1"/>
  <c r="L266" i="1"/>
  <c r="M266" i="1"/>
  <c r="I267" i="1"/>
  <c r="J267" i="1"/>
  <c r="K267" i="1"/>
  <c r="L267" i="1"/>
  <c r="M267" i="1"/>
  <c r="I268" i="1"/>
  <c r="J268" i="1"/>
  <c r="K268" i="1"/>
  <c r="L268" i="1"/>
  <c r="M268" i="1"/>
  <c r="I269" i="1"/>
  <c r="J269" i="1"/>
  <c r="K269" i="1"/>
  <c r="L269" i="1"/>
  <c r="M269" i="1"/>
  <c r="I270" i="1"/>
  <c r="J270" i="1"/>
  <c r="K270" i="1"/>
  <c r="L270" i="1"/>
  <c r="M270" i="1"/>
  <c r="I271" i="1"/>
  <c r="J271" i="1"/>
  <c r="K271" i="1"/>
  <c r="L271" i="1"/>
  <c r="M271" i="1"/>
  <c r="I272" i="1"/>
  <c r="J272" i="1"/>
  <c r="K272" i="1"/>
  <c r="L272" i="1"/>
  <c r="M272" i="1"/>
  <c r="I273" i="1"/>
  <c r="J273" i="1"/>
  <c r="K273" i="1"/>
  <c r="L273" i="1"/>
  <c r="M273" i="1"/>
  <c r="I274" i="1"/>
  <c r="J274" i="1"/>
  <c r="K274" i="1"/>
  <c r="L274" i="1"/>
  <c r="M274" i="1"/>
  <c r="I275" i="1"/>
  <c r="J275" i="1"/>
  <c r="K275" i="1"/>
  <c r="L275" i="1"/>
  <c r="M275" i="1"/>
  <c r="I276" i="1"/>
  <c r="J276" i="1"/>
  <c r="K276" i="1"/>
  <c r="L276" i="1"/>
  <c r="M276" i="1"/>
  <c r="I277" i="1"/>
  <c r="J277" i="1"/>
  <c r="K277" i="1"/>
  <c r="L277" i="1"/>
  <c r="M277" i="1"/>
  <c r="I278" i="1"/>
  <c r="J278" i="1"/>
  <c r="K278" i="1"/>
  <c r="L278" i="1"/>
  <c r="M278" i="1"/>
  <c r="I279" i="1"/>
  <c r="J279" i="1"/>
  <c r="K279" i="1"/>
  <c r="L279" i="1"/>
  <c r="M279" i="1"/>
  <c r="I280" i="1"/>
  <c r="J280" i="1"/>
  <c r="K280" i="1"/>
  <c r="L280" i="1"/>
  <c r="M280" i="1"/>
  <c r="I281" i="1"/>
  <c r="J281" i="1"/>
  <c r="K281" i="1"/>
  <c r="L281" i="1"/>
  <c r="M281" i="1"/>
  <c r="I282" i="1"/>
  <c r="J282" i="1"/>
  <c r="K282" i="1"/>
  <c r="L282" i="1"/>
  <c r="M282" i="1"/>
  <c r="I283" i="1"/>
  <c r="J283" i="1"/>
  <c r="K283" i="1"/>
  <c r="L283" i="1"/>
  <c r="M283" i="1"/>
  <c r="I284" i="1"/>
  <c r="J284" i="1"/>
  <c r="K284" i="1"/>
  <c r="L284" i="1"/>
  <c r="M284" i="1"/>
  <c r="I285" i="1"/>
  <c r="J285" i="1"/>
  <c r="K285" i="1"/>
  <c r="L285" i="1"/>
  <c r="M285" i="1"/>
  <c r="I286" i="1"/>
  <c r="J286" i="1"/>
  <c r="K286" i="1"/>
  <c r="L286" i="1"/>
  <c r="M286" i="1"/>
  <c r="I287" i="1"/>
  <c r="J287" i="1"/>
  <c r="K287" i="1"/>
  <c r="L287" i="1"/>
  <c r="M287" i="1"/>
  <c r="I288" i="1"/>
  <c r="J288" i="1"/>
  <c r="K288" i="1"/>
  <c r="L288" i="1"/>
  <c r="M288" i="1"/>
  <c r="I289" i="1"/>
  <c r="J289" i="1"/>
  <c r="K289" i="1"/>
  <c r="L289" i="1"/>
  <c r="M289" i="1"/>
  <c r="I290" i="1"/>
  <c r="J290" i="1"/>
  <c r="K290" i="1"/>
  <c r="L290" i="1"/>
  <c r="M290" i="1"/>
  <c r="I291" i="1"/>
  <c r="J291" i="1"/>
  <c r="K291" i="1"/>
  <c r="L291" i="1"/>
  <c r="M291" i="1"/>
  <c r="I292" i="1"/>
  <c r="J292" i="1"/>
  <c r="K292" i="1"/>
  <c r="L292" i="1"/>
  <c r="M292" i="1"/>
  <c r="I293" i="1"/>
  <c r="J293" i="1"/>
  <c r="K293" i="1"/>
  <c r="L293" i="1"/>
  <c r="M293" i="1"/>
  <c r="I294" i="1"/>
  <c r="J294" i="1"/>
  <c r="K294" i="1"/>
  <c r="L294" i="1"/>
  <c r="M294" i="1"/>
  <c r="I295" i="1"/>
  <c r="J295" i="1"/>
  <c r="K295" i="1"/>
  <c r="L295" i="1"/>
  <c r="M295" i="1"/>
  <c r="I296" i="1"/>
  <c r="J296" i="1"/>
  <c r="K296" i="1"/>
  <c r="L296" i="1"/>
  <c r="M296" i="1"/>
  <c r="I297" i="1"/>
  <c r="J297" i="1"/>
  <c r="K297" i="1"/>
  <c r="L297" i="1"/>
  <c r="M297" i="1"/>
  <c r="I298" i="1"/>
  <c r="J298" i="1"/>
  <c r="K298" i="1"/>
  <c r="L298" i="1"/>
  <c r="M298" i="1"/>
  <c r="I299" i="1"/>
  <c r="J299" i="1"/>
  <c r="K299" i="1"/>
  <c r="L299" i="1"/>
  <c r="M299" i="1"/>
  <c r="I300" i="1"/>
  <c r="J300" i="1"/>
  <c r="K300" i="1"/>
  <c r="L300" i="1"/>
  <c r="M300" i="1"/>
  <c r="I301" i="1"/>
  <c r="J301" i="1"/>
  <c r="K301" i="1"/>
  <c r="L301" i="1"/>
  <c r="M301" i="1"/>
  <c r="I302" i="1"/>
  <c r="J302" i="1"/>
  <c r="K302" i="1"/>
  <c r="L302" i="1"/>
  <c r="M302" i="1"/>
  <c r="I303" i="1"/>
  <c r="J303" i="1"/>
  <c r="K303" i="1"/>
  <c r="L303" i="1"/>
  <c r="M303" i="1"/>
  <c r="I304" i="1"/>
  <c r="J304" i="1"/>
  <c r="K304" i="1"/>
  <c r="L304" i="1"/>
  <c r="M304" i="1"/>
  <c r="I305" i="1"/>
  <c r="J305" i="1"/>
  <c r="K305" i="1"/>
  <c r="L305" i="1"/>
  <c r="M305" i="1"/>
  <c r="I306" i="1"/>
  <c r="J306" i="1"/>
  <c r="K306" i="1"/>
  <c r="L306" i="1"/>
  <c r="M306" i="1"/>
  <c r="I307" i="1"/>
  <c r="J307" i="1"/>
  <c r="K307" i="1"/>
  <c r="L307" i="1"/>
  <c r="M307" i="1"/>
  <c r="I308" i="1"/>
  <c r="J308" i="1"/>
  <c r="K308" i="1"/>
  <c r="L308" i="1"/>
  <c r="M308" i="1"/>
  <c r="I309" i="1"/>
  <c r="J309" i="1"/>
  <c r="K309" i="1"/>
  <c r="L309" i="1"/>
  <c r="M309" i="1"/>
  <c r="I310" i="1"/>
  <c r="J310" i="1"/>
  <c r="K310" i="1"/>
  <c r="L310" i="1"/>
  <c r="M310" i="1"/>
  <c r="I311" i="1"/>
  <c r="J311" i="1"/>
  <c r="K311" i="1"/>
  <c r="L311" i="1"/>
  <c r="M311" i="1"/>
  <c r="I312" i="1"/>
  <c r="J312" i="1"/>
  <c r="K312" i="1"/>
  <c r="L312" i="1"/>
  <c r="M312" i="1"/>
  <c r="I313" i="1"/>
  <c r="J313" i="1"/>
  <c r="K313" i="1"/>
  <c r="L313" i="1"/>
  <c r="M313" i="1"/>
  <c r="I314" i="1"/>
  <c r="J314" i="1"/>
  <c r="K314" i="1"/>
  <c r="L314" i="1"/>
  <c r="M314" i="1"/>
  <c r="I315" i="1"/>
  <c r="J315" i="1"/>
  <c r="K315" i="1"/>
  <c r="L315" i="1"/>
  <c r="M315" i="1"/>
  <c r="I316" i="1"/>
  <c r="J316" i="1"/>
  <c r="K316" i="1"/>
  <c r="L316" i="1"/>
  <c r="M316" i="1"/>
  <c r="I317" i="1"/>
  <c r="J317" i="1"/>
  <c r="K317" i="1"/>
  <c r="L317" i="1"/>
  <c r="M317" i="1"/>
  <c r="I318" i="1"/>
  <c r="J318" i="1"/>
  <c r="K318" i="1"/>
  <c r="L318" i="1"/>
  <c r="M318" i="1"/>
  <c r="I319" i="1"/>
  <c r="J319" i="1"/>
  <c r="K319" i="1"/>
  <c r="L319" i="1"/>
  <c r="M319" i="1"/>
  <c r="I320" i="1"/>
  <c r="J320" i="1"/>
  <c r="K320" i="1"/>
  <c r="L320" i="1"/>
  <c r="M320" i="1"/>
  <c r="I321" i="1"/>
  <c r="J321" i="1"/>
  <c r="K321" i="1"/>
  <c r="L321" i="1"/>
  <c r="M321" i="1"/>
  <c r="I322" i="1"/>
  <c r="J322" i="1"/>
  <c r="K322" i="1"/>
  <c r="L322" i="1"/>
  <c r="M322" i="1"/>
  <c r="I323" i="1"/>
  <c r="J323" i="1"/>
  <c r="K323" i="1"/>
  <c r="L323" i="1"/>
  <c r="M323" i="1"/>
  <c r="I324" i="1"/>
  <c r="J324" i="1"/>
  <c r="K324" i="1"/>
  <c r="L324" i="1"/>
  <c r="M324" i="1"/>
  <c r="I325" i="1"/>
  <c r="J325" i="1"/>
  <c r="K325" i="1"/>
  <c r="L325" i="1"/>
  <c r="M325" i="1"/>
  <c r="I326" i="1"/>
  <c r="J326" i="1"/>
  <c r="K326" i="1"/>
  <c r="L326" i="1"/>
  <c r="M326" i="1"/>
  <c r="I327" i="1"/>
  <c r="J327" i="1"/>
  <c r="K327" i="1"/>
  <c r="L327" i="1"/>
  <c r="M327" i="1"/>
  <c r="I328" i="1"/>
  <c r="J328" i="1"/>
  <c r="K328" i="1"/>
  <c r="L328" i="1"/>
  <c r="M328" i="1"/>
  <c r="I329" i="1"/>
  <c r="J329" i="1"/>
  <c r="K329" i="1"/>
  <c r="L329" i="1"/>
  <c r="M329" i="1"/>
  <c r="I330" i="1"/>
  <c r="J330" i="1"/>
  <c r="K330" i="1"/>
  <c r="L330" i="1"/>
  <c r="M330" i="1"/>
  <c r="I331" i="1"/>
  <c r="J331" i="1"/>
  <c r="K331" i="1"/>
  <c r="L331" i="1"/>
  <c r="M331" i="1"/>
  <c r="I332" i="1"/>
  <c r="J332" i="1"/>
  <c r="K332" i="1"/>
  <c r="L332" i="1"/>
  <c r="M332" i="1"/>
  <c r="I333" i="1"/>
  <c r="J333" i="1"/>
  <c r="K333" i="1"/>
  <c r="L333" i="1"/>
  <c r="M333" i="1"/>
  <c r="I334" i="1"/>
  <c r="J334" i="1"/>
  <c r="K334" i="1"/>
  <c r="L334" i="1"/>
  <c r="M334" i="1"/>
  <c r="I335" i="1"/>
  <c r="J335" i="1"/>
  <c r="K335" i="1"/>
  <c r="L335" i="1"/>
  <c r="M335" i="1"/>
  <c r="I336" i="1"/>
  <c r="J336" i="1"/>
  <c r="K336" i="1"/>
  <c r="L336" i="1"/>
  <c r="M336" i="1"/>
  <c r="I337" i="1"/>
  <c r="J337" i="1"/>
  <c r="K337" i="1"/>
  <c r="L337" i="1"/>
  <c r="M337" i="1"/>
  <c r="I338" i="1"/>
  <c r="J338" i="1"/>
  <c r="K338" i="1"/>
  <c r="L338" i="1"/>
  <c r="M338" i="1"/>
  <c r="I339" i="1"/>
  <c r="J339" i="1"/>
  <c r="K339" i="1"/>
  <c r="L339" i="1"/>
  <c r="M339" i="1"/>
  <c r="I340" i="1"/>
  <c r="J340" i="1"/>
  <c r="K340" i="1"/>
  <c r="L340" i="1"/>
  <c r="M340" i="1"/>
  <c r="I341" i="1"/>
  <c r="J341" i="1"/>
  <c r="K341" i="1"/>
  <c r="L341" i="1"/>
  <c r="M341" i="1"/>
  <c r="I342" i="1"/>
  <c r="J342" i="1"/>
  <c r="K342" i="1"/>
  <c r="L342" i="1"/>
  <c r="M342" i="1"/>
  <c r="I343" i="1"/>
  <c r="J343" i="1"/>
  <c r="K343" i="1"/>
  <c r="L343" i="1"/>
  <c r="M343" i="1"/>
  <c r="I344" i="1"/>
  <c r="J344" i="1"/>
  <c r="K344" i="1"/>
  <c r="L344" i="1"/>
  <c r="M344" i="1"/>
  <c r="I345" i="1"/>
  <c r="J345" i="1"/>
  <c r="K345" i="1"/>
  <c r="L345" i="1"/>
  <c r="M345" i="1"/>
  <c r="I346" i="1"/>
  <c r="J346" i="1"/>
  <c r="K346" i="1"/>
  <c r="L346" i="1"/>
  <c r="M346" i="1"/>
  <c r="I347" i="1"/>
  <c r="J347" i="1"/>
  <c r="K347" i="1"/>
  <c r="L347" i="1"/>
  <c r="M347" i="1"/>
  <c r="I348" i="1"/>
  <c r="J348" i="1"/>
  <c r="K348" i="1"/>
  <c r="L348" i="1"/>
  <c r="M348" i="1"/>
  <c r="I349" i="1"/>
  <c r="J349" i="1"/>
  <c r="K349" i="1"/>
  <c r="L349" i="1"/>
  <c r="M349" i="1"/>
  <c r="I350" i="1"/>
  <c r="J350" i="1"/>
  <c r="K350" i="1"/>
  <c r="L350" i="1"/>
  <c r="M350" i="1"/>
  <c r="I351" i="1"/>
  <c r="J351" i="1"/>
  <c r="K351" i="1"/>
  <c r="L351" i="1"/>
  <c r="M351" i="1"/>
  <c r="I352" i="1"/>
  <c r="J352" i="1"/>
  <c r="K352" i="1"/>
  <c r="L352" i="1"/>
  <c r="M352" i="1"/>
  <c r="I353" i="1"/>
  <c r="J353" i="1"/>
  <c r="K353" i="1"/>
  <c r="L353" i="1"/>
  <c r="M353" i="1"/>
  <c r="I354" i="1"/>
  <c r="J354" i="1"/>
  <c r="K354" i="1"/>
  <c r="L354" i="1"/>
  <c r="M354" i="1"/>
  <c r="I355" i="1"/>
  <c r="J355" i="1"/>
  <c r="K355" i="1"/>
  <c r="L355" i="1"/>
  <c r="M355" i="1"/>
  <c r="I356" i="1"/>
  <c r="J356" i="1"/>
  <c r="K356" i="1"/>
  <c r="L356" i="1"/>
  <c r="M356" i="1"/>
  <c r="I357" i="1"/>
  <c r="J357" i="1"/>
  <c r="K357" i="1"/>
  <c r="L357" i="1"/>
  <c r="M357" i="1"/>
  <c r="I358" i="1"/>
  <c r="J358" i="1"/>
  <c r="K358" i="1"/>
  <c r="L358" i="1"/>
  <c r="M358" i="1"/>
  <c r="I359" i="1"/>
  <c r="J359" i="1"/>
  <c r="K359" i="1"/>
  <c r="L359" i="1"/>
  <c r="M359" i="1"/>
  <c r="I360" i="1"/>
  <c r="J360" i="1"/>
  <c r="K360" i="1"/>
  <c r="L360" i="1"/>
  <c r="M360" i="1"/>
  <c r="I361" i="1"/>
  <c r="J361" i="1"/>
  <c r="K361" i="1"/>
  <c r="L361" i="1"/>
  <c r="M361" i="1"/>
  <c r="I362" i="1"/>
  <c r="J362" i="1"/>
  <c r="K362" i="1"/>
  <c r="L362" i="1"/>
  <c r="M362" i="1"/>
  <c r="I363" i="1"/>
  <c r="J363" i="1"/>
  <c r="K363" i="1"/>
  <c r="L363" i="1"/>
  <c r="M363" i="1"/>
  <c r="I364" i="1"/>
  <c r="J364" i="1"/>
  <c r="K364" i="1"/>
  <c r="L364" i="1"/>
  <c r="M364" i="1"/>
  <c r="I365" i="1"/>
  <c r="J365" i="1"/>
  <c r="K365" i="1"/>
  <c r="L365" i="1"/>
  <c r="M365" i="1"/>
  <c r="I366" i="1"/>
  <c r="J366" i="1"/>
  <c r="K366" i="1"/>
  <c r="L366" i="1"/>
  <c r="M366" i="1"/>
  <c r="I367" i="1"/>
  <c r="J367" i="1"/>
  <c r="K367" i="1"/>
  <c r="L367" i="1"/>
  <c r="M367" i="1"/>
  <c r="I368" i="1"/>
  <c r="J368" i="1"/>
  <c r="K368" i="1"/>
  <c r="L368" i="1"/>
  <c r="M368" i="1"/>
  <c r="I369" i="1"/>
  <c r="J369" i="1"/>
  <c r="K369" i="1"/>
  <c r="L369" i="1"/>
  <c r="M369" i="1"/>
  <c r="I370" i="1"/>
  <c r="J370" i="1"/>
  <c r="K370" i="1"/>
  <c r="L370" i="1"/>
  <c r="M370" i="1"/>
  <c r="I371" i="1"/>
  <c r="J371" i="1"/>
  <c r="K371" i="1"/>
  <c r="L371" i="1"/>
  <c r="M371" i="1"/>
  <c r="I372" i="1"/>
  <c r="J372" i="1"/>
  <c r="K372" i="1"/>
  <c r="L372" i="1"/>
  <c r="M372" i="1"/>
  <c r="I373" i="1"/>
  <c r="J373" i="1"/>
  <c r="K373" i="1"/>
  <c r="L373" i="1"/>
  <c r="M373" i="1"/>
  <c r="I374" i="1"/>
  <c r="J374" i="1"/>
  <c r="K374" i="1"/>
  <c r="L374" i="1"/>
  <c r="M374" i="1"/>
  <c r="I375" i="1"/>
  <c r="J375" i="1"/>
  <c r="K375" i="1"/>
  <c r="L375" i="1"/>
  <c r="M375" i="1"/>
  <c r="I376" i="1"/>
  <c r="J376" i="1"/>
  <c r="K376" i="1"/>
  <c r="L376" i="1"/>
  <c r="M376" i="1"/>
  <c r="I377" i="1"/>
  <c r="J377" i="1"/>
  <c r="K377" i="1"/>
  <c r="L377" i="1"/>
  <c r="M377" i="1"/>
  <c r="I378" i="1"/>
  <c r="J378" i="1"/>
  <c r="K378" i="1"/>
  <c r="L378" i="1"/>
  <c r="M378" i="1"/>
  <c r="I379" i="1"/>
  <c r="J379" i="1"/>
  <c r="K379" i="1"/>
  <c r="L379" i="1"/>
  <c r="M379" i="1"/>
  <c r="I380" i="1"/>
  <c r="J380" i="1"/>
  <c r="K380" i="1"/>
  <c r="L380" i="1"/>
  <c r="M380" i="1"/>
  <c r="I381" i="1"/>
  <c r="J381" i="1"/>
  <c r="K381" i="1"/>
  <c r="L381" i="1"/>
  <c r="M381" i="1"/>
  <c r="I382" i="1"/>
  <c r="J382" i="1"/>
  <c r="K382" i="1"/>
  <c r="L382" i="1"/>
  <c r="M382" i="1"/>
  <c r="I383" i="1"/>
  <c r="J383" i="1"/>
  <c r="K383" i="1"/>
  <c r="L383" i="1"/>
  <c r="M383" i="1"/>
  <c r="I384" i="1"/>
  <c r="J384" i="1"/>
  <c r="K384" i="1"/>
  <c r="L384" i="1"/>
  <c r="M384" i="1"/>
  <c r="I385" i="1"/>
  <c r="J385" i="1"/>
  <c r="K385" i="1"/>
  <c r="L385" i="1"/>
  <c r="M385" i="1"/>
  <c r="I386" i="1"/>
  <c r="J386" i="1"/>
  <c r="K386" i="1"/>
  <c r="L386" i="1"/>
  <c r="M386" i="1"/>
  <c r="I387" i="1"/>
  <c r="J387" i="1"/>
  <c r="K387" i="1"/>
  <c r="L387" i="1"/>
  <c r="M387" i="1"/>
  <c r="I388" i="1"/>
  <c r="J388" i="1"/>
  <c r="K388" i="1"/>
  <c r="L388" i="1"/>
  <c r="M388" i="1"/>
  <c r="I389" i="1"/>
  <c r="J389" i="1"/>
  <c r="K389" i="1"/>
  <c r="L389" i="1"/>
  <c r="M389" i="1"/>
  <c r="I390" i="1"/>
  <c r="J390" i="1"/>
  <c r="K390" i="1"/>
  <c r="L390" i="1"/>
  <c r="M390" i="1"/>
  <c r="I391" i="1"/>
  <c r="J391" i="1"/>
  <c r="K391" i="1"/>
  <c r="L391" i="1"/>
  <c r="M391" i="1"/>
  <c r="I392" i="1"/>
  <c r="J392" i="1"/>
  <c r="K392" i="1"/>
  <c r="L392" i="1"/>
  <c r="M392" i="1"/>
  <c r="I393" i="1"/>
  <c r="J393" i="1"/>
  <c r="K393" i="1"/>
  <c r="L393" i="1"/>
  <c r="M393" i="1"/>
  <c r="I394" i="1"/>
  <c r="J394" i="1"/>
  <c r="K394" i="1"/>
  <c r="L394" i="1"/>
  <c r="M394" i="1"/>
  <c r="I395" i="1"/>
  <c r="J395" i="1"/>
  <c r="K395" i="1"/>
  <c r="L395" i="1"/>
  <c r="M395" i="1"/>
  <c r="I396" i="1"/>
  <c r="J396" i="1"/>
  <c r="K396" i="1"/>
  <c r="L396" i="1"/>
  <c r="M396" i="1"/>
  <c r="I397" i="1"/>
  <c r="J397" i="1"/>
  <c r="K397" i="1"/>
  <c r="L397" i="1"/>
  <c r="M397" i="1"/>
  <c r="I398" i="1"/>
  <c r="J398" i="1"/>
  <c r="K398" i="1"/>
  <c r="L398" i="1"/>
  <c r="M398" i="1"/>
  <c r="I399" i="1"/>
  <c r="J399" i="1"/>
  <c r="K399" i="1"/>
  <c r="L399" i="1"/>
  <c r="M399" i="1"/>
  <c r="I400" i="1"/>
  <c r="J400" i="1"/>
  <c r="K400" i="1"/>
  <c r="L400" i="1"/>
  <c r="M400" i="1"/>
  <c r="I401" i="1"/>
  <c r="J401" i="1"/>
  <c r="K401" i="1"/>
  <c r="L401" i="1"/>
  <c r="M401" i="1"/>
  <c r="I402" i="1"/>
  <c r="J402" i="1"/>
  <c r="K402" i="1"/>
  <c r="L402" i="1"/>
  <c r="M402" i="1"/>
  <c r="I403" i="1"/>
  <c r="J403" i="1"/>
  <c r="K403" i="1"/>
  <c r="L403" i="1"/>
  <c r="M403" i="1"/>
  <c r="I404" i="1"/>
  <c r="J404" i="1"/>
  <c r="K404" i="1"/>
  <c r="L404" i="1"/>
  <c r="M404" i="1"/>
  <c r="I405" i="1"/>
  <c r="J405" i="1"/>
  <c r="K405" i="1"/>
  <c r="L405" i="1"/>
  <c r="M405" i="1"/>
  <c r="I406" i="1"/>
  <c r="J406" i="1"/>
  <c r="K406" i="1"/>
  <c r="L406" i="1"/>
  <c r="M406" i="1"/>
  <c r="I407" i="1"/>
  <c r="J407" i="1"/>
  <c r="K407" i="1"/>
  <c r="L407" i="1"/>
  <c r="M407" i="1"/>
  <c r="I408" i="1"/>
  <c r="J408" i="1"/>
  <c r="K408" i="1"/>
  <c r="L408" i="1"/>
  <c r="M408" i="1"/>
  <c r="I409" i="1"/>
  <c r="J409" i="1"/>
  <c r="K409" i="1"/>
  <c r="L409" i="1"/>
  <c r="M409" i="1"/>
  <c r="I410" i="1"/>
  <c r="J410" i="1"/>
  <c r="K410" i="1"/>
  <c r="L410" i="1"/>
  <c r="M410" i="1"/>
  <c r="I411" i="1"/>
  <c r="J411" i="1"/>
  <c r="K411" i="1"/>
  <c r="L411" i="1"/>
  <c r="M411" i="1"/>
  <c r="I412" i="1"/>
  <c r="J412" i="1"/>
  <c r="K412" i="1"/>
  <c r="L412" i="1"/>
  <c r="M412" i="1"/>
  <c r="I413" i="1"/>
  <c r="J413" i="1"/>
  <c r="K413" i="1"/>
  <c r="L413" i="1"/>
  <c r="M413" i="1"/>
  <c r="I414" i="1"/>
  <c r="J414" i="1"/>
  <c r="K414" i="1"/>
  <c r="L414" i="1"/>
  <c r="M414" i="1"/>
  <c r="I415" i="1"/>
  <c r="J415" i="1"/>
  <c r="K415" i="1"/>
  <c r="L415" i="1"/>
  <c r="M415" i="1"/>
  <c r="I416" i="1"/>
  <c r="J416" i="1"/>
  <c r="K416" i="1"/>
  <c r="L416" i="1"/>
  <c r="M416" i="1"/>
  <c r="I417" i="1"/>
  <c r="J417" i="1"/>
  <c r="K417" i="1"/>
  <c r="L417" i="1"/>
  <c r="M417" i="1"/>
  <c r="I418" i="1"/>
  <c r="J418" i="1"/>
  <c r="K418" i="1"/>
  <c r="L418" i="1"/>
  <c r="M418" i="1"/>
  <c r="I419" i="1"/>
  <c r="J419" i="1"/>
  <c r="K419" i="1"/>
  <c r="L419" i="1"/>
  <c r="M419" i="1"/>
  <c r="I420" i="1"/>
  <c r="J420" i="1"/>
  <c r="K420" i="1"/>
  <c r="L420" i="1"/>
  <c r="M420" i="1"/>
  <c r="I421" i="1"/>
  <c r="J421" i="1"/>
  <c r="K421" i="1"/>
  <c r="L421" i="1"/>
  <c r="M421" i="1"/>
  <c r="I422" i="1"/>
  <c r="J422" i="1"/>
  <c r="K422" i="1"/>
  <c r="L422" i="1"/>
  <c r="M422" i="1"/>
  <c r="I423" i="1"/>
  <c r="J423" i="1"/>
  <c r="K423" i="1"/>
  <c r="L423" i="1"/>
  <c r="M423" i="1"/>
  <c r="I424" i="1"/>
  <c r="J424" i="1"/>
  <c r="K424" i="1"/>
  <c r="L424" i="1"/>
  <c r="M424" i="1"/>
  <c r="I425" i="1"/>
  <c r="J425" i="1"/>
  <c r="K425" i="1"/>
  <c r="L425" i="1"/>
  <c r="M425" i="1"/>
  <c r="I426" i="1"/>
  <c r="J426" i="1"/>
  <c r="K426" i="1"/>
  <c r="L426" i="1"/>
  <c r="M426" i="1"/>
  <c r="I427" i="1"/>
  <c r="J427" i="1"/>
  <c r="K427" i="1"/>
  <c r="L427" i="1"/>
  <c r="M427" i="1"/>
  <c r="I428" i="1"/>
  <c r="J428" i="1"/>
  <c r="K428" i="1"/>
  <c r="L428" i="1"/>
  <c r="M428" i="1"/>
  <c r="I429" i="1"/>
  <c r="J429" i="1"/>
  <c r="K429" i="1"/>
  <c r="L429" i="1"/>
  <c r="M429" i="1"/>
  <c r="I430" i="1"/>
  <c r="J430" i="1"/>
  <c r="K430" i="1"/>
  <c r="L430" i="1"/>
  <c r="M430" i="1"/>
  <c r="I431" i="1"/>
  <c r="J431" i="1"/>
  <c r="K431" i="1"/>
  <c r="L431" i="1"/>
  <c r="M431" i="1"/>
  <c r="I432" i="1"/>
  <c r="J432" i="1"/>
  <c r="K432" i="1"/>
  <c r="L432" i="1"/>
  <c r="M432" i="1"/>
  <c r="I433" i="1"/>
  <c r="J433" i="1"/>
  <c r="K433" i="1"/>
  <c r="L433" i="1"/>
  <c r="M433" i="1"/>
  <c r="I434" i="1"/>
  <c r="J434" i="1"/>
  <c r="K434" i="1"/>
  <c r="L434" i="1"/>
  <c r="M434" i="1"/>
  <c r="I435" i="1"/>
  <c r="J435" i="1"/>
  <c r="K435" i="1"/>
  <c r="L435" i="1"/>
  <c r="M435" i="1"/>
  <c r="I436" i="1"/>
  <c r="J436" i="1"/>
  <c r="K436" i="1"/>
  <c r="L436" i="1"/>
  <c r="M436" i="1"/>
  <c r="I437" i="1"/>
  <c r="J437" i="1"/>
  <c r="K437" i="1"/>
  <c r="L437" i="1"/>
  <c r="M437" i="1"/>
  <c r="I438" i="1"/>
  <c r="J438" i="1"/>
  <c r="K438" i="1"/>
  <c r="L438" i="1"/>
  <c r="M438" i="1"/>
  <c r="I439" i="1"/>
  <c r="J439" i="1"/>
  <c r="K439" i="1"/>
  <c r="L439" i="1"/>
  <c r="M439" i="1"/>
  <c r="I440" i="1"/>
  <c r="J440" i="1"/>
  <c r="K440" i="1"/>
  <c r="L440" i="1"/>
  <c r="M440" i="1"/>
  <c r="I441" i="1"/>
  <c r="J441" i="1"/>
  <c r="K441" i="1"/>
  <c r="L441" i="1"/>
  <c r="M441" i="1"/>
  <c r="I442" i="1"/>
  <c r="J442" i="1"/>
  <c r="K442" i="1"/>
  <c r="L442" i="1"/>
  <c r="M442" i="1"/>
  <c r="I443" i="1"/>
  <c r="J443" i="1"/>
  <c r="K443" i="1"/>
  <c r="L443" i="1"/>
  <c r="M443" i="1"/>
  <c r="I444" i="1"/>
  <c r="J444" i="1"/>
  <c r="K444" i="1"/>
  <c r="L444" i="1"/>
  <c r="M444" i="1"/>
  <c r="I445" i="1"/>
  <c r="J445" i="1"/>
  <c r="K445" i="1"/>
  <c r="L445" i="1"/>
  <c r="M445" i="1"/>
  <c r="I446" i="1"/>
  <c r="J446" i="1"/>
  <c r="K446" i="1"/>
  <c r="L446" i="1"/>
  <c r="M446" i="1"/>
  <c r="I447" i="1"/>
  <c r="J447" i="1"/>
  <c r="K447" i="1"/>
  <c r="L447" i="1"/>
  <c r="M447" i="1"/>
  <c r="I448" i="1"/>
  <c r="J448" i="1"/>
  <c r="K448" i="1"/>
  <c r="L448" i="1"/>
  <c r="M448" i="1"/>
  <c r="I449" i="1"/>
  <c r="J449" i="1"/>
  <c r="K449" i="1"/>
  <c r="L449" i="1"/>
  <c r="M449" i="1"/>
  <c r="I450" i="1"/>
  <c r="J450" i="1"/>
  <c r="K450" i="1"/>
  <c r="L450" i="1"/>
  <c r="M450" i="1"/>
  <c r="I451" i="1"/>
  <c r="J451" i="1"/>
  <c r="K451" i="1"/>
  <c r="L451" i="1"/>
  <c r="M451" i="1"/>
  <c r="I452" i="1"/>
  <c r="J452" i="1"/>
  <c r="K452" i="1"/>
  <c r="L452" i="1"/>
  <c r="M452" i="1"/>
  <c r="I453" i="1"/>
  <c r="J453" i="1"/>
  <c r="K453" i="1"/>
  <c r="L453" i="1"/>
  <c r="M453" i="1"/>
  <c r="I454" i="1"/>
  <c r="J454" i="1"/>
  <c r="K454" i="1"/>
  <c r="L454" i="1"/>
  <c r="M454" i="1"/>
  <c r="I455" i="1"/>
  <c r="J455" i="1"/>
  <c r="K455" i="1"/>
  <c r="L455" i="1"/>
  <c r="M455" i="1"/>
  <c r="I456" i="1"/>
  <c r="J456" i="1"/>
  <c r="K456" i="1"/>
  <c r="L456" i="1"/>
  <c r="M456" i="1"/>
  <c r="I457" i="1"/>
  <c r="J457" i="1"/>
  <c r="K457" i="1"/>
  <c r="L457" i="1"/>
  <c r="M457" i="1"/>
  <c r="I458" i="1"/>
  <c r="J458" i="1"/>
  <c r="K458" i="1"/>
  <c r="L458" i="1"/>
  <c r="M458" i="1"/>
  <c r="I459" i="1"/>
  <c r="J459" i="1"/>
  <c r="K459" i="1"/>
  <c r="L459" i="1"/>
  <c r="M459" i="1"/>
  <c r="I460" i="1"/>
  <c r="J460" i="1"/>
  <c r="K460" i="1"/>
  <c r="L460" i="1"/>
  <c r="M460" i="1"/>
  <c r="I461" i="1"/>
  <c r="J461" i="1"/>
  <c r="K461" i="1"/>
  <c r="L461" i="1"/>
  <c r="M461" i="1"/>
  <c r="I462" i="1"/>
  <c r="J462" i="1"/>
  <c r="K462" i="1"/>
  <c r="L462" i="1"/>
  <c r="M462" i="1"/>
  <c r="I463" i="1"/>
  <c r="J463" i="1"/>
  <c r="K463" i="1"/>
  <c r="L463" i="1"/>
  <c r="M463" i="1"/>
  <c r="I464" i="1"/>
  <c r="J464" i="1"/>
  <c r="K464" i="1"/>
  <c r="L464" i="1"/>
  <c r="M464" i="1"/>
  <c r="I465" i="1"/>
  <c r="J465" i="1"/>
  <c r="K465" i="1"/>
  <c r="L465" i="1"/>
  <c r="M465" i="1"/>
  <c r="I466" i="1"/>
  <c r="J466" i="1"/>
  <c r="K466" i="1"/>
  <c r="L466" i="1"/>
  <c r="M466" i="1"/>
  <c r="I467" i="1"/>
  <c r="J467" i="1"/>
  <c r="K467" i="1"/>
  <c r="L467" i="1"/>
  <c r="M467" i="1"/>
  <c r="I468" i="1"/>
  <c r="J468" i="1"/>
  <c r="K468" i="1"/>
  <c r="L468" i="1"/>
  <c r="M468" i="1"/>
  <c r="I469" i="1"/>
  <c r="J469" i="1"/>
  <c r="K469" i="1"/>
  <c r="L469" i="1"/>
  <c r="M469" i="1"/>
  <c r="I470" i="1"/>
  <c r="J470" i="1"/>
  <c r="K470" i="1"/>
  <c r="L470" i="1"/>
  <c r="M470" i="1"/>
  <c r="I471" i="1"/>
  <c r="J471" i="1"/>
  <c r="K471" i="1"/>
  <c r="L471" i="1"/>
  <c r="M471" i="1"/>
  <c r="I472" i="1"/>
  <c r="J472" i="1"/>
  <c r="K472" i="1"/>
  <c r="L472" i="1"/>
  <c r="M472" i="1"/>
  <c r="I473" i="1"/>
  <c r="J473" i="1"/>
  <c r="K473" i="1"/>
  <c r="L473" i="1"/>
  <c r="M473" i="1"/>
  <c r="I474" i="1"/>
  <c r="J474" i="1"/>
  <c r="K474" i="1"/>
  <c r="L474" i="1"/>
  <c r="M474" i="1"/>
  <c r="I475" i="1"/>
  <c r="J475" i="1"/>
  <c r="K475" i="1"/>
  <c r="L475" i="1"/>
  <c r="M475" i="1"/>
  <c r="I476" i="1"/>
  <c r="J476" i="1"/>
  <c r="K476" i="1"/>
  <c r="L476" i="1"/>
  <c r="M476" i="1"/>
  <c r="I477" i="1"/>
  <c r="J477" i="1"/>
  <c r="K477" i="1"/>
  <c r="L477" i="1"/>
  <c r="M477" i="1"/>
  <c r="I478" i="1"/>
  <c r="J478" i="1"/>
  <c r="K478" i="1"/>
  <c r="L478" i="1"/>
  <c r="M478" i="1"/>
  <c r="I479" i="1"/>
  <c r="J479" i="1"/>
  <c r="K479" i="1"/>
  <c r="L479" i="1"/>
  <c r="M479" i="1"/>
  <c r="I480" i="1"/>
  <c r="J480" i="1"/>
  <c r="K480" i="1"/>
  <c r="L480" i="1"/>
  <c r="M480" i="1"/>
  <c r="I481" i="1"/>
  <c r="J481" i="1"/>
  <c r="K481" i="1"/>
  <c r="L481" i="1"/>
  <c r="M481" i="1"/>
  <c r="I482" i="1"/>
  <c r="J482" i="1"/>
  <c r="K482" i="1"/>
  <c r="L482" i="1"/>
  <c r="M482" i="1"/>
  <c r="I483" i="1"/>
  <c r="J483" i="1"/>
  <c r="K483" i="1"/>
  <c r="L483" i="1"/>
  <c r="M483" i="1"/>
  <c r="I484" i="1"/>
  <c r="J484" i="1"/>
  <c r="K484" i="1"/>
  <c r="L484" i="1"/>
  <c r="M484" i="1"/>
  <c r="I485" i="1"/>
  <c r="J485" i="1"/>
  <c r="K485" i="1"/>
  <c r="L485" i="1"/>
  <c r="M485" i="1"/>
  <c r="I486" i="1"/>
  <c r="J486" i="1"/>
  <c r="K486" i="1"/>
  <c r="L486" i="1"/>
  <c r="M486" i="1"/>
  <c r="I487" i="1"/>
  <c r="J487" i="1"/>
  <c r="K487" i="1"/>
  <c r="L487" i="1"/>
  <c r="M487" i="1"/>
  <c r="I488" i="1"/>
  <c r="J488" i="1"/>
  <c r="K488" i="1"/>
  <c r="L488" i="1"/>
  <c r="M488" i="1"/>
  <c r="I489" i="1"/>
  <c r="J489" i="1"/>
  <c r="K489" i="1"/>
  <c r="L489" i="1"/>
  <c r="M489" i="1"/>
  <c r="I490" i="1"/>
  <c r="J490" i="1"/>
  <c r="K490" i="1"/>
  <c r="L490" i="1"/>
  <c r="M490" i="1"/>
  <c r="I491" i="1"/>
  <c r="J491" i="1"/>
  <c r="K491" i="1"/>
  <c r="L491" i="1"/>
  <c r="M491" i="1"/>
  <c r="I492" i="1"/>
  <c r="J492" i="1"/>
  <c r="K492" i="1"/>
  <c r="L492" i="1"/>
  <c r="M492" i="1"/>
  <c r="I493" i="1"/>
  <c r="J493" i="1"/>
  <c r="K493" i="1"/>
  <c r="L493" i="1"/>
  <c r="M493" i="1"/>
  <c r="I494" i="1"/>
  <c r="J494" i="1"/>
  <c r="K494" i="1"/>
  <c r="L494" i="1"/>
  <c r="M494" i="1"/>
  <c r="I495" i="1"/>
  <c r="J495" i="1"/>
  <c r="K495" i="1"/>
  <c r="L495" i="1"/>
  <c r="M495" i="1"/>
  <c r="I496" i="1"/>
  <c r="J496" i="1"/>
  <c r="K496" i="1"/>
  <c r="L496" i="1"/>
  <c r="M496" i="1"/>
  <c r="I497" i="1"/>
  <c r="J497" i="1"/>
  <c r="K497" i="1"/>
  <c r="L497" i="1"/>
  <c r="M497" i="1"/>
  <c r="I498" i="1"/>
  <c r="J498" i="1"/>
  <c r="K498" i="1"/>
  <c r="L498" i="1"/>
  <c r="M498" i="1"/>
  <c r="I499" i="1"/>
  <c r="J499" i="1"/>
  <c r="K499" i="1"/>
  <c r="L499" i="1"/>
  <c r="M499" i="1"/>
  <c r="I500" i="1"/>
  <c r="J500" i="1"/>
  <c r="K500" i="1"/>
  <c r="L500" i="1"/>
  <c r="M500" i="1"/>
  <c r="I501" i="1"/>
  <c r="J501" i="1"/>
  <c r="K501" i="1"/>
  <c r="L501" i="1"/>
  <c r="M501" i="1"/>
  <c r="I502" i="1"/>
  <c r="J502" i="1"/>
  <c r="K502" i="1"/>
  <c r="L502" i="1"/>
  <c r="M502" i="1"/>
  <c r="I503" i="1"/>
  <c r="J503" i="1"/>
  <c r="K503" i="1"/>
  <c r="L503" i="1"/>
  <c r="M503" i="1"/>
  <c r="I504" i="1"/>
  <c r="J504" i="1"/>
  <c r="K504" i="1"/>
  <c r="L504" i="1"/>
  <c r="M504" i="1"/>
  <c r="I505" i="1"/>
  <c r="J505" i="1"/>
  <c r="K505" i="1"/>
  <c r="L505" i="1"/>
  <c r="M505" i="1"/>
  <c r="I506" i="1"/>
  <c r="J506" i="1"/>
  <c r="K506" i="1"/>
  <c r="L506" i="1"/>
  <c r="M506" i="1"/>
  <c r="I507" i="1"/>
  <c r="J507" i="1"/>
  <c r="K507" i="1"/>
  <c r="L507" i="1"/>
  <c r="M507" i="1"/>
  <c r="I508" i="1"/>
  <c r="J508" i="1"/>
  <c r="K508" i="1"/>
  <c r="L508" i="1"/>
  <c r="M508" i="1"/>
  <c r="I509" i="1"/>
  <c r="J509" i="1"/>
  <c r="K509" i="1"/>
  <c r="L509" i="1"/>
  <c r="M509" i="1"/>
  <c r="I510" i="1"/>
  <c r="J510" i="1"/>
  <c r="K510" i="1"/>
  <c r="L510" i="1"/>
  <c r="M510" i="1"/>
  <c r="I511" i="1"/>
  <c r="J511" i="1"/>
  <c r="K511" i="1"/>
  <c r="L511" i="1"/>
  <c r="M511" i="1"/>
  <c r="I512" i="1"/>
  <c r="J512" i="1"/>
  <c r="K512" i="1"/>
  <c r="L512" i="1"/>
  <c r="M512" i="1"/>
  <c r="I513" i="1"/>
  <c r="J513" i="1"/>
  <c r="K513" i="1"/>
  <c r="L513" i="1"/>
  <c r="M513" i="1"/>
  <c r="I514" i="1"/>
  <c r="J514" i="1"/>
  <c r="K514" i="1"/>
  <c r="L514" i="1"/>
  <c r="M514" i="1"/>
  <c r="I515" i="1"/>
  <c r="J515" i="1"/>
  <c r="K515" i="1"/>
  <c r="L515" i="1"/>
  <c r="M515" i="1"/>
  <c r="I516" i="1"/>
  <c r="J516" i="1"/>
  <c r="K516" i="1"/>
  <c r="L516" i="1"/>
  <c r="M516" i="1"/>
  <c r="I517" i="1"/>
  <c r="J517" i="1"/>
  <c r="K517" i="1"/>
  <c r="L517" i="1"/>
  <c r="M517" i="1"/>
  <c r="I518" i="1"/>
  <c r="J518" i="1"/>
  <c r="K518" i="1"/>
  <c r="L518" i="1"/>
  <c r="M518" i="1"/>
  <c r="I519" i="1"/>
  <c r="J519" i="1"/>
  <c r="K519" i="1"/>
  <c r="L519" i="1"/>
  <c r="M519" i="1"/>
  <c r="I520" i="1"/>
  <c r="J520" i="1"/>
  <c r="K520" i="1"/>
  <c r="L520" i="1"/>
  <c r="M520" i="1"/>
  <c r="I521" i="1"/>
  <c r="J521" i="1"/>
  <c r="K521" i="1"/>
  <c r="L521" i="1"/>
  <c r="M521" i="1"/>
  <c r="I522" i="1"/>
  <c r="J522" i="1"/>
  <c r="K522" i="1"/>
  <c r="L522" i="1"/>
  <c r="M522" i="1"/>
  <c r="I523" i="1"/>
  <c r="J523" i="1"/>
  <c r="K523" i="1"/>
  <c r="L523" i="1"/>
  <c r="M523" i="1"/>
  <c r="I524" i="1"/>
  <c r="J524" i="1"/>
  <c r="K524" i="1"/>
  <c r="L524" i="1"/>
  <c r="M524" i="1"/>
  <c r="I525" i="1"/>
  <c r="J525" i="1"/>
  <c r="K525" i="1"/>
  <c r="L525" i="1"/>
  <c r="M525" i="1"/>
  <c r="I526" i="1"/>
  <c r="J526" i="1"/>
  <c r="K526" i="1"/>
  <c r="L526" i="1"/>
  <c r="M526" i="1"/>
  <c r="I527" i="1"/>
  <c r="J527" i="1"/>
  <c r="K527" i="1"/>
  <c r="L527" i="1"/>
  <c r="M527" i="1"/>
  <c r="I528" i="1"/>
  <c r="J528" i="1"/>
  <c r="K528" i="1"/>
  <c r="L528" i="1"/>
  <c r="M528" i="1"/>
  <c r="I529" i="1"/>
  <c r="J529" i="1"/>
  <c r="K529" i="1"/>
  <c r="L529" i="1"/>
  <c r="M529" i="1"/>
  <c r="I530" i="1"/>
  <c r="J530" i="1"/>
  <c r="K530" i="1"/>
  <c r="L530" i="1"/>
  <c r="M530" i="1"/>
  <c r="I531" i="1"/>
  <c r="J531" i="1"/>
  <c r="K531" i="1"/>
  <c r="L531" i="1"/>
  <c r="M531" i="1"/>
  <c r="I532" i="1"/>
  <c r="J532" i="1"/>
  <c r="K532" i="1"/>
  <c r="L532" i="1"/>
  <c r="M532" i="1"/>
  <c r="I533" i="1"/>
  <c r="J533" i="1"/>
  <c r="K533" i="1"/>
  <c r="L533" i="1"/>
  <c r="M533" i="1"/>
  <c r="I534" i="1"/>
  <c r="J534" i="1"/>
  <c r="K534" i="1"/>
  <c r="L534" i="1"/>
  <c r="M534" i="1"/>
  <c r="I535" i="1"/>
  <c r="J535" i="1"/>
  <c r="K535" i="1"/>
  <c r="L535" i="1"/>
  <c r="M535" i="1"/>
  <c r="I536" i="1"/>
  <c r="J536" i="1"/>
  <c r="K536" i="1"/>
  <c r="L536" i="1"/>
  <c r="M536" i="1"/>
  <c r="I537" i="1"/>
  <c r="J537" i="1"/>
  <c r="K537" i="1"/>
  <c r="L537" i="1"/>
  <c r="M537" i="1"/>
  <c r="I538" i="1"/>
  <c r="J538" i="1"/>
  <c r="K538" i="1"/>
  <c r="L538" i="1"/>
  <c r="M538" i="1"/>
  <c r="I539" i="1"/>
  <c r="J539" i="1"/>
  <c r="K539" i="1"/>
  <c r="L539" i="1"/>
  <c r="M539" i="1"/>
  <c r="I540" i="1"/>
  <c r="J540" i="1"/>
  <c r="K540" i="1"/>
  <c r="L540" i="1"/>
  <c r="M540" i="1"/>
  <c r="I541" i="1"/>
  <c r="J541" i="1"/>
  <c r="K541" i="1"/>
  <c r="L541" i="1"/>
  <c r="M541" i="1"/>
  <c r="I542" i="1"/>
  <c r="J542" i="1"/>
  <c r="K542" i="1"/>
  <c r="L542" i="1"/>
  <c r="M542" i="1"/>
  <c r="I543" i="1"/>
  <c r="J543" i="1"/>
  <c r="K543" i="1"/>
  <c r="L543" i="1"/>
  <c r="M543" i="1"/>
  <c r="I544" i="1"/>
  <c r="J544" i="1"/>
  <c r="K544" i="1"/>
  <c r="L544" i="1"/>
  <c r="M544" i="1"/>
  <c r="I545" i="1"/>
  <c r="J545" i="1"/>
  <c r="K545" i="1"/>
  <c r="L545" i="1"/>
  <c r="M545" i="1"/>
  <c r="I546" i="1"/>
  <c r="J546" i="1"/>
  <c r="K546" i="1"/>
  <c r="L546" i="1"/>
  <c r="M546" i="1"/>
  <c r="I547" i="1"/>
  <c r="J547" i="1"/>
  <c r="K547" i="1"/>
  <c r="L547" i="1"/>
  <c r="M547" i="1"/>
  <c r="I548" i="1"/>
  <c r="J548" i="1"/>
  <c r="K548" i="1"/>
  <c r="L548" i="1"/>
  <c r="M548" i="1"/>
  <c r="I549" i="1"/>
  <c r="J549" i="1"/>
  <c r="K549" i="1"/>
  <c r="L549" i="1"/>
  <c r="M549" i="1"/>
  <c r="I550" i="1"/>
  <c r="J550" i="1"/>
  <c r="K550" i="1"/>
  <c r="L550" i="1"/>
  <c r="M550" i="1"/>
  <c r="I551" i="1"/>
  <c r="J551" i="1"/>
  <c r="K551" i="1"/>
  <c r="L551" i="1"/>
  <c r="M551" i="1"/>
  <c r="I552" i="1"/>
  <c r="J552" i="1"/>
  <c r="K552" i="1"/>
  <c r="L552" i="1"/>
  <c r="M552" i="1"/>
  <c r="I553" i="1"/>
  <c r="J553" i="1"/>
  <c r="K553" i="1"/>
  <c r="L553" i="1"/>
  <c r="M553" i="1"/>
  <c r="I554" i="1"/>
  <c r="J554" i="1"/>
  <c r="K554" i="1"/>
  <c r="L554" i="1"/>
  <c r="M554" i="1"/>
  <c r="I555" i="1"/>
  <c r="J555" i="1"/>
  <c r="K555" i="1"/>
  <c r="L555" i="1"/>
  <c r="M555" i="1"/>
  <c r="I556" i="1"/>
  <c r="J556" i="1"/>
  <c r="K556" i="1"/>
  <c r="L556" i="1"/>
  <c r="M556" i="1"/>
  <c r="I557" i="1"/>
  <c r="J557" i="1"/>
  <c r="K557" i="1"/>
  <c r="L557" i="1"/>
  <c r="M557" i="1"/>
  <c r="I558" i="1"/>
  <c r="J558" i="1"/>
  <c r="K558" i="1"/>
  <c r="L558" i="1"/>
  <c r="M558" i="1"/>
  <c r="I559" i="1"/>
  <c r="J559" i="1"/>
  <c r="K559" i="1"/>
  <c r="L559" i="1"/>
  <c r="M559" i="1"/>
  <c r="I560" i="1"/>
  <c r="J560" i="1"/>
  <c r="K560" i="1"/>
  <c r="L560" i="1"/>
  <c r="M560" i="1"/>
  <c r="I561" i="1"/>
  <c r="J561" i="1"/>
  <c r="K561" i="1"/>
  <c r="L561" i="1"/>
  <c r="M561" i="1"/>
  <c r="I562" i="1"/>
  <c r="J562" i="1"/>
  <c r="K562" i="1"/>
  <c r="L562" i="1"/>
  <c r="M562" i="1"/>
  <c r="I563" i="1"/>
  <c r="J563" i="1"/>
  <c r="K563" i="1"/>
  <c r="L563" i="1"/>
  <c r="M563" i="1"/>
  <c r="I564" i="1"/>
  <c r="J564" i="1"/>
  <c r="K564" i="1"/>
  <c r="L564" i="1"/>
  <c r="M564" i="1"/>
  <c r="I565" i="1"/>
  <c r="J565" i="1"/>
  <c r="K565" i="1"/>
  <c r="L565" i="1"/>
  <c r="M565" i="1"/>
  <c r="I566" i="1"/>
  <c r="J566" i="1"/>
  <c r="K566" i="1"/>
  <c r="L566" i="1"/>
  <c r="M566" i="1"/>
  <c r="I567" i="1"/>
  <c r="J567" i="1"/>
  <c r="K567" i="1"/>
  <c r="L567" i="1"/>
  <c r="M567" i="1"/>
  <c r="I568" i="1"/>
  <c r="J568" i="1"/>
  <c r="K568" i="1"/>
  <c r="L568" i="1"/>
  <c r="M568" i="1"/>
  <c r="I569" i="1"/>
  <c r="J569" i="1"/>
  <c r="K569" i="1"/>
  <c r="L569" i="1"/>
  <c r="M569" i="1"/>
  <c r="I570" i="1"/>
  <c r="J570" i="1"/>
  <c r="K570" i="1"/>
  <c r="L570" i="1"/>
  <c r="M570" i="1"/>
  <c r="I571" i="1"/>
  <c r="J571" i="1"/>
  <c r="K571" i="1"/>
  <c r="L571" i="1"/>
  <c r="M571" i="1"/>
  <c r="I572" i="1"/>
  <c r="J572" i="1"/>
  <c r="K572" i="1"/>
  <c r="L572" i="1"/>
  <c r="M572" i="1"/>
  <c r="I573" i="1"/>
  <c r="J573" i="1"/>
  <c r="K573" i="1"/>
  <c r="L573" i="1"/>
  <c r="M573" i="1"/>
  <c r="I574" i="1"/>
  <c r="J574" i="1"/>
  <c r="K574" i="1"/>
  <c r="L574" i="1"/>
  <c r="M574" i="1"/>
  <c r="I575" i="1"/>
  <c r="J575" i="1"/>
  <c r="K575" i="1"/>
  <c r="L575" i="1"/>
  <c r="M575" i="1"/>
  <c r="I576" i="1"/>
  <c r="J576" i="1"/>
  <c r="K576" i="1"/>
  <c r="L576" i="1"/>
  <c r="M576" i="1"/>
  <c r="I577" i="1"/>
  <c r="J577" i="1"/>
  <c r="K577" i="1"/>
  <c r="L577" i="1"/>
  <c r="M577" i="1"/>
  <c r="I578" i="1"/>
  <c r="J578" i="1"/>
  <c r="K578" i="1"/>
  <c r="L578" i="1"/>
  <c r="M578" i="1"/>
  <c r="I579" i="1"/>
  <c r="J579" i="1"/>
  <c r="K579" i="1"/>
  <c r="L579" i="1"/>
  <c r="M579" i="1"/>
  <c r="I580" i="1"/>
  <c r="J580" i="1"/>
  <c r="K580" i="1"/>
  <c r="L580" i="1"/>
  <c r="M580" i="1"/>
  <c r="I581" i="1"/>
  <c r="J581" i="1"/>
  <c r="K581" i="1"/>
  <c r="L581" i="1"/>
  <c r="M581" i="1"/>
  <c r="I582" i="1"/>
  <c r="J582" i="1"/>
  <c r="K582" i="1"/>
  <c r="L582" i="1"/>
  <c r="M582" i="1"/>
  <c r="I583" i="1"/>
  <c r="J583" i="1"/>
  <c r="K583" i="1"/>
  <c r="L583" i="1"/>
  <c r="M583" i="1"/>
  <c r="I584" i="1"/>
  <c r="J584" i="1"/>
  <c r="K584" i="1"/>
  <c r="L584" i="1"/>
  <c r="M584" i="1"/>
  <c r="I585" i="1"/>
  <c r="J585" i="1"/>
  <c r="K585" i="1"/>
  <c r="L585" i="1"/>
  <c r="M585" i="1"/>
  <c r="I586" i="1"/>
  <c r="J586" i="1"/>
  <c r="K586" i="1"/>
  <c r="L586" i="1"/>
  <c r="M586" i="1"/>
  <c r="I587" i="1"/>
  <c r="J587" i="1"/>
  <c r="K587" i="1"/>
  <c r="L587" i="1"/>
  <c r="M587" i="1"/>
  <c r="I588" i="1"/>
  <c r="J588" i="1"/>
  <c r="K588" i="1"/>
  <c r="L588" i="1"/>
  <c r="M588" i="1"/>
  <c r="I589" i="1"/>
  <c r="J589" i="1"/>
  <c r="K589" i="1"/>
  <c r="L589" i="1"/>
  <c r="M589" i="1"/>
  <c r="I590" i="1"/>
  <c r="J590" i="1"/>
  <c r="K590" i="1"/>
  <c r="L590" i="1"/>
  <c r="M590" i="1"/>
  <c r="I591" i="1"/>
  <c r="J591" i="1"/>
  <c r="K591" i="1"/>
  <c r="L591" i="1"/>
  <c r="M591" i="1"/>
  <c r="I592" i="1"/>
  <c r="J592" i="1"/>
  <c r="K592" i="1"/>
  <c r="L592" i="1"/>
  <c r="M592" i="1"/>
  <c r="I593" i="1"/>
  <c r="J593" i="1"/>
  <c r="K593" i="1"/>
  <c r="L593" i="1"/>
  <c r="M593" i="1"/>
  <c r="I594" i="1"/>
  <c r="J594" i="1"/>
  <c r="K594" i="1"/>
  <c r="L594" i="1"/>
  <c r="M594" i="1"/>
  <c r="I595" i="1"/>
  <c r="J595" i="1"/>
  <c r="K595" i="1"/>
  <c r="L595" i="1"/>
  <c r="M595" i="1"/>
  <c r="I596" i="1"/>
  <c r="J596" i="1"/>
  <c r="K596" i="1"/>
  <c r="L596" i="1"/>
  <c r="M596" i="1"/>
  <c r="I597" i="1"/>
  <c r="J597" i="1"/>
  <c r="K597" i="1"/>
  <c r="L597" i="1"/>
  <c r="M597" i="1"/>
  <c r="I598" i="1"/>
  <c r="J598" i="1"/>
  <c r="K598" i="1"/>
  <c r="L598" i="1"/>
  <c r="M598" i="1"/>
  <c r="I599" i="1"/>
  <c r="J599" i="1"/>
  <c r="K599" i="1"/>
  <c r="L599" i="1"/>
  <c r="M599" i="1"/>
  <c r="I600" i="1"/>
  <c r="J600" i="1"/>
  <c r="K600" i="1"/>
  <c r="L600" i="1"/>
  <c r="M600" i="1"/>
  <c r="I601" i="1"/>
  <c r="J601" i="1"/>
  <c r="K601" i="1"/>
  <c r="L601" i="1"/>
  <c r="M601" i="1"/>
  <c r="I602" i="1"/>
  <c r="J602" i="1"/>
  <c r="K602" i="1"/>
  <c r="L602" i="1"/>
  <c r="M602" i="1"/>
  <c r="I603" i="1"/>
  <c r="J603" i="1"/>
  <c r="K603" i="1"/>
  <c r="L603" i="1"/>
  <c r="M603" i="1"/>
  <c r="I604" i="1"/>
  <c r="J604" i="1"/>
  <c r="K604" i="1"/>
  <c r="L604" i="1"/>
  <c r="M604" i="1"/>
  <c r="I605" i="1"/>
  <c r="J605" i="1"/>
  <c r="K605" i="1"/>
  <c r="L605" i="1"/>
  <c r="M605" i="1"/>
  <c r="I606" i="1"/>
  <c r="J606" i="1"/>
  <c r="K606" i="1"/>
  <c r="L606" i="1"/>
  <c r="M606" i="1"/>
  <c r="I607" i="1"/>
  <c r="J607" i="1"/>
  <c r="K607" i="1"/>
  <c r="L607" i="1"/>
  <c r="M607" i="1"/>
  <c r="I608" i="1"/>
  <c r="J608" i="1"/>
  <c r="K608" i="1"/>
  <c r="L608" i="1"/>
  <c r="M608" i="1"/>
  <c r="I609" i="1"/>
  <c r="J609" i="1"/>
  <c r="K609" i="1"/>
  <c r="L609" i="1"/>
  <c r="M609" i="1"/>
  <c r="I610" i="1"/>
  <c r="J610" i="1"/>
  <c r="K610" i="1"/>
  <c r="L610" i="1"/>
  <c r="M610" i="1"/>
  <c r="I611" i="1"/>
  <c r="J611" i="1"/>
  <c r="K611" i="1"/>
  <c r="L611" i="1"/>
  <c r="M611" i="1"/>
  <c r="I612" i="1"/>
  <c r="J612" i="1"/>
  <c r="K612" i="1"/>
  <c r="L612" i="1"/>
  <c r="M612" i="1"/>
  <c r="I613" i="1"/>
  <c r="J613" i="1"/>
  <c r="K613" i="1"/>
  <c r="L613" i="1"/>
  <c r="M613" i="1"/>
  <c r="I614" i="1"/>
  <c r="J614" i="1"/>
  <c r="K614" i="1"/>
  <c r="L614" i="1"/>
  <c r="M614" i="1"/>
  <c r="I615" i="1"/>
  <c r="J615" i="1"/>
  <c r="K615" i="1"/>
  <c r="L615" i="1"/>
  <c r="M615" i="1"/>
  <c r="I616" i="1"/>
  <c r="J616" i="1"/>
  <c r="K616" i="1"/>
  <c r="L616" i="1"/>
  <c r="M616" i="1"/>
  <c r="I617" i="1"/>
  <c r="J617" i="1"/>
  <c r="K617" i="1"/>
  <c r="L617" i="1"/>
  <c r="M617" i="1"/>
  <c r="I618" i="1"/>
  <c r="J618" i="1"/>
  <c r="K618" i="1"/>
  <c r="L618" i="1"/>
  <c r="M618" i="1"/>
  <c r="I619" i="1"/>
  <c r="J619" i="1"/>
  <c r="K619" i="1"/>
  <c r="L619" i="1"/>
  <c r="M619" i="1"/>
  <c r="I620" i="1"/>
  <c r="J620" i="1"/>
  <c r="K620" i="1"/>
  <c r="L620" i="1"/>
  <c r="M620" i="1"/>
  <c r="I621" i="1"/>
  <c r="J621" i="1"/>
  <c r="K621" i="1"/>
  <c r="L621" i="1"/>
  <c r="M621" i="1"/>
  <c r="I622" i="1"/>
  <c r="J622" i="1"/>
  <c r="K622" i="1"/>
  <c r="L622" i="1"/>
  <c r="M622" i="1"/>
  <c r="I623" i="1"/>
  <c r="J623" i="1"/>
  <c r="K623" i="1"/>
  <c r="L623" i="1"/>
  <c r="M623" i="1"/>
  <c r="I624" i="1"/>
  <c r="J624" i="1"/>
  <c r="K624" i="1"/>
  <c r="L624" i="1"/>
  <c r="M624" i="1"/>
  <c r="I625" i="1"/>
  <c r="J625" i="1"/>
  <c r="K625" i="1"/>
  <c r="L625" i="1"/>
  <c r="M625" i="1"/>
  <c r="I626" i="1"/>
  <c r="J626" i="1"/>
  <c r="K626" i="1"/>
  <c r="L626" i="1"/>
  <c r="M626" i="1"/>
  <c r="I627" i="1"/>
  <c r="J627" i="1"/>
  <c r="K627" i="1"/>
  <c r="L627" i="1"/>
  <c r="M627" i="1"/>
  <c r="I628" i="1"/>
  <c r="J628" i="1"/>
  <c r="K628" i="1"/>
  <c r="L628" i="1"/>
  <c r="M628" i="1"/>
  <c r="I629" i="1"/>
  <c r="J629" i="1"/>
  <c r="K629" i="1"/>
  <c r="L629" i="1"/>
  <c r="M629" i="1"/>
  <c r="I630" i="1"/>
  <c r="J630" i="1"/>
  <c r="K630" i="1"/>
  <c r="L630" i="1"/>
  <c r="M630" i="1"/>
  <c r="I631" i="1"/>
  <c r="J631" i="1"/>
  <c r="K631" i="1"/>
  <c r="L631" i="1"/>
  <c r="M631" i="1"/>
  <c r="I632" i="1"/>
  <c r="J632" i="1"/>
  <c r="K632" i="1"/>
  <c r="L632" i="1"/>
  <c r="M632" i="1"/>
  <c r="I633" i="1"/>
  <c r="J633" i="1"/>
  <c r="K633" i="1"/>
  <c r="L633" i="1"/>
  <c r="M633" i="1"/>
  <c r="I634" i="1"/>
  <c r="J634" i="1"/>
  <c r="K634" i="1"/>
  <c r="L634" i="1"/>
  <c r="M634" i="1"/>
  <c r="I635" i="1"/>
  <c r="J635" i="1"/>
  <c r="K635" i="1"/>
  <c r="L635" i="1"/>
  <c r="M635" i="1"/>
  <c r="I636" i="1"/>
  <c r="J636" i="1"/>
  <c r="K636" i="1"/>
  <c r="L636" i="1"/>
  <c r="M636" i="1"/>
  <c r="I637" i="1"/>
  <c r="J637" i="1"/>
  <c r="K637" i="1"/>
  <c r="L637" i="1"/>
  <c r="M637" i="1"/>
  <c r="I638" i="1"/>
  <c r="J638" i="1"/>
  <c r="K638" i="1"/>
  <c r="L638" i="1"/>
  <c r="M638" i="1"/>
  <c r="I639" i="1"/>
  <c r="J639" i="1"/>
  <c r="K639" i="1"/>
  <c r="L639" i="1"/>
  <c r="M639" i="1"/>
  <c r="I640" i="1"/>
  <c r="J640" i="1"/>
  <c r="K640" i="1"/>
  <c r="L640" i="1"/>
  <c r="M640" i="1"/>
  <c r="I641" i="1"/>
  <c r="J641" i="1"/>
  <c r="K641" i="1"/>
  <c r="L641" i="1"/>
  <c r="M641" i="1"/>
  <c r="I642" i="1"/>
  <c r="J642" i="1"/>
  <c r="K642" i="1"/>
  <c r="L642" i="1"/>
  <c r="M642" i="1"/>
  <c r="I643" i="1"/>
  <c r="J643" i="1"/>
  <c r="K643" i="1"/>
  <c r="L643" i="1"/>
  <c r="M643" i="1"/>
  <c r="I644" i="1"/>
  <c r="J644" i="1"/>
  <c r="K644" i="1"/>
  <c r="L644" i="1"/>
  <c r="M644" i="1"/>
  <c r="I645" i="1"/>
  <c r="J645" i="1"/>
  <c r="K645" i="1"/>
  <c r="L645" i="1"/>
  <c r="M645" i="1"/>
  <c r="I646" i="1"/>
  <c r="J646" i="1"/>
  <c r="K646" i="1"/>
  <c r="L646" i="1"/>
  <c r="M646" i="1"/>
  <c r="I647" i="1"/>
  <c r="J647" i="1"/>
  <c r="K647" i="1"/>
  <c r="L647" i="1"/>
  <c r="M647" i="1"/>
  <c r="I648" i="1"/>
  <c r="J648" i="1"/>
  <c r="K648" i="1"/>
  <c r="L648" i="1"/>
  <c r="M648" i="1"/>
  <c r="I649" i="1"/>
  <c r="J649" i="1"/>
  <c r="K649" i="1"/>
  <c r="L649" i="1"/>
  <c r="M649" i="1"/>
  <c r="I650" i="1"/>
  <c r="J650" i="1"/>
  <c r="K650" i="1"/>
  <c r="L650" i="1"/>
  <c r="M650" i="1"/>
  <c r="I651" i="1"/>
  <c r="J651" i="1"/>
  <c r="K651" i="1"/>
  <c r="L651" i="1"/>
  <c r="M651" i="1"/>
  <c r="I652" i="1"/>
  <c r="J652" i="1"/>
  <c r="K652" i="1"/>
  <c r="L652" i="1"/>
  <c r="M652" i="1"/>
  <c r="I653" i="1"/>
  <c r="J653" i="1"/>
  <c r="K653" i="1"/>
  <c r="L653" i="1"/>
  <c r="M653" i="1"/>
  <c r="I654" i="1"/>
  <c r="J654" i="1"/>
  <c r="K654" i="1"/>
  <c r="L654" i="1"/>
  <c r="M654" i="1"/>
  <c r="I655" i="1"/>
  <c r="J655" i="1"/>
  <c r="K655" i="1"/>
  <c r="L655" i="1"/>
  <c r="M655" i="1"/>
  <c r="I656" i="1"/>
  <c r="J656" i="1"/>
  <c r="K656" i="1"/>
  <c r="L656" i="1"/>
  <c r="M656" i="1"/>
  <c r="I657" i="1"/>
  <c r="J657" i="1"/>
  <c r="K657" i="1"/>
  <c r="L657" i="1"/>
  <c r="M657" i="1"/>
  <c r="I658" i="1"/>
  <c r="J658" i="1"/>
  <c r="K658" i="1"/>
  <c r="L658" i="1"/>
  <c r="M658" i="1"/>
  <c r="I659" i="1"/>
  <c r="J659" i="1"/>
  <c r="K659" i="1"/>
  <c r="L659" i="1"/>
  <c r="M659" i="1"/>
  <c r="I660" i="1"/>
  <c r="J660" i="1"/>
  <c r="K660" i="1"/>
  <c r="L660" i="1"/>
  <c r="M660" i="1"/>
  <c r="I661" i="1"/>
  <c r="J661" i="1"/>
  <c r="K661" i="1"/>
  <c r="L661" i="1"/>
  <c r="M661" i="1"/>
  <c r="I662" i="1"/>
  <c r="J662" i="1"/>
  <c r="K662" i="1"/>
  <c r="L662" i="1"/>
  <c r="M662" i="1"/>
  <c r="I663" i="1"/>
  <c r="J663" i="1"/>
  <c r="K663" i="1"/>
  <c r="L663" i="1"/>
  <c r="M663" i="1"/>
  <c r="I664" i="1"/>
  <c r="J664" i="1"/>
  <c r="K664" i="1"/>
  <c r="L664" i="1"/>
  <c r="M664" i="1"/>
  <c r="I665" i="1"/>
  <c r="J665" i="1"/>
  <c r="K665" i="1"/>
  <c r="L665" i="1"/>
  <c r="M665" i="1"/>
  <c r="I666" i="1"/>
  <c r="J666" i="1"/>
  <c r="K666" i="1"/>
  <c r="L666" i="1"/>
  <c r="M666" i="1"/>
  <c r="I667" i="1"/>
  <c r="J667" i="1"/>
  <c r="K667" i="1"/>
  <c r="L667" i="1"/>
  <c r="M667" i="1"/>
  <c r="I668" i="1"/>
  <c r="J668" i="1"/>
  <c r="K668" i="1"/>
  <c r="L668" i="1"/>
  <c r="M668" i="1"/>
  <c r="I669" i="1"/>
  <c r="J669" i="1"/>
  <c r="K669" i="1"/>
  <c r="L669" i="1"/>
  <c r="M669" i="1"/>
  <c r="I670" i="1"/>
  <c r="J670" i="1"/>
  <c r="K670" i="1"/>
  <c r="L670" i="1"/>
  <c r="M670" i="1"/>
  <c r="I671" i="1"/>
  <c r="J671" i="1"/>
  <c r="K671" i="1"/>
  <c r="L671" i="1"/>
  <c r="M671" i="1"/>
  <c r="I672" i="1"/>
  <c r="J672" i="1"/>
  <c r="K672" i="1"/>
  <c r="L672" i="1"/>
  <c r="M672" i="1"/>
  <c r="I673" i="1"/>
  <c r="J673" i="1"/>
  <c r="K673" i="1"/>
  <c r="L673" i="1"/>
  <c r="M673" i="1"/>
  <c r="I674" i="1"/>
  <c r="J674" i="1"/>
  <c r="K674" i="1"/>
  <c r="L674" i="1"/>
  <c r="M674" i="1"/>
  <c r="I675" i="1"/>
  <c r="J675" i="1"/>
  <c r="K675" i="1"/>
  <c r="L675" i="1"/>
  <c r="M675" i="1"/>
  <c r="I676" i="1"/>
  <c r="J676" i="1"/>
  <c r="K676" i="1"/>
  <c r="L676" i="1"/>
  <c r="M676" i="1"/>
  <c r="I677" i="1"/>
  <c r="J677" i="1"/>
  <c r="K677" i="1"/>
  <c r="L677" i="1"/>
  <c r="M677" i="1"/>
  <c r="I678" i="1"/>
  <c r="J678" i="1"/>
  <c r="K678" i="1"/>
  <c r="L678" i="1"/>
  <c r="M678" i="1"/>
  <c r="I679" i="1"/>
  <c r="J679" i="1"/>
  <c r="K679" i="1"/>
  <c r="L679" i="1"/>
  <c r="M679" i="1"/>
  <c r="I680" i="1"/>
  <c r="J680" i="1"/>
  <c r="K680" i="1"/>
  <c r="L680" i="1"/>
  <c r="M680" i="1"/>
  <c r="I681" i="1"/>
  <c r="J681" i="1"/>
  <c r="K681" i="1"/>
  <c r="L681" i="1"/>
  <c r="M681" i="1"/>
  <c r="I682" i="1"/>
  <c r="J682" i="1"/>
  <c r="K682" i="1"/>
  <c r="L682" i="1"/>
  <c r="M682" i="1"/>
  <c r="I683" i="1"/>
  <c r="J683" i="1"/>
  <c r="K683" i="1"/>
  <c r="L683" i="1"/>
  <c r="M683" i="1"/>
  <c r="I684" i="1"/>
  <c r="J684" i="1"/>
  <c r="K684" i="1"/>
  <c r="L684" i="1"/>
  <c r="M684" i="1"/>
  <c r="I685" i="1"/>
  <c r="J685" i="1"/>
  <c r="K685" i="1"/>
  <c r="L685" i="1"/>
  <c r="M685" i="1"/>
  <c r="I686" i="1"/>
  <c r="J686" i="1"/>
  <c r="K686" i="1"/>
  <c r="L686" i="1"/>
  <c r="M686" i="1"/>
  <c r="I687" i="1"/>
  <c r="J687" i="1"/>
  <c r="K687" i="1"/>
  <c r="L687" i="1"/>
  <c r="M687" i="1"/>
  <c r="I688" i="1"/>
  <c r="J688" i="1"/>
  <c r="K688" i="1"/>
  <c r="L688" i="1"/>
  <c r="M688" i="1"/>
  <c r="I689" i="1"/>
  <c r="J689" i="1"/>
  <c r="K689" i="1"/>
  <c r="L689" i="1"/>
  <c r="M689" i="1"/>
  <c r="I690" i="1"/>
  <c r="J690" i="1"/>
  <c r="K690" i="1"/>
  <c r="L690" i="1"/>
  <c r="M690" i="1"/>
  <c r="I691" i="1"/>
  <c r="J691" i="1"/>
  <c r="K691" i="1"/>
  <c r="L691" i="1"/>
  <c r="M691" i="1"/>
  <c r="I692" i="1"/>
  <c r="J692" i="1"/>
  <c r="K692" i="1"/>
  <c r="L692" i="1"/>
  <c r="M692" i="1"/>
  <c r="I693" i="1"/>
  <c r="J693" i="1"/>
  <c r="K693" i="1"/>
  <c r="L693" i="1"/>
  <c r="M693" i="1"/>
  <c r="I694" i="1"/>
  <c r="J694" i="1"/>
  <c r="K694" i="1"/>
  <c r="L694" i="1"/>
  <c r="M694" i="1"/>
  <c r="I695" i="1"/>
  <c r="J695" i="1"/>
  <c r="K695" i="1"/>
  <c r="L695" i="1"/>
  <c r="M695" i="1"/>
  <c r="I696" i="1"/>
  <c r="J696" i="1"/>
  <c r="K696" i="1"/>
  <c r="L696" i="1"/>
  <c r="M696" i="1"/>
  <c r="I697" i="1"/>
  <c r="J697" i="1"/>
  <c r="K697" i="1"/>
  <c r="L697" i="1"/>
  <c r="M697" i="1"/>
  <c r="I698" i="1"/>
  <c r="J698" i="1"/>
  <c r="K698" i="1"/>
  <c r="L698" i="1"/>
  <c r="M698" i="1"/>
  <c r="I699" i="1"/>
  <c r="J699" i="1"/>
  <c r="K699" i="1"/>
  <c r="L699" i="1"/>
  <c r="M699" i="1"/>
  <c r="I700" i="1"/>
  <c r="J700" i="1"/>
  <c r="K700" i="1"/>
  <c r="L700" i="1"/>
  <c r="M700" i="1"/>
  <c r="I701" i="1"/>
  <c r="J701" i="1"/>
  <c r="K701" i="1"/>
  <c r="L701" i="1"/>
  <c r="M701" i="1"/>
  <c r="I702" i="1"/>
  <c r="J702" i="1"/>
  <c r="K702" i="1"/>
  <c r="L702" i="1"/>
  <c r="M702" i="1"/>
  <c r="I703" i="1"/>
  <c r="J703" i="1"/>
  <c r="K703" i="1"/>
  <c r="L703" i="1"/>
  <c r="M703" i="1"/>
  <c r="I704" i="1"/>
  <c r="J704" i="1"/>
  <c r="K704" i="1"/>
  <c r="L704" i="1"/>
  <c r="M704" i="1"/>
  <c r="I705" i="1"/>
  <c r="J705" i="1"/>
  <c r="K705" i="1"/>
  <c r="L705" i="1"/>
  <c r="M705" i="1"/>
  <c r="I706" i="1"/>
  <c r="J706" i="1"/>
  <c r="K706" i="1"/>
  <c r="L706" i="1"/>
  <c r="M706" i="1"/>
  <c r="I707" i="1"/>
  <c r="J707" i="1"/>
  <c r="K707" i="1"/>
  <c r="L707" i="1"/>
  <c r="M707" i="1"/>
  <c r="I708" i="1"/>
  <c r="J708" i="1"/>
  <c r="K708" i="1"/>
  <c r="L708" i="1"/>
  <c r="M708" i="1"/>
  <c r="I709" i="1"/>
  <c r="J709" i="1"/>
  <c r="K709" i="1"/>
  <c r="L709" i="1"/>
  <c r="M709" i="1"/>
  <c r="I710" i="1"/>
  <c r="J710" i="1"/>
  <c r="K710" i="1"/>
  <c r="L710" i="1"/>
  <c r="M710" i="1"/>
  <c r="I711" i="1"/>
  <c r="J711" i="1"/>
  <c r="K711" i="1"/>
  <c r="L711" i="1"/>
  <c r="M711" i="1"/>
  <c r="I712" i="1"/>
  <c r="J712" i="1"/>
  <c r="K712" i="1"/>
  <c r="L712" i="1"/>
  <c r="M712" i="1"/>
  <c r="I713" i="1"/>
  <c r="J713" i="1"/>
  <c r="K713" i="1"/>
  <c r="L713" i="1"/>
  <c r="M713" i="1"/>
  <c r="I714" i="1"/>
  <c r="J714" i="1"/>
  <c r="K714" i="1"/>
  <c r="L714" i="1"/>
  <c r="M714" i="1"/>
  <c r="I715" i="1"/>
  <c r="J715" i="1"/>
  <c r="K715" i="1"/>
  <c r="L715" i="1"/>
  <c r="M715" i="1"/>
  <c r="I716" i="1"/>
  <c r="J716" i="1"/>
  <c r="K716" i="1"/>
  <c r="L716" i="1"/>
  <c r="M716" i="1"/>
  <c r="I717" i="1"/>
  <c r="J717" i="1"/>
  <c r="K717" i="1"/>
  <c r="L717" i="1"/>
  <c r="M717" i="1"/>
  <c r="I718" i="1"/>
  <c r="J718" i="1"/>
  <c r="K718" i="1"/>
  <c r="L718" i="1"/>
  <c r="M718" i="1"/>
  <c r="I719" i="1"/>
  <c r="J719" i="1"/>
  <c r="K719" i="1"/>
  <c r="L719" i="1"/>
  <c r="M719" i="1"/>
  <c r="I720" i="1"/>
  <c r="J720" i="1"/>
  <c r="K720" i="1"/>
  <c r="L720" i="1"/>
  <c r="M720" i="1"/>
  <c r="I721" i="1"/>
  <c r="J721" i="1"/>
  <c r="K721" i="1"/>
  <c r="L721" i="1"/>
  <c r="M721" i="1"/>
  <c r="I722" i="1"/>
  <c r="J722" i="1"/>
  <c r="K722" i="1"/>
  <c r="L722" i="1"/>
  <c r="M722" i="1"/>
  <c r="I723" i="1"/>
  <c r="J723" i="1"/>
  <c r="K723" i="1"/>
  <c r="L723" i="1"/>
  <c r="M723" i="1"/>
  <c r="I724" i="1"/>
  <c r="J724" i="1"/>
  <c r="K724" i="1"/>
  <c r="L724" i="1"/>
  <c r="M724" i="1"/>
  <c r="I725" i="1"/>
  <c r="J725" i="1"/>
  <c r="K725" i="1"/>
  <c r="L725" i="1"/>
  <c r="M725" i="1"/>
  <c r="I726" i="1"/>
  <c r="J726" i="1"/>
  <c r="K726" i="1"/>
  <c r="L726" i="1"/>
  <c r="M726" i="1"/>
  <c r="I727" i="1"/>
  <c r="J727" i="1"/>
  <c r="K727" i="1"/>
  <c r="L727" i="1"/>
  <c r="M727" i="1"/>
  <c r="I728" i="1"/>
  <c r="J728" i="1"/>
  <c r="K728" i="1"/>
  <c r="L728" i="1"/>
  <c r="M728" i="1"/>
  <c r="I729" i="1"/>
  <c r="J729" i="1"/>
  <c r="K729" i="1"/>
  <c r="L729" i="1"/>
  <c r="M729" i="1"/>
  <c r="I730" i="1"/>
  <c r="J730" i="1"/>
  <c r="K730" i="1"/>
  <c r="L730" i="1"/>
  <c r="M730" i="1"/>
  <c r="I731" i="1"/>
  <c r="J731" i="1"/>
  <c r="K731" i="1"/>
  <c r="L731" i="1"/>
  <c r="M731" i="1"/>
  <c r="I732" i="1"/>
  <c r="J732" i="1"/>
  <c r="K732" i="1"/>
  <c r="L732" i="1"/>
  <c r="M732" i="1"/>
  <c r="I733" i="1"/>
  <c r="J733" i="1"/>
  <c r="K733" i="1"/>
  <c r="L733" i="1"/>
  <c r="M733" i="1"/>
  <c r="I734" i="1"/>
  <c r="J734" i="1"/>
  <c r="K734" i="1"/>
  <c r="L734" i="1"/>
  <c r="M734" i="1"/>
  <c r="I735" i="1"/>
  <c r="J735" i="1"/>
  <c r="K735" i="1"/>
  <c r="L735" i="1"/>
  <c r="M735" i="1"/>
  <c r="I736" i="1"/>
  <c r="J736" i="1"/>
  <c r="K736" i="1"/>
  <c r="L736" i="1"/>
  <c r="M736" i="1"/>
  <c r="I737" i="1"/>
  <c r="J737" i="1"/>
  <c r="K737" i="1"/>
  <c r="L737" i="1"/>
  <c r="M737" i="1"/>
  <c r="I738" i="1"/>
  <c r="J738" i="1"/>
  <c r="K738" i="1"/>
  <c r="L738" i="1"/>
  <c r="M738" i="1"/>
  <c r="I739" i="1"/>
  <c r="J739" i="1"/>
  <c r="K739" i="1"/>
  <c r="L739" i="1"/>
  <c r="M739" i="1"/>
  <c r="I740" i="1"/>
  <c r="J740" i="1"/>
  <c r="K740" i="1"/>
  <c r="L740" i="1"/>
  <c r="M740" i="1"/>
  <c r="I741" i="1"/>
  <c r="J741" i="1"/>
  <c r="K741" i="1"/>
  <c r="L741" i="1"/>
  <c r="M741" i="1"/>
  <c r="I742" i="1"/>
  <c r="J742" i="1"/>
  <c r="K742" i="1"/>
  <c r="L742" i="1"/>
  <c r="M742" i="1"/>
  <c r="I743" i="1"/>
  <c r="J743" i="1"/>
  <c r="K743" i="1"/>
  <c r="L743" i="1"/>
  <c r="M743" i="1"/>
  <c r="I744" i="1"/>
  <c r="J744" i="1"/>
  <c r="K744" i="1"/>
  <c r="L744" i="1"/>
  <c r="M744" i="1"/>
  <c r="I745" i="1"/>
  <c r="J745" i="1"/>
  <c r="K745" i="1"/>
  <c r="L745" i="1"/>
  <c r="M745" i="1"/>
  <c r="I746" i="1"/>
  <c r="J746" i="1"/>
  <c r="K746" i="1"/>
  <c r="L746" i="1"/>
  <c r="M746" i="1"/>
  <c r="I747" i="1"/>
  <c r="J747" i="1"/>
  <c r="K747" i="1"/>
  <c r="L747" i="1"/>
  <c r="M747" i="1"/>
  <c r="I748" i="1"/>
  <c r="J748" i="1"/>
  <c r="K748" i="1"/>
  <c r="L748" i="1"/>
  <c r="M748" i="1"/>
  <c r="I749" i="1"/>
  <c r="J749" i="1"/>
  <c r="K749" i="1"/>
  <c r="L749" i="1"/>
  <c r="M749" i="1"/>
  <c r="I750" i="1"/>
  <c r="J750" i="1"/>
  <c r="K750" i="1"/>
  <c r="L750" i="1"/>
  <c r="M750" i="1"/>
  <c r="I751" i="1"/>
  <c r="J751" i="1"/>
  <c r="K751" i="1"/>
  <c r="L751" i="1"/>
  <c r="M751" i="1"/>
  <c r="I752" i="1"/>
  <c r="J752" i="1"/>
  <c r="K752" i="1"/>
  <c r="L752" i="1"/>
  <c r="M752" i="1"/>
  <c r="I753" i="1"/>
  <c r="J753" i="1"/>
  <c r="K753" i="1"/>
  <c r="L753" i="1"/>
  <c r="M753" i="1"/>
  <c r="I754" i="1"/>
  <c r="J754" i="1"/>
  <c r="K754" i="1"/>
  <c r="L754" i="1"/>
  <c r="M754" i="1"/>
  <c r="I755" i="1"/>
  <c r="J755" i="1"/>
  <c r="K755" i="1"/>
  <c r="L755" i="1"/>
  <c r="M755" i="1"/>
  <c r="I756" i="1"/>
  <c r="J756" i="1"/>
  <c r="K756" i="1"/>
  <c r="L756" i="1"/>
  <c r="M756" i="1"/>
  <c r="I757" i="1"/>
  <c r="J757" i="1"/>
  <c r="K757" i="1"/>
  <c r="L757" i="1"/>
  <c r="M757" i="1"/>
  <c r="I758" i="1"/>
  <c r="J758" i="1"/>
  <c r="K758" i="1"/>
  <c r="L758" i="1"/>
  <c r="M758" i="1"/>
  <c r="I759" i="1"/>
  <c r="J759" i="1"/>
  <c r="K759" i="1"/>
  <c r="L759" i="1"/>
  <c r="M759" i="1"/>
  <c r="I760" i="1"/>
  <c r="J760" i="1"/>
  <c r="K760" i="1"/>
  <c r="L760" i="1"/>
  <c r="M760" i="1"/>
  <c r="I761" i="1"/>
  <c r="J761" i="1"/>
  <c r="K761" i="1"/>
  <c r="L761" i="1"/>
  <c r="M761" i="1"/>
  <c r="I762" i="1"/>
  <c r="J762" i="1"/>
  <c r="K762" i="1"/>
  <c r="L762" i="1"/>
  <c r="M762" i="1"/>
  <c r="I763" i="1"/>
  <c r="J763" i="1"/>
  <c r="K763" i="1"/>
  <c r="L763" i="1"/>
  <c r="M763" i="1"/>
  <c r="I764" i="1"/>
  <c r="J764" i="1"/>
  <c r="K764" i="1"/>
  <c r="L764" i="1"/>
  <c r="M764" i="1"/>
  <c r="I765" i="1"/>
  <c r="J765" i="1"/>
  <c r="K765" i="1"/>
  <c r="L765" i="1"/>
  <c r="M765" i="1"/>
  <c r="I766" i="1"/>
  <c r="J766" i="1"/>
  <c r="K766" i="1"/>
  <c r="L766" i="1"/>
  <c r="M766" i="1"/>
  <c r="I767" i="1"/>
  <c r="J767" i="1"/>
  <c r="K767" i="1"/>
  <c r="L767" i="1"/>
  <c r="M767" i="1"/>
  <c r="I768" i="1"/>
  <c r="J768" i="1"/>
  <c r="K768" i="1"/>
  <c r="L768" i="1"/>
  <c r="M768" i="1"/>
  <c r="I769" i="1"/>
  <c r="J769" i="1"/>
  <c r="K769" i="1"/>
  <c r="L769" i="1"/>
  <c r="M769" i="1"/>
  <c r="I770" i="1"/>
  <c r="J770" i="1"/>
  <c r="K770" i="1"/>
  <c r="L770" i="1"/>
  <c r="M770" i="1"/>
  <c r="I771" i="1"/>
  <c r="J771" i="1"/>
  <c r="K771" i="1"/>
  <c r="L771" i="1"/>
  <c r="M771" i="1"/>
  <c r="I772" i="1"/>
  <c r="J772" i="1"/>
  <c r="K772" i="1"/>
  <c r="L772" i="1"/>
  <c r="M772" i="1"/>
  <c r="I773" i="1"/>
  <c r="J773" i="1"/>
  <c r="K773" i="1"/>
  <c r="L773" i="1"/>
  <c r="M773" i="1"/>
  <c r="I774" i="1"/>
  <c r="J774" i="1"/>
  <c r="K774" i="1"/>
  <c r="L774" i="1"/>
  <c r="M774" i="1"/>
  <c r="I775" i="1"/>
  <c r="J775" i="1"/>
  <c r="K775" i="1"/>
  <c r="L775" i="1"/>
  <c r="M775" i="1"/>
  <c r="I776" i="1"/>
  <c r="J776" i="1"/>
  <c r="K776" i="1"/>
  <c r="L776" i="1"/>
  <c r="M776" i="1"/>
  <c r="I777" i="1"/>
  <c r="J777" i="1"/>
  <c r="K777" i="1"/>
  <c r="L777" i="1"/>
  <c r="M777" i="1"/>
  <c r="I778" i="1"/>
  <c r="J778" i="1"/>
  <c r="K778" i="1"/>
  <c r="L778" i="1"/>
  <c r="M778" i="1"/>
  <c r="I779" i="1"/>
  <c r="J779" i="1"/>
  <c r="K779" i="1"/>
  <c r="L779" i="1"/>
  <c r="M779" i="1"/>
  <c r="I780" i="1"/>
  <c r="J780" i="1"/>
  <c r="K780" i="1"/>
  <c r="L780" i="1"/>
  <c r="M780" i="1"/>
  <c r="I781" i="1"/>
  <c r="J781" i="1"/>
  <c r="K781" i="1"/>
  <c r="L781" i="1"/>
  <c r="M781" i="1"/>
  <c r="I782" i="1"/>
  <c r="J782" i="1"/>
  <c r="K782" i="1"/>
  <c r="L782" i="1"/>
  <c r="M782" i="1"/>
  <c r="I783" i="1"/>
  <c r="J783" i="1"/>
  <c r="K783" i="1"/>
  <c r="L783" i="1"/>
  <c r="M783" i="1"/>
  <c r="I784" i="1"/>
  <c r="J784" i="1"/>
  <c r="K784" i="1"/>
  <c r="L784" i="1"/>
  <c r="M784" i="1"/>
  <c r="I785" i="1"/>
  <c r="J785" i="1"/>
  <c r="K785" i="1"/>
  <c r="L785" i="1"/>
  <c r="M785" i="1"/>
  <c r="I786" i="1"/>
  <c r="J786" i="1"/>
  <c r="K786" i="1"/>
  <c r="L786" i="1"/>
  <c r="M786" i="1"/>
  <c r="I787" i="1"/>
  <c r="J787" i="1"/>
  <c r="K787" i="1"/>
  <c r="L787" i="1"/>
  <c r="M787" i="1"/>
  <c r="I788" i="1"/>
  <c r="J788" i="1"/>
  <c r="K788" i="1"/>
  <c r="L788" i="1"/>
  <c r="M788" i="1"/>
  <c r="I789" i="1"/>
  <c r="J789" i="1"/>
  <c r="K789" i="1"/>
  <c r="L789" i="1"/>
  <c r="M789" i="1"/>
  <c r="I790" i="1"/>
  <c r="J790" i="1"/>
  <c r="K790" i="1"/>
  <c r="L790" i="1"/>
  <c r="M790" i="1"/>
  <c r="I791" i="1"/>
  <c r="J791" i="1"/>
  <c r="K791" i="1"/>
  <c r="L791" i="1"/>
  <c r="M791" i="1"/>
  <c r="I792" i="1"/>
  <c r="J792" i="1"/>
  <c r="K792" i="1"/>
  <c r="L792" i="1"/>
  <c r="M792" i="1"/>
  <c r="I793" i="1"/>
  <c r="J793" i="1"/>
  <c r="K793" i="1"/>
  <c r="L793" i="1"/>
  <c r="M793" i="1"/>
  <c r="I794" i="1"/>
  <c r="J794" i="1"/>
  <c r="K794" i="1"/>
  <c r="L794" i="1"/>
  <c r="M794" i="1"/>
  <c r="I795" i="1"/>
  <c r="J795" i="1"/>
  <c r="K795" i="1"/>
  <c r="L795" i="1"/>
  <c r="M795" i="1"/>
  <c r="I796" i="1"/>
  <c r="J796" i="1"/>
  <c r="K796" i="1"/>
  <c r="L796" i="1"/>
  <c r="M796" i="1"/>
  <c r="I797" i="1"/>
  <c r="J797" i="1"/>
  <c r="K797" i="1"/>
  <c r="L797" i="1"/>
  <c r="M797" i="1"/>
  <c r="I798" i="1"/>
  <c r="J798" i="1"/>
  <c r="K798" i="1"/>
  <c r="L798" i="1"/>
  <c r="M798" i="1"/>
  <c r="I799" i="1"/>
  <c r="J799" i="1"/>
  <c r="K799" i="1"/>
  <c r="L799" i="1"/>
  <c r="M799" i="1"/>
  <c r="I800" i="1"/>
  <c r="J800" i="1"/>
  <c r="K800" i="1"/>
  <c r="L800" i="1"/>
  <c r="M800" i="1"/>
  <c r="I801" i="1"/>
  <c r="J801" i="1"/>
  <c r="K801" i="1"/>
  <c r="L801" i="1"/>
  <c r="M801" i="1"/>
  <c r="I802" i="1"/>
  <c r="J802" i="1"/>
  <c r="K802" i="1"/>
  <c r="L802" i="1"/>
  <c r="M802" i="1"/>
  <c r="I803" i="1"/>
  <c r="J803" i="1"/>
  <c r="K803" i="1"/>
  <c r="L803" i="1"/>
  <c r="M803" i="1"/>
  <c r="I804" i="1"/>
  <c r="J804" i="1"/>
  <c r="K804" i="1"/>
  <c r="L804" i="1"/>
  <c r="M804" i="1"/>
  <c r="I805" i="1"/>
  <c r="J805" i="1"/>
  <c r="K805" i="1"/>
  <c r="L805" i="1"/>
  <c r="M805" i="1"/>
  <c r="I806" i="1"/>
  <c r="J806" i="1"/>
  <c r="K806" i="1"/>
  <c r="L806" i="1"/>
  <c r="M806" i="1"/>
  <c r="I807" i="1"/>
  <c r="J807" i="1"/>
  <c r="K807" i="1"/>
  <c r="L807" i="1"/>
  <c r="M807" i="1"/>
  <c r="I808" i="1"/>
  <c r="J808" i="1"/>
  <c r="K808" i="1"/>
  <c r="L808" i="1"/>
  <c r="M808" i="1"/>
  <c r="I809" i="1"/>
  <c r="J809" i="1"/>
  <c r="K809" i="1"/>
  <c r="L809" i="1"/>
  <c r="M809" i="1"/>
  <c r="I810" i="1"/>
  <c r="J810" i="1"/>
  <c r="K810" i="1"/>
  <c r="L810" i="1"/>
  <c r="M810" i="1"/>
  <c r="I811" i="1"/>
  <c r="J811" i="1"/>
  <c r="K811" i="1"/>
  <c r="L811" i="1"/>
  <c r="M811" i="1"/>
  <c r="I812" i="1"/>
  <c r="J812" i="1"/>
  <c r="K812" i="1"/>
  <c r="L812" i="1"/>
  <c r="M812" i="1"/>
  <c r="I813" i="1"/>
  <c r="J813" i="1"/>
  <c r="K813" i="1"/>
  <c r="L813" i="1"/>
  <c r="M813" i="1"/>
  <c r="I814" i="1"/>
  <c r="J814" i="1"/>
  <c r="K814" i="1"/>
  <c r="L814" i="1"/>
  <c r="M814" i="1"/>
  <c r="I815" i="1"/>
  <c r="J815" i="1"/>
  <c r="K815" i="1"/>
  <c r="L815" i="1"/>
  <c r="M815" i="1"/>
  <c r="I816" i="1"/>
  <c r="J816" i="1"/>
  <c r="K816" i="1"/>
  <c r="L816" i="1"/>
  <c r="M816" i="1"/>
  <c r="I817" i="1"/>
  <c r="J817" i="1"/>
  <c r="K817" i="1"/>
  <c r="L817" i="1"/>
  <c r="M817" i="1"/>
  <c r="I818" i="1"/>
  <c r="J818" i="1"/>
  <c r="K818" i="1"/>
  <c r="L818" i="1"/>
  <c r="M818" i="1"/>
  <c r="I819" i="1"/>
  <c r="J819" i="1"/>
  <c r="K819" i="1"/>
  <c r="L819" i="1"/>
  <c r="M819" i="1"/>
  <c r="I820" i="1"/>
  <c r="J820" i="1"/>
  <c r="K820" i="1"/>
  <c r="L820" i="1"/>
  <c r="M820" i="1"/>
  <c r="I821" i="1"/>
  <c r="J821" i="1"/>
  <c r="K821" i="1"/>
  <c r="L821" i="1"/>
  <c r="M821" i="1"/>
  <c r="I822" i="1"/>
  <c r="J822" i="1"/>
  <c r="K822" i="1"/>
  <c r="L822" i="1"/>
  <c r="M822" i="1"/>
  <c r="I823" i="1"/>
  <c r="J823" i="1"/>
  <c r="K823" i="1"/>
  <c r="L823" i="1"/>
  <c r="M823" i="1"/>
  <c r="I824" i="1"/>
  <c r="J824" i="1"/>
  <c r="K824" i="1"/>
  <c r="L824" i="1"/>
  <c r="M824" i="1"/>
  <c r="I825" i="1"/>
  <c r="J825" i="1"/>
  <c r="K825" i="1"/>
  <c r="L825" i="1"/>
  <c r="M825" i="1"/>
  <c r="I826" i="1"/>
  <c r="J826" i="1"/>
  <c r="K826" i="1"/>
  <c r="L826" i="1"/>
  <c r="M826" i="1"/>
  <c r="I827" i="1"/>
  <c r="J827" i="1"/>
  <c r="K827" i="1"/>
  <c r="L827" i="1"/>
  <c r="M827" i="1"/>
  <c r="I828" i="1"/>
  <c r="J828" i="1"/>
  <c r="K828" i="1"/>
  <c r="L828" i="1"/>
  <c r="M828" i="1"/>
  <c r="I829" i="1"/>
  <c r="J829" i="1"/>
  <c r="K829" i="1"/>
  <c r="L829" i="1"/>
  <c r="M829" i="1"/>
  <c r="I830" i="1"/>
  <c r="J830" i="1"/>
  <c r="K830" i="1"/>
  <c r="L830" i="1"/>
  <c r="M830" i="1"/>
  <c r="I831" i="1"/>
  <c r="J831" i="1"/>
  <c r="K831" i="1"/>
  <c r="L831" i="1"/>
  <c r="M831" i="1"/>
  <c r="I832" i="1"/>
  <c r="J832" i="1"/>
  <c r="K832" i="1"/>
  <c r="L832" i="1"/>
  <c r="M832" i="1"/>
  <c r="I833" i="1"/>
  <c r="J833" i="1"/>
  <c r="K833" i="1"/>
  <c r="L833" i="1"/>
  <c r="M833" i="1"/>
  <c r="I834" i="1"/>
  <c r="J834" i="1"/>
  <c r="K834" i="1"/>
  <c r="L834" i="1"/>
  <c r="M834" i="1"/>
  <c r="I835" i="1"/>
  <c r="J835" i="1"/>
  <c r="K835" i="1"/>
  <c r="L835" i="1"/>
  <c r="M835" i="1"/>
  <c r="I836" i="1"/>
  <c r="J836" i="1"/>
  <c r="K836" i="1"/>
  <c r="L836" i="1"/>
  <c r="M836" i="1"/>
  <c r="I837" i="1"/>
  <c r="J837" i="1"/>
  <c r="K837" i="1"/>
  <c r="L837" i="1"/>
  <c r="M837" i="1"/>
  <c r="I838" i="1"/>
  <c r="J838" i="1"/>
  <c r="K838" i="1"/>
  <c r="L838" i="1"/>
  <c r="M838" i="1"/>
  <c r="I839" i="1"/>
  <c r="J839" i="1"/>
  <c r="K839" i="1"/>
  <c r="L839" i="1"/>
  <c r="M839" i="1"/>
  <c r="I840" i="1"/>
  <c r="J840" i="1"/>
  <c r="K840" i="1"/>
  <c r="L840" i="1"/>
  <c r="M840" i="1"/>
  <c r="I841" i="1"/>
  <c r="J841" i="1"/>
  <c r="K841" i="1"/>
  <c r="L841" i="1"/>
  <c r="M841" i="1"/>
  <c r="I842" i="1"/>
  <c r="J842" i="1"/>
  <c r="K842" i="1"/>
  <c r="L842" i="1"/>
  <c r="M842" i="1"/>
  <c r="I843" i="1"/>
  <c r="J843" i="1"/>
  <c r="K843" i="1"/>
  <c r="L843" i="1"/>
  <c r="M843" i="1"/>
  <c r="I844" i="1"/>
  <c r="J844" i="1"/>
  <c r="K844" i="1"/>
  <c r="L844" i="1"/>
  <c r="M844" i="1"/>
  <c r="I845" i="1"/>
  <c r="J845" i="1"/>
  <c r="K845" i="1"/>
  <c r="L845" i="1"/>
  <c r="M845" i="1"/>
  <c r="I846" i="1"/>
  <c r="J846" i="1"/>
  <c r="K846" i="1"/>
  <c r="L846" i="1"/>
  <c r="M846" i="1"/>
  <c r="I847" i="1"/>
  <c r="J847" i="1"/>
  <c r="K847" i="1"/>
  <c r="L847" i="1"/>
  <c r="M847" i="1"/>
  <c r="I848" i="1"/>
  <c r="J848" i="1"/>
  <c r="K848" i="1"/>
  <c r="L848" i="1"/>
  <c r="M848" i="1"/>
  <c r="I849" i="1"/>
  <c r="J849" i="1"/>
  <c r="K849" i="1"/>
  <c r="L849" i="1"/>
  <c r="M849" i="1"/>
  <c r="I850" i="1"/>
  <c r="J850" i="1"/>
  <c r="K850" i="1"/>
  <c r="L850" i="1"/>
  <c r="M850" i="1"/>
  <c r="I851" i="1"/>
  <c r="J851" i="1"/>
  <c r="K851" i="1"/>
  <c r="L851" i="1"/>
  <c r="M851" i="1"/>
  <c r="I852" i="1"/>
  <c r="J852" i="1"/>
  <c r="K852" i="1"/>
  <c r="L852" i="1"/>
  <c r="M852" i="1"/>
  <c r="I853" i="1"/>
  <c r="J853" i="1"/>
  <c r="K853" i="1"/>
  <c r="L853" i="1"/>
  <c r="M853" i="1"/>
  <c r="I854" i="1"/>
  <c r="J854" i="1"/>
  <c r="K854" i="1"/>
  <c r="L854" i="1"/>
  <c r="M854" i="1"/>
  <c r="I855" i="1"/>
  <c r="J855" i="1"/>
  <c r="K855" i="1"/>
  <c r="L855" i="1"/>
  <c r="M855" i="1"/>
  <c r="I856" i="1"/>
  <c r="J856" i="1"/>
  <c r="K856" i="1"/>
  <c r="L856" i="1"/>
  <c r="M856" i="1"/>
  <c r="I857" i="1"/>
  <c r="J857" i="1"/>
  <c r="K857" i="1"/>
  <c r="L857" i="1"/>
  <c r="M857" i="1"/>
  <c r="I858" i="1"/>
  <c r="J858" i="1"/>
  <c r="K858" i="1"/>
  <c r="L858" i="1"/>
  <c r="M858" i="1"/>
  <c r="I859" i="1"/>
  <c r="J859" i="1"/>
  <c r="K859" i="1"/>
  <c r="L859" i="1"/>
  <c r="M859" i="1"/>
  <c r="I860" i="1"/>
  <c r="J860" i="1"/>
  <c r="K860" i="1"/>
  <c r="L860" i="1"/>
  <c r="M860" i="1"/>
  <c r="I861" i="1"/>
  <c r="J861" i="1"/>
  <c r="K861" i="1"/>
  <c r="L861" i="1"/>
  <c r="M861" i="1"/>
  <c r="I862" i="1"/>
  <c r="J862" i="1"/>
  <c r="K862" i="1"/>
  <c r="L862" i="1"/>
  <c r="M862" i="1"/>
  <c r="I863" i="1"/>
  <c r="J863" i="1"/>
  <c r="K863" i="1"/>
  <c r="L863" i="1"/>
  <c r="M863" i="1"/>
  <c r="I864" i="1"/>
  <c r="J864" i="1"/>
  <c r="K864" i="1"/>
  <c r="L864" i="1"/>
  <c r="M864" i="1"/>
  <c r="I865" i="1"/>
  <c r="J865" i="1"/>
  <c r="K865" i="1"/>
  <c r="L865" i="1"/>
  <c r="M865" i="1"/>
  <c r="I866" i="1"/>
  <c r="J866" i="1"/>
  <c r="K866" i="1"/>
  <c r="L866" i="1"/>
  <c r="M866" i="1"/>
  <c r="I867" i="1"/>
  <c r="J867" i="1"/>
  <c r="K867" i="1"/>
  <c r="L867" i="1"/>
  <c r="M867" i="1"/>
  <c r="I868" i="1"/>
  <c r="J868" i="1"/>
  <c r="K868" i="1"/>
  <c r="L868" i="1"/>
  <c r="M868" i="1"/>
  <c r="I869" i="1"/>
  <c r="J869" i="1"/>
  <c r="K869" i="1"/>
  <c r="L869" i="1"/>
  <c r="M869" i="1"/>
  <c r="I870" i="1"/>
  <c r="J870" i="1"/>
  <c r="K870" i="1"/>
  <c r="L870" i="1"/>
  <c r="M870" i="1"/>
  <c r="I871" i="1"/>
  <c r="J871" i="1"/>
  <c r="K871" i="1"/>
  <c r="L871" i="1"/>
  <c r="M871" i="1"/>
  <c r="I872" i="1"/>
  <c r="J872" i="1"/>
  <c r="K872" i="1"/>
  <c r="L872" i="1"/>
  <c r="M872" i="1"/>
  <c r="I873" i="1"/>
  <c r="J873" i="1"/>
  <c r="K873" i="1"/>
  <c r="L873" i="1"/>
  <c r="M873" i="1"/>
  <c r="I874" i="1"/>
  <c r="J874" i="1"/>
  <c r="K874" i="1"/>
  <c r="L874" i="1"/>
  <c r="M874" i="1"/>
  <c r="I875" i="1"/>
  <c r="J875" i="1"/>
  <c r="K875" i="1"/>
  <c r="L875" i="1"/>
  <c r="M875" i="1"/>
  <c r="I876" i="1"/>
  <c r="J876" i="1"/>
  <c r="K876" i="1"/>
  <c r="L876" i="1"/>
  <c r="M876" i="1"/>
  <c r="I877" i="1"/>
  <c r="J877" i="1"/>
  <c r="K877" i="1"/>
  <c r="L877" i="1"/>
  <c r="M877" i="1"/>
  <c r="I878" i="1"/>
  <c r="J878" i="1"/>
  <c r="K878" i="1"/>
  <c r="L878" i="1"/>
  <c r="M878" i="1"/>
  <c r="I879" i="1"/>
  <c r="J879" i="1"/>
  <c r="K879" i="1"/>
  <c r="L879" i="1"/>
  <c r="M879" i="1"/>
  <c r="I880" i="1"/>
  <c r="J880" i="1"/>
  <c r="K880" i="1"/>
  <c r="L880" i="1"/>
  <c r="M880" i="1"/>
  <c r="I881" i="1"/>
  <c r="J881" i="1"/>
  <c r="K881" i="1"/>
  <c r="L881" i="1"/>
  <c r="M881" i="1"/>
  <c r="I882" i="1"/>
  <c r="J882" i="1"/>
  <c r="K882" i="1"/>
  <c r="L882" i="1"/>
  <c r="M882" i="1"/>
  <c r="I883" i="1"/>
  <c r="J883" i="1"/>
  <c r="K883" i="1"/>
  <c r="L883" i="1"/>
  <c r="M883" i="1"/>
  <c r="I884" i="1"/>
  <c r="J884" i="1"/>
  <c r="K884" i="1"/>
  <c r="L884" i="1"/>
  <c r="M884" i="1"/>
  <c r="I885" i="1"/>
  <c r="J885" i="1"/>
  <c r="K885" i="1"/>
  <c r="L885" i="1"/>
  <c r="M885" i="1"/>
  <c r="I886" i="1"/>
  <c r="J886" i="1"/>
  <c r="K886" i="1"/>
  <c r="L886" i="1"/>
  <c r="M886" i="1"/>
  <c r="I887" i="1"/>
  <c r="J887" i="1"/>
  <c r="K887" i="1"/>
  <c r="L887" i="1"/>
  <c r="M887" i="1"/>
  <c r="I888" i="1"/>
  <c r="J888" i="1"/>
  <c r="K888" i="1"/>
  <c r="L888" i="1"/>
  <c r="M888" i="1"/>
  <c r="I889" i="1"/>
  <c r="J889" i="1"/>
  <c r="K889" i="1"/>
  <c r="L889" i="1"/>
  <c r="M889" i="1"/>
  <c r="I890" i="1"/>
  <c r="J890" i="1"/>
  <c r="K890" i="1"/>
  <c r="L890" i="1"/>
  <c r="M890" i="1"/>
  <c r="I891" i="1"/>
  <c r="J891" i="1"/>
  <c r="K891" i="1"/>
  <c r="L891" i="1"/>
  <c r="M891" i="1"/>
  <c r="I892" i="1"/>
  <c r="J892" i="1"/>
  <c r="K892" i="1"/>
  <c r="L892" i="1"/>
  <c r="M892" i="1"/>
  <c r="I893" i="1"/>
  <c r="J893" i="1"/>
  <c r="K893" i="1"/>
  <c r="L893" i="1"/>
  <c r="M893" i="1"/>
  <c r="I894" i="1"/>
  <c r="J894" i="1"/>
  <c r="K894" i="1"/>
  <c r="L894" i="1"/>
  <c r="M894" i="1"/>
  <c r="I895" i="1"/>
  <c r="J895" i="1"/>
  <c r="K895" i="1"/>
  <c r="L895" i="1"/>
  <c r="M895" i="1"/>
  <c r="I896" i="1"/>
  <c r="J896" i="1"/>
  <c r="K896" i="1"/>
  <c r="L896" i="1"/>
  <c r="M896" i="1"/>
  <c r="I897" i="1"/>
  <c r="J897" i="1"/>
  <c r="K897" i="1"/>
  <c r="L897" i="1"/>
  <c r="M897" i="1"/>
  <c r="I898" i="1"/>
  <c r="J898" i="1"/>
  <c r="K898" i="1"/>
  <c r="L898" i="1"/>
  <c r="M898" i="1"/>
  <c r="I899" i="1"/>
  <c r="J899" i="1"/>
  <c r="K899" i="1"/>
  <c r="L899" i="1"/>
  <c r="M899" i="1"/>
  <c r="I900" i="1"/>
  <c r="J900" i="1"/>
  <c r="K900" i="1"/>
  <c r="L900" i="1"/>
  <c r="M900" i="1"/>
  <c r="I901" i="1"/>
  <c r="J901" i="1"/>
  <c r="K901" i="1"/>
  <c r="L901" i="1"/>
  <c r="M901" i="1"/>
  <c r="I902" i="1"/>
  <c r="J902" i="1"/>
  <c r="K902" i="1"/>
  <c r="L902" i="1"/>
  <c r="M902" i="1"/>
  <c r="I903" i="1"/>
  <c r="J903" i="1"/>
  <c r="K903" i="1"/>
  <c r="L903" i="1"/>
  <c r="M903" i="1"/>
  <c r="I904" i="1"/>
  <c r="J904" i="1"/>
  <c r="K904" i="1"/>
  <c r="L904" i="1"/>
  <c r="M904" i="1"/>
  <c r="I905" i="1"/>
  <c r="J905" i="1"/>
  <c r="K905" i="1"/>
  <c r="L905" i="1"/>
  <c r="M905" i="1"/>
  <c r="I906" i="1"/>
  <c r="J906" i="1"/>
  <c r="K906" i="1"/>
  <c r="L906" i="1"/>
  <c r="M906" i="1"/>
  <c r="I907" i="1"/>
  <c r="J907" i="1"/>
  <c r="K907" i="1"/>
  <c r="L907" i="1"/>
  <c r="M907" i="1"/>
  <c r="I908" i="1"/>
  <c r="J908" i="1"/>
  <c r="K908" i="1"/>
  <c r="L908" i="1"/>
  <c r="M908" i="1"/>
  <c r="I909" i="1"/>
  <c r="J909" i="1"/>
  <c r="K909" i="1"/>
  <c r="L909" i="1"/>
  <c r="M909" i="1"/>
  <c r="I910" i="1"/>
  <c r="J910" i="1"/>
  <c r="K910" i="1"/>
  <c r="L910" i="1"/>
  <c r="M910" i="1"/>
  <c r="I911" i="1"/>
  <c r="J911" i="1"/>
  <c r="K911" i="1"/>
  <c r="L911" i="1"/>
  <c r="M911" i="1"/>
  <c r="I912" i="1"/>
  <c r="J912" i="1"/>
  <c r="K912" i="1"/>
  <c r="L912" i="1"/>
  <c r="M912" i="1"/>
  <c r="I913" i="1"/>
  <c r="J913" i="1"/>
  <c r="K913" i="1"/>
  <c r="L913" i="1"/>
  <c r="M913" i="1"/>
  <c r="I914" i="1"/>
  <c r="J914" i="1"/>
  <c r="K914" i="1"/>
  <c r="L914" i="1"/>
  <c r="M914" i="1"/>
  <c r="I915" i="1"/>
  <c r="J915" i="1"/>
  <c r="K915" i="1"/>
  <c r="L915" i="1"/>
  <c r="M915" i="1"/>
  <c r="I916" i="1"/>
  <c r="J916" i="1"/>
  <c r="K916" i="1"/>
  <c r="L916" i="1"/>
  <c r="M916" i="1"/>
  <c r="I917" i="1"/>
  <c r="J917" i="1"/>
  <c r="K917" i="1"/>
  <c r="L917" i="1"/>
  <c r="M917" i="1"/>
  <c r="I918" i="1"/>
  <c r="J918" i="1"/>
  <c r="K918" i="1"/>
  <c r="L918" i="1"/>
  <c r="M918" i="1"/>
  <c r="I919" i="1"/>
  <c r="J919" i="1"/>
  <c r="K919" i="1"/>
  <c r="L919" i="1"/>
  <c r="M919" i="1"/>
  <c r="I920" i="1"/>
  <c r="J920" i="1"/>
  <c r="K920" i="1"/>
  <c r="L920" i="1"/>
  <c r="M920" i="1"/>
  <c r="I921" i="1"/>
  <c r="J921" i="1"/>
  <c r="K921" i="1"/>
  <c r="L921" i="1"/>
  <c r="M921" i="1"/>
  <c r="I922" i="1"/>
  <c r="J922" i="1"/>
  <c r="K922" i="1"/>
  <c r="L922" i="1"/>
  <c r="M922" i="1"/>
  <c r="I923" i="1"/>
  <c r="J923" i="1"/>
  <c r="K923" i="1"/>
  <c r="L923" i="1"/>
  <c r="M923" i="1"/>
  <c r="I924" i="1"/>
  <c r="J924" i="1"/>
  <c r="K924" i="1"/>
  <c r="L924" i="1"/>
  <c r="M924" i="1"/>
  <c r="I925" i="1"/>
  <c r="J925" i="1"/>
  <c r="K925" i="1"/>
  <c r="L925" i="1"/>
  <c r="M925" i="1"/>
  <c r="I926" i="1"/>
  <c r="J926" i="1"/>
  <c r="K926" i="1"/>
  <c r="L926" i="1"/>
  <c r="M926" i="1"/>
  <c r="I927" i="1"/>
  <c r="J927" i="1"/>
  <c r="K927" i="1"/>
  <c r="L927" i="1"/>
  <c r="M927" i="1"/>
  <c r="I928" i="1"/>
  <c r="J928" i="1"/>
  <c r="K928" i="1"/>
  <c r="L928" i="1"/>
  <c r="M928" i="1"/>
  <c r="I929" i="1"/>
  <c r="J929" i="1"/>
  <c r="K929" i="1"/>
  <c r="L929" i="1"/>
  <c r="M929" i="1"/>
  <c r="I930" i="1"/>
  <c r="J930" i="1"/>
  <c r="K930" i="1"/>
  <c r="L930" i="1"/>
  <c r="M930" i="1"/>
  <c r="I931" i="1"/>
  <c r="J931" i="1"/>
  <c r="K931" i="1"/>
  <c r="L931" i="1"/>
  <c r="M931" i="1"/>
  <c r="I932" i="1"/>
  <c r="J932" i="1"/>
  <c r="K932" i="1"/>
  <c r="L932" i="1"/>
  <c r="M932" i="1"/>
  <c r="I933" i="1"/>
  <c r="J933" i="1"/>
  <c r="K933" i="1"/>
  <c r="L933" i="1"/>
  <c r="M933" i="1"/>
  <c r="I934" i="1"/>
  <c r="J934" i="1"/>
  <c r="K934" i="1"/>
  <c r="L934" i="1"/>
  <c r="M934" i="1"/>
  <c r="I935" i="1"/>
  <c r="J935" i="1"/>
  <c r="K935" i="1"/>
  <c r="L935" i="1"/>
  <c r="M935" i="1"/>
  <c r="I936" i="1"/>
  <c r="J936" i="1"/>
  <c r="K936" i="1"/>
  <c r="L936" i="1"/>
  <c r="M936" i="1"/>
  <c r="I937" i="1"/>
  <c r="J937" i="1"/>
  <c r="K937" i="1"/>
  <c r="L937" i="1"/>
  <c r="M937" i="1"/>
  <c r="I938" i="1"/>
  <c r="J938" i="1"/>
  <c r="K938" i="1"/>
  <c r="L938" i="1"/>
  <c r="M938" i="1"/>
  <c r="I939" i="1"/>
  <c r="J939" i="1"/>
  <c r="K939" i="1"/>
  <c r="L939" i="1"/>
  <c r="M939" i="1"/>
  <c r="I940" i="1"/>
  <c r="J940" i="1"/>
  <c r="K940" i="1"/>
  <c r="L940" i="1"/>
  <c r="M940" i="1"/>
  <c r="I941" i="1"/>
  <c r="J941" i="1"/>
  <c r="K941" i="1"/>
  <c r="L941" i="1"/>
  <c r="M941" i="1"/>
  <c r="I942" i="1"/>
  <c r="J942" i="1"/>
  <c r="K942" i="1"/>
  <c r="L942" i="1"/>
  <c r="M942" i="1"/>
  <c r="I943" i="1"/>
  <c r="J943" i="1"/>
  <c r="K943" i="1"/>
  <c r="L943" i="1"/>
  <c r="M943" i="1"/>
  <c r="I944" i="1"/>
  <c r="J944" i="1"/>
  <c r="K944" i="1"/>
  <c r="L944" i="1"/>
  <c r="M944" i="1"/>
  <c r="I945" i="1"/>
  <c r="J945" i="1"/>
  <c r="K945" i="1"/>
  <c r="L945" i="1"/>
  <c r="M945" i="1"/>
  <c r="I946" i="1"/>
  <c r="J946" i="1"/>
  <c r="K946" i="1"/>
  <c r="L946" i="1"/>
  <c r="M946" i="1"/>
  <c r="I947" i="1"/>
  <c r="J947" i="1"/>
  <c r="K947" i="1"/>
  <c r="L947" i="1"/>
  <c r="M947" i="1"/>
  <c r="I948" i="1"/>
  <c r="J948" i="1"/>
  <c r="K948" i="1"/>
  <c r="L948" i="1"/>
  <c r="M948" i="1"/>
  <c r="I949" i="1"/>
  <c r="J949" i="1"/>
  <c r="K949" i="1"/>
  <c r="L949" i="1"/>
  <c r="M949" i="1"/>
  <c r="I950" i="1"/>
  <c r="J950" i="1"/>
  <c r="K950" i="1"/>
  <c r="L950" i="1"/>
  <c r="M950" i="1"/>
  <c r="I951" i="1"/>
  <c r="J951" i="1"/>
  <c r="K951" i="1"/>
  <c r="L951" i="1"/>
  <c r="M951" i="1"/>
  <c r="I952" i="1"/>
  <c r="J952" i="1"/>
  <c r="K952" i="1"/>
  <c r="L952" i="1"/>
  <c r="M952" i="1"/>
  <c r="I953" i="1"/>
  <c r="J953" i="1"/>
  <c r="K953" i="1"/>
  <c r="L953" i="1"/>
  <c r="M953" i="1"/>
  <c r="I954" i="1"/>
  <c r="J954" i="1"/>
  <c r="K954" i="1"/>
  <c r="L954" i="1"/>
  <c r="M954" i="1"/>
  <c r="I955" i="1"/>
  <c r="J955" i="1"/>
  <c r="K955" i="1"/>
  <c r="L955" i="1"/>
  <c r="M955" i="1"/>
  <c r="I956" i="1"/>
  <c r="J956" i="1"/>
  <c r="K956" i="1"/>
  <c r="L956" i="1"/>
  <c r="M956" i="1"/>
  <c r="I957" i="1"/>
  <c r="J957" i="1"/>
  <c r="K957" i="1"/>
  <c r="L957" i="1"/>
  <c r="M957" i="1"/>
  <c r="I958" i="1"/>
  <c r="J958" i="1"/>
  <c r="K958" i="1"/>
  <c r="L958" i="1"/>
  <c r="M958" i="1"/>
  <c r="I959" i="1"/>
  <c r="J959" i="1"/>
  <c r="K959" i="1"/>
  <c r="L959" i="1"/>
  <c r="M959" i="1"/>
  <c r="I960" i="1"/>
  <c r="J960" i="1"/>
  <c r="K960" i="1"/>
  <c r="L960" i="1"/>
  <c r="M960" i="1"/>
  <c r="I961" i="1"/>
  <c r="J961" i="1"/>
  <c r="K961" i="1"/>
  <c r="L961" i="1"/>
  <c r="M961" i="1"/>
  <c r="I962" i="1"/>
  <c r="J962" i="1"/>
  <c r="K962" i="1"/>
  <c r="L962" i="1"/>
  <c r="M962" i="1"/>
  <c r="I963" i="1"/>
  <c r="J963" i="1"/>
  <c r="K963" i="1"/>
  <c r="L963" i="1"/>
  <c r="M963" i="1"/>
  <c r="I964" i="1"/>
  <c r="J964" i="1"/>
  <c r="K964" i="1"/>
  <c r="L964" i="1"/>
  <c r="M964" i="1"/>
  <c r="I965" i="1"/>
  <c r="J965" i="1"/>
  <c r="K965" i="1"/>
  <c r="L965" i="1"/>
  <c r="M965" i="1"/>
  <c r="I966" i="1"/>
  <c r="J966" i="1"/>
  <c r="K966" i="1"/>
  <c r="L966" i="1"/>
  <c r="M966" i="1"/>
  <c r="I967" i="1"/>
  <c r="J967" i="1"/>
  <c r="K967" i="1"/>
  <c r="L967" i="1"/>
  <c r="M967" i="1"/>
  <c r="I968" i="1"/>
  <c r="J968" i="1"/>
  <c r="K968" i="1"/>
  <c r="L968" i="1"/>
  <c r="M968" i="1"/>
  <c r="I969" i="1"/>
  <c r="J969" i="1"/>
  <c r="K969" i="1"/>
  <c r="L969" i="1"/>
  <c r="M969" i="1"/>
  <c r="I970" i="1"/>
  <c r="J970" i="1"/>
  <c r="K970" i="1"/>
  <c r="L970" i="1"/>
  <c r="M970" i="1"/>
  <c r="I971" i="1"/>
  <c r="J971" i="1"/>
  <c r="K971" i="1"/>
  <c r="L971" i="1"/>
  <c r="M971" i="1"/>
  <c r="I972" i="1"/>
  <c r="J972" i="1"/>
  <c r="K972" i="1"/>
  <c r="L972" i="1"/>
  <c r="M972" i="1"/>
  <c r="I973" i="1"/>
  <c r="J973" i="1"/>
  <c r="K973" i="1"/>
  <c r="L973" i="1"/>
  <c r="M973" i="1"/>
  <c r="I974" i="1"/>
  <c r="J974" i="1"/>
  <c r="K974" i="1"/>
  <c r="L974" i="1"/>
  <c r="M974" i="1"/>
  <c r="I975" i="1"/>
  <c r="J975" i="1"/>
  <c r="K975" i="1"/>
  <c r="L975" i="1"/>
  <c r="M975" i="1"/>
  <c r="I976" i="1"/>
  <c r="J976" i="1"/>
  <c r="K976" i="1"/>
  <c r="L976" i="1"/>
  <c r="M976" i="1"/>
  <c r="I977" i="1"/>
  <c r="J977" i="1"/>
  <c r="K977" i="1"/>
  <c r="L977" i="1"/>
  <c r="M977" i="1"/>
  <c r="I978" i="1"/>
  <c r="J978" i="1"/>
  <c r="K978" i="1"/>
  <c r="L978" i="1"/>
  <c r="M978" i="1"/>
  <c r="I979" i="1"/>
  <c r="J979" i="1"/>
  <c r="K979" i="1"/>
  <c r="L979" i="1"/>
  <c r="M979" i="1"/>
  <c r="I980" i="1"/>
  <c r="J980" i="1"/>
  <c r="K980" i="1"/>
  <c r="L980" i="1"/>
  <c r="M980" i="1"/>
  <c r="I981" i="1"/>
  <c r="J981" i="1"/>
  <c r="K981" i="1"/>
  <c r="L981" i="1"/>
  <c r="M981" i="1"/>
  <c r="I982" i="1"/>
  <c r="J982" i="1"/>
  <c r="K982" i="1"/>
  <c r="L982" i="1"/>
  <c r="M982" i="1"/>
  <c r="I983" i="1"/>
  <c r="J983" i="1"/>
  <c r="K983" i="1"/>
  <c r="L983" i="1"/>
  <c r="M983" i="1"/>
  <c r="I984" i="1"/>
  <c r="J984" i="1"/>
  <c r="K984" i="1"/>
  <c r="L984" i="1"/>
  <c r="M984" i="1"/>
  <c r="I985" i="1"/>
  <c r="J985" i="1"/>
  <c r="K985" i="1"/>
  <c r="L985" i="1"/>
  <c r="M985" i="1"/>
  <c r="I986" i="1"/>
  <c r="J986" i="1"/>
  <c r="K986" i="1"/>
  <c r="L986" i="1"/>
  <c r="M986" i="1"/>
  <c r="I987" i="1"/>
  <c r="J987" i="1"/>
  <c r="K987" i="1"/>
  <c r="L987" i="1"/>
  <c r="M987" i="1"/>
  <c r="I988" i="1"/>
  <c r="J988" i="1"/>
  <c r="K988" i="1"/>
  <c r="L988" i="1"/>
  <c r="M988" i="1"/>
  <c r="I989" i="1"/>
  <c r="J989" i="1"/>
  <c r="K989" i="1"/>
  <c r="L989" i="1"/>
  <c r="M989" i="1"/>
  <c r="I990" i="1"/>
  <c r="J990" i="1"/>
  <c r="K990" i="1"/>
  <c r="L990" i="1"/>
  <c r="M990" i="1"/>
  <c r="I991" i="1"/>
  <c r="J991" i="1"/>
  <c r="K991" i="1"/>
  <c r="L991" i="1"/>
  <c r="M991" i="1"/>
  <c r="I992" i="1"/>
  <c r="J992" i="1"/>
  <c r="K992" i="1"/>
  <c r="L992" i="1"/>
  <c r="M992" i="1"/>
  <c r="I993" i="1"/>
  <c r="J993" i="1"/>
  <c r="K993" i="1"/>
  <c r="L993" i="1"/>
  <c r="M993" i="1"/>
  <c r="I994" i="1"/>
  <c r="J994" i="1"/>
  <c r="K994" i="1"/>
  <c r="L994" i="1"/>
  <c r="M994" i="1"/>
  <c r="I995" i="1"/>
  <c r="J995" i="1"/>
  <c r="K995" i="1"/>
  <c r="L995" i="1"/>
  <c r="M995" i="1"/>
  <c r="I996" i="1"/>
  <c r="J996" i="1"/>
  <c r="K996" i="1"/>
  <c r="L996" i="1"/>
  <c r="M996" i="1"/>
  <c r="I997" i="1"/>
  <c r="J997" i="1"/>
  <c r="K997" i="1"/>
  <c r="L997" i="1"/>
  <c r="M997" i="1"/>
  <c r="I998" i="1"/>
  <c r="J998" i="1"/>
  <c r="K998" i="1"/>
  <c r="L998" i="1"/>
  <c r="M998" i="1"/>
  <c r="I999" i="1"/>
  <c r="J999" i="1"/>
  <c r="K999" i="1"/>
  <c r="L999" i="1"/>
  <c r="M999" i="1"/>
  <c r="I1000" i="1"/>
  <c r="J1000" i="1"/>
  <c r="K1000" i="1"/>
  <c r="L1000" i="1"/>
  <c r="M1000" i="1"/>
  <c r="I1001" i="1"/>
  <c r="J1001" i="1"/>
  <c r="K1001" i="1"/>
  <c r="L1001" i="1"/>
  <c r="M1001" i="1"/>
  <c r="I1002" i="1"/>
  <c r="J1002" i="1"/>
  <c r="K1002" i="1"/>
  <c r="L1002" i="1"/>
  <c r="M1002" i="1"/>
  <c r="I1003" i="1"/>
  <c r="J1003" i="1"/>
  <c r="K1003" i="1"/>
  <c r="L1003" i="1"/>
  <c r="M1003" i="1"/>
  <c r="I1004" i="1"/>
  <c r="J1004" i="1"/>
  <c r="K1004" i="1"/>
  <c r="L1004" i="1"/>
  <c r="M1004" i="1"/>
  <c r="I1005" i="1"/>
  <c r="J1005" i="1"/>
  <c r="K1005" i="1"/>
  <c r="L1005" i="1"/>
  <c r="M1005" i="1"/>
  <c r="I1006" i="1"/>
  <c r="J1006" i="1"/>
  <c r="K1006" i="1"/>
  <c r="L1006" i="1"/>
  <c r="M1006" i="1"/>
  <c r="I1007" i="1"/>
  <c r="J1007" i="1"/>
  <c r="K1007" i="1"/>
  <c r="L1007" i="1"/>
  <c r="M1007" i="1"/>
  <c r="I1008" i="1"/>
  <c r="J1008" i="1"/>
  <c r="K1008" i="1"/>
  <c r="L1008" i="1"/>
  <c r="M1008" i="1"/>
  <c r="I1009" i="1"/>
  <c r="J1009" i="1"/>
  <c r="K1009" i="1"/>
  <c r="L1009" i="1"/>
  <c r="M1009" i="1"/>
  <c r="I1010" i="1"/>
  <c r="J1010" i="1"/>
  <c r="K1010" i="1"/>
  <c r="L1010" i="1"/>
  <c r="M1010" i="1"/>
  <c r="I1011" i="1"/>
  <c r="J1011" i="1"/>
  <c r="K1011" i="1"/>
  <c r="L1011" i="1"/>
  <c r="M1011" i="1"/>
  <c r="I1012" i="1"/>
  <c r="J1012" i="1"/>
  <c r="K1012" i="1"/>
  <c r="L1012" i="1"/>
  <c r="M1012" i="1"/>
  <c r="I1013" i="1"/>
  <c r="J1013" i="1"/>
  <c r="K1013" i="1"/>
  <c r="L1013" i="1"/>
  <c r="M1013" i="1"/>
  <c r="I1014" i="1"/>
  <c r="J1014" i="1"/>
  <c r="K1014" i="1"/>
  <c r="L1014" i="1"/>
  <c r="M1014" i="1"/>
  <c r="I1015" i="1"/>
  <c r="J1015" i="1"/>
  <c r="K1015" i="1"/>
  <c r="L1015" i="1"/>
  <c r="M1015" i="1"/>
  <c r="I1016" i="1"/>
  <c r="J1016" i="1"/>
  <c r="K1016" i="1"/>
  <c r="L1016" i="1"/>
  <c r="M1016" i="1"/>
  <c r="I1017" i="1"/>
  <c r="J1017" i="1"/>
  <c r="K1017" i="1"/>
  <c r="L1017" i="1"/>
  <c r="M1017" i="1"/>
  <c r="I1018" i="1"/>
  <c r="J1018" i="1"/>
  <c r="K1018" i="1"/>
  <c r="L1018" i="1"/>
  <c r="M1018" i="1"/>
  <c r="I1019" i="1"/>
  <c r="J1019" i="1"/>
  <c r="K1019" i="1"/>
  <c r="L1019" i="1"/>
  <c r="M1019" i="1"/>
  <c r="I1020" i="1"/>
  <c r="J1020" i="1"/>
  <c r="K1020" i="1"/>
  <c r="L1020" i="1"/>
  <c r="M1020" i="1"/>
  <c r="I1021" i="1"/>
  <c r="J1021" i="1"/>
  <c r="K1021" i="1"/>
  <c r="L1021" i="1"/>
  <c r="M1021" i="1"/>
  <c r="I1022" i="1"/>
  <c r="J1022" i="1"/>
  <c r="K1022" i="1"/>
  <c r="L1022" i="1"/>
  <c r="M1022" i="1"/>
  <c r="I1023" i="1"/>
  <c r="J1023" i="1"/>
  <c r="K1023" i="1"/>
  <c r="L1023" i="1"/>
  <c r="M1023" i="1"/>
  <c r="I1024" i="1"/>
  <c r="J1024" i="1"/>
  <c r="K1024" i="1"/>
  <c r="L1024" i="1"/>
  <c r="M1024" i="1"/>
  <c r="I1025" i="1"/>
  <c r="J1025" i="1"/>
  <c r="K1025" i="1"/>
  <c r="L1025" i="1"/>
  <c r="M1025" i="1"/>
  <c r="I1026" i="1"/>
  <c r="J1026" i="1"/>
  <c r="K1026" i="1"/>
  <c r="L1026" i="1"/>
  <c r="M1026" i="1"/>
  <c r="I1027" i="1"/>
  <c r="J1027" i="1"/>
  <c r="K1027" i="1"/>
  <c r="L1027" i="1"/>
  <c r="M1027" i="1"/>
  <c r="I1028" i="1"/>
  <c r="J1028" i="1"/>
  <c r="K1028" i="1"/>
  <c r="L1028" i="1"/>
  <c r="M1028" i="1"/>
  <c r="I1029" i="1"/>
  <c r="J1029" i="1"/>
  <c r="K1029" i="1"/>
  <c r="L1029" i="1"/>
  <c r="M1029" i="1"/>
  <c r="I1030" i="1"/>
  <c r="J1030" i="1"/>
  <c r="K1030" i="1"/>
  <c r="L1030" i="1"/>
  <c r="M1030" i="1"/>
  <c r="I1031" i="1"/>
  <c r="J1031" i="1"/>
  <c r="K1031" i="1"/>
  <c r="L1031" i="1"/>
  <c r="M1031" i="1"/>
  <c r="I1032" i="1"/>
  <c r="J1032" i="1"/>
  <c r="K1032" i="1"/>
  <c r="L1032" i="1"/>
  <c r="M1032" i="1"/>
  <c r="I1033" i="1"/>
  <c r="J1033" i="1"/>
  <c r="K1033" i="1"/>
  <c r="L1033" i="1"/>
  <c r="M1033" i="1"/>
  <c r="I1034" i="1"/>
  <c r="J1034" i="1"/>
  <c r="K1034" i="1"/>
  <c r="L1034" i="1"/>
  <c r="M1034" i="1"/>
  <c r="I1035" i="1"/>
  <c r="J1035" i="1"/>
  <c r="K1035" i="1"/>
  <c r="L1035" i="1"/>
  <c r="M1035" i="1"/>
  <c r="I1036" i="1"/>
  <c r="J1036" i="1"/>
  <c r="K1036" i="1"/>
  <c r="L1036" i="1"/>
  <c r="M1036" i="1"/>
  <c r="I1037" i="1"/>
  <c r="J1037" i="1"/>
  <c r="K1037" i="1"/>
  <c r="L1037" i="1"/>
  <c r="M1037" i="1"/>
  <c r="I1038" i="1"/>
  <c r="J1038" i="1"/>
  <c r="K1038" i="1"/>
  <c r="L1038" i="1"/>
  <c r="M1038" i="1"/>
  <c r="I1039" i="1"/>
  <c r="J1039" i="1"/>
  <c r="K1039" i="1"/>
  <c r="L1039" i="1"/>
  <c r="M1039" i="1"/>
  <c r="I1040" i="1"/>
  <c r="J1040" i="1"/>
  <c r="K1040" i="1"/>
  <c r="L1040" i="1"/>
  <c r="M1040" i="1"/>
  <c r="J4" i="1"/>
  <c r="K4" i="1"/>
  <c r="L4" i="1"/>
  <c r="M4" i="1"/>
  <c r="I4" i="1"/>
  <c r="J1" i="1"/>
  <c r="K1" i="1"/>
  <c r="L1" i="1"/>
  <c r="M1" i="1"/>
  <c r="I1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F282" i="1"/>
  <c r="G282" i="1"/>
  <c r="H282" i="1"/>
  <c r="F283" i="1"/>
  <c r="G283" i="1"/>
  <c r="H283" i="1"/>
  <c r="F284" i="1"/>
  <c r="G284" i="1"/>
  <c r="H284" i="1"/>
  <c r="F285" i="1"/>
  <c r="G285" i="1"/>
  <c r="H285" i="1"/>
  <c r="F286" i="1"/>
  <c r="G286" i="1"/>
  <c r="H286" i="1"/>
  <c r="F287" i="1"/>
  <c r="G287" i="1"/>
  <c r="H287" i="1"/>
  <c r="F288" i="1"/>
  <c r="G288" i="1"/>
  <c r="H288" i="1"/>
  <c r="F289" i="1"/>
  <c r="G289" i="1"/>
  <c r="H289" i="1"/>
  <c r="F290" i="1"/>
  <c r="G290" i="1"/>
  <c r="H290" i="1"/>
  <c r="F291" i="1"/>
  <c r="G291" i="1"/>
  <c r="H291" i="1"/>
  <c r="F292" i="1"/>
  <c r="G292" i="1"/>
  <c r="H292" i="1"/>
  <c r="F293" i="1"/>
  <c r="G293" i="1"/>
  <c r="H293" i="1"/>
  <c r="F294" i="1"/>
  <c r="G294" i="1"/>
  <c r="H294" i="1"/>
  <c r="F295" i="1"/>
  <c r="G295" i="1"/>
  <c r="H295" i="1"/>
  <c r="F296" i="1"/>
  <c r="G296" i="1"/>
  <c r="H296" i="1"/>
  <c r="F297" i="1"/>
  <c r="G297" i="1"/>
  <c r="H297" i="1"/>
  <c r="F298" i="1"/>
  <c r="G298" i="1"/>
  <c r="H298" i="1"/>
  <c r="F299" i="1"/>
  <c r="G299" i="1"/>
  <c r="H299" i="1"/>
  <c r="F300" i="1"/>
  <c r="G300" i="1"/>
  <c r="H300" i="1"/>
  <c r="F301" i="1"/>
  <c r="G301" i="1"/>
  <c r="H301" i="1"/>
  <c r="F302" i="1"/>
  <c r="G302" i="1"/>
  <c r="H302" i="1"/>
  <c r="F303" i="1"/>
  <c r="G303" i="1"/>
  <c r="H303" i="1"/>
  <c r="F304" i="1"/>
  <c r="G304" i="1"/>
  <c r="H304" i="1"/>
  <c r="F305" i="1"/>
  <c r="G305" i="1"/>
  <c r="H305" i="1"/>
  <c r="F306" i="1"/>
  <c r="G306" i="1"/>
  <c r="H306" i="1"/>
  <c r="F307" i="1"/>
  <c r="G307" i="1"/>
  <c r="H307" i="1"/>
  <c r="F308" i="1"/>
  <c r="G308" i="1"/>
  <c r="H308" i="1"/>
  <c r="F309" i="1"/>
  <c r="G309" i="1"/>
  <c r="H309" i="1"/>
  <c r="F310" i="1"/>
  <c r="G310" i="1"/>
  <c r="H310" i="1"/>
  <c r="F311" i="1"/>
  <c r="G311" i="1"/>
  <c r="H311" i="1"/>
  <c r="F312" i="1"/>
  <c r="G312" i="1"/>
  <c r="H312" i="1"/>
  <c r="F313" i="1"/>
  <c r="G313" i="1"/>
  <c r="H313" i="1"/>
  <c r="F314" i="1"/>
  <c r="G314" i="1"/>
  <c r="H314" i="1"/>
  <c r="F315" i="1"/>
  <c r="G315" i="1"/>
  <c r="H315" i="1"/>
  <c r="F316" i="1"/>
  <c r="G316" i="1"/>
  <c r="H316" i="1"/>
  <c r="F317" i="1"/>
  <c r="G317" i="1"/>
  <c r="H317" i="1"/>
  <c r="F318" i="1"/>
  <c r="G318" i="1"/>
  <c r="H318" i="1"/>
  <c r="F319" i="1"/>
  <c r="G319" i="1"/>
  <c r="H319" i="1"/>
  <c r="F320" i="1"/>
  <c r="G320" i="1"/>
  <c r="H320" i="1"/>
  <c r="F321" i="1"/>
  <c r="G321" i="1"/>
  <c r="H321" i="1"/>
  <c r="F322" i="1"/>
  <c r="G322" i="1"/>
  <c r="H322" i="1"/>
  <c r="F323" i="1"/>
  <c r="G323" i="1"/>
  <c r="H323" i="1"/>
  <c r="F324" i="1"/>
  <c r="G324" i="1"/>
  <c r="H324" i="1"/>
  <c r="F325" i="1"/>
  <c r="G325" i="1"/>
  <c r="H325" i="1"/>
  <c r="F326" i="1"/>
  <c r="G326" i="1"/>
  <c r="H326" i="1"/>
  <c r="F327" i="1"/>
  <c r="G327" i="1"/>
  <c r="H327" i="1"/>
  <c r="F328" i="1"/>
  <c r="G328" i="1"/>
  <c r="H328" i="1"/>
  <c r="F329" i="1"/>
  <c r="G329" i="1"/>
  <c r="H329" i="1"/>
  <c r="F330" i="1"/>
  <c r="G330" i="1"/>
  <c r="H330" i="1"/>
  <c r="F331" i="1"/>
  <c r="G331" i="1"/>
  <c r="H331" i="1"/>
  <c r="F332" i="1"/>
  <c r="G332" i="1"/>
  <c r="H332" i="1"/>
  <c r="F333" i="1"/>
  <c r="G333" i="1"/>
  <c r="H333" i="1"/>
  <c r="F334" i="1"/>
  <c r="G334" i="1"/>
  <c r="H334" i="1"/>
  <c r="F335" i="1"/>
  <c r="G335" i="1"/>
  <c r="H335" i="1"/>
  <c r="F336" i="1"/>
  <c r="G336" i="1"/>
  <c r="H336" i="1"/>
  <c r="F337" i="1"/>
  <c r="G337" i="1"/>
  <c r="H337" i="1"/>
  <c r="F338" i="1"/>
  <c r="G338" i="1"/>
  <c r="H338" i="1"/>
  <c r="F339" i="1"/>
  <c r="G339" i="1"/>
  <c r="H339" i="1"/>
  <c r="F340" i="1"/>
  <c r="G340" i="1"/>
  <c r="H340" i="1"/>
  <c r="F341" i="1"/>
  <c r="G341" i="1"/>
  <c r="H341" i="1"/>
  <c r="F342" i="1"/>
  <c r="G342" i="1"/>
  <c r="H342" i="1"/>
  <c r="F343" i="1"/>
  <c r="G343" i="1"/>
  <c r="H343" i="1"/>
  <c r="F344" i="1"/>
  <c r="G344" i="1"/>
  <c r="H344" i="1"/>
  <c r="F345" i="1"/>
  <c r="G345" i="1"/>
  <c r="H345" i="1"/>
  <c r="F346" i="1"/>
  <c r="G346" i="1"/>
  <c r="H346" i="1"/>
  <c r="F347" i="1"/>
  <c r="G347" i="1"/>
  <c r="H347" i="1"/>
  <c r="F348" i="1"/>
  <c r="G348" i="1"/>
  <c r="H348" i="1"/>
  <c r="F349" i="1"/>
  <c r="G349" i="1"/>
  <c r="H349" i="1"/>
  <c r="F350" i="1"/>
  <c r="G350" i="1"/>
  <c r="H350" i="1"/>
  <c r="F351" i="1"/>
  <c r="G351" i="1"/>
  <c r="H351" i="1"/>
  <c r="F352" i="1"/>
  <c r="G352" i="1"/>
  <c r="H352" i="1"/>
  <c r="F353" i="1"/>
  <c r="G353" i="1"/>
  <c r="H353" i="1"/>
  <c r="F354" i="1"/>
  <c r="G354" i="1"/>
  <c r="H354" i="1"/>
  <c r="F355" i="1"/>
  <c r="G355" i="1"/>
  <c r="H355" i="1"/>
  <c r="F356" i="1"/>
  <c r="G356" i="1"/>
  <c r="H356" i="1"/>
  <c r="F357" i="1"/>
  <c r="G357" i="1"/>
  <c r="H357" i="1"/>
  <c r="F358" i="1"/>
  <c r="G358" i="1"/>
  <c r="H358" i="1"/>
  <c r="F359" i="1"/>
  <c r="G359" i="1"/>
  <c r="H359" i="1"/>
  <c r="F360" i="1"/>
  <c r="G360" i="1"/>
  <c r="H360" i="1"/>
  <c r="F361" i="1"/>
  <c r="G361" i="1"/>
  <c r="H361" i="1"/>
  <c r="F362" i="1"/>
  <c r="G362" i="1"/>
  <c r="H362" i="1"/>
  <c r="F363" i="1"/>
  <c r="G363" i="1"/>
  <c r="H363" i="1"/>
  <c r="F364" i="1"/>
  <c r="G364" i="1"/>
  <c r="H364" i="1"/>
  <c r="F365" i="1"/>
  <c r="G365" i="1"/>
  <c r="H365" i="1"/>
  <c r="F366" i="1"/>
  <c r="G366" i="1"/>
  <c r="H366" i="1"/>
  <c r="F367" i="1"/>
  <c r="G367" i="1"/>
  <c r="H367" i="1"/>
  <c r="F368" i="1"/>
  <c r="G368" i="1"/>
  <c r="H368" i="1"/>
  <c r="F369" i="1"/>
  <c r="G369" i="1"/>
  <c r="H369" i="1"/>
  <c r="F370" i="1"/>
  <c r="G370" i="1"/>
  <c r="H370" i="1"/>
  <c r="F371" i="1"/>
  <c r="G371" i="1"/>
  <c r="H371" i="1"/>
  <c r="F372" i="1"/>
  <c r="G372" i="1"/>
  <c r="H372" i="1"/>
  <c r="F373" i="1"/>
  <c r="G373" i="1"/>
  <c r="H373" i="1"/>
  <c r="F374" i="1"/>
  <c r="G374" i="1"/>
  <c r="H374" i="1"/>
  <c r="F375" i="1"/>
  <c r="G375" i="1"/>
  <c r="H375" i="1"/>
  <c r="F376" i="1"/>
  <c r="G376" i="1"/>
  <c r="H376" i="1"/>
  <c r="F377" i="1"/>
  <c r="G377" i="1"/>
  <c r="H377" i="1"/>
  <c r="F378" i="1"/>
  <c r="G378" i="1"/>
  <c r="H378" i="1"/>
  <c r="F379" i="1"/>
  <c r="G379" i="1"/>
  <c r="H379" i="1"/>
  <c r="F380" i="1"/>
  <c r="G380" i="1"/>
  <c r="H380" i="1"/>
  <c r="F381" i="1"/>
  <c r="G381" i="1"/>
  <c r="H381" i="1"/>
  <c r="F382" i="1"/>
  <c r="G382" i="1"/>
  <c r="H382" i="1"/>
  <c r="F383" i="1"/>
  <c r="G383" i="1"/>
  <c r="H383" i="1"/>
  <c r="F384" i="1"/>
  <c r="G384" i="1"/>
  <c r="H384" i="1"/>
  <c r="F385" i="1"/>
  <c r="G385" i="1"/>
  <c r="H385" i="1"/>
  <c r="F386" i="1"/>
  <c r="G386" i="1"/>
  <c r="H386" i="1"/>
  <c r="F387" i="1"/>
  <c r="G387" i="1"/>
  <c r="H387" i="1"/>
  <c r="F388" i="1"/>
  <c r="G388" i="1"/>
  <c r="H388" i="1"/>
  <c r="F389" i="1"/>
  <c r="G389" i="1"/>
  <c r="H389" i="1"/>
  <c r="F390" i="1"/>
  <c r="G390" i="1"/>
  <c r="H390" i="1"/>
  <c r="F391" i="1"/>
  <c r="G391" i="1"/>
  <c r="H391" i="1"/>
  <c r="F392" i="1"/>
  <c r="G392" i="1"/>
  <c r="H392" i="1"/>
  <c r="F393" i="1"/>
  <c r="G393" i="1"/>
  <c r="H393" i="1"/>
  <c r="F394" i="1"/>
  <c r="G394" i="1"/>
  <c r="H394" i="1"/>
  <c r="F395" i="1"/>
  <c r="G395" i="1"/>
  <c r="H395" i="1"/>
  <c r="F396" i="1"/>
  <c r="G396" i="1"/>
  <c r="H396" i="1"/>
  <c r="F397" i="1"/>
  <c r="G397" i="1"/>
  <c r="H397" i="1"/>
  <c r="F398" i="1"/>
  <c r="G398" i="1"/>
  <c r="H398" i="1"/>
  <c r="F399" i="1"/>
  <c r="G399" i="1"/>
  <c r="H399" i="1"/>
  <c r="F400" i="1"/>
  <c r="G400" i="1"/>
  <c r="H400" i="1"/>
  <c r="F401" i="1"/>
  <c r="G401" i="1"/>
  <c r="H401" i="1"/>
  <c r="F402" i="1"/>
  <c r="G402" i="1"/>
  <c r="H402" i="1"/>
  <c r="F403" i="1"/>
  <c r="G403" i="1"/>
  <c r="H403" i="1"/>
  <c r="F404" i="1"/>
  <c r="G404" i="1"/>
  <c r="H404" i="1"/>
  <c r="F405" i="1"/>
  <c r="G405" i="1"/>
  <c r="H405" i="1"/>
  <c r="F406" i="1"/>
  <c r="G406" i="1"/>
  <c r="H406" i="1"/>
  <c r="F407" i="1"/>
  <c r="G407" i="1"/>
  <c r="H407" i="1"/>
  <c r="F408" i="1"/>
  <c r="G408" i="1"/>
  <c r="H408" i="1"/>
  <c r="F409" i="1"/>
  <c r="G409" i="1"/>
  <c r="H409" i="1"/>
  <c r="F410" i="1"/>
  <c r="G410" i="1"/>
  <c r="H410" i="1"/>
  <c r="F411" i="1"/>
  <c r="G411" i="1"/>
  <c r="H411" i="1"/>
  <c r="F412" i="1"/>
  <c r="G412" i="1"/>
  <c r="H412" i="1"/>
  <c r="F413" i="1"/>
  <c r="G413" i="1"/>
  <c r="H413" i="1"/>
  <c r="F414" i="1"/>
  <c r="G414" i="1"/>
  <c r="H414" i="1"/>
  <c r="F415" i="1"/>
  <c r="G415" i="1"/>
  <c r="H415" i="1"/>
  <c r="F416" i="1"/>
  <c r="G416" i="1"/>
  <c r="H416" i="1"/>
  <c r="F417" i="1"/>
  <c r="G417" i="1"/>
  <c r="H417" i="1"/>
  <c r="F418" i="1"/>
  <c r="G418" i="1"/>
  <c r="H418" i="1"/>
  <c r="F419" i="1"/>
  <c r="G419" i="1"/>
  <c r="H419" i="1"/>
  <c r="F420" i="1"/>
  <c r="G420" i="1"/>
  <c r="H420" i="1"/>
  <c r="F421" i="1"/>
  <c r="G421" i="1"/>
  <c r="H421" i="1"/>
  <c r="F422" i="1"/>
  <c r="G422" i="1"/>
  <c r="H422" i="1"/>
  <c r="F423" i="1"/>
  <c r="G423" i="1"/>
  <c r="H423" i="1"/>
  <c r="F424" i="1"/>
  <c r="G424" i="1"/>
  <c r="H424" i="1"/>
  <c r="F425" i="1"/>
  <c r="G425" i="1"/>
  <c r="H425" i="1"/>
  <c r="F426" i="1"/>
  <c r="G426" i="1"/>
  <c r="H426" i="1"/>
  <c r="F427" i="1"/>
  <c r="G427" i="1"/>
  <c r="H427" i="1"/>
  <c r="F428" i="1"/>
  <c r="G428" i="1"/>
  <c r="H428" i="1"/>
  <c r="F429" i="1"/>
  <c r="G429" i="1"/>
  <c r="H429" i="1"/>
  <c r="F430" i="1"/>
  <c r="G430" i="1"/>
  <c r="H430" i="1"/>
  <c r="F431" i="1"/>
  <c r="G431" i="1"/>
  <c r="H431" i="1"/>
  <c r="F432" i="1"/>
  <c r="G432" i="1"/>
  <c r="H432" i="1"/>
  <c r="F433" i="1"/>
  <c r="G433" i="1"/>
  <c r="H433" i="1"/>
  <c r="F434" i="1"/>
  <c r="G434" i="1"/>
  <c r="H434" i="1"/>
  <c r="F435" i="1"/>
  <c r="G435" i="1"/>
  <c r="H435" i="1"/>
  <c r="F436" i="1"/>
  <c r="G436" i="1"/>
  <c r="H436" i="1"/>
  <c r="F437" i="1"/>
  <c r="G437" i="1"/>
  <c r="H437" i="1"/>
  <c r="F438" i="1"/>
  <c r="G438" i="1"/>
  <c r="H438" i="1"/>
  <c r="F439" i="1"/>
  <c r="G439" i="1"/>
  <c r="H439" i="1"/>
  <c r="F440" i="1"/>
  <c r="G440" i="1"/>
  <c r="H440" i="1"/>
  <c r="F441" i="1"/>
  <c r="G441" i="1"/>
  <c r="H441" i="1"/>
  <c r="F442" i="1"/>
  <c r="G442" i="1"/>
  <c r="H442" i="1"/>
  <c r="F443" i="1"/>
  <c r="G443" i="1"/>
  <c r="H443" i="1"/>
  <c r="F444" i="1"/>
  <c r="G444" i="1"/>
  <c r="H444" i="1"/>
  <c r="F445" i="1"/>
  <c r="G445" i="1"/>
  <c r="H445" i="1"/>
  <c r="F446" i="1"/>
  <c r="G446" i="1"/>
  <c r="H446" i="1"/>
  <c r="F447" i="1"/>
  <c r="G447" i="1"/>
  <c r="H447" i="1"/>
  <c r="F448" i="1"/>
  <c r="G448" i="1"/>
  <c r="H448" i="1"/>
  <c r="F449" i="1"/>
  <c r="G449" i="1"/>
  <c r="H449" i="1"/>
  <c r="F450" i="1"/>
  <c r="G450" i="1"/>
  <c r="H450" i="1"/>
  <c r="F451" i="1"/>
  <c r="G451" i="1"/>
  <c r="H451" i="1"/>
  <c r="F452" i="1"/>
  <c r="G452" i="1"/>
  <c r="H452" i="1"/>
  <c r="F453" i="1"/>
  <c r="G453" i="1"/>
  <c r="H453" i="1"/>
  <c r="F454" i="1"/>
  <c r="G454" i="1"/>
  <c r="H454" i="1"/>
  <c r="F455" i="1"/>
  <c r="G455" i="1"/>
  <c r="H455" i="1"/>
  <c r="F456" i="1"/>
  <c r="G456" i="1"/>
  <c r="H456" i="1"/>
  <c r="F457" i="1"/>
  <c r="G457" i="1"/>
  <c r="H457" i="1"/>
  <c r="F458" i="1"/>
  <c r="G458" i="1"/>
  <c r="H458" i="1"/>
  <c r="F459" i="1"/>
  <c r="G459" i="1"/>
  <c r="H459" i="1"/>
  <c r="F460" i="1"/>
  <c r="G460" i="1"/>
  <c r="H460" i="1"/>
  <c r="F461" i="1"/>
  <c r="G461" i="1"/>
  <c r="H461" i="1"/>
  <c r="F462" i="1"/>
  <c r="G462" i="1"/>
  <c r="H462" i="1"/>
  <c r="F463" i="1"/>
  <c r="G463" i="1"/>
  <c r="H463" i="1"/>
  <c r="F464" i="1"/>
  <c r="G464" i="1"/>
  <c r="H464" i="1"/>
  <c r="F465" i="1"/>
  <c r="G465" i="1"/>
  <c r="H465" i="1"/>
  <c r="F466" i="1"/>
  <c r="G466" i="1"/>
  <c r="H466" i="1"/>
  <c r="F467" i="1"/>
  <c r="G467" i="1"/>
  <c r="H467" i="1"/>
  <c r="F468" i="1"/>
  <c r="G468" i="1"/>
  <c r="H468" i="1"/>
  <c r="F469" i="1"/>
  <c r="G469" i="1"/>
  <c r="H469" i="1"/>
  <c r="F470" i="1"/>
  <c r="G470" i="1"/>
  <c r="H470" i="1"/>
  <c r="F471" i="1"/>
  <c r="G471" i="1"/>
  <c r="H471" i="1"/>
  <c r="F472" i="1"/>
  <c r="G472" i="1"/>
  <c r="H472" i="1"/>
  <c r="F473" i="1"/>
  <c r="G473" i="1"/>
  <c r="H473" i="1"/>
  <c r="F474" i="1"/>
  <c r="G474" i="1"/>
  <c r="H474" i="1"/>
  <c r="F475" i="1"/>
  <c r="G475" i="1"/>
  <c r="H475" i="1"/>
  <c r="F476" i="1"/>
  <c r="G476" i="1"/>
  <c r="H476" i="1"/>
  <c r="F477" i="1"/>
  <c r="G477" i="1"/>
  <c r="H477" i="1"/>
  <c r="F478" i="1"/>
  <c r="G478" i="1"/>
  <c r="H478" i="1"/>
  <c r="F479" i="1"/>
  <c r="G479" i="1"/>
  <c r="H479" i="1"/>
  <c r="F480" i="1"/>
  <c r="G480" i="1"/>
  <c r="H480" i="1"/>
  <c r="F481" i="1"/>
  <c r="G481" i="1"/>
  <c r="H481" i="1"/>
  <c r="F482" i="1"/>
  <c r="G482" i="1"/>
  <c r="H482" i="1"/>
  <c r="F483" i="1"/>
  <c r="G483" i="1"/>
  <c r="H483" i="1"/>
  <c r="F484" i="1"/>
  <c r="G484" i="1"/>
  <c r="H484" i="1"/>
  <c r="F485" i="1"/>
  <c r="G485" i="1"/>
  <c r="H485" i="1"/>
  <c r="F486" i="1"/>
  <c r="G486" i="1"/>
  <c r="H486" i="1"/>
  <c r="F487" i="1"/>
  <c r="G487" i="1"/>
  <c r="H487" i="1"/>
  <c r="F488" i="1"/>
  <c r="G488" i="1"/>
  <c r="H488" i="1"/>
  <c r="F489" i="1"/>
  <c r="G489" i="1"/>
  <c r="H489" i="1"/>
  <c r="F490" i="1"/>
  <c r="G490" i="1"/>
  <c r="H490" i="1"/>
  <c r="F491" i="1"/>
  <c r="G491" i="1"/>
  <c r="H491" i="1"/>
  <c r="F492" i="1"/>
  <c r="G492" i="1"/>
  <c r="H492" i="1"/>
  <c r="F493" i="1"/>
  <c r="G493" i="1"/>
  <c r="H493" i="1"/>
  <c r="F494" i="1"/>
  <c r="G494" i="1"/>
  <c r="H494" i="1"/>
  <c r="F495" i="1"/>
  <c r="G495" i="1"/>
  <c r="H495" i="1"/>
  <c r="F496" i="1"/>
  <c r="G496" i="1"/>
  <c r="H496" i="1"/>
  <c r="F497" i="1"/>
  <c r="G497" i="1"/>
  <c r="H497" i="1"/>
  <c r="F498" i="1"/>
  <c r="G498" i="1"/>
  <c r="H498" i="1"/>
  <c r="F499" i="1"/>
  <c r="G499" i="1"/>
  <c r="H499" i="1"/>
  <c r="F500" i="1"/>
  <c r="G500" i="1"/>
  <c r="H500" i="1"/>
  <c r="F501" i="1"/>
  <c r="G501" i="1"/>
  <c r="H501" i="1"/>
  <c r="F502" i="1"/>
  <c r="G502" i="1"/>
  <c r="H502" i="1"/>
  <c r="F503" i="1"/>
  <c r="G503" i="1"/>
  <c r="H503" i="1"/>
  <c r="F504" i="1"/>
  <c r="G504" i="1"/>
  <c r="H504" i="1"/>
  <c r="F505" i="1"/>
  <c r="G505" i="1"/>
  <c r="H505" i="1"/>
  <c r="F506" i="1"/>
  <c r="G506" i="1"/>
  <c r="H506" i="1"/>
  <c r="F507" i="1"/>
  <c r="G507" i="1"/>
  <c r="H507" i="1"/>
  <c r="F508" i="1"/>
  <c r="G508" i="1"/>
  <c r="H508" i="1"/>
  <c r="F509" i="1"/>
  <c r="G509" i="1"/>
  <c r="H509" i="1"/>
  <c r="F510" i="1"/>
  <c r="G510" i="1"/>
  <c r="H510" i="1"/>
  <c r="F511" i="1"/>
  <c r="G511" i="1"/>
  <c r="H511" i="1"/>
  <c r="F512" i="1"/>
  <c r="G512" i="1"/>
  <c r="H512" i="1"/>
  <c r="F513" i="1"/>
  <c r="G513" i="1"/>
  <c r="H513" i="1"/>
  <c r="F514" i="1"/>
  <c r="G514" i="1"/>
  <c r="H514" i="1"/>
  <c r="F515" i="1"/>
  <c r="G515" i="1"/>
  <c r="H515" i="1"/>
  <c r="F516" i="1"/>
  <c r="G516" i="1"/>
  <c r="H516" i="1"/>
  <c r="F517" i="1"/>
  <c r="G517" i="1"/>
  <c r="H517" i="1"/>
  <c r="F518" i="1"/>
  <c r="G518" i="1"/>
  <c r="H518" i="1"/>
  <c r="F519" i="1"/>
  <c r="G519" i="1"/>
  <c r="H519" i="1"/>
  <c r="F520" i="1"/>
  <c r="G520" i="1"/>
  <c r="H520" i="1"/>
  <c r="F521" i="1"/>
  <c r="G521" i="1"/>
  <c r="H521" i="1"/>
  <c r="F522" i="1"/>
  <c r="G522" i="1"/>
  <c r="H522" i="1"/>
  <c r="F523" i="1"/>
  <c r="G523" i="1"/>
  <c r="H523" i="1"/>
  <c r="F524" i="1"/>
  <c r="G524" i="1"/>
  <c r="H524" i="1"/>
  <c r="F525" i="1"/>
  <c r="G525" i="1"/>
  <c r="H525" i="1"/>
  <c r="F526" i="1"/>
  <c r="G526" i="1"/>
  <c r="H526" i="1"/>
  <c r="F527" i="1"/>
  <c r="G527" i="1"/>
  <c r="H527" i="1"/>
  <c r="F528" i="1"/>
  <c r="G528" i="1"/>
  <c r="H528" i="1"/>
  <c r="F529" i="1"/>
  <c r="G529" i="1"/>
  <c r="H529" i="1"/>
  <c r="F530" i="1"/>
  <c r="G530" i="1"/>
  <c r="H530" i="1"/>
  <c r="F531" i="1"/>
  <c r="G531" i="1"/>
  <c r="H531" i="1"/>
  <c r="F532" i="1"/>
  <c r="G532" i="1"/>
  <c r="H532" i="1"/>
  <c r="F533" i="1"/>
  <c r="G533" i="1"/>
  <c r="H533" i="1"/>
  <c r="F534" i="1"/>
  <c r="G534" i="1"/>
  <c r="H534" i="1"/>
  <c r="F535" i="1"/>
  <c r="G535" i="1"/>
  <c r="H535" i="1"/>
  <c r="F536" i="1"/>
  <c r="G536" i="1"/>
  <c r="H536" i="1"/>
  <c r="F537" i="1"/>
  <c r="G537" i="1"/>
  <c r="H537" i="1"/>
  <c r="F538" i="1"/>
  <c r="G538" i="1"/>
  <c r="H538" i="1"/>
  <c r="F539" i="1"/>
  <c r="G539" i="1"/>
  <c r="H539" i="1"/>
  <c r="F540" i="1"/>
  <c r="G540" i="1"/>
  <c r="H540" i="1"/>
  <c r="F541" i="1"/>
  <c r="G541" i="1"/>
  <c r="H541" i="1"/>
  <c r="F542" i="1"/>
  <c r="G542" i="1"/>
  <c r="H542" i="1"/>
  <c r="F543" i="1"/>
  <c r="G543" i="1"/>
  <c r="H543" i="1"/>
  <c r="F544" i="1"/>
  <c r="G544" i="1"/>
  <c r="H544" i="1"/>
  <c r="F545" i="1"/>
  <c r="G545" i="1"/>
  <c r="H545" i="1"/>
  <c r="F546" i="1"/>
  <c r="G546" i="1"/>
  <c r="H546" i="1"/>
  <c r="F547" i="1"/>
  <c r="G547" i="1"/>
  <c r="H547" i="1"/>
  <c r="F548" i="1"/>
  <c r="G548" i="1"/>
  <c r="H548" i="1"/>
  <c r="F549" i="1"/>
  <c r="G549" i="1"/>
  <c r="H549" i="1"/>
  <c r="F550" i="1"/>
  <c r="G550" i="1"/>
  <c r="H550" i="1"/>
  <c r="F551" i="1"/>
  <c r="G551" i="1"/>
  <c r="H551" i="1"/>
  <c r="F552" i="1"/>
  <c r="G552" i="1"/>
  <c r="H552" i="1"/>
  <c r="F553" i="1"/>
  <c r="G553" i="1"/>
  <c r="H553" i="1"/>
  <c r="F554" i="1"/>
  <c r="G554" i="1"/>
  <c r="H554" i="1"/>
  <c r="F555" i="1"/>
  <c r="G555" i="1"/>
  <c r="H555" i="1"/>
  <c r="F556" i="1"/>
  <c r="G556" i="1"/>
  <c r="H556" i="1"/>
  <c r="F557" i="1"/>
  <c r="G557" i="1"/>
  <c r="H557" i="1"/>
  <c r="F558" i="1"/>
  <c r="G558" i="1"/>
  <c r="H558" i="1"/>
  <c r="F559" i="1"/>
  <c r="G559" i="1"/>
  <c r="H559" i="1"/>
  <c r="F560" i="1"/>
  <c r="G560" i="1"/>
  <c r="H560" i="1"/>
  <c r="F561" i="1"/>
  <c r="G561" i="1"/>
  <c r="H561" i="1"/>
  <c r="F562" i="1"/>
  <c r="G562" i="1"/>
  <c r="H562" i="1"/>
  <c r="F563" i="1"/>
  <c r="G563" i="1"/>
  <c r="H563" i="1"/>
  <c r="F564" i="1"/>
  <c r="G564" i="1"/>
  <c r="H564" i="1"/>
  <c r="F565" i="1"/>
  <c r="G565" i="1"/>
  <c r="H565" i="1"/>
  <c r="F566" i="1"/>
  <c r="G566" i="1"/>
  <c r="H566" i="1"/>
  <c r="F567" i="1"/>
  <c r="G567" i="1"/>
  <c r="H567" i="1"/>
  <c r="F568" i="1"/>
  <c r="G568" i="1"/>
  <c r="H568" i="1"/>
  <c r="F569" i="1"/>
  <c r="G569" i="1"/>
  <c r="H569" i="1"/>
  <c r="F570" i="1"/>
  <c r="G570" i="1"/>
  <c r="H570" i="1"/>
  <c r="F571" i="1"/>
  <c r="G571" i="1"/>
  <c r="H571" i="1"/>
  <c r="F572" i="1"/>
  <c r="G572" i="1"/>
  <c r="H572" i="1"/>
  <c r="F573" i="1"/>
  <c r="G573" i="1"/>
  <c r="H573" i="1"/>
  <c r="F574" i="1"/>
  <c r="G574" i="1"/>
  <c r="H574" i="1"/>
  <c r="F575" i="1"/>
  <c r="G575" i="1"/>
  <c r="H575" i="1"/>
  <c r="F576" i="1"/>
  <c r="G576" i="1"/>
  <c r="H576" i="1"/>
  <c r="F577" i="1"/>
  <c r="G577" i="1"/>
  <c r="H577" i="1"/>
  <c r="F578" i="1"/>
  <c r="G578" i="1"/>
  <c r="H578" i="1"/>
  <c r="F579" i="1"/>
  <c r="G579" i="1"/>
  <c r="H579" i="1"/>
  <c r="F580" i="1"/>
  <c r="G580" i="1"/>
  <c r="H580" i="1"/>
  <c r="F581" i="1"/>
  <c r="G581" i="1"/>
  <c r="H581" i="1"/>
  <c r="F582" i="1"/>
  <c r="G582" i="1"/>
  <c r="H582" i="1"/>
  <c r="F583" i="1"/>
  <c r="G583" i="1"/>
  <c r="H583" i="1"/>
  <c r="F584" i="1"/>
  <c r="G584" i="1"/>
  <c r="H584" i="1"/>
  <c r="F585" i="1"/>
  <c r="G585" i="1"/>
  <c r="H585" i="1"/>
  <c r="F586" i="1"/>
  <c r="G586" i="1"/>
  <c r="H586" i="1"/>
  <c r="F587" i="1"/>
  <c r="G587" i="1"/>
  <c r="H587" i="1"/>
  <c r="F588" i="1"/>
  <c r="G588" i="1"/>
  <c r="H588" i="1"/>
  <c r="F589" i="1"/>
  <c r="G589" i="1"/>
  <c r="H589" i="1"/>
  <c r="F590" i="1"/>
  <c r="G590" i="1"/>
  <c r="H590" i="1"/>
  <c r="F591" i="1"/>
  <c r="G591" i="1"/>
  <c r="H591" i="1"/>
  <c r="F592" i="1"/>
  <c r="G592" i="1"/>
  <c r="H592" i="1"/>
  <c r="F593" i="1"/>
  <c r="G593" i="1"/>
  <c r="H593" i="1"/>
  <c r="F594" i="1"/>
  <c r="G594" i="1"/>
  <c r="H594" i="1"/>
  <c r="F595" i="1"/>
  <c r="G595" i="1"/>
  <c r="H595" i="1"/>
  <c r="F596" i="1"/>
  <c r="G596" i="1"/>
  <c r="H596" i="1"/>
  <c r="F597" i="1"/>
  <c r="G597" i="1"/>
  <c r="H597" i="1"/>
  <c r="F598" i="1"/>
  <c r="G598" i="1"/>
  <c r="H598" i="1"/>
  <c r="F599" i="1"/>
  <c r="G599" i="1"/>
  <c r="H599" i="1"/>
  <c r="F600" i="1"/>
  <c r="G600" i="1"/>
  <c r="H600" i="1"/>
  <c r="F601" i="1"/>
  <c r="G601" i="1"/>
  <c r="H601" i="1"/>
  <c r="F602" i="1"/>
  <c r="G602" i="1"/>
  <c r="H602" i="1"/>
  <c r="F603" i="1"/>
  <c r="G603" i="1"/>
  <c r="H603" i="1"/>
  <c r="F604" i="1"/>
  <c r="G604" i="1"/>
  <c r="H604" i="1"/>
  <c r="F605" i="1"/>
  <c r="G605" i="1"/>
  <c r="H605" i="1"/>
  <c r="F606" i="1"/>
  <c r="G606" i="1"/>
  <c r="H606" i="1"/>
  <c r="F607" i="1"/>
  <c r="G607" i="1"/>
  <c r="H607" i="1"/>
  <c r="F608" i="1"/>
  <c r="G608" i="1"/>
  <c r="H608" i="1"/>
  <c r="F609" i="1"/>
  <c r="G609" i="1"/>
  <c r="H609" i="1"/>
  <c r="F610" i="1"/>
  <c r="G610" i="1"/>
  <c r="H610" i="1"/>
  <c r="F611" i="1"/>
  <c r="G611" i="1"/>
  <c r="H611" i="1"/>
  <c r="F612" i="1"/>
  <c r="G612" i="1"/>
  <c r="H612" i="1"/>
  <c r="F613" i="1"/>
  <c r="G613" i="1"/>
  <c r="H613" i="1"/>
  <c r="F614" i="1"/>
  <c r="G614" i="1"/>
  <c r="H614" i="1"/>
  <c r="F615" i="1"/>
  <c r="G615" i="1"/>
  <c r="H615" i="1"/>
  <c r="F616" i="1"/>
  <c r="G616" i="1"/>
  <c r="H616" i="1"/>
  <c r="F617" i="1"/>
  <c r="G617" i="1"/>
  <c r="H617" i="1"/>
  <c r="F618" i="1"/>
  <c r="G618" i="1"/>
  <c r="H618" i="1"/>
  <c r="F619" i="1"/>
  <c r="G619" i="1"/>
  <c r="H619" i="1"/>
  <c r="F620" i="1"/>
  <c r="G620" i="1"/>
  <c r="H620" i="1"/>
  <c r="F621" i="1"/>
  <c r="G621" i="1"/>
  <c r="H621" i="1"/>
  <c r="F622" i="1"/>
  <c r="G622" i="1"/>
  <c r="H622" i="1"/>
  <c r="F623" i="1"/>
  <c r="G623" i="1"/>
  <c r="H623" i="1"/>
  <c r="F624" i="1"/>
  <c r="G624" i="1"/>
  <c r="H624" i="1"/>
  <c r="F625" i="1"/>
  <c r="G625" i="1"/>
  <c r="H625" i="1"/>
  <c r="F626" i="1"/>
  <c r="G626" i="1"/>
  <c r="H626" i="1"/>
  <c r="F627" i="1"/>
  <c r="G627" i="1"/>
  <c r="H627" i="1"/>
  <c r="F628" i="1"/>
  <c r="G628" i="1"/>
  <c r="H628" i="1"/>
  <c r="F629" i="1"/>
  <c r="G629" i="1"/>
  <c r="H629" i="1"/>
  <c r="F630" i="1"/>
  <c r="G630" i="1"/>
  <c r="H630" i="1"/>
  <c r="F631" i="1"/>
  <c r="G631" i="1"/>
  <c r="H631" i="1"/>
  <c r="F632" i="1"/>
  <c r="G632" i="1"/>
  <c r="H632" i="1"/>
  <c r="F633" i="1"/>
  <c r="G633" i="1"/>
  <c r="H633" i="1"/>
  <c r="F634" i="1"/>
  <c r="G634" i="1"/>
  <c r="H634" i="1"/>
  <c r="F635" i="1"/>
  <c r="G635" i="1"/>
  <c r="H635" i="1"/>
  <c r="F636" i="1"/>
  <c r="G636" i="1"/>
  <c r="H636" i="1"/>
  <c r="F637" i="1"/>
  <c r="G637" i="1"/>
  <c r="H637" i="1"/>
  <c r="F638" i="1"/>
  <c r="G638" i="1"/>
  <c r="H638" i="1"/>
  <c r="F639" i="1"/>
  <c r="G639" i="1"/>
  <c r="H639" i="1"/>
  <c r="F640" i="1"/>
  <c r="G640" i="1"/>
  <c r="H640" i="1"/>
  <c r="F641" i="1"/>
  <c r="G641" i="1"/>
  <c r="H641" i="1"/>
  <c r="F642" i="1"/>
  <c r="G642" i="1"/>
  <c r="H642" i="1"/>
  <c r="F643" i="1"/>
  <c r="G643" i="1"/>
  <c r="H643" i="1"/>
  <c r="F644" i="1"/>
  <c r="G644" i="1"/>
  <c r="H644" i="1"/>
  <c r="F645" i="1"/>
  <c r="G645" i="1"/>
  <c r="H645" i="1"/>
  <c r="F646" i="1"/>
  <c r="G646" i="1"/>
  <c r="H646" i="1"/>
  <c r="F647" i="1"/>
  <c r="G647" i="1"/>
  <c r="H647" i="1"/>
  <c r="F648" i="1"/>
  <c r="G648" i="1"/>
  <c r="H648" i="1"/>
  <c r="F649" i="1"/>
  <c r="G649" i="1"/>
  <c r="H649" i="1"/>
  <c r="F650" i="1"/>
  <c r="G650" i="1"/>
  <c r="H650" i="1"/>
  <c r="F651" i="1"/>
  <c r="G651" i="1"/>
  <c r="H651" i="1"/>
  <c r="F652" i="1"/>
  <c r="G652" i="1"/>
  <c r="H652" i="1"/>
  <c r="F653" i="1"/>
  <c r="G653" i="1"/>
  <c r="H653" i="1"/>
  <c r="F654" i="1"/>
  <c r="G654" i="1"/>
  <c r="H654" i="1"/>
  <c r="F655" i="1"/>
  <c r="G655" i="1"/>
  <c r="H655" i="1"/>
  <c r="F656" i="1"/>
  <c r="G656" i="1"/>
  <c r="H656" i="1"/>
  <c r="F657" i="1"/>
  <c r="G657" i="1"/>
  <c r="H657" i="1"/>
  <c r="F658" i="1"/>
  <c r="G658" i="1"/>
  <c r="H658" i="1"/>
  <c r="F659" i="1"/>
  <c r="G659" i="1"/>
  <c r="H659" i="1"/>
  <c r="F660" i="1"/>
  <c r="G660" i="1"/>
  <c r="H660" i="1"/>
  <c r="F661" i="1"/>
  <c r="G661" i="1"/>
  <c r="H661" i="1"/>
  <c r="F662" i="1"/>
  <c r="G662" i="1"/>
  <c r="H662" i="1"/>
  <c r="F663" i="1"/>
  <c r="G663" i="1"/>
  <c r="H663" i="1"/>
  <c r="F664" i="1"/>
  <c r="G664" i="1"/>
  <c r="H664" i="1"/>
  <c r="F665" i="1"/>
  <c r="G665" i="1"/>
  <c r="H665" i="1"/>
  <c r="F666" i="1"/>
  <c r="G666" i="1"/>
  <c r="H666" i="1"/>
  <c r="F667" i="1"/>
  <c r="G667" i="1"/>
  <c r="H667" i="1"/>
  <c r="F668" i="1"/>
  <c r="G668" i="1"/>
  <c r="H668" i="1"/>
  <c r="F669" i="1"/>
  <c r="G669" i="1"/>
  <c r="H669" i="1"/>
  <c r="F670" i="1"/>
  <c r="G670" i="1"/>
  <c r="H670" i="1"/>
  <c r="F671" i="1"/>
  <c r="G671" i="1"/>
  <c r="H671" i="1"/>
  <c r="F672" i="1"/>
  <c r="G672" i="1"/>
  <c r="H672" i="1"/>
  <c r="F673" i="1"/>
  <c r="G673" i="1"/>
  <c r="H673" i="1"/>
  <c r="F674" i="1"/>
  <c r="G674" i="1"/>
  <c r="H674" i="1"/>
  <c r="F675" i="1"/>
  <c r="G675" i="1"/>
  <c r="H675" i="1"/>
  <c r="F676" i="1"/>
  <c r="G676" i="1"/>
  <c r="H676" i="1"/>
  <c r="F677" i="1"/>
  <c r="G677" i="1"/>
  <c r="H677" i="1"/>
  <c r="F678" i="1"/>
  <c r="G678" i="1"/>
  <c r="H678" i="1"/>
  <c r="F679" i="1"/>
  <c r="G679" i="1"/>
  <c r="H679" i="1"/>
  <c r="F680" i="1"/>
  <c r="G680" i="1"/>
  <c r="H680" i="1"/>
  <c r="F681" i="1"/>
  <c r="G681" i="1"/>
  <c r="H681" i="1"/>
  <c r="F682" i="1"/>
  <c r="G682" i="1"/>
  <c r="H682" i="1"/>
  <c r="F683" i="1"/>
  <c r="G683" i="1"/>
  <c r="H683" i="1"/>
  <c r="F684" i="1"/>
  <c r="G684" i="1"/>
  <c r="H684" i="1"/>
  <c r="F685" i="1"/>
  <c r="G685" i="1"/>
  <c r="H685" i="1"/>
  <c r="F686" i="1"/>
  <c r="G686" i="1"/>
  <c r="H686" i="1"/>
  <c r="F687" i="1"/>
  <c r="G687" i="1"/>
  <c r="H687" i="1"/>
  <c r="F688" i="1"/>
  <c r="G688" i="1"/>
  <c r="H688" i="1"/>
  <c r="F689" i="1"/>
  <c r="G689" i="1"/>
  <c r="H689" i="1"/>
  <c r="F690" i="1"/>
  <c r="G690" i="1"/>
  <c r="H690" i="1"/>
  <c r="F691" i="1"/>
  <c r="G691" i="1"/>
  <c r="H691" i="1"/>
  <c r="F692" i="1"/>
  <c r="G692" i="1"/>
  <c r="H692" i="1"/>
  <c r="F693" i="1"/>
  <c r="G693" i="1"/>
  <c r="H693" i="1"/>
  <c r="F694" i="1"/>
  <c r="G694" i="1"/>
  <c r="H694" i="1"/>
  <c r="F695" i="1"/>
  <c r="G695" i="1"/>
  <c r="H695" i="1"/>
  <c r="F696" i="1"/>
  <c r="G696" i="1"/>
  <c r="H696" i="1"/>
  <c r="F697" i="1"/>
  <c r="G697" i="1"/>
  <c r="H697" i="1"/>
  <c r="F698" i="1"/>
  <c r="G698" i="1"/>
  <c r="H698" i="1"/>
  <c r="F699" i="1"/>
  <c r="G699" i="1"/>
  <c r="H699" i="1"/>
  <c r="F700" i="1"/>
  <c r="G700" i="1"/>
  <c r="H700" i="1"/>
  <c r="F701" i="1"/>
  <c r="G701" i="1"/>
  <c r="H701" i="1"/>
  <c r="F702" i="1"/>
  <c r="G702" i="1"/>
  <c r="H702" i="1"/>
  <c r="F703" i="1"/>
  <c r="G703" i="1"/>
  <c r="H703" i="1"/>
  <c r="F704" i="1"/>
  <c r="G704" i="1"/>
  <c r="H704" i="1"/>
  <c r="F705" i="1"/>
  <c r="G705" i="1"/>
  <c r="H705" i="1"/>
  <c r="F706" i="1"/>
  <c r="G706" i="1"/>
  <c r="H706" i="1"/>
  <c r="F707" i="1"/>
  <c r="G707" i="1"/>
  <c r="H707" i="1"/>
  <c r="F708" i="1"/>
  <c r="G708" i="1"/>
  <c r="H708" i="1"/>
  <c r="F709" i="1"/>
  <c r="G709" i="1"/>
  <c r="H709" i="1"/>
  <c r="F710" i="1"/>
  <c r="G710" i="1"/>
  <c r="H710" i="1"/>
  <c r="F711" i="1"/>
  <c r="G711" i="1"/>
  <c r="H711" i="1"/>
  <c r="F712" i="1"/>
  <c r="G712" i="1"/>
  <c r="H712" i="1"/>
  <c r="F713" i="1"/>
  <c r="G713" i="1"/>
  <c r="H713" i="1"/>
  <c r="F714" i="1"/>
  <c r="G714" i="1"/>
  <c r="H714" i="1"/>
  <c r="F715" i="1"/>
  <c r="G715" i="1"/>
  <c r="H715" i="1"/>
  <c r="F716" i="1"/>
  <c r="G716" i="1"/>
  <c r="H716" i="1"/>
  <c r="F717" i="1"/>
  <c r="G717" i="1"/>
  <c r="H717" i="1"/>
  <c r="F718" i="1"/>
  <c r="G718" i="1"/>
  <c r="H718" i="1"/>
  <c r="F719" i="1"/>
  <c r="G719" i="1"/>
  <c r="H719" i="1"/>
  <c r="F720" i="1"/>
  <c r="G720" i="1"/>
  <c r="H720" i="1"/>
  <c r="F721" i="1"/>
  <c r="G721" i="1"/>
  <c r="H721" i="1"/>
  <c r="F722" i="1"/>
  <c r="G722" i="1"/>
  <c r="H722" i="1"/>
  <c r="F723" i="1"/>
  <c r="G723" i="1"/>
  <c r="H723" i="1"/>
  <c r="F724" i="1"/>
  <c r="G724" i="1"/>
  <c r="H724" i="1"/>
  <c r="F725" i="1"/>
  <c r="G725" i="1"/>
  <c r="H725" i="1"/>
  <c r="F726" i="1"/>
  <c r="G726" i="1"/>
  <c r="H726" i="1"/>
  <c r="F727" i="1"/>
  <c r="G727" i="1"/>
  <c r="H727" i="1"/>
  <c r="F728" i="1"/>
  <c r="G728" i="1"/>
  <c r="H728" i="1"/>
  <c r="F729" i="1"/>
  <c r="G729" i="1"/>
  <c r="H729" i="1"/>
  <c r="F730" i="1"/>
  <c r="G730" i="1"/>
  <c r="H730" i="1"/>
  <c r="F731" i="1"/>
  <c r="G731" i="1"/>
  <c r="H731" i="1"/>
  <c r="F732" i="1"/>
  <c r="G732" i="1"/>
  <c r="H732" i="1"/>
  <c r="F733" i="1"/>
  <c r="G733" i="1"/>
  <c r="H733" i="1"/>
  <c r="F734" i="1"/>
  <c r="G734" i="1"/>
  <c r="H734" i="1"/>
  <c r="F735" i="1"/>
  <c r="G735" i="1"/>
  <c r="H735" i="1"/>
  <c r="F736" i="1"/>
  <c r="G736" i="1"/>
  <c r="H736" i="1"/>
  <c r="F737" i="1"/>
  <c r="G737" i="1"/>
  <c r="H737" i="1"/>
  <c r="F738" i="1"/>
  <c r="G738" i="1"/>
  <c r="H738" i="1"/>
  <c r="F739" i="1"/>
  <c r="G739" i="1"/>
  <c r="H739" i="1"/>
  <c r="F740" i="1"/>
  <c r="G740" i="1"/>
  <c r="H740" i="1"/>
  <c r="F741" i="1"/>
  <c r="G741" i="1"/>
  <c r="H741" i="1"/>
  <c r="F742" i="1"/>
  <c r="G742" i="1"/>
  <c r="H742" i="1"/>
  <c r="F743" i="1"/>
  <c r="G743" i="1"/>
  <c r="H743" i="1"/>
  <c r="F744" i="1"/>
  <c r="G744" i="1"/>
  <c r="H744" i="1"/>
  <c r="F745" i="1"/>
  <c r="G745" i="1"/>
  <c r="H745" i="1"/>
  <c r="F746" i="1"/>
  <c r="G746" i="1"/>
  <c r="H746" i="1"/>
  <c r="F747" i="1"/>
  <c r="G747" i="1"/>
  <c r="H747" i="1"/>
  <c r="F748" i="1"/>
  <c r="G748" i="1"/>
  <c r="H748" i="1"/>
  <c r="F749" i="1"/>
  <c r="G749" i="1"/>
  <c r="H749" i="1"/>
  <c r="F750" i="1"/>
  <c r="G750" i="1"/>
  <c r="H750" i="1"/>
  <c r="F751" i="1"/>
  <c r="G751" i="1"/>
  <c r="H751" i="1"/>
  <c r="F752" i="1"/>
  <c r="G752" i="1"/>
  <c r="H752" i="1"/>
  <c r="F753" i="1"/>
  <c r="G753" i="1"/>
  <c r="H753" i="1"/>
  <c r="F754" i="1"/>
  <c r="G754" i="1"/>
  <c r="H754" i="1"/>
  <c r="F755" i="1"/>
  <c r="G755" i="1"/>
  <c r="H755" i="1"/>
  <c r="F756" i="1"/>
  <c r="G756" i="1"/>
  <c r="H756" i="1"/>
  <c r="F757" i="1"/>
  <c r="G757" i="1"/>
  <c r="H757" i="1"/>
  <c r="F758" i="1"/>
  <c r="G758" i="1"/>
  <c r="H758" i="1"/>
  <c r="F759" i="1"/>
  <c r="G759" i="1"/>
  <c r="H759" i="1"/>
  <c r="F760" i="1"/>
  <c r="G760" i="1"/>
  <c r="H760" i="1"/>
  <c r="F761" i="1"/>
  <c r="G761" i="1"/>
  <c r="H761" i="1"/>
  <c r="F762" i="1"/>
  <c r="G762" i="1"/>
  <c r="H762" i="1"/>
  <c r="F763" i="1"/>
  <c r="G763" i="1"/>
  <c r="H763" i="1"/>
  <c r="F764" i="1"/>
  <c r="G764" i="1"/>
  <c r="H764" i="1"/>
  <c r="F765" i="1"/>
  <c r="G765" i="1"/>
  <c r="H765" i="1"/>
  <c r="F766" i="1"/>
  <c r="G766" i="1"/>
  <c r="H766" i="1"/>
  <c r="F767" i="1"/>
  <c r="G767" i="1"/>
  <c r="H767" i="1"/>
  <c r="F768" i="1"/>
  <c r="G768" i="1"/>
  <c r="H768" i="1"/>
  <c r="F769" i="1"/>
  <c r="G769" i="1"/>
  <c r="H769" i="1"/>
  <c r="F770" i="1"/>
  <c r="G770" i="1"/>
  <c r="H770" i="1"/>
  <c r="F771" i="1"/>
  <c r="G771" i="1"/>
  <c r="H771" i="1"/>
  <c r="F772" i="1"/>
  <c r="G772" i="1"/>
  <c r="H772" i="1"/>
  <c r="F773" i="1"/>
  <c r="G773" i="1"/>
  <c r="H773" i="1"/>
  <c r="F774" i="1"/>
  <c r="G774" i="1"/>
  <c r="H774" i="1"/>
  <c r="F775" i="1"/>
  <c r="G775" i="1"/>
  <c r="H775" i="1"/>
  <c r="F776" i="1"/>
  <c r="G776" i="1"/>
  <c r="H776" i="1"/>
  <c r="F777" i="1"/>
  <c r="G777" i="1"/>
  <c r="H777" i="1"/>
  <c r="F778" i="1"/>
  <c r="G778" i="1"/>
  <c r="H778" i="1"/>
  <c r="F779" i="1"/>
  <c r="G779" i="1"/>
  <c r="H779" i="1"/>
  <c r="F780" i="1"/>
  <c r="G780" i="1"/>
  <c r="H780" i="1"/>
  <c r="F781" i="1"/>
  <c r="G781" i="1"/>
  <c r="H781" i="1"/>
  <c r="F782" i="1"/>
  <c r="G782" i="1"/>
  <c r="H782" i="1"/>
  <c r="F783" i="1"/>
  <c r="G783" i="1"/>
  <c r="H783" i="1"/>
  <c r="F784" i="1"/>
  <c r="G784" i="1"/>
  <c r="H784" i="1"/>
  <c r="F785" i="1"/>
  <c r="G785" i="1"/>
  <c r="H785" i="1"/>
  <c r="F786" i="1"/>
  <c r="G786" i="1"/>
  <c r="H786" i="1"/>
  <c r="F787" i="1"/>
  <c r="G787" i="1"/>
  <c r="H787" i="1"/>
  <c r="F788" i="1"/>
  <c r="G788" i="1"/>
  <c r="H788" i="1"/>
  <c r="F789" i="1"/>
  <c r="G789" i="1"/>
  <c r="H789" i="1"/>
  <c r="F790" i="1"/>
  <c r="G790" i="1"/>
  <c r="H790" i="1"/>
  <c r="F791" i="1"/>
  <c r="G791" i="1"/>
  <c r="H791" i="1"/>
  <c r="F792" i="1"/>
  <c r="G792" i="1"/>
  <c r="H792" i="1"/>
  <c r="F793" i="1"/>
  <c r="G793" i="1"/>
  <c r="H793" i="1"/>
  <c r="F794" i="1"/>
  <c r="G794" i="1"/>
  <c r="H794" i="1"/>
  <c r="F795" i="1"/>
  <c r="G795" i="1"/>
  <c r="H795" i="1"/>
  <c r="F796" i="1"/>
  <c r="G796" i="1"/>
  <c r="H796" i="1"/>
  <c r="F797" i="1"/>
  <c r="G797" i="1"/>
  <c r="H797" i="1"/>
  <c r="F798" i="1"/>
  <c r="G798" i="1"/>
  <c r="H798" i="1"/>
  <c r="F799" i="1"/>
  <c r="G799" i="1"/>
  <c r="H799" i="1"/>
  <c r="F800" i="1"/>
  <c r="G800" i="1"/>
  <c r="H800" i="1"/>
  <c r="F801" i="1"/>
  <c r="G801" i="1"/>
  <c r="H801" i="1"/>
  <c r="F802" i="1"/>
  <c r="G802" i="1"/>
  <c r="H802" i="1"/>
  <c r="F803" i="1"/>
  <c r="G803" i="1"/>
  <c r="H803" i="1"/>
  <c r="F804" i="1"/>
  <c r="G804" i="1"/>
  <c r="H804" i="1"/>
  <c r="F805" i="1"/>
  <c r="G805" i="1"/>
  <c r="H805" i="1"/>
  <c r="F806" i="1"/>
  <c r="G806" i="1"/>
  <c r="H806" i="1"/>
  <c r="F807" i="1"/>
  <c r="G807" i="1"/>
  <c r="H807" i="1"/>
  <c r="F808" i="1"/>
  <c r="G808" i="1"/>
  <c r="H808" i="1"/>
  <c r="F809" i="1"/>
  <c r="G809" i="1"/>
  <c r="H809" i="1"/>
  <c r="F810" i="1"/>
  <c r="G810" i="1"/>
  <c r="H810" i="1"/>
  <c r="F811" i="1"/>
  <c r="G811" i="1"/>
  <c r="H811" i="1"/>
  <c r="F812" i="1"/>
  <c r="G812" i="1"/>
  <c r="H812" i="1"/>
  <c r="F813" i="1"/>
  <c r="G813" i="1"/>
  <c r="H813" i="1"/>
  <c r="F814" i="1"/>
  <c r="G814" i="1"/>
  <c r="H814" i="1"/>
  <c r="F815" i="1"/>
  <c r="G815" i="1"/>
  <c r="H815" i="1"/>
  <c r="F816" i="1"/>
  <c r="G816" i="1"/>
  <c r="H816" i="1"/>
  <c r="F817" i="1"/>
  <c r="G817" i="1"/>
  <c r="H817" i="1"/>
  <c r="F818" i="1"/>
  <c r="G818" i="1"/>
  <c r="H818" i="1"/>
  <c r="F819" i="1"/>
  <c r="G819" i="1"/>
  <c r="H819" i="1"/>
  <c r="F820" i="1"/>
  <c r="G820" i="1"/>
  <c r="H820" i="1"/>
  <c r="F821" i="1"/>
  <c r="G821" i="1"/>
  <c r="H821" i="1"/>
  <c r="F822" i="1"/>
  <c r="G822" i="1"/>
  <c r="H822" i="1"/>
  <c r="F823" i="1"/>
  <c r="G823" i="1"/>
  <c r="H823" i="1"/>
  <c r="F824" i="1"/>
  <c r="G824" i="1"/>
  <c r="H824" i="1"/>
  <c r="F825" i="1"/>
  <c r="G825" i="1"/>
  <c r="H825" i="1"/>
  <c r="F826" i="1"/>
  <c r="G826" i="1"/>
  <c r="H826" i="1"/>
  <c r="F827" i="1"/>
  <c r="G827" i="1"/>
  <c r="H827" i="1"/>
  <c r="F828" i="1"/>
  <c r="G828" i="1"/>
  <c r="H828" i="1"/>
  <c r="F829" i="1"/>
  <c r="G829" i="1"/>
  <c r="H829" i="1"/>
  <c r="F830" i="1"/>
  <c r="G830" i="1"/>
  <c r="H830" i="1"/>
  <c r="F831" i="1"/>
  <c r="G831" i="1"/>
  <c r="H831" i="1"/>
  <c r="F832" i="1"/>
  <c r="G832" i="1"/>
  <c r="H832" i="1"/>
  <c r="F833" i="1"/>
  <c r="G833" i="1"/>
  <c r="H833" i="1"/>
  <c r="F834" i="1"/>
  <c r="G834" i="1"/>
  <c r="H834" i="1"/>
  <c r="F835" i="1"/>
  <c r="G835" i="1"/>
  <c r="H835" i="1"/>
  <c r="F836" i="1"/>
  <c r="G836" i="1"/>
  <c r="H836" i="1"/>
  <c r="F837" i="1"/>
  <c r="G837" i="1"/>
  <c r="H837" i="1"/>
  <c r="F838" i="1"/>
  <c r="G838" i="1"/>
  <c r="H838" i="1"/>
  <c r="F839" i="1"/>
  <c r="G839" i="1"/>
  <c r="H839" i="1"/>
  <c r="F840" i="1"/>
  <c r="G840" i="1"/>
  <c r="H840" i="1"/>
  <c r="F841" i="1"/>
  <c r="G841" i="1"/>
  <c r="H841" i="1"/>
  <c r="F842" i="1"/>
  <c r="G842" i="1"/>
  <c r="H842" i="1"/>
  <c r="F843" i="1"/>
  <c r="G843" i="1"/>
  <c r="H843" i="1"/>
  <c r="F844" i="1"/>
  <c r="G844" i="1"/>
  <c r="H844" i="1"/>
  <c r="F845" i="1"/>
  <c r="G845" i="1"/>
  <c r="H845" i="1"/>
  <c r="F846" i="1"/>
  <c r="G846" i="1"/>
  <c r="H846" i="1"/>
  <c r="F847" i="1"/>
  <c r="G847" i="1"/>
  <c r="H847" i="1"/>
  <c r="F848" i="1"/>
  <c r="G848" i="1"/>
  <c r="H848" i="1"/>
  <c r="F849" i="1"/>
  <c r="G849" i="1"/>
  <c r="H849" i="1"/>
  <c r="F850" i="1"/>
  <c r="G850" i="1"/>
  <c r="H850" i="1"/>
  <c r="F851" i="1"/>
  <c r="G851" i="1"/>
  <c r="H851" i="1"/>
  <c r="F852" i="1"/>
  <c r="G852" i="1"/>
  <c r="H852" i="1"/>
  <c r="F853" i="1"/>
  <c r="G853" i="1"/>
  <c r="H853" i="1"/>
  <c r="F854" i="1"/>
  <c r="G854" i="1"/>
  <c r="H854" i="1"/>
  <c r="F855" i="1"/>
  <c r="G855" i="1"/>
  <c r="H855" i="1"/>
  <c r="F856" i="1"/>
  <c r="G856" i="1"/>
  <c r="H856" i="1"/>
  <c r="F857" i="1"/>
  <c r="G857" i="1"/>
  <c r="H857" i="1"/>
  <c r="F858" i="1"/>
  <c r="G858" i="1"/>
  <c r="H858" i="1"/>
  <c r="F859" i="1"/>
  <c r="G859" i="1"/>
  <c r="H859" i="1"/>
  <c r="F860" i="1"/>
  <c r="G860" i="1"/>
  <c r="H860" i="1"/>
  <c r="F861" i="1"/>
  <c r="G861" i="1"/>
  <c r="H861" i="1"/>
  <c r="F862" i="1"/>
  <c r="G862" i="1"/>
  <c r="H862" i="1"/>
  <c r="F863" i="1"/>
  <c r="G863" i="1"/>
  <c r="H863" i="1"/>
  <c r="F864" i="1"/>
  <c r="G864" i="1"/>
  <c r="H864" i="1"/>
  <c r="F865" i="1"/>
  <c r="G865" i="1"/>
  <c r="H865" i="1"/>
  <c r="F866" i="1"/>
  <c r="G866" i="1"/>
  <c r="H866" i="1"/>
  <c r="F867" i="1"/>
  <c r="G867" i="1"/>
  <c r="H867" i="1"/>
  <c r="F868" i="1"/>
  <c r="G868" i="1"/>
  <c r="H868" i="1"/>
  <c r="F869" i="1"/>
  <c r="G869" i="1"/>
  <c r="H869" i="1"/>
  <c r="F870" i="1"/>
  <c r="G870" i="1"/>
  <c r="H870" i="1"/>
  <c r="F871" i="1"/>
  <c r="G871" i="1"/>
  <c r="H871" i="1"/>
  <c r="F872" i="1"/>
  <c r="G872" i="1"/>
  <c r="H872" i="1"/>
  <c r="F873" i="1"/>
  <c r="G873" i="1"/>
  <c r="H873" i="1"/>
  <c r="F874" i="1"/>
  <c r="G874" i="1"/>
  <c r="H874" i="1"/>
  <c r="F875" i="1"/>
  <c r="G875" i="1"/>
  <c r="H875" i="1"/>
  <c r="F876" i="1"/>
  <c r="G876" i="1"/>
  <c r="H876" i="1"/>
  <c r="F877" i="1"/>
  <c r="G877" i="1"/>
  <c r="H877" i="1"/>
  <c r="F878" i="1"/>
  <c r="G878" i="1"/>
  <c r="H878" i="1"/>
  <c r="F879" i="1"/>
  <c r="G879" i="1"/>
  <c r="H879" i="1"/>
  <c r="F880" i="1"/>
  <c r="G880" i="1"/>
  <c r="H880" i="1"/>
  <c r="F881" i="1"/>
  <c r="G881" i="1"/>
  <c r="H881" i="1"/>
  <c r="F882" i="1"/>
  <c r="G882" i="1"/>
  <c r="H882" i="1"/>
  <c r="F883" i="1"/>
  <c r="G883" i="1"/>
  <c r="H883" i="1"/>
  <c r="F884" i="1"/>
  <c r="G884" i="1"/>
  <c r="H884" i="1"/>
  <c r="F885" i="1"/>
  <c r="G885" i="1"/>
  <c r="H885" i="1"/>
  <c r="F886" i="1"/>
  <c r="G886" i="1"/>
  <c r="H886" i="1"/>
  <c r="F887" i="1"/>
  <c r="G887" i="1"/>
  <c r="H887" i="1"/>
  <c r="F888" i="1"/>
  <c r="G888" i="1"/>
  <c r="H888" i="1"/>
  <c r="F889" i="1"/>
  <c r="G889" i="1"/>
  <c r="H889" i="1"/>
  <c r="F890" i="1"/>
  <c r="G890" i="1"/>
  <c r="H890" i="1"/>
  <c r="F891" i="1"/>
  <c r="G891" i="1"/>
  <c r="H891" i="1"/>
  <c r="F892" i="1"/>
  <c r="G892" i="1"/>
  <c r="H892" i="1"/>
  <c r="F893" i="1"/>
  <c r="G893" i="1"/>
  <c r="H893" i="1"/>
  <c r="F894" i="1"/>
  <c r="G894" i="1"/>
  <c r="H894" i="1"/>
  <c r="F895" i="1"/>
  <c r="G895" i="1"/>
  <c r="H895" i="1"/>
  <c r="F896" i="1"/>
  <c r="G896" i="1"/>
  <c r="H896" i="1"/>
  <c r="F897" i="1"/>
  <c r="G897" i="1"/>
  <c r="H897" i="1"/>
  <c r="F898" i="1"/>
  <c r="G898" i="1"/>
  <c r="H898" i="1"/>
  <c r="F899" i="1"/>
  <c r="G899" i="1"/>
  <c r="H899" i="1"/>
  <c r="F900" i="1"/>
  <c r="G900" i="1"/>
  <c r="H900" i="1"/>
  <c r="F901" i="1"/>
  <c r="G901" i="1"/>
  <c r="H901" i="1"/>
  <c r="F902" i="1"/>
  <c r="G902" i="1"/>
  <c r="H902" i="1"/>
  <c r="F903" i="1"/>
  <c r="G903" i="1"/>
  <c r="H903" i="1"/>
  <c r="F904" i="1"/>
  <c r="G904" i="1"/>
  <c r="H904" i="1"/>
  <c r="F905" i="1"/>
  <c r="G905" i="1"/>
  <c r="H905" i="1"/>
  <c r="F906" i="1"/>
  <c r="G906" i="1"/>
  <c r="H906" i="1"/>
  <c r="F907" i="1"/>
  <c r="G907" i="1"/>
  <c r="H907" i="1"/>
  <c r="F908" i="1"/>
  <c r="G908" i="1"/>
  <c r="H908" i="1"/>
  <c r="F909" i="1"/>
  <c r="G909" i="1"/>
  <c r="H909" i="1"/>
  <c r="F910" i="1"/>
  <c r="G910" i="1"/>
  <c r="H910" i="1"/>
  <c r="F911" i="1"/>
  <c r="G911" i="1"/>
  <c r="H911" i="1"/>
  <c r="F912" i="1"/>
  <c r="G912" i="1"/>
  <c r="H912" i="1"/>
  <c r="F913" i="1"/>
  <c r="G913" i="1"/>
  <c r="H913" i="1"/>
  <c r="F914" i="1"/>
  <c r="G914" i="1"/>
  <c r="H914" i="1"/>
  <c r="F915" i="1"/>
  <c r="G915" i="1"/>
  <c r="H915" i="1"/>
  <c r="F916" i="1"/>
  <c r="G916" i="1"/>
  <c r="H916" i="1"/>
  <c r="F917" i="1"/>
  <c r="G917" i="1"/>
  <c r="H917" i="1"/>
  <c r="F918" i="1"/>
  <c r="G918" i="1"/>
  <c r="H918" i="1"/>
  <c r="F919" i="1"/>
  <c r="G919" i="1"/>
  <c r="H919" i="1"/>
  <c r="F920" i="1"/>
  <c r="G920" i="1"/>
  <c r="H920" i="1"/>
  <c r="F921" i="1"/>
  <c r="G921" i="1"/>
  <c r="H921" i="1"/>
  <c r="F922" i="1"/>
  <c r="G922" i="1"/>
  <c r="H922" i="1"/>
  <c r="F923" i="1"/>
  <c r="G923" i="1"/>
  <c r="H923" i="1"/>
  <c r="F924" i="1"/>
  <c r="G924" i="1"/>
  <c r="H924" i="1"/>
  <c r="F925" i="1"/>
  <c r="G925" i="1"/>
  <c r="H925" i="1"/>
  <c r="F926" i="1"/>
  <c r="G926" i="1"/>
  <c r="H926" i="1"/>
  <c r="F927" i="1"/>
  <c r="G927" i="1"/>
  <c r="H927" i="1"/>
  <c r="F928" i="1"/>
  <c r="G928" i="1"/>
  <c r="H928" i="1"/>
  <c r="F929" i="1"/>
  <c r="G929" i="1"/>
  <c r="H929" i="1"/>
  <c r="F930" i="1"/>
  <c r="G930" i="1"/>
  <c r="H930" i="1"/>
  <c r="F931" i="1"/>
  <c r="G931" i="1"/>
  <c r="H931" i="1"/>
  <c r="F932" i="1"/>
  <c r="G932" i="1"/>
  <c r="H932" i="1"/>
  <c r="F933" i="1"/>
  <c r="G933" i="1"/>
  <c r="H933" i="1"/>
  <c r="F934" i="1"/>
  <c r="G934" i="1"/>
  <c r="H934" i="1"/>
  <c r="F935" i="1"/>
  <c r="G935" i="1"/>
  <c r="H935" i="1"/>
  <c r="F936" i="1"/>
  <c r="G936" i="1"/>
  <c r="H936" i="1"/>
  <c r="F937" i="1"/>
  <c r="G937" i="1"/>
  <c r="H937" i="1"/>
  <c r="F938" i="1"/>
  <c r="G938" i="1"/>
  <c r="H938" i="1"/>
  <c r="F939" i="1"/>
  <c r="G939" i="1"/>
  <c r="H939" i="1"/>
  <c r="F940" i="1"/>
  <c r="G940" i="1"/>
  <c r="H940" i="1"/>
  <c r="F941" i="1"/>
  <c r="G941" i="1"/>
  <c r="H941" i="1"/>
  <c r="F942" i="1"/>
  <c r="G942" i="1"/>
  <c r="H942" i="1"/>
  <c r="F943" i="1"/>
  <c r="G943" i="1"/>
  <c r="H943" i="1"/>
  <c r="F944" i="1"/>
  <c r="G944" i="1"/>
  <c r="H944" i="1"/>
  <c r="F945" i="1"/>
  <c r="G945" i="1"/>
  <c r="H945" i="1"/>
  <c r="F946" i="1"/>
  <c r="G946" i="1"/>
  <c r="H946" i="1"/>
  <c r="F947" i="1"/>
  <c r="G947" i="1"/>
  <c r="H947" i="1"/>
  <c r="F948" i="1"/>
  <c r="G948" i="1"/>
  <c r="H948" i="1"/>
  <c r="F949" i="1"/>
  <c r="G949" i="1"/>
  <c r="H949" i="1"/>
  <c r="F950" i="1"/>
  <c r="G950" i="1"/>
  <c r="H950" i="1"/>
  <c r="F951" i="1"/>
  <c r="G951" i="1"/>
  <c r="H951" i="1"/>
  <c r="F952" i="1"/>
  <c r="G952" i="1"/>
  <c r="H952" i="1"/>
  <c r="F953" i="1"/>
  <c r="G953" i="1"/>
  <c r="H953" i="1"/>
  <c r="F954" i="1"/>
  <c r="G954" i="1"/>
  <c r="H954" i="1"/>
  <c r="F955" i="1"/>
  <c r="G955" i="1"/>
  <c r="H955" i="1"/>
  <c r="F956" i="1"/>
  <c r="G956" i="1"/>
  <c r="H956" i="1"/>
  <c r="F957" i="1"/>
  <c r="G957" i="1"/>
  <c r="H957" i="1"/>
  <c r="F958" i="1"/>
  <c r="G958" i="1"/>
  <c r="H958" i="1"/>
  <c r="F959" i="1"/>
  <c r="G959" i="1"/>
  <c r="H959" i="1"/>
  <c r="F960" i="1"/>
  <c r="G960" i="1"/>
  <c r="H960" i="1"/>
  <c r="F961" i="1"/>
  <c r="G961" i="1"/>
  <c r="H961" i="1"/>
  <c r="F962" i="1"/>
  <c r="G962" i="1"/>
  <c r="H962" i="1"/>
  <c r="F963" i="1"/>
  <c r="G963" i="1"/>
  <c r="H963" i="1"/>
  <c r="F964" i="1"/>
  <c r="G964" i="1"/>
  <c r="H964" i="1"/>
  <c r="F965" i="1"/>
  <c r="G965" i="1"/>
  <c r="H965" i="1"/>
  <c r="F966" i="1"/>
  <c r="G966" i="1"/>
  <c r="H966" i="1"/>
  <c r="F967" i="1"/>
  <c r="G967" i="1"/>
  <c r="H967" i="1"/>
  <c r="F968" i="1"/>
  <c r="G968" i="1"/>
  <c r="H968" i="1"/>
  <c r="F969" i="1"/>
  <c r="G969" i="1"/>
  <c r="H969" i="1"/>
  <c r="F970" i="1"/>
  <c r="G970" i="1"/>
  <c r="H970" i="1"/>
  <c r="F971" i="1"/>
  <c r="G971" i="1"/>
  <c r="H971" i="1"/>
  <c r="F972" i="1"/>
  <c r="G972" i="1"/>
  <c r="H972" i="1"/>
  <c r="F973" i="1"/>
  <c r="G973" i="1"/>
  <c r="H973" i="1"/>
  <c r="F974" i="1"/>
  <c r="G974" i="1"/>
  <c r="H974" i="1"/>
  <c r="F975" i="1"/>
  <c r="G975" i="1"/>
  <c r="H975" i="1"/>
  <c r="F976" i="1"/>
  <c r="G976" i="1"/>
  <c r="H976" i="1"/>
  <c r="F977" i="1"/>
  <c r="G977" i="1"/>
  <c r="H977" i="1"/>
  <c r="F978" i="1"/>
  <c r="G978" i="1"/>
  <c r="H978" i="1"/>
  <c r="F979" i="1"/>
  <c r="G979" i="1"/>
  <c r="H979" i="1"/>
  <c r="F980" i="1"/>
  <c r="G980" i="1"/>
  <c r="H980" i="1"/>
  <c r="F981" i="1"/>
  <c r="G981" i="1"/>
  <c r="H981" i="1"/>
  <c r="F982" i="1"/>
  <c r="G982" i="1"/>
  <c r="H982" i="1"/>
  <c r="F983" i="1"/>
  <c r="G983" i="1"/>
  <c r="H983" i="1"/>
  <c r="F984" i="1"/>
  <c r="G984" i="1"/>
  <c r="H984" i="1"/>
  <c r="F985" i="1"/>
  <c r="G985" i="1"/>
  <c r="H985" i="1"/>
  <c r="F986" i="1"/>
  <c r="G986" i="1"/>
  <c r="H986" i="1"/>
  <c r="F987" i="1"/>
  <c r="G987" i="1"/>
  <c r="H987" i="1"/>
  <c r="F988" i="1"/>
  <c r="G988" i="1"/>
  <c r="H988" i="1"/>
  <c r="F989" i="1"/>
  <c r="G989" i="1"/>
  <c r="H989" i="1"/>
  <c r="F990" i="1"/>
  <c r="G990" i="1"/>
  <c r="H990" i="1"/>
  <c r="F991" i="1"/>
  <c r="G991" i="1"/>
  <c r="H991" i="1"/>
  <c r="F992" i="1"/>
  <c r="G992" i="1"/>
  <c r="H992" i="1"/>
  <c r="F993" i="1"/>
  <c r="G993" i="1"/>
  <c r="H993" i="1"/>
  <c r="F994" i="1"/>
  <c r="G994" i="1"/>
  <c r="H994" i="1"/>
  <c r="F995" i="1"/>
  <c r="G995" i="1"/>
  <c r="H995" i="1"/>
  <c r="F996" i="1"/>
  <c r="G996" i="1"/>
  <c r="H996" i="1"/>
  <c r="F997" i="1"/>
  <c r="G997" i="1"/>
  <c r="H997" i="1"/>
  <c r="F998" i="1"/>
  <c r="G998" i="1"/>
  <c r="H998" i="1"/>
  <c r="F999" i="1"/>
  <c r="G999" i="1"/>
  <c r="H999" i="1"/>
  <c r="F1000" i="1"/>
  <c r="G1000" i="1"/>
  <c r="H1000" i="1"/>
  <c r="F1001" i="1"/>
  <c r="G1001" i="1"/>
  <c r="H1001" i="1"/>
  <c r="F1002" i="1"/>
  <c r="G1002" i="1"/>
  <c r="H1002" i="1"/>
  <c r="F1003" i="1"/>
  <c r="G1003" i="1"/>
  <c r="H1003" i="1"/>
  <c r="F1004" i="1"/>
  <c r="G1004" i="1"/>
  <c r="H1004" i="1"/>
  <c r="F1005" i="1"/>
  <c r="G1005" i="1"/>
  <c r="H1005" i="1"/>
  <c r="F1006" i="1"/>
  <c r="G1006" i="1"/>
  <c r="H1006" i="1"/>
  <c r="F1007" i="1"/>
  <c r="G1007" i="1"/>
  <c r="H1007" i="1"/>
  <c r="F1008" i="1"/>
  <c r="G1008" i="1"/>
  <c r="H1008" i="1"/>
  <c r="F1009" i="1"/>
  <c r="G1009" i="1"/>
  <c r="H1009" i="1"/>
  <c r="F1010" i="1"/>
  <c r="G1010" i="1"/>
  <c r="H1010" i="1"/>
  <c r="F1011" i="1"/>
  <c r="G1011" i="1"/>
  <c r="H1011" i="1"/>
  <c r="F1012" i="1"/>
  <c r="G1012" i="1"/>
  <c r="H1012" i="1"/>
  <c r="F1013" i="1"/>
  <c r="G1013" i="1"/>
  <c r="H1013" i="1"/>
  <c r="F1014" i="1"/>
  <c r="G1014" i="1"/>
  <c r="H1014" i="1"/>
  <c r="F1015" i="1"/>
  <c r="G1015" i="1"/>
  <c r="H1015" i="1"/>
  <c r="F1016" i="1"/>
  <c r="G1016" i="1"/>
  <c r="H1016" i="1"/>
  <c r="F1017" i="1"/>
  <c r="G1017" i="1"/>
  <c r="H1017" i="1"/>
  <c r="F1018" i="1"/>
  <c r="G1018" i="1"/>
  <c r="H1018" i="1"/>
  <c r="F1019" i="1"/>
  <c r="G1019" i="1"/>
  <c r="H1019" i="1"/>
  <c r="F1020" i="1"/>
  <c r="G1020" i="1"/>
  <c r="H1020" i="1"/>
  <c r="F1021" i="1"/>
  <c r="G1021" i="1"/>
  <c r="H1021" i="1"/>
  <c r="F1022" i="1"/>
  <c r="G1022" i="1"/>
  <c r="H1022" i="1"/>
  <c r="F1023" i="1"/>
  <c r="G1023" i="1"/>
  <c r="H1023" i="1"/>
  <c r="F1024" i="1"/>
  <c r="G1024" i="1"/>
  <c r="H1024" i="1"/>
  <c r="F1025" i="1"/>
  <c r="G1025" i="1"/>
  <c r="H1025" i="1"/>
  <c r="F1026" i="1"/>
  <c r="G1026" i="1"/>
  <c r="H1026" i="1"/>
  <c r="F1027" i="1"/>
  <c r="G1027" i="1"/>
  <c r="H1027" i="1"/>
  <c r="F1028" i="1"/>
  <c r="G1028" i="1"/>
  <c r="H1028" i="1"/>
  <c r="F1029" i="1"/>
  <c r="G1029" i="1"/>
  <c r="H1029" i="1"/>
  <c r="F1030" i="1"/>
  <c r="G1030" i="1"/>
  <c r="H1030" i="1"/>
  <c r="F1031" i="1"/>
  <c r="G1031" i="1"/>
  <c r="H1031" i="1"/>
  <c r="F1032" i="1"/>
  <c r="G1032" i="1"/>
  <c r="H1032" i="1"/>
  <c r="F1033" i="1"/>
  <c r="G1033" i="1"/>
  <c r="H1033" i="1"/>
  <c r="F1034" i="1"/>
  <c r="G1034" i="1"/>
  <c r="H1034" i="1"/>
  <c r="F1035" i="1"/>
  <c r="G1035" i="1"/>
  <c r="H1035" i="1"/>
  <c r="F1036" i="1"/>
  <c r="G1036" i="1"/>
  <c r="H1036" i="1"/>
  <c r="F1037" i="1"/>
  <c r="G1037" i="1"/>
  <c r="H1037" i="1"/>
  <c r="F1038" i="1"/>
  <c r="G1038" i="1"/>
  <c r="H1038" i="1"/>
  <c r="F1039" i="1"/>
  <c r="G1039" i="1"/>
  <c r="H1039" i="1"/>
  <c r="F1040" i="1"/>
  <c r="G1040" i="1"/>
  <c r="H1040" i="1"/>
  <c r="H4" i="1"/>
  <c r="G4" i="1"/>
  <c r="F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E4" i="1"/>
  <c r="D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B977" i="1"/>
  <c r="C977" i="1"/>
  <c r="B978" i="1"/>
  <c r="C978" i="1"/>
  <c r="B979" i="1"/>
  <c r="C979" i="1"/>
  <c r="B980" i="1"/>
  <c r="C980" i="1"/>
  <c r="B981" i="1"/>
  <c r="C981" i="1"/>
  <c r="B982" i="1"/>
  <c r="C982" i="1"/>
  <c r="B983" i="1"/>
  <c r="C983" i="1"/>
  <c r="B984" i="1"/>
  <c r="C984" i="1"/>
  <c r="B985" i="1"/>
  <c r="C985" i="1"/>
  <c r="B986" i="1"/>
  <c r="C986" i="1"/>
  <c r="B987" i="1"/>
  <c r="C987" i="1"/>
  <c r="B988" i="1"/>
  <c r="C988" i="1"/>
  <c r="B989" i="1"/>
  <c r="C989" i="1"/>
  <c r="B990" i="1"/>
  <c r="C990" i="1"/>
  <c r="B991" i="1"/>
  <c r="C991" i="1"/>
  <c r="B992" i="1"/>
  <c r="C992" i="1"/>
  <c r="B993" i="1"/>
  <c r="C993" i="1"/>
  <c r="B994" i="1"/>
  <c r="C994" i="1"/>
  <c r="B995" i="1"/>
  <c r="C995" i="1"/>
  <c r="B996" i="1"/>
  <c r="C996" i="1"/>
  <c r="B997" i="1"/>
  <c r="C997" i="1"/>
  <c r="B998" i="1"/>
  <c r="C998" i="1"/>
  <c r="B999" i="1"/>
  <c r="C999" i="1"/>
  <c r="B1000" i="1"/>
  <c r="C1000" i="1"/>
  <c r="B1001" i="1"/>
  <c r="C1001" i="1"/>
  <c r="B1002" i="1"/>
  <c r="C1002" i="1"/>
  <c r="B1003" i="1"/>
  <c r="C1003" i="1"/>
  <c r="B1004" i="1"/>
  <c r="C1004" i="1"/>
  <c r="B1005" i="1"/>
  <c r="C1005" i="1"/>
  <c r="B1006" i="1"/>
  <c r="C1006" i="1"/>
  <c r="B1007" i="1"/>
  <c r="C1007" i="1"/>
  <c r="B1008" i="1"/>
  <c r="C1008" i="1"/>
  <c r="B1009" i="1"/>
  <c r="C1009" i="1"/>
  <c r="B1010" i="1"/>
  <c r="C1010" i="1"/>
  <c r="B1011" i="1"/>
  <c r="C1011" i="1"/>
  <c r="B1012" i="1"/>
  <c r="C1012" i="1"/>
  <c r="B1013" i="1"/>
  <c r="C1013" i="1"/>
  <c r="B1014" i="1"/>
  <c r="C1014" i="1"/>
  <c r="B1015" i="1"/>
  <c r="C1015" i="1"/>
  <c r="B1016" i="1"/>
  <c r="C1016" i="1"/>
  <c r="B1017" i="1"/>
  <c r="C1017" i="1"/>
  <c r="B1018" i="1"/>
  <c r="C1018" i="1"/>
  <c r="B1019" i="1"/>
  <c r="C1019" i="1"/>
  <c r="B1020" i="1"/>
  <c r="C1020" i="1"/>
  <c r="B1021" i="1"/>
  <c r="C1021" i="1"/>
  <c r="B1022" i="1"/>
  <c r="C1022" i="1"/>
  <c r="B1023" i="1"/>
  <c r="C1023" i="1"/>
  <c r="B1024" i="1"/>
  <c r="C1024" i="1"/>
  <c r="B1025" i="1"/>
  <c r="C1025" i="1"/>
  <c r="B1026" i="1"/>
  <c r="C1026" i="1"/>
  <c r="B1027" i="1"/>
  <c r="C1027" i="1"/>
  <c r="B1028" i="1"/>
  <c r="C1028" i="1"/>
  <c r="B1029" i="1"/>
  <c r="C1029" i="1"/>
  <c r="B1030" i="1"/>
  <c r="C1030" i="1"/>
  <c r="B1031" i="1"/>
  <c r="C1031" i="1"/>
  <c r="B1032" i="1"/>
  <c r="C1032" i="1"/>
  <c r="B1033" i="1"/>
  <c r="C1033" i="1"/>
  <c r="B1034" i="1"/>
  <c r="C1034" i="1"/>
  <c r="B1035" i="1"/>
  <c r="C1035" i="1"/>
  <c r="B1036" i="1"/>
  <c r="C1036" i="1"/>
  <c r="B1037" i="1"/>
  <c r="C1037" i="1"/>
  <c r="B1038" i="1"/>
  <c r="C1038" i="1"/>
  <c r="B1039" i="1"/>
  <c r="C1039" i="1"/>
  <c r="B1040" i="1"/>
  <c r="C1040" i="1"/>
  <c r="C4" i="1"/>
  <c r="B4" i="1"/>
  <c r="G1167" i="20"/>
  <c r="G1887" i="20"/>
  <c r="G1429" i="20"/>
  <c r="G427" i="20"/>
  <c r="G1347" i="20"/>
  <c r="G1348" i="20"/>
  <c r="E7" i="17"/>
  <c r="E8" i="17" s="1"/>
  <c r="E9" i="17" s="1"/>
  <c r="E10" i="17" s="1"/>
  <c r="E11" i="17" s="1"/>
  <c r="E12" i="17" s="1"/>
  <c r="E13" i="17" s="1"/>
  <c r="E14" i="17" s="1"/>
  <c r="E6" i="17"/>
  <c r="G1738" i="20" l="1"/>
  <c r="G1967" i="20"/>
  <c r="G787" i="20"/>
  <c r="G1756" i="20"/>
  <c r="G156" i="20"/>
  <c r="G569" i="20"/>
  <c r="G816" i="20"/>
  <c r="G1558" i="20"/>
  <c r="G570" i="20"/>
  <c r="G2059" i="20"/>
  <c r="G1939" i="20"/>
  <c r="G1919" i="20"/>
  <c r="G1899" i="20"/>
  <c r="G1879" i="20"/>
  <c r="G1799" i="20"/>
  <c r="G1659" i="20"/>
  <c r="G1639" i="20"/>
  <c r="G1619" i="20"/>
  <c r="G1539" i="20"/>
  <c r="G1519" i="20"/>
  <c r="G1459" i="20"/>
  <c r="G1439" i="20"/>
  <c r="G1399" i="20"/>
  <c r="G1379" i="20"/>
  <c r="G1359" i="20"/>
  <c r="G1259" i="20"/>
  <c r="G1239" i="20"/>
  <c r="G1179" i="20"/>
  <c r="G1159" i="20"/>
  <c r="G1139" i="20"/>
  <c r="G1079" i="20"/>
  <c r="G1059" i="20"/>
  <c r="G1019" i="20"/>
  <c r="G999" i="20"/>
  <c r="G919" i="20"/>
  <c r="G879" i="20"/>
  <c r="G859" i="20"/>
  <c r="G819" i="20"/>
  <c r="G759" i="20"/>
  <c r="G739" i="20"/>
  <c r="G299" i="20"/>
  <c r="G279" i="20"/>
  <c r="G239" i="20"/>
  <c r="G179" i="20"/>
  <c r="G159" i="20"/>
  <c r="G99" i="20"/>
  <c r="G2058" i="20"/>
  <c r="G1958" i="20"/>
  <c r="G1938" i="20"/>
  <c r="G1918" i="20"/>
  <c r="G1858" i="20"/>
  <c r="G1778" i="20"/>
  <c r="G1758" i="20"/>
  <c r="G1678" i="20"/>
  <c r="G1518" i="20"/>
  <c r="G1498" i="20"/>
  <c r="G1438" i="20"/>
  <c r="G1258" i="20"/>
  <c r="G1198" i="20"/>
  <c r="G1158" i="20"/>
  <c r="G1058" i="20"/>
  <c r="G1038" i="20"/>
  <c r="G2039" i="20"/>
  <c r="G1679" i="20"/>
  <c r="G1599" i="20"/>
  <c r="G1479" i="20"/>
  <c r="G1279" i="20"/>
  <c r="G1039" i="20"/>
  <c r="G79" i="20"/>
  <c r="G39" i="20"/>
  <c r="G2038" i="20"/>
  <c r="G2018" i="20"/>
  <c r="G1998" i="20"/>
  <c r="G19" i="20"/>
  <c r="G989" i="20"/>
  <c r="G1776" i="20"/>
  <c r="G20" i="20"/>
  <c r="G1588" i="20"/>
  <c r="G2019" i="20"/>
  <c r="G1999" i="20"/>
  <c r="G1959" i="20"/>
  <c r="G1859" i="20"/>
  <c r="G1759" i="20"/>
  <c r="G1719" i="20"/>
  <c r="G1559" i="20"/>
  <c r="G1499" i="20"/>
  <c r="G1419" i="20"/>
  <c r="G1119" i="20"/>
  <c r="G899" i="20"/>
  <c r="G839" i="20"/>
  <c r="G799" i="20"/>
  <c r="G699" i="20"/>
  <c r="G639" i="20"/>
  <c r="G479" i="20"/>
  <c r="G459" i="20"/>
  <c r="G439" i="20"/>
  <c r="G379" i="20"/>
  <c r="G119" i="20"/>
  <c r="G59" i="20"/>
  <c r="G1898" i="20"/>
  <c r="G1798" i="20"/>
  <c r="G1658" i="20"/>
  <c r="G1618" i="20"/>
  <c r="G1458" i="20"/>
  <c r="G1318" i="20"/>
  <c r="G1298" i="20"/>
  <c r="G1138" i="20"/>
  <c r="H1085" i="20"/>
  <c r="G838" i="20"/>
  <c r="G718" i="20"/>
  <c r="G638" i="20"/>
  <c r="G598" i="20"/>
  <c r="G278" i="20"/>
  <c r="G238" i="20"/>
  <c r="G178" i="20"/>
  <c r="G18" i="20"/>
  <c r="H1347" i="20"/>
  <c r="G1538" i="20"/>
  <c r="G738" i="20"/>
  <c r="G378" i="20"/>
  <c r="G298" i="20"/>
  <c r="H1825" i="20"/>
  <c r="H1346" i="20"/>
  <c r="G1517" i="20"/>
  <c r="G1477" i="20"/>
  <c r="G1237" i="20"/>
  <c r="G1197" i="20"/>
  <c r="G2056" i="20"/>
  <c r="G1936" i="20"/>
  <c r="G1736" i="20"/>
  <c r="G1696" i="20"/>
  <c r="G1436" i="20"/>
  <c r="G1316" i="20"/>
  <c r="G1276" i="20"/>
  <c r="G856" i="20"/>
  <c r="G756" i="20"/>
  <c r="G616" i="20"/>
  <c r="G436" i="20"/>
  <c r="G36" i="20"/>
  <c r="G2055" i="20"/>
  <c r="G1855" i="20"/>
  <c r="G1815" i="20"/>
  <c r="G1775" i="20"/>
  <c r="G1735" i="20"/>
  <c r="G1655" i="20"/>
  <c r="G1615" i="20"/>
  <c r="G1415" i="20"/>
  <c r="G1215" i="20"/>
  <c r="G1095" i="20"/>
  <c r="G1075" i="20"/>
  <c r="G1035" i="20"/>
  <c r="G1015" i="20"/>
  <c r="G995" i="20"/>
  <c r="H506" i="20"/>
  <c r="H566" i="20"/>
  <c r="H1505" i="20"/>
  <c r="H1668" i="20"/>
  <c r="H1966" i="20"/>
  <c r="H225" i="20"/>
  <c r="H485" i="20"/>
  <c r="H1906" i="20"/>
  <c r="H726" i="20"/>
  <c r="G2053" i="20"/>
  <c r="G2013" i="20"/>
  <c r="G1973" i="20"/>
  <c r="G1893" i="20"/>
  <c r="G1793" i="20"/>
  <c r="G1753" i="20"/>
  <c r="G1633" i="20"/>
  <c r="G1553" i="20"/>
  <c r="G1473" i="20"/>
  <c r="G1433" i="20"/>
  <c r="G1393" i="20"/>
  <c r="G1353" i="20"/>
  <c r="G1333" i="20"/>
  <c r="G1293" i="20"/>
  <c r="G1253" i="20"/>
  <c r="G1213" i="20"/>
  <c r="G1173" i="20"/>
  <c r="G1133" i="20"/>
  <c r="G1053" i="20"/>
  <c r="G973" i="20"/>
  <c r="G933" i="20"/>
  <c r="G873" i="20"/>
  <c r="G833" i="20"/>
  <c r="G793" i="20"/>
  <c r="G633" i="20"/>
  <c r="G593" i="20"/>
  <c r="G533" i="20"/>
  <c r="G493" i="20"/>
  <c r="G453" i="20"/>
  <c r="G413" i="20"/>
  <c r="G373" i="20"/>
  <c r="G333" i="20"/>
  <c r="G293" i="20"/>
  <c r="G273" i="20"/>
  <c r="G233" i="20"/>
  <c r="H233" i="20" s="1"/>
  <c r="G193" i="20"/>
  <c r="G153" i="20"/>
  <c r="G133" i="20"/>
  <c r="G113" i="20"/>
  <c r="G93" i="20"/>
  <c r="G73" i="20"/>
  <c r="G13" i="20"/>
  <c r="H1858" i="20"/>
  <c r="H5" i="20"/>
  <c r="H2045" i="20"/>
  <c r="G2061" i="20"/>
  <c r="G2041" i="20"/>
  <c r="G2021" i="20"/>
  <c r="G2001" i="20"/>
  <c r="G1981" i="20"/>
  <c r="G1961" i="20"/>
  <c r="G1941" i="20"/>
  <c r="G1921" i="20"/>
  <c r="G1901" i="20"/>
  <c r="G1881" i="20"/>
  <c r="G1861" i="20"/>
  <c r="G1841" i="20"/>
  <c r="G1821" i="20"/>
  <c r="G1801" i="20"/>
  <c r="G1781" i="20"/>
  <c r="G1761" i="20"/>
  <c r="G1741" i="20"/>
  <c r="G1721" i="20"/>
  <c r="G1701" i="20"/>
  <c r="G1681" i="20"/>
  <c r="G1661" i="20"/>
  <c r="G1641" i="20"/>
  <c r="G1621" i="20"/>
  <c r="G1601" i="20"/>
  <c r="G1581" i="20"/>
  <c r="G1561" i="20"/>
  <c r="G1521" i="20"/>
  <c r="G1501" i="20"/>
  <c r="G1481" i="20"/>
  <c r="G1461" i="20"/>
  <c r="G1441" i="20"/>
  <c r="G1421" i="20"/>
  <c r="G1401" i="20"/>
  <c r="G1381" i="20"/>
  <c r="G1361" i="20"/>
  <c r="G1341" i="20"/>
  <c r="G1321" i="20"/>
  <c r="G1301" i="20"/>
  <c r="G1281" i="20"/>
  <c r="G1261" i="20"/>
  <c r="G1241" i="20"/>
  <c r="G1201" i="20"/>
  <c r="G1181" i="20"/>
  <c r="G1161" i="20"/>
  <c r="G1141" i="20"/>
  <c r="G1121" i="20"/>
  <c r="G1101" i="20"/>
  <c r="G1081" i="20"/>
  <c r="G1061" i="20"/>
  <c r="G1041" i="20"/>
  <c r="G1021" i="20"/>
  <c r="G1001" i="20"/>
  <c r="G981" i="20"/>
  <c r="G941" i="20"/>
  <c r="G921" i="20"/>
  <c r="G901" i="20"/>
  <c r="G881" i="20"/>
  <c r="G861" i="20"/>
  <c r="G841" i="20"/>
  <c r="G821" i="20"/>
  <c r="G801" i="20"/>
  <c r="G781" i="20"/>
  <c r="G761" i="20"/>
  <c r="G741" i="20"/>
  <c r="G721" i="20"/>
  <c r="G701" i="20"/>
  <c r="G681" i="20"/>
  <c r="G661" i="20"/>
  <c r="G641" i="20"/>
  <c r="G621" i="20"/>
  <c r="G601" i="20"/>
  <c r="G581" i="20"/>
  <c r="G561" i="20"/>
  <c r="G541" i="20"/>
  <c r="G521" i="20"/>
  <c r="G501" i="20"/>
  <c r="G481" i="20"/>
  <c r="G461" i="20"/>
  <c r="G441" i="20"/>
  <c r="G421" i="20"/>
  <c r="G401" i="20"/>
  <c r="G381" i="20"/>
  <c r="G361" i="20"/>
  <c r="G341" i="20"/>
  <c r="G321" i="20"/>
  <c r="G301" i="20"/>
  <c r="G281" i="20"/>
  <c r="G261" i="20"/>
  <c r="G241" i="20"/>
  <c r="G221" i="20"/>
  <c r="G201" i="20"/>
  <c r="G181" i="20"/>
  <c r="G161" i="20"/>
  <c r="G141" i="20"/>
  <c r="G101" i="20"/>
  <c r="G81" i="20"/>
  <c r="G61" i="20"/>
  <c r="G41" i="20"/>
  <c r="G21" i="20"/>
  <c r="H1365" i="20"/>
  <c r="G898" i="20"/>
  <c r="G798" i="20"/>
  <c r="G658" i="20"/>
  <c r="G478" i="20"/>
  <c r="G438" i="20"/>
  <c r="G398" i="20"/>
  <c r="G158" i="20"/>
  <c r="G78" i="20"/>
  <c r="G38" i="20"/>
  <c r="H1826" i="20"/>
  <c r="G1698" i="20"/>
  <c r="G1398" i="20"/>
  <c r="G1238" i="20"/>
  <c r="G1118" i="20"/>
  <c r="G1078" i="20"/>
  <c r="G978" i="20"/>
  <c r="G878" i="20"/>
  <c r="G758" i="20"/>
  <c r="G618" i="20"/>
  <c r="G98" i="20"/>
  <c r="G1737" i="20"/>
  <c r="G1537" i="20"/>
  <c r="G797" i="20"/>
  <c r="G657" i="20"/>
  <c r="H657" i="20" s="1"/>
  <c r="G577" i="20"/>
  <c r="G437" i="20"/>
  <c r="G1956" i="20"/>
  <c r="G1916" i="20"/>
  <c r="G1836" i="20"/>
  <c r="G1796" i="20"/>
  <c r="G1676" i="20"/>
  <c r="G1636" i="20"/>
  <c r="G1416" i="20"/>
  <c r="G1296" i="20"/>
  <c r="G1176" i="20"/>
  <c r="G1136" i="20"/>
  <c r="G1096" i="20"/>
  <c r="G656" i="20"/>
  <c r="G536" i="20"/>
  <c r="G376" i="20"/>
  <c r="G136" i="20"/>
  <c r="G2035" i="20"/>
  <c r="G1995" i="20"/>
  <c r="H1995" i="20" s="1"/>
  <c r="G1955" i="20"/>
  <c r="G1875" i="20"/>
  <c r="G1835" i="20"/>
  <c r="G1795" i="20"/>
  <c r="G1755" i="20"/>
  <c r="G1555" i="20"/>
  <c r="G1515" i="20"/>
  <c r="G1475" i="20"/>
  <c r="G1435" i="20"/>
  <c r="G1395" i="20"/>
  <c r="G1355" i="20"/>
  <c r="G1315" i="20"/>
  <c r="G1235" i="20"/>
  <c r="G1055" i="20"/>
  <c r="H1885" i="20"/>
  <c r="H1146" i="20"/>
  <c r="G1454" i="20"/>
  <c r="G1993" i="20"/>
  <c r="G1953" i="20"/>
  <c r="G1913" i="20"/>
  <c r="G1833" i="20"/>
  <c r="G1773" i="20"/>
  <c r="H1773" i="20" s="1"/>
  <c r="G1733" i="20"/>
  <c r="G1693" i="20"/>
  <c r="G1653" i="20"/>
  <c r="G1613" i="20"/>
  <c r="G1573" i="20"/>
  <c r="G1533" i="20"/>
  <c r="G1413" i="20"/>
  <c r="G1373" i="20"/>
  <c r="G1313" i="20"/>
  <c r="G1273" i="20"/>
  <c r="G1233" i="20"/>
  <c r="G1193" i="20"/>
  <c r="G953" i="20"/>
  <c r="G913" i="20"/>
  <c r="G773" i="20"/>
  <c r="H773" i="20" s="1"/>
  <c r="G733" i="20"/>
  <c r="G693" i="20"/>
  <c r="G613" i="20"/>
  <c r="H613" i="20" s="1"/>
  <c r="G553" i="20"/>
  <c r="H553" i="20" s="1"/>
  <c r="G513" i="20"/>
  <c r="G473" i="20"/>
  <c r="G433" i="20"/>
  <c r="G393" i="20"/>
  <c r="G313" i="20"/>
  <c r="G253" i="20"/>
  <c r="H1578" i="20"/>
  <c r="G1492" i="20"/>
  <c r="H1558" i="20"/>
  <c r="H1699" i="20"/>
  <c r="H719" i="20"/>
  <c r="G1779" i="20"/>
  <c r="G1299" i="20"/>
  <c r="G339" i="20"/>
  <c r="G2060" i="20"/>
  <c r="G2040" i="20"/>
  <c r="G2020" i="20"/>
  <c r="G2000" i="20"/>
  <c r="G1980" i="20"/>
  <c r="G1960" i="20"/>
  <c r="G1940" i="20"/>
  <c r="H1940" i="20" s="1"/>
  <c r="G1920" i="20"/>
  <c r="G1900" i="20"/>
  <c r="G1880" i="20"/>
  <c r="G1860" i="20"/>
  <c r="G1840" i="20"/>
  <c r="G1820" i="20"/>
  <c r="G1800" i="20"/>
  <c r="G1780" i="20"/>
  <c r="G1760" i="20"/>
  <c r="G1740" i="20"/>
  <c r="G1720" i="20"/>
  <c r="G1700" i="20"/>
  <c r="H1700" i="20" s="1"/>
  <c r="G1680" i="20"/>
  <c r="G1660" i="20"/>
  <c r="G1640" i="20"/>
  <c r="G1620" i="20"/>
  <c r="G1600" i="20"/>
  <c r="G1580" i="20"/>
  <c r="G1560" i="20"/>
  <c r="G1540" i="20"/>
  <c r="G1520" i="20"/>
  <c r="G1500" i="20"/>
  <c r="G1480" i="20"/>
  <c r="G1460" i="20"/>
  <c r="G1440" i="20"/>
  <c r="G1420" i="20"/>
  <c r="G1400" i="20"/>
  <c r="G1380" i="20"/>
  <c r="G1360" i="20"/>
  <c r="G1340" i="20"/>
  <c r="G1320" i="20"/>
  <c r="G1300" i="20"/>
  <c r="G1280" i="20"/>
  <c r="G1240" i="20"/>
  <c r="G1200" i="20"/>
  <c r="G1180" i="20"/>
  <c r="G1160" i="20"/>
  <c r="G1140" i="20"/>
  <c r="G1120" i="20"/>
  <c r="G1100" i="20"/>
  <c r="G1080" i="20"/>
  <c r="G1060" i="20"/>
  <c r="G1040" i="20"/>
  <c r="G1000" i="20"/>
  <c r="G980" i="20"/>
  <c r="G960" i="20"/>
  <c r="G940" i="20"/>
  <c r="G920" i="20"/>
  <c r="G900" i="20"/>
  <c r="G880" i="20"/>
  <c r="G860" i="20"/>
  <c r="H860" i="20" s="1"/>
  <c r="G840" i="20"/>
  <c r="G820" i="20"/>
  <c r="G800" i="20"/>
  <c r="G780" i="20"/>
  <c r="G760" i="20"/>
  <c r="G740" i="20"/>
  <c r="G720" i="20"/>
  <c r="G700" i="20"/>
  <c r="G680" i="20"/>
  <c r="G660" i="20"/>
  <c r="G640" i="20"/>
  <c r="G620" i="20"/>
  <c r="G580" i="20"/>
  <c r="G560" i="20"/>
  <c r="H725" i="20"/>
  <c r="H1286" i="20"/>
  <c r="H706" i="20"/>
  <c r="G1366" i="20"/>
  <c r="G1026" i="20"/>
  <c r="G166" i="20"/>
  <c r="G540" i="20"/>
  <c r="G520" i="20"/>
  <c r="G500" i="20"/>
  <c r="G480" i="20"/>
  <c r="G460" i="20"/>
  <c r="G440" i="20"/>
  <c r="G420" i="20"/>
  <c r="G400" i="20"/>
  <c r="G380" i="20"/>
  <c r="G360" i="20"/>
  <c r="G340" i="20"/>
  <c r="G320" i="20"/>
  <c r="G300" i="20"/>
  <c r="H300" i="20" s="1"/>
  <c r="G280" i="20"/>
  <c r="G240" i="20"/>
  <c r="G220" i="20"/>
  <c r="G200" i="20"/>
  <c r="G180" i="20"/>
  <c r="G160" i="20"/>
  <c r="G140" i="20"/>
  <c r="G120" i="20"/>
  <c r="G100" i="20"/>
  <c r="G80" i="20"/>
  <c r="G60" i="20"/>
  <c r="G40" i="20"/>
  <c r="G1749" i="20"/>
  <c r="G975" i="20"/>
  <c r="G955" i="20"/>
  <c r="G935" i="20"/>
  <c r="G915" i="20"/>
  <c r="G895" i="20"/>
  <c r="G875" i="20"/>
  <c r="G855" i="20"/>
  <c r="G835" i="20"/>
  <c r="H835" i="20" s="1"/>
  <c r="G815" i="20"/>
  <c r="G795" i="20"/>
  <c r="G775" i="20"/>
  <c r="G735" i="20"/>
  <c r="G715" i="20"/>
  <c r="G695" i="20"/>
  <c r="G615" i="20"/>
  <c r="G595" i="20"/>
  <c r="G575" i="20"/>
  <c r="G555" i="20"/>
  <c r="G535" i="20"/>
  <c r="G515" i="20"/>
  <c r="G495" i="20"/>
  <c r="G475" i="20"/>
  <c r="G435" i="20"/>
  <c r="G415" i="20"/>
  <c r="G395" i="20"/>
  <c r="G375" i="20"/>
  <c r="G355" i="20"/>
  <c r="G315" i="20"/>
  <c r="G295" i="20"/>
  <c r="G155" i="20"/>
  <c r="H155" i="20" s="1"/>
  <c r="G75" i="20"/>
  <c r="H75" i="20" s="1"/>
  <c r="G15" i="20"/>
  <c r="G2054" i="20"/>
  <c r="G2034" i="20"/>
  <c r="G2014" i="20"/>
  <c r="G1994" i="20"/>
  <c r="G1974" i="20"/>
  <c r="G1954" i="20"/>
  <c r="G1934" i="20"/>
  <c r="G1914" i="20"/>
  <c r="G1894" i="20"/>
  <c r="G1874" i="20"/>
  <c r="G1854" i="20"/>
  <c r="G1834" i="20"/>
  <c r="G1814" i="20"/>
  <c r="G1794" i="20"/>
  <c r="G1774" i="20"/>
  <c r="G1754" i="20"/>
  <c r="G1734" i="20"/>
  <c r="G1714" i="20"/>
  <c r="G1694" i="20"/>
  <c r="G1674" i="20"/>
  <c r="G1654" i="20"/>
  <c r="G1634" i="20"/>
  <c r="G1614" i="20"/>
  <c r="G1574" i="20"/>
  <c r="G1554" i="20"/>
  <c r="G1534" i="20"/>
  <c r="G1514" i="20"/>
  <c r="G1494" i="20"/>
  <c r="G1474" i="20"/>
  <c r="G1434" i="20"/>
  <c r="G1414" i="20"/>
  <c r="G1394" i="20"/>
  <c r="G1374" i="20"/>
  <c r="G1354" i="20"/>
  <c r="G1334" i="20"/>
  <c r="G1314" i="20"/>
  <c r="G1294" i="20"/>
  <c r="G1274" i="20"/>
  <c r="H1274" i="20" s="1"/>
  <c r="G1254" i="20"/>
  <c r="H1254" i="20" s="1"/>
  <c r="G1234" i="20"/>
  <c r="G1214" i="20"/>
  <c r="G1194" i="20"/>
  <c r="G1174" i="20"/>
  <c r="G1154" i="20"/>
  <c r="G1134" i="20"/>
  <c r="G1094" i="20"/>
  <c r="G1074" i="20"/>
  <c r="G1054" i="20"/>
  <c r="G1034" i="20"/>
  <c r="G1014" i="20"/>
  <c r="G994" i="20"/>
  <c r="G974" i="20"/>
  <c r="G954" i="20"/>
  <c r="G934" i="20"/>
  <c r="G914" i="20"/>
  <c r="G894" i="20"/>
  <c r="G874" i="20"/>
  <c r="G794" i="20"/>
  <c r="H794" i="20" s="1"/>
  <c r="G774" i="20"/>
  <c r="G754" i="20"/>
  <c r="G734" i="20"/>
  <c r="G694" i="20"/>
  <c r="G674" i="20"/>
  <c r="G654" i="20"/>
  <c r="G634" i="20"/>
  <c r="G614" i="20"/>
  <c r="G594" i="20"/>
  <c r="G574" i="20"/>
  <c r="G554" i="20"/>
  <c r="G534" i="20"/>
  <c r="G514" i="20"/>
  <c r="G494" i="20"/>
  <c r="G474" i="20"/>
  <c r="G394" i="20"/>
  <c r="G374" i="20"/>
  <c r="G354" i="20"/>
  <c r="G334" i="20"/>
  <c r="H334" i="20" s="1"/>
  <c r="G294" i="20"/>
  <c r="G254" i="20"/>
  <c r="G234" i="20"/>
  <c r="G214" i="20"/>
  <c r="G194" i="20"/>
  <c r="G174" i="20"/>
  <c r="G154" i="20"/>
  <c r="G134" i="20"/>
  <c r="G114" i="20"/>
  <c r="G94" i="20"/>
  <c r="G74" i="20"/>
  <c r="G34" i="20"/>
  <c r="G791" i="20"/>
  <c r="H1089" i="20"/>
  <c r="H1426" i="20"/>
  <c r="H785" i="20"/>
  <c r="H156" i="20"/>
  <c r="H1846" i="20"/>
  <c r="H65" i="20"/>
  <c r="H1405" i="20"/>
  <c r="H1485" i="20"/>
  <c r="H1245" i="20"/>
  <c r="H1606" i="20"/>
  <c r="H1305" i="20"/>
  <c r="G6" i="20"/>
  <c r="G2043" i="20"/>
  <c r="G2023" i="20"/>
  <c r="G2003" i="20"/>
  <c r="G1983" i="20"/>
  <c r="G1963" i="20"/>
  <c r="G1943" i="20"/>
  <c r="G1923" i="20"/>
  <c r="G1903" i="20"/>
  <c r="G1883" i="20"/>
  <c r="G1863" i="20"/>
  <c r="G1843" i="20"/>
  <c r="G1823" i="20"/>
  <c r="G1803" i="20"/>
  <c r="G1783" i="20"/>
  <c r="G1763" i="20"/>
  <c r="G1743" i="20"/>
  <c r="G1723" i="20"/>
  <c r="G1703" i="20"/>
  <c r="G1683" i="20"/>
  <c r="G1663" i="20"/>
  <c r="G1643" i="20"/>
  <c r="G1623" i="20"/>
  <c r="G1603" i="20"/>
  <c r="G1583" i="20"/>
  <c r="G1563" i="20"/>
  <c r="G1543" i="20"/>
  <c r="G1523" i="20"/>
  <c r="G1503" i="20"/>
  <c r="G1483" i="20"/>
  <c r="G1463" i="20"/>
  <c r="G1443" i="20"/>
  <c r="G1423" i="20"/>
  <c r="G1403" i="20"/>
  <c r="G1363" i="20"/>
  <c r="G1343" i="20"/>
  <c r="G1323" i="20"/>
  <c r="G1303" i="20"/>
  <c r="G1283" i="20"/>
  <c r="G1263" i="20"/>
  <c r="G1243" i="20"/>
  <c r="G1223" i="20"/>
  <c r="G1203" i="20"/>
  <c r="G1183" i="20"/>
  <c r="G1163" i="20"/>
  <c r="G1143" i="20"/>
  <c r="G1123" i="20"/>
  <c r="G1103" i="20"/>
  <c r="G1083" i="20"/>
  <c r="G1063" i="20"/>
  <c r="G1043" i="20"/>
  <c r="G1023" i="20"/>
  <c r="G1003" i="20"/>
  <c r="G983" i="20"/>
  <c r="G963" i="20"/>
  <c r="G943" i="20"/>
  <c r="G923" i="20"/>
  <c r="G883" i="20"/>
  <c r="G863" i="20"/>
  <c r="G843" i="20"/>
  <c r="G823" i="20"/>
  <c r="G803" i="20"/>
  <c r="G783" i="20"/>
  <c r="G763" i="20"/>
  <c r="G743" i="20"/>
  <c r="G723" i="20"/>
  <c r="G703" i="20"/>
  <c r="G683" i="20"/>
  <c r="G663" i="20"/>
  <c r="G643" i="20"/>
  <c r="G623" i="20"/>
  <c r="G603" i="20"/>
  <c r="G583" i="20"/>
  <c r="G563" i="20"/>
  <c r="G543" i="20"/>
  <c r="G523" i="20"/>
  <c r="G503" i="20"/>
  <c r="G483" i="20"/>
  <c r="G463" i="20"/>
  <c r="G443" i="20"/>
  <c r="G423" i="20"/>
  <c r="G383" i="20"/>
  <c r="G363" i="20"/>
  <c r="G343" i="20"/>
  <c r="G323" i="20"/>
  <c r="G303" i="20"/>
  <c r="G283" i="20"/>
  <c r="G243" i="20"/>
  <c r="G223" i="20"/>
  <c r="G203" i="20"/>
  <c r="G183" i="20"/>
  <c r="G163" i="20"/>
  <c r="G143" i="20"/>
  <c r="G123" i="20"/>
  <c r="G103" i="20"/>
  <c r="G83" i="20"/>
  <c r="G63" i="20"/>
  <c r="G43" i="20"/>
  <c r="G23" i="20"/>
  <c r="G4" i="20"/>
  <c r="H4" i="20" s="1"/>
  <c r="G2022" i="20"/>
  <c r="G1982" i="20"/>
  <c r="G1902" i="20"/>
  <c r="G1882" i="20"/>
  <c r="G1862" i="20"/>
  <c r="G1842" i="20"/>
  <c r="G1822" i="20"/>
  <c r="G1802" i="20"/>
  <c r="G1762" i="20"/>
  <c r="G1722" i="20"/>
  <c r="G1682" i="20"/>
  <c r="G1662" i="20"/>
  <c r="G1642" i="20"/>
  <c r="G1622" i="20"/>
  <c r="G1542" i="20"/>
  <c r="G1502" i="20"/>
  <c r="H1502" i="20" s="1"/>
  <c r="G1482" i="20"/>
  <c r="G1462" i="20"/>
  <c r="H1462" i="20" s="1"/>
  <c r="G1382" i="20"/>
  <c r="G1362" i="20"/>
  <c r="G1342" i="20"/>
  <c r="G1322" i="20"/>
  <c r="G1242" i="20"/>
  <c r="G1222" i="20"/>
  <c r="G1142" i="20"/>
  <c r="G1122" i="20"/>
  <c r="G1102" i="20"/>
  <c r="G1042" i="20"/>
  <c r="G862" i="20"/>
  <c r="G842" i="20"/>
  <c r="G822" i="20"/>
  <c r="G742" i="20"/>
  <c r="G722" i="20"/>
  <c r="G702" i="20"/>
  <c r="G682" i="20"/>
  <c r="G642" i="20"/>
  <c r="G622" i="20"/>
  <c r="H622" i="20" s="1"/>
  <c r="G422" i="20"/>
  <c r="H422" i="20" s="1"/>
  <c r="G382" i="20"/>
  <c r="G362" i="20"/>
  <c r="G302" i="20"/>
  <c r="G282" i="20"/>
  <c r="G262" i="20"/>
  <c r="G222" i="20"/>
  <c r="G142" i="20"/>
  <c r="G122" i="20"/>
  <c r="G82" i="20"/>
  <c r="H1519" i="20"/>
  <c r="H1185" i="20"/>
  <c r="H938" i="20"/>
  <c r="G1448" i="20"/>
  <c r="G1408" i="20"/>
  <c r="G1308" i="20"/>
  <c r="G1228" i="20"/>
  <c r="G1188" i="20"/>
  <c r="G1108" i="20"/>
  <c r="G948" i="20"/>
  <c r="G728" i="20"/>
  <c r="G648" i="20"/>
  <c r="G268" i="20"/>
  <c r="G168" i="20"/>
  <c r="G2017" i="20"/>
  <c r="G1937" i="20"/>
  <c r="G1797" i="20"/>
  <c r="G1717" i="20"/>
  <c r="G1657" i="20"/>
  <c r="G1457" i="20"/>
  <c r="G1317" i="20"/>
  <c r="G1257" i="20"/>
  <c r="G1137" i="20"/>
  <c r="G1077" i="20"/>
  <c r="G1017" i="20"/>
  <c r="G937" i="20"/>
  <c r="G857" i="20"/>
  <c r="G617" i="20"/>
  <c r="G357" i="20"/>
  <c r="G297" i="20"/>
  <c r="G177" i="20"/>
  <c r="H177" i="20" s="1"/>
  <c r="G97" i="20"/>
  <c r="G77" i="20"/>
  <c r="G57" i="20"/>
  <c r="G37" i="20"/>
  <c r="G1590" i="20"/>
  <c r="G150" i="20"/>
  <c r="G2027" i="20"/>
  <c r="G2007" i="20"/>
  <c r="G1987" i="20"/>
  <c r="G1947" i="20"/>
  <c r="G1927" i="20"/>
  <c r="G1807" i="20"/>
  <c r="G1767" i="20"/>
  <c r="G1707" i="20"/>
  <c r="G1687" i="20"/>
  <c r="G1647" i="20"/>
  <c r="G1627" i="20"/>
  <c r="G1587" i="20"/>
  <c r="G1547" i="20"/>
  <c r="G1527" i="20"/>
  <c r="H1527" i="20" s="1"/>
  <c r="G1507" i="20"/>
  <c r="G1487" i="20"/>
  <c r="G1467" i="20"/>
  <c r="G1447" i="20"/>
  <c r="G1387" i="20"/>
  <c r="G1307" i="20"/>
  <c r="G1267" i="20"/>
  <c r="G1227" i="20"/>
  <c r="G1207" i="20"/>
  <c r="G1147" i="20"/>
  <c r="G1127" i="20"/>
  <c r="G1107" i="20"/>
  <c r="G947" i="20"/>
  <c r="G887" i="20"/>
  <c r="G847" i="20"/>
  <c r="G827" i="20"/>
  <c r="G807" i="20"/>
  <c r="G687" i="20"/>
  <c r="G667" i="20"/>
  <c r="G647" i="20"/>
  <c r="G587" i="20"/>
  <c r="G527" i="20"/>
  <c r="G507" i="20"/>
  <c r="G467" i="20"/>
  <c r="G447" i="20"/>
  <c r="G407" i="20"/>
  <c r="G347" i="20"/>
  <c r="G107" i="20"/>
  <c r="G47" i="20"/>
  <c r="G7" i="20"/>
  <c r="G2036" i="20"/>
  <c r="G1976" i="20"/>
  <c r="G1816" i="20"/>
  <c r="G1716" i="20"/>
  <c r="G1596" i="20"/>
  <c r="G1576" i="20"/>
  <c r="G1496" i="20"/>
  <c r="G1476" i="20"/>
  <c r="G1336" i="20"/>
  <c r="G1256" i="20"/>
  <c r="H1256" i="20" s="1"/>
  <c r="G1236" i="20"/>
  <c r="G1116" i="20"/>
  <c r="G1056" i="20"/>
  <c r="G1036" i="20"/>
  <c r="G996" i="20"/>
  <c r="G976" i="20"/>
  <c r="G916" i="20"/>
  <c r="G896" i="20"/>
  <c r="G876" i="20"/>
  <c r="G776" i="20"/>
  <c r="G476" i="20"/>
  <c r="G396" i="20"/>
  <c r="G216" i="20"/>
  <c r="G176" i="20"/>
  <c r="G1328" i="20"/>
  <c r="G1288" i="20"/>
  <c r="G1248" i="20"/>
  <c r="G1208" i="20"/>
  <c r="G1168" i="20"/>
  <c r="G1128" i="20"/>
  <c r="H1128" i="20" s="1"/>
  <c r="G928" i="20"/>
  <c r="G788" i="20"/>
  <c r="H788" i="20" s="1"/>
  <c r="G548" i="20"/>
  <c r="G508" i="20"/>
  <c r="G388" i="20"/>
  <c r="G368" i="20"/>
  <c r="G328" i="20"/>
  <c r="G308" i="20"/>
  <c r="G288" i="20"/>
  <c r="G248" i="20"/>
  <c r="G148" i="20"/>
  <c r="G128" i="20"/>
  <c r="G68" i="20"/>
  <c r="G8" i="20"/>
  <c r="G2057" i="20"/>
  <c r="G2037" i="20"/>
  <c r="G1997" i="20"/>
  <c r="G1977" i="20"/>
  <c r="G1957" i="20"/>
  <c r="G1917" i="20"/>
  <c r="G1817" i="20"/>
  <c r="G1757" i="20"/>
  <c r="G1697" i="20"/>
  <c r="G1677" i="20"/>
  <c r="G1637" i="20"/>
  <c r="G1577" i="20"/>
  <c r="G1557" i="20"/>
  <c r="G1497" i="20"/>
  <c r="G1437" i="20"/>
  <c r="G1417" i="20"/>
  <c r="G1337" i="20"/>
  <c r="G1297" i="20"/>
  <c r="G1177" i="20"/>
  <c r="G1157" i="20"/>
  <c r="G1097" i="20"/>
  <c r="G1057" i="20"/>
  <c r="G1037" i="20"/>
  <c r="G997" i="20"/>
  <c r="G917" i="20"/>
  <c r="G877" i="20"/>
  <c r="G837" i="20"/>
  <c r="G777" i="20"/>
  <c r="G677" i="20"/>
  <c r="G597" i="20"/>
  <c r="G477" i="20"/>
  <c r="G377" i="20"/>
  <c r="G277" i="20"/>
  <c r="G157" i="20"/>
  <c r="G1769" i="20"/>
  <c r="G1169" i="20"/>
  <c r="G949" i="20"/>
  <c r="H949" i="20" s="1"/>
  <c r="G2026" i="20"/>
  <c r="G2006" i="20"/>
  <c r="G1986" i="20"/>
  <c r="G1946" i="20"/>
  <c r="G1926" i="20"/>
  <c r="G1866" i="20"/>
  <c r="H1866" i="20" s="1"/>
  <c r="G1806" i="20"/>
  <c r="G1786" i="20"/>
  <c r="H1786" i="20" s="1"/>
  <c r="G1766" i="20"/>
  <c r="G1746" i="20"/>
  <c r="G1726" i="20"/>
  <c r="G1706" i="20"/>
  <c r="G1686" i="20"/>
  <c r="G1666" i="20"/>
  <c r="G1646" i="20"/>
  <c r="G1626" i="20"/>
  <c r="G1586" i="20"/>
  <c r="G1526" i="20"/>
  <c r="G1506" i="20"/>
  <c r="G1486" i="20"/>
  <c r="G1466" i="20"/>
  <c r="G1446" i="20"/>
  <c r="G1386" i="20"/>
  <c r="G1306" i="20"/>
  <c r="G1266" i="20"/>
  <c r="G1226" i="20"/>
  <c r="G1166" i="20"/>
  <c r="G1126" i="20"/>
  <c r="G1066" i="20"/>
  <c r="H1066" i="20" s="1"/>
  <c r="G1046" i="20"/>
  <c r="G1006" i="20"/>
  <c r="G966" i="20"/>
  <c r="G946" i="20"/>
  <c r="G226" i="20"/>
  <c r="G2015" i="20"/>
  <c r="G1915" i="20"/>
  <c r="G1575" i="20"/>
  <c r="G1275" i="20"/>
  <c r="G335" i="20"/>
  <c r="H1718" i="20"/>
  <c r="H1425" i="20"/>
  <c r="H1088" i="20"/>
  <c r="H359" i="20"/>
  <c r="G2025" i="20"/>
  <c r="G2005" i="20"/>
  <c r="G1985" i="20"/>
  <c r="G1965" i="20"/>
  <c r="G1945" i="20"/>
  <c r="G1925" i="20"/>
  <c r="G1905" i="20"/>
  <c r="G1865" i="20"/>
  <c r="G1845" i="20"/>
  <c r="H1845" i="20" s="1"/>
  <c r="G1805" i="20"/>
  <c r="G1785" i="20"/>
  <c r="G1765" i="20"/>
  <c r="G1745" i="20"/>
  <c r="G1725" i="20"/>
  <c r="G1685" i="20"/>
  <c r="G1665" i="20"/>
  <c r="G1645" i="20"/>
  <c r="G1625" i="20"/>
  <c r="G1605" i="20"/>
  <c r="G1585" i="20"/>
  <c r="G1565" i="20"/>
  <c r="G1545" i="20"/>
  <c r="G1525" i="20"/>
  <c r="G1465" i="20"/>
  <c r="G1445" i="20"/>
  <c r="G1385" i="20"/>
  <c r="G1345" i="20"/>
  <c r="G1325" i="20"/>
  <c r="G1285" i="20"/>
  <c r="G1265" i="20"/>
  <c r="G1225" i="20"/>
  <c r="G1165" i="20"/>
  <c r="G1145" i="20"/>
  <c r="G1125" i="20"/>
  <c r="G1105" i="20"/>
  <c r="G727" i="20"/>
  <c r="H26" i="20"/>
  <c r="H565" i="20"/>
  <c r="H845" i="20"/>
  <c r="H986" i="20"/>
  <c r="H86" i="20"/>
  <c r="H865" i="20"/>
  <c r="H945" i="20"/>
  <c r="H1738" i="20"/>
  <c r="H165" i="20"/>
  <c r="H245" i="20"/>
  <c r="H1205" i="20"/>
  <c r="H1739" i="20"/>
  <c r="H979" i="20"/>
  <c r="H505" i="20"/>
  <c r="H1799" i="20"/>
  <c r="H925" i="20"/>
  <c r="H1167" i="20"/>
  <c r="H1348" i="20"/>
  <c r="H1705" i="20"/>
  <c r="H1886" i="20"/>
  <c r="H427" i="20"/>
  <c r="G906" i="20"/>
  <c r="G866" i="20"/>
  <c r="G846" i="20"/>
  <c r="G806" i="20"/>
  <c r="G746" i="20"/>
  <c r="G626" i="20"/>
  <c r="G526" i="20"/>
  <c r="G486" i="20"/>
  <c r="G466" i="20"/>
  <c r="G446" i="20"/>
  <c r="G426" i="20"/>
  <c r="G386" i="20"/>
  <c r="G366" i="20"/>
  <c r="G346" i="20"/>
  <c r="G246" i="20"/>
  <c r="H246" i="20" s="1"/>
  <c r="G206" i="20"/>
  <c r="G106" i="20"/>
  <c r="G46" i="20"/>
  <c r="G145" i="20"/>
  <c r="G1065" i="20"/>
  <c r="G1045" i="20"/>
  <c r="G1025" i="20"/>
  <c r="G1005" i="20"/>
  <c r="G965" i="20"/>
  <c r="G905" i="20"/>
  <c r="G885" i="20"/>
  <c r="G825" i="20"/>
  <c r="G805" i="20"/>
  <c r="G745" i="20"/>
  <c r="G685" i="20"/>
  <c r="G665" i="20"/>
  <c r="G645" i="20"/>
  <c r="G625" i="20"/>
  <c r="G605" i="20"/>
  <c r="G585" i="20"/>
  <c r="G545" i="20"/>
  <c r="G525" i="20"/>
  <c r="G465" i="20"/>
  <c r="G445" i="20"/>
  <c r="G425" i="20"/>
  <c r="G405" i="20"/>
  <c r="G385" i="20"/>
  <c r="G365" i="20"/>
  <c r="G345" i="20"/>
  <c r="G325" i="20"/>
  <c r="G305" i="20"/>
  <c r="G285" i="20"/>
  <c r="G265" i="20"/>
  <c r="G205" i="20"/>
  <c r="G185" i="20"/>
  <c r="G125" i="20"/>
  <c r="G105" i="20"/>
  <c r="G85" i="20"/>
  <c r="G45" i="20"/>
  <c r="G25" i="20"/>
  <c r="G2002" i="20"/>
  <c r="G1922" i="20"/>
  <c r="G1702" i="20"/>
  <c r="G1522" i="20"/>
  <c r="G882" i="20"/>
  <c r="G522" i="20"/>
  <c r="G62" i="20"/>
  <c r="H62" i="20" s="1"/>
  <c r="G2044" i="20"/>
  <c r="G2024" i="20"/>
  <c r="G2004" i="20"/>
  <c r="G1984" i="20"/>
  <c r="G1964" i="20"/>
  <c r="G1944" i="20"/>
  <c r="G1924" i="20"/>
  <c r="G1904" i="20"/>
  <c r="G1884" i="20"/>
  <c r="G1864" i="20"/>
  <c r="G1844" i="20"/>
  <c r="G1804" i="20"/>
  <c r="G1784" i="20"/>
  <c r="G1764" i="20"/>
  <c r="G1744" i="20"/>
  <c r="G1724" i="20"/>
  <c r="G1704" i="20"/>
  <c r="G1684" i="20"/>
  <c r="G1664" i="20"/>
  <c r="G1644" i="20"/>
  <c r="H1644" i="20" s="1"/>
  <c r="G1624" i="20"/>
  <c r="G1604" i="20"/>
  <c r="H1604" i="20" s="1"/>
  <c r="G1584" i="20"/>
  <c r="G1564" i="20"/>
  <c r="G1544" i="20"/>
  <c r="G1524" i="20"/>
  <c r="G1504" i="20"/>
  <c r="G1484" i="20"/>
  <c r="G1464" i="20"/>
  <c r="G1444" i="20"/>
  <c r="G1424" i="20"/>
  <c r="G1404" i="20"/>
  <c r="G1384" i="20"/>
  <c r="G1364" i="20"/>
  <c r="G1344" i="20"/>
  <c r="G1324" i="20"/>
  <c r="G1304" i="20"/>
  <c r="G1284" i="20"/>
  <c r="G1264" i="20"/>
  <c r="H1264" i="20" s="1"/>
  <c r="G1244" i="20"/>
  <c r="H1244" i="20" s="1"/>
  <c r="G1224" i="20"/>
  <c r="G1204" i="20"/>
  <c r="G1184" i="20"/>
  <c r="G1164" i="20"/>
  <c r="G1144" i="20"/>
  <c r="G1124" i="20"/>
  <c r="G1104" i="20"/>
  <c r="G1084" i="20"/>
  <c r="G1064" i="20"/>
  <c r="G1044" i="20"/>
  <c r="G1024" i="20"/>
  <c r="G1004" i="20"/>
  <c r="G984" i="20"/>
  <c r="G964" i="20"/>
  <c r="G944" i="20"/>
  <c r="G924" i="20"/>
  <c r="H924" i="20" s="1"/>
  <c r="G904" i="20"/>
  <c r="G884" i="20"/>
  <c r="G864" i="20"/>
  <c r="G844" i="20"/>
  <c r="H844" i="20" s="1"/>
  <c r="G824" i="20"/>
  <c r="H824" i="20" s="1"/>
  <c r="G804" i="20"/>
  <c r="G784" i="20"/>
  <c r="G764" i="20"/>
  <c r="G744" i="20"/>
  <c r="G724" i="20"/>
  <c r="G704" i="20"/>
  <c r="G684" i="20"/>
  <c r="G664" i="20"/>
  <c r="G644" i="20"/>
  <c r="G624" i="20"/>
  <c r="G604" i="20"/>
  <c r="G584" i="20"/>
  <c r="G564" i="20"/>
  <c r="G544" i="20"/>
  <c r="G524" i="20"/>
  <c r="G504" i="20"/>
  <c r="G484" i="20"/>
  <c r="G464" i="20"/>
  <c r="G444" i="20"/>
  <c r="H444" i="20" s="1"/>
  <c r="G424" i="20"/>
  <c r="G384" i="20"/>
  <c r="G364" i="20"/>
  <c r="G344" i="20"/>
  <c r="G324" i="20"/>
  <c r="G304" i="20"/>
  <c r="G284" i="20"/>
  <c r="G264" i="20"/>
  <c r="G244" i="20"/>
  <c r="G224" i="20"/>
  <c r="G204" i="20"/>
  <c r="G184" i="20"/>
  <c r="G164" i="20"/>
  <c r="G144" i="20"/>
  <c r="G124" i="20"/>
  <c r="G104" i="20"/>
  <c r="G84" i="20"/>
  <c r="H84" i="20" s="1"/>
  <c r="G64" i="20"/>
  <c r="G44" i="20"/>
  <c r="H44" i="20" s="1"/>
  <c r="G24" i="20"/>
  <c r="H765" i="20"/>
  <c r="H786" i="20"/>
  <c r="H1418" i="20"/>
  <c r="H1887" i="20"/>
  <c r="H1967" i="20"/>
  <c r="H766" i="20"/>
  <c r="H787" i="20"/>
  <c r="H998" i="20"/>
  <c r="H1566" i="20"/>
  <c r="H1429" i="20"/>
  <c r="H1406" i="20"/>
  <c r="H985" i="20"/>
  <c r="H939" i="20"/>
  <c r="H705" i="20"/>
  <c r="G961" i="20"/>
  <c r="G121" i="20"/>
  <c r="G600" i="20"/>
  <c r="G260" i="20"/>
  <c r="G1979" i="20"/>
  <c r="H1979" i="20" s="1"/>
  <c r="G399" i="20"/>
  <c r="G259" i="20"/>
  <c r="G1338" i="20"/>
  <c r="G257" i="20"/>
  <c r="G2012" i="20"/>
  <c r="H2012" i="20" s="1"/>
  <c r="G1952" i="20"/>
  <c r="H1952" i="20" s="1"/>
  <c r="G1892" i="20"/>
  <c r="G1832" i="20"/>
  <c r="G1772" i="20"/>
  <c r="G1712" i="20"/>
  <c r="G1652" i="20"/>
  <c r="G1532" i="20"/>
  <c r="G1472" i="20"/>
  <c r="G1412" i="20"/>
  <c r="G1372" i="20"/>
  <c r="G1312" i="20"/>
  <c r="G1252" i="20"/>
  <c r="G1192" i="20"/>
  <c r="G1132" i="20"/>
  <c r="G1072" i="20"/>
  <c r="G952" i="20"/>
  <c r="G892" i="20"/>
  <c r="G832" i="20"/>
  <c r="H832" i="20" s="1"/>
  <c r="G772" i="20"/>
  <c r="H772" i="20" s="1"/>
  <c r="G712" i="20"/>
  <c r="H712" i="20" s="1"/>
  <c r="G652" i="20"/>
  <c r="G592" i="20"/>
  <c r="G512" i="20"/>
  <c r="G432" i="20"/>
  <c r="G252" i="20"/>
  <c r="G192" i="20"/>
  <c r="G132" i="20"/>
  <c r="G72" i="20"/>
  <c r="G12" i="20"/>
  <c r="G2051" i="20"/>
  <c r="G1931" i="20"/>
  <c r="G1891" i="20"/>
  <c r="G1851" i="20"/>
  <c r="G1771" i="20"/>
  <c r="G1631" i="20"/>
  <c r="G1571" i="20"/>
  <c r="G1431" i="20"/>
  <c r="G1371" i="20"/>
  <c r="G1051" i="20"/>
  <c r="G851" i="20"/>
  <c r="H851" i="20" s="1"/>
  <c r="G291" i="20"/>
  <c r="G271" i="20"/>
  <c r="H271" i="20" s="1"/>
  <c r="G1383" i="20"/>
  <c r="G903" i="20"/>
  <c r="G403" i="20"/>
  <c r="G1942" i="20"/>
  <c r="G1782" i="20"/>
  <c r="G1221" i="20"/>
  <c r="G1260" i="20"/>
  <c r="G1219" i="20"/>
  <c r="G199" i="20"/>
  <c r="G958" i="20"/>
  <c r="G818" i="20"/>
  <c r="G458" i="20"/>
  <c r="G58" i="20"/>
  <c r="G817" i="20"/>
  <c r="G317" i="20"/>
  <c r="G237" i="20"/>
  <c r="H237" i="20" s="1"/>
  <c r="G2032" i="20"/>
  <c r="H2032" i="20" s="1"/>
  <c r="G1972" i="20"/>
  <c r="G1852" i="20"/>
  <c r="G1792" i="20"/>
  <c r="G1572" i="20"/>
  <c r="G1512" i="20"/>
  <c r="G1452" i="20"/>
  <c r="G1332" i="20"/>
  <c r="G1272" i="20"/>
  <c r="G1212" i="20"/>
  <c r="G1152" i="20"/>
  <c r="G1092" i="20"/>
  <c r="G1032" i="20"/>
  <c r="G972" i="20"/>
  <c r="G912" i="20"/>
  <c r="G872" i="20"/>
  <c r="G812" i="20"/>
  <c r="G632" i="20"/>
  <c r="G572" i="20"/>
  <c r="G532" i="20"/>
  <c r="G492" i="20"/>
  <c r="G452" i="20"/>
  <c r="H452" i="20" s="1"/>
  <c r="G392" i="20"/>
  <c r="G332" i="20"/>
  <c r="G272" i="20"/>
  <c r="G212" i="20"/>
  <c r="G32" i="20"/>
  <c r="G2011" i="20"/>
  <c r="G1871" i="20"/>
  <c r="G1824" i="20"/>
  <c r="G404" i="20"/>
  <c r="G263" i="20"/>
  <c r="G1602" i="20"/>
  <c r="G962" i="20"/>
  <c r="G802" i="20"/>
  <c r="G182" i="20"/>
  <c r="H182" i="20" s="1"/>
  <c r="G162" i="20"/>
  <c r="G1541" i="20"/>
  <c r="G1220" i="20"/>
  <c r="G1020" i="20"/>
  <c r="H1020" i="20" s="1"/>
  <c r="G1199" i="20"/>
  <c r="H1199" i="20" s="1"/>
  <c r="G1099" i="20"/>
  <c r="H1099" i="20" s="1"/>
  <c r="G519" i="20"/>
  <c r="G1018" i="20"/>
  <c r="G258" i="20"/>
  <c r="G198" i="20"/>
  <c r="G1897" i="20"/>
  <c r="G1837" i="20"/>
  <c r="H1837" i="20" s="1"/>
  <c r="G897" i="20"/>
  <c r="H897" i="20" s="1"/>
  <c r="G197" i="20"/>
  <c r="G2052" i="20"/>
  <c r="G1812" i="20"/>
  <c r="G1752" i="20"/>
  <c r="G1672" i="20"/>
  <c r="G1612" i="20"/>
  <c r="H1612" i="20" s="1"/>
  <c r="G1552" i="20"/>
  <c r="G1432" i="20"/>
  <c r="H1432" i="20" s="1"/>
  <c r="G1352" i="20"/>
  <c r="G1292" i="20"/>
  <c r="G1232" i="20"/>
  <c r="G1172" i="20"/>
  <c r="G1112" i="20"/>
  <c r="H1112" i="20" s="1"/>
  <c r="G1052" i="20"/>
  <c r="H1052" i="20" s="1"/>
  <c r="G992" i="20"/>
  <c r="G932" i="20"/>
  <c r="G852" i="20"/>
  <c r="G792" i="20"/>
  <c r="G732" i="20"/>
  <c r="G612" i="20"/>
  <c r="G552" i="20"/>
  <c r="G352" i="20"/>
  <c r="G292" i="20"/>
  <c r="G232" i="20"/>
  <c r="G172" i="20"/>
  <c r="G112" i="20"/>
  <c r="G52" i="20"/>
  <c r="G2031" i="20"/>
  <c r="G1911" i="20"/>
  <c r="G1831" i="20"/>
  <c r="G1811" i="20"/>
  <c r="G1791" i="20"/>
  <c r="G1751" i="20"/>
  <c r="G1731" i="20"/>
  <c r="G1711" i="20"/>
  <c r="G1691" i="20"/>
  <c r="G1671" i="20"/>
  <c r="G1651" i="20"/>
  <c r="G1611" i="20"/>
  <c r="G1551" i="20"/>
  <c r="G1511" i="20"/>
  <c r="G1491" i="20"/>
  <c r="G1471" i="20"/>
  <c r="G1451" i="20"/>
  <c r="G1411" i="20"/>
  <c r="G1391" i="20"/>
  <c r="G1331" i="20"/>
  <c r="G1311" i="20"/>
  <c r="H1311" i="20" s="1"/>
  <c r="G1291" i="20"/>
  <c r="G1271" i="20"/>
  <c r="G1251" i="20"/>
  <c r="H1251" i="20" s="1"/>
  <c r="G1231" i="20"/>
  <c r="G1191" i="20"/>
  <c r="G1171" i="20"/>
  <c r="G1151" i="20"/>
  <c r="G1131" i="20"/>
  <c r="G1111" i="20"/>
  <c r="G1091" i="20"/>
  <c r="G1031" i="20"/>
  <c r="G1011" i="20"/>
  <c r="G991" i="20"/>
  <c r="G971" i="20"/>
  <c r="G951" i="20"/>
  <c r="G931" i="20"/>
  <c r="G911" i="20"/>
  <c r="G891" i="20"/>
  <c r="G871" i="20"/>
  <c r="G831" i="20"/>
  <c r="G811" i="20"/>
  <c r="G771" i="20"/>
  <c r="H771" i="20" s="1"/>
  <c r="G731" i="20"/>
  <c r="G691" i="20"/>
  <c r="G571" i="20"/>
  <c r="G551" i="20"/>
  <c r="G531" i="20"/>
  <c r="G491" i="20"/>
  <c r="G471" i="20"/>
  <c r="G451" i="20"/>
  <c r="G431" i="20"/>
  <c r="G411" i="20"/>
  <c r="G391" i="20"/>
  <c r="G351" i="20"/>
  <c r="G311" i="20"/>
  <c r="G251" i="20"/>
  <c r="G231" i="20"/>
  <c r="G211" i="20"/>
  <c r="G191" i="20"/>
  <c r="G131" i="20"/>
  <c r="G111" i="20"/>
  <c r="G91" i="20"/>
  <c r="G71" i="20"/>
  <c r="G51" i="20"/>
  <c r="G11" i="20"/>
  <c r="G2016" i="20"/>
  <c r="G1856" i="20"/>
  <c r="G1656" i="20"/>
  <c r="G1556" i="20"/>
  <c r="G1536" i="20"/>
  <c r="G1516" i="20"/>
  <c r="G1456" i="20"/>
  <c r="G1356" i="20"/>
  <c r="G1196" i="20"/>
  <c r="G1076" i="20"/>
  <c r="G1016" i="20"/>
  <c r="G956" i="20"/>
  <c r="G516" i="20"/>
  <c r="G336" i="20"/>
  <c r="G196" i="20"/>
  <c r="G76" i="20"/>
  <c r="G1990" i="20"/>
  <c r="G1975" i="20"/>
  <c r="G1935" i="20"/>
  <c r="G1895" i="20"/>
  <c r="G1715" i="20"/>
  <c r="G1695" i="20"/>
  <c r="G1675" i="20"/>
  <c r="G1635" i="20"/>
  <c r="G1595" i="20"/>
  <c r="G1535" i="20"/>
  <c r="G1495" i="20"/>
  <c r="G1455" i="20"/>
  <c r="G1375" i="20"/>
  <c r="G1335" i="20"/>
  <c r="G1295" i="20"/>
  <c r="G1255" i="20"/>
  <c r="G1195" i="20"/>
  <c r="G1175" i="20"/>
  <c r="G1155" i="20"/>
  <c r="G1135" i="20"/>
  <c r="G1115" i="20"/>
  <c r="H1115" i="20" s="1"/>
  <c r="G755" i="20"/>
  <c r="G675" i="20"/>
  <c r="G655" i="20"/>
  <c r="G635" i="20"/>
  <c r="H635" i="20" s="1"/>
  <c r="G455" i="20"/>
  <c r="G275" i="20"/>
  <c r="G255" i="20"/>
  <c r="G235" i="20"/>
  <c r="G215" i="20"/>
  <c r="G195" i="20"/>
  <c r="G175" i="20"/>
  <c r="G135" i="20"/>
  <c r="G115" i="20"/>
  <c r="G95" i="20"/>
  <c r="G55" i="20"/>
  <c r="G35" i="20"/>
  <c r="G1594" i="20"/>
  <c r="G1114" i="20"/>
  <c r="G854" i="20"/>
  <c r="G834" i="20"/>
  <c r="G814" i="20"/>
  <c r="G714" i="20"/>
  <c r="H714" i="20" s="1"/>
  <c r="G454" i="20"/>
  <c r="H454" i="20" s="1"/>
  <c r="G434" i="20"/>
  <c r="H434" i="20" s="1"/>
  <c r="G414" i="20"/>
  <c r="G314" i="20"/>
  <c r="G274" i="20"/>
  <c r="G54" i="20"/>
  <c r="G14" i="20"/>
  <c r="G977" i="20"/>
  <c r="G757" i="20"/>
  <c r="G2030" i="20"/>
  <c r="G2010" i="20"/>
  <c r="G1970" i="20"/>
  <c r="G1950" i="20"/>
  <c r="G1890" i="20"/>
  <c r="G1870" i="20"/>
  <c r="G1810" i="20"/>
  <c r="G1790" i="20"/>
  <c r="G1730" i="20"/>
  <c r="G1710" i="20"/>
  <c r="G1670" i="20"/>
  <c r="G1610" i="20"/>
  <c r="G1550" i="20"/>
  <c r="H1550" i="20" s="1"/>
  <c r="G1530" i="20"/>
  <c r="G1390" i="20"/>
  <c r="G1330" i="20"/>
  <c r="G1150" i="20"/>
  <c r="G1030" i="20"/>
  <c r="G970" i="20"/>
  <c r="G670" i="20"/>
  <c r="G610" i="20"/>
  <c r="G350" i="20"/>
  <c r="G110" i="20"/>
  <c r="G1949" i="20"/>
  <c r="H1949" i="20" s="1"/>
  <c r="G1889" i="20"/>
  <c r="G1869" i="20"/>
  <c r="G1729" i="20"/>
  <c r="G1669" i="20"/>
  <c r="G1609" i="20"/>
  <c r="G1549" i="20"/>
  <c r="G1389" i="20"/>
  <c r="G1329" i="20"/>
  <c r="G909" i="20"/>
  <c r="G889" i="20"/>
  <c r="G809" i="20"/>
  <c r="G609" i="20"/>
  <c r="G589" i="20"/>
  <c r="G369" i="20"/>
  <c r="G249" i="20"/>
  <c r="G9" i="20"/>
  <c r="G1650" i="20"/>
  <c r="G1470" i="20"/>
  <c r="G1410" i="20"/>
  <c r="G1290" i="20"/>
  <c r="G1230" i="20"/>
  <c r="G1170" i="20"/>
  <c r="G1110" i="20"/>
  <c r="G850" i="20"/>
  <c r="G630" i="20"/>
  <c r="G510" i="20"/>
  <c r="G370" i="20"/>
  <c r="G90" i="20"/>
  <c r="G1513" i="20"/>
  <c r="G1153" i="20"/>
  <c r="G1093" i="20"/>
  <c r="G1013" i="20"/>
  <c r="G853" i="20"/>
  <c r="G813" i="20"/>
  <c r="G353" i="20"/>
  <c r="G213" i="20"/>
  <c r="G173" i="20"/>
  <c r="G53" i="20"/>
  <c r="G2029" i="20"/>
  <c r="G1969" i="20"/>
  <c r="G1789" i="20"/>
  <c r="G1649" i="20"/>
  <c r="G1489" i="20"/>
  <c r="G1129" i="20"/>
  <c r="G1069" i="20"/>
  <c r="G1029" i="20"/>
  <c r="G849" i="20"/>
  <c r="G729" i="20"/>
  <c r="H729" i="20" s="1"/>
  <c r="G669" i="20"/>
  <c r="H669" i="20" s="1"/>
  <c r="G489" i="20"/>
  <c r="G429" i="20"/>
  <c r="G289" i="20"/>
  <c r="G229" i="20"/>
  <c r="G1490" i="20"/>
  <c r="G1310" i="20"/>
  <c r="G1270" i="20"/>
  <c r="G1090" i="20"/>
  <c r="G750" i="20"/>
  <c r="G450" i="20"/>
  <c r="G290" i="20"/>
  <c r="G50" i="20"/>
  <c r="G2033" i="20"/>
  <c r="G1933" i="20"/>
  <c r="H1933" i="20" s="1"/>
  <c r="G1873" i="20"/>
  <c r="G1853" i="20"/>
  <c r="G1813" i="20"/>
  <c r="H1813" i="20" s="1"/>
  <c r="G1713" i="20"/>
  <c r="G1673" i="20"/>
  <c r="H1673" i="20" s="1"/>
  <c r="G1593" i="20"/>
  <c r="G1453" i="20"/>
  <c r="G1113" i="20"/>
  <c r="G1073" i="20"/>
  <c r="G1033" i="20"/>
  <c r="G993" i="20"/>
  <c r="G2009" i="20"/>
  <c r="G1709" i="20"/>
  <c r="G1529" i="20"/>
  <c r="G1469" i="20"/>
  <c r="G1289" i="20"/>
  <c r="G1249" i="20"/>
  <c r="G1009" i="20"/>
  <c r="G749" i="20"/>
  <c r="G689" i="20"/>
  <c r="G629" i="20"/>
  <c r="G509" i="20"/>
  <c r="H509" i="20" s="1"/>
  <c r="G449" i="20"/>
  <c r="G269" i="20"/>
  <c r="G209" i="20"/>
  <c r="G109" i="20"/>
  <c r="H109" i="20" s="1"/>
  <c r="G69" i="20"/>
  <c r="G29" i="20"/>
  <c r="G1992" i="20"/>
  <c r="G1932" i="20"/>
  <c r="G1912" i="20"/>
  <c r="G1508" i="20"/>
  <c r="G1068" i="20"/>
  <c r="G1991" i="20"/>
  <c r="G1971" i="20"/>
  <c r="G1531" i="20"/>
  <c r="G751" i="20"/>
  <c r="G651" i="20"/>
  <c r="G631" i="20"/>
  <c r="G591" i="20"/>
  <c r="G511" i="20"/>
  <c r="G171" i="20"/>
  <c r="G31" i="20"/>
  <c r="H31" i="20" s="1"/>
  <c r="G1930" i="20"/>
  <c r="G1850" i="20"/>
  <c r="G1770" i="20"/>
  <c r="G1630" i="20"/>
  <c r="G1430" i="20"/>
  <c r="G1370" i="20"/>
  <c r="G1190" i="20"/>
  <c r="G1050" i="20"/>
  <c r="G990" i="20"/>
  <c r="G910" i="20"/>
  <c r="G870" i="20"/>
  <c r="G810" i="20"/>
  <c r="G770" i="20"/>
  <c r="G690" i="20"/>
  <c r="G650" i="20"/>
  <c r="G430" i="20"/>
  <c r="G390" i="20"/>
  <c r="G230" i="20"/>
  <c r="G30" i="20"/>
  <c r="G2049" i="20"/>
  <c r="G1929" i="20"/>
  <c r="G1510" i="20"/>
  <c r="H1510" i="20" s="1"/>
  <c r="G1250" i="20"/>
  <c r="H1250" i="20" s="1"/>
  <c r="G1130" i="20"/>
  <c r="G1070" i="20"/>
  <c r="G1010" i="20"/>
  <c r="G950" i="20"/>
  <c r="G730" i="20"/>
  <c r="G590" i="20"/>
  <c r="G470" i="20"/>
  <c r="G250" i="20"/>
  <c r="G190" i="20"/>
  <c r="G130" i="20"/>
  <c r="G70" i="20"/>
  <c r="G10" i="20"/>
  <c r="G1493" i="20"/>
  <c r="G893" i="20"/>
  <c r="G753" i="20"/>
  <c r="H753" i="20" s="1"/>
  <c r="G713" i="20"/>
  <c r="G673" i="20"/>
  <c r="G653" i="20"/>
  <c r="H653" i="20" s="1"/>
  <c r="G573" i="20"/>
  <c r="G33" i="20"/>
  <c r="H33" i="20" s="1"/>
  <c r="G1809" i="20"/>
  <c r="G1309" i="20"/>
  <c r="G1229" i="20"/>
  <c r="G869" i="20"/>
  <c r="G709" i="20"/>
  <c r="G529" i="20"/>
  <c r="G469" i="20"/>
  <c r="G409" i="20"/>
  <c r="G349" i="20"/>
  <c r="G189" i="20"/>
  <c r="G129" i="20"/>
  <c r="G1988" i="20"/>
  <c r="G1488" i="20"/>
  <c r="G1268" i="20"/>
  <c r="G888" i="20"/>
  <c r="G448" i="20"/>
  <c r="G1951" i="20"/>
  <c r="H1951" i="20" s="1"/>
  <c r="G1591" i="20"/>
  <c r="G1351" i="20"/>
  <c r="G1211" i="20"/>
  <c r="G1071" i="20"/>
  <c r="G711" i="20"/>
  <c r="H711" i="20" s="1"/>
  <c r="G671" i="20"/>
  <c r="G611" i="20"/>
  <c r="G371" i="20"/>
  <c r="H371" i="20" s="1"/>
  <c r="G331" i="20"/>
  <c r="G151" i="20"/>
  <c r="G2050" i="20"/>
  <c r="G1910" i="20"/>
  <c r="G1830" i="20"/>
  <c r="G1750" i="20"/>
  <c r="G1690" i="20"/>
  <c r="G1570" i="20"/>
  <c r="G1450" i="20"/>
  <c r="G1350" i="20"/>
  <c r="G1210" i="20"/>
  <c r="G930" i="20"/>
  <c r="G890" i="20"/>
  <c r="G830" i="20"/>
  <c r="G790" i="20"/>
  <c r="G710" i="20"/>
  <c r="G550" i="20"/>
  <c r="G530" i="20"/>
  <c r="G490" i="20"/>
  <c r="G410" i="20"/>
  <c r="G330" i="20"/>
  <c r="G310" i="20"/>
  <c r="G270" i="20"/>
  <c r="G210" i="20"/>
  <c r="G170" i="20"/>
  <c r="G1989" i="20"/>
  <c r="G2042" i="20"/>
  <c r="G1962" i="20"/>
  <c r="G1742" i="20"/>
  <c r="G1582" i="20"/>
  <c r="G1562" i="20"/>
  <c r="G1442" i="20"/>
  <c r="G1422" i="20"/>
  <c r="H1422" i="20" s="1"/>
  <c r="G1402" i="20"/>
  <c r="G1302" i="20"/>
  <c r="H1302" i="20" s="1"/>
  <c r="G1282" i="20"/>
  <c r="G1262" i="20"/>
  <c r="G1202" i="20"/>
  <c r="G1182" i="20"/>
  <c r="G1162" i="20"/>
  <c r="G1082" i="20"/>
  <c r="G1062" i="20"/>
  <c r="G1022" i="20"/>
  <c r="G1002" i="20"/>
  <c r="G982" i="20"/>
  <c r="G942" i="20"/>
  <c r="G922" i="20"/>
  <c r="G902" i="20"/>
  <c r="G782" i="20"/>
  <c r="G762" i="20"/>
  <c r="G662" i="20"/>
  <c r="G602" i="20"/>
  <c r="H602" i="20" s="1"/>
  <c r="G582" i="20"/>
  <c r="H582" i="20" s="1"/>
  <c r="G562" i="20"/>
  <c r="H562" i="20" s="1"/>
  <c r="G542" i="20"/>
  <c r="G502" i="20"/>
  <c r="H502" i="20" s="1"/>
  <c r="G482" i="20"/>
  <c r="G462" i="20"/>
  <c r="G442" i="20"/>
  <c r="G402" i="20"/>
  <c r="G342" i="20"/>
  <c r="G322" i="20"/>
  <c r="G242" i="20"/>
  <c r="G202" i="20"/>
  <c r="G102" i="20"/>
  <c r="G42" i="20"/>
  <c r="G22" i="20"/>
  <c r="G1909" i="20"/>
  <c r="G1829" i="20"/>
  <c r="G1569" i="20"/>
  <c r="G1509" i="20"/>
  <c r="H1509" i="20" s="1"/>
  <c r="G1449" i="20"/>
  <c r="H1449" i="20" s="1"/>
  <c r="G1409" i="20"/>
  <c r="G1369" i="20"/>
  <c r="G1269" i="20"/>
  <c r="G1209" i="20"/>
  <c r="G969" i="20"/>
  <c r="G929" i="20"/>
  <c r="G829" i="20"/>
  <c r="G789" i="20"/>
  <c r="G769" i="20"/>
  <c r="G649" i="20"/>
  <c r="G549" i="20"/>
  <c r="G389" i="20"/>
  <c r="G329" i="20"/>
  <c r="G309" i="20"/>
  <c r="G169" i="20"/>
  <c r="G149" i="20"/>
  <c r="G89" i="20"/>
  <c r="G49" i="20"/>
  <c r="G1839" i="20"/>
  <c r="H1839" i="20" s="1"/>
  <c r="G1319" i="20"/>
  <c r="H1319" i="20" s="1"/>
  <c r="G959" i="20"/>
  <c r="G779" i="20"/>
  <c r="H779" i="20" s="1"/>
  <c r="G659" i="20"/>
  <c r="H659" i="20" s="1"/>
  <c r="G619" i="20"/>
  <c r="G579" i="20"/>
  <c r="G559" i="20"/>
  <c r="G319" i="20"/>
  <c r="G139" i="20"/>
  <c r="G1878" i="20"/>
  <c r="G1838" i="20"/>
  <c r="G1638" i="20"/>
  <c r="G1598" i="20"/>
  <c r="G1478" i="20"/>
  <c r="G1358" i="20"/>
  <c r="G1278" i="20"/>
  <c r="G1098" i="20"/>
  <c r="G858" i="20"/>
  <c r="G698" i="20"/>
  <c r="G558" i="20"/>
  <c r="G518" i="20"/>
  <c r="G418" i="20"/>
  <c r="G338" i="20"/>
  <c r="G138" i="20"/>
  <c r="G1857" i="20"/>
  <c r="G1617" i="20"/>
  <c r="G1597" i="20"/>
  <c r="G1397" i="20"/>
  <c r="G1377" i="20"/>
  <c r="G1277" i="20"/>
  <c r="G1217" i="20"/>
  <c r="G1117" i="20"/>
  <c r="G957" i="20"/>
  <c r="G737" i="20"/>
  <c r="G717" i="20"/>
  <c r="G697" i="20"/>
  <c r="G637" i="20"/>
  <c r="H637" i="20" s="1"/>
  <c r="G557" i="20"/>
  <c r="G537" i="20"/>
  <c r="H537" i="20" s="1"/>
  <c r="G517" i="20"/>
  <c r="H517" i="20" s="1"/>
  <c r="G497" i="20"/>
  <c r="H497" i="20" s="1"/>
  <c r="G457" i="20"/>
  <c r="G417" i="20"/>
  <c r="G397" i="20"/>
  <c r="G337" i="20"/>
  <c r="G217" i="20"/>
  <c r="G137" i="20"/>
  <c r="G117" i="20"/>
  <c r="G17" i="20"/>
  <c r="G1849" i="20"/>
  <c r="G1689" i="20"/>
  <c r="G1629" i="20"/>
  <c r="G1589" i="20"/>
  <c r="G1349" i="20"/>
  <c r="G1189" i="20"/>
  <c r="G1149" i="20"/>
  <c r="G1109" i="20"/>
  <c r="G1049" i="20"/>
  <c r="G1819" i="20"/>
  <c r="G1579" i="20"/>
  <c r="G1339" i="20"/>
  <c r="G679" i="20"/>
  <c r="H679" i="20" s="1"/>
  <c r="G599" i="20"/>
  <c r="H599" i="20" s="1"/>
  <c r="G539" i="20"/>
  <c r="G499" i="20"/>
  <c r="G419" i="20"/>
  <c r="G219" i="20"/>
  <c r="G1628" i="20"/>
  <c r="G1468" i="20"/>
  <c r="G1388" i="20"/>
  <c r="G848" i="20"/>
  <c r="G1978" i="20"/>
  <c r="G1818" i="20"/>
  <c r="G1378" i="20"/>
  <c r="G1218" i="20"/>
  <c r="G1178" i="20"/>
  <c r="G918" i="20"/>
  <c r="G778" i="20"/>
  <c r="G678" i="20"/>
  <c r="G578" i="20"/>
  <c r="G538" i="20"/>
  <c r="G498" i="20"/>
  <c r="H498" i="20" s="1"/>
  <c r="G358" i="20"/>
  <c r="G318" i="20"/>
  <c r="H318" i="20" s="1"/>
  <c r="G218" i="20"/>
  <c r="G118" i="20"/>
  <c r="G1877" i="20"/>
  <c r="G1777" i="20"/>
  <c r="G1357" i="20"/>
  <c r="G1996" i="20"/>
  <c r="G1896" i="20"/>
  <c r="G1876" i="20"/>
  <c r="G1616" i="20"/>
  <c r="G1396" i="20"/>
  <c r="G1376" i="20"/>
  <c r="G1216" i="20"/>
  <c r="G1156" i="20"/>
  <c r="G936" i="20"/>
  <c r="G836" i="20"/>
  <c r="G796" i="20"/>
  <c r="G736" i="20"/>
  <c r="G716" i="20"/>
  <c r="H716" i="20" s="1"/>
  <c r="G696" i="20"/>
  <c r="G676" i="20"/>
  <c r="H676" i="20" s="1"/>
  <c r="G636" i="20"/>
  <c r="G596" i="20"/>
  <c r="G576" i="20"/>
  <c r="G556" i="20"/>
  <c r="G496" i="20"/>
  <c r="G456" i="20"/>
  <c r="G416" i="20"/>
  <c r="G356" i="20"/>
  <c r="G316" i="20"/>
  <c r="G296" i="20"/>
  <c r="G276" i="20"/>
  <c r="G256" i="20"/>
  <c r="G236" i="20"/>
  <c r="G116" i="20"/>
  <c r="G96" i="20"/>
  <c r="H96" i="20" s="1"/>
  <c r="G56" i="20"/>
  <c r="G16" i="20"/>
  <c r="G2028" i="20"/>
  <c r="G1968" i="20"/>
  <c r="G1908" i="20"/>
  <c r="G1868" i="20"/>
  <c r="G1768" i="20"/>
  <c r="G1688" i="20"/>
  <c r="G1648" i="20"/>
  <c r="G1608" i="20"/>
  <c r="G1568" i="20"/>
  <c r="G1928" i="20"/>
  <c r="G1528" i="20"/>
  <c r="G1148" i="20"/>
  <c r="G1048" i="20"/>
  <c r="G968" i="20"/>
  <c r="G808" i="20"/>
  <c r="G768" i="20"/>
  <c r="G528" i="20"/>
  <c r="G488" i="20"/>
  <c r="G348" i="20"/>
  <c r="G208" i="20"/>
  <c r="G108" i="20"/>
  <c r="H108" i="20" s="1"/>
  <c r="G48" i="20"/>
  <c r="G1847" i="20"/>
  <c r="H1847" i="20" s="1"/>
  <c r="G1787" i="20"/>
  <c r="G1747" i="20"/>
  <c r="G1607" i="20"/>
  <c r="G1567" i="20"/>
  <c r="G1407" i="20"/>
  <c r="G1367" i="20"/>
  <c r="G1287" i="20"/>
  <c r="G927" i="20"/>
  <c r="G907" i="20"/>
  <c r="G867" i="20"/>
  <c r="G707" i="20"/>
  <c r="G627" i="20"/>
  <c r="G607" i="20"/>
  <c r="G567" i="20"/>
  <c r="G2047" i="20"/>
  <c r="G1827" i="20"/>
  <c r="G1727" i="20"/>
  <c r="H1727" i="20" s="1"/>
  <c r="G1427" i="20"/>
  <c r="G1327" i="20"/>
  <c r="H1327" i="20" s="1"/>
  <c r="G1247" i="20"/>
  <c r="H1247" i="20" s="1"/>
  <c r="G1187" i="20"/>
  <c r="G1087" i="20"/>
  <c r="G1067" i="20"/>
  <c r="G1047" i="20"/>
  <c r="G1007" i="20"/>
  <c r="G987" i="20"/>
  <c r="G967" i="20"/>
  <c r="G767" i="20"/>
  <c r="G487" i="20"/>
  <c r="G387" i="20"/>
  <c r="G327" i="20"/>
  <c r="G287" i="20"/>
  <c r="G247" i="20"/>
  <c r="G227" i="20"/>
  <c r="G187" i="20"/>
  <c r="G167" i="20"/>
  <c r="G147" i="20"/>
  <c r="H147" i="20" s="1"/>
  <c r="G2048" i="20"/>
  <c r="H2048" i="20" s="1"/>
  <c r="G2008" i="20"/>
  <c r="G1948" i="20"/>
  <c r="H1948" i="20" s="1"/>
  <c r="G1888" i="20"/>
  <c r="G1848" i="20"/>
  <c r="G1808" i="20"/>
  <c r="G1788" i="20"/>
  <c r="G1748" i="20"/>
  <c r="G1708" i="20"/>
  <c r="G1548" i="20"/>
  <c r="G1368" i="20"/>
  <c r="G1008" i="20"/>
  <c r="G908" i="20"/>
  <c r="G828" i="20"/>
  <c r="G708" i="20"/>
  <c r="G688" i="20"/>
  <c r="G668" i="20"/>
  <c r="G628" i="20"/>
  <c r="G608" i="20"/>
  <c r="G588" i="20"/>
  <c r="H588" i="20" s="1"/>
  <c r="G568" i="20"/>
  <c r="H568" i="20" s="1"/>
  <c r="G468" i="20"/>
  <c r="G408" i="20"/>
  <c r="G1828" i="20"/>
  <c r="G1728" i="20"/>
  <c r="G1428" i="20"/>
  <c r="G1028" i="20"/>
  <c r="G988" i="20"/>
  <c r="G868" i="20"/>
  <c r="G748" i="20"/>
  <c r="G428" i="20"/>
  <c r="G228" i="20"/>
  <c r="G188" i="20"/>
  <c r="H188" i="20" s="1"/>
  <c r="G88" i="20"/>
  <c r="G28" i="20"/>
  <c r="G1907" i="20"/>
  <c r="H1907" i="20" s="1"/>
  <c r="G1867" i="20"/>
  <c r="G1667" i="20"/>
  <c r="G27" i="20"/>
  <c r="G2046" i="20"/>
  <c r="G1546" i="20"/>
  <c r="G1326" i="20"/>
  <c r="G1246" i="20"/>
  <c r="G1186" i="20"/>
  <c r="G1106" i="20"/>
  <c r="G1086" i="20"/>
  <c r="G886" i="20"/>
  <c r="G666" i="20"/>
  <c r="G606" i="20"/>
  <c r="G326" i="20"/>
  <c r="G286" i="20"/>
  <c r="G266" i="20"/>
  <c r="G126" i="20"/>
  <c r="G267" i="20"/>
  <c r="G207" i="20"/>
  <c r="G87" i="20"/>
  <c r="G67" i="20"/>
  <c r="G1027" i="20"/>
  <c r="G747" i="20"/>
  <c r="G547" i="20"/>
  <c r="G367" i="20"/>
  <c r="G307" i="20"/>
  <c r="G127" i="20"/>
  <c r="G1206" i="20"/>
  <c r="G926" i="20"/>
  <c r="G826" i="20"/>
  <c r="G686" i="20"/>
  <c r="G646" i="20"/>
  <c r="G586" i="20"/>
  <c r="G546" i="20"/>
  <c r="G406" i="20"/>
  <c r="G306" i="20"/>
  <c r="G186" i="20"/>
  <c r="G146" i="20"/>
  <c r="G1872" i="20"/>
  <c r="G1732" i="20"/>
  <c r="G1692" i="20"/>
  <c r="G1632" i="20"/>
  <c r="G1592" i="20"/>
  <c r="G1392" i="20"/>
  <c r="G1012" i="20"/>
  <c r="G752" i="20"/>
  <c r="H752" i="20" s="1"/>
  <c r="G692" i="20"/>
  <c r="G672" i="20"/>
  <c r="G472" i="20"/>
  <c r="G412" i="20"/>
  <c r="G372" i="20"/>
  <c r="G312" i="20"/>
  <c r="G152" i="20"/>
  <c r="G92" i="20"/>
  <c r="G66" i="20"/>
  <c r="H424" i="20" l="1"/>
  <c r="H747" i="20"/>
  <c r="H817" i="20"/>
  <c r="H893" i="20"/>
  <c r="H1306" i="20"/>
  <c r="H191" i="20"/>
  <c r="H1809" i="20"/>
  <c r="H418" i="20"/>
  <c r="H1231" i="20"/>
  <c r="H693" i="20"/>
  <c r="H1162" i="20"/>
  <c r="H1269" i="20"/>
  <c r="H1771" i="20"/>
  <c r="H1230" i="20"/>
  <c r="H1877" i="20"/>
  <c r="H621" i="20"/>
  <c r="H1427" i="20"/>
  <c r="H959" i="20"/>
  <c r="H1805" i="20"/>
  <c r="H1371" i="20"/>
  <c r="H836" i="20"/>
  <c r="H1733" i="20"/>
  <c r="H1776" i="20"/>
  <c r="H816" i="20"/>
  <c r="H1756" i="20"/>
  <c r="H1659" i="20"/>
  <c r="H1655" i="20"/>
  <c r="H2056" i="20"/>
  <c r="H1171" i="20"/>
  <c r="H2057" i="20"/>
  <c r="H1981" i="20"/>
  <c r="H1844" i="20"/>
  <c r="H1854" i="20"/>
  <c r="H1876" i="20"/>
  <c r="H135" i="20"/>
  <c r="H569" i="20"/>
  <c r="H1253" i="20"/>
  <c r="H1696" i="20"/>
  <c r="H299" i="20"/>
  <c r="H161" i="20"/>
  <c r="H561" i="20"/>
  <c r="H1821" i="20"/>
  <c r="H273" i="20"/>
  <c r="H1069" i="20"/>
  <c r="H1922" i="20"/>
  <c r="H801" i="20"/>
  <c r="H351" i="20"/>
  <c r="H1068" i="20"/>
  <c r="H1787" i="20"/>
  <c r="H218" i="20"/>
  <c r="H1209" i="20"/>
  <c r="H1071" i="20"/>
  <c r="H1130" i="20"/>
  <c r="H1530" i="20"/>
  <c r="H414" i="20"/>
  <c r="H1018" i="20"/>
  <c r="H592" i="20"/>
  <c r="H1892" i="20"/>
  <c r="H1624" i="20"/>
  <c r="H1757" i="20"/>
  <c r="H1487" i="20"/>
  <c r="H1214" i="20"/>
  <c r="H1654" i="20"/>
  <c r="H715" i="20"/>
  <c r="H1795" i="20"/>
  <c r="H577" i="20"/>
  <c r="H1421" i="20"/>
  <c r="H1539" i="20"/>
  <c r="H1158" i="20"/>
  <c r="H1058" i="20"/>
  <c r="H167" i="20"/>
  <c r="H578" i="20"/>
  <c r="H1248" i="20"/>
  <c r="H83" i="20"/>
  <c r="H1343" i="20"/>
  <c r="H20" i="20"/>
  <c r="H2035" i="20"/>
  <c r="H79" i="20"/>
  <c r="H1135" i="20"/>
  <c r="H811" i="20"/>
  <c r="H1911" i="20"/>
  <c r="H1345" i="20"/>
  <c r="H1926" i="20"/>
  <c r="H1783" i="20"/>
  <c r="H855" i="20"/>
  <c r="H67" i="20"/>
  <c r="H1867" i="20"/>
  <c r="H557" i="20"/>
  <c r="H1829" i="20"/>
  <c r="H1268" i="20"/>
  <c r="H58" i="20"/>
  <c r="H144" i="20"/>
  <c r="H564" i="20"/>
  <c r="H206" i="20"/>
  <c r="H570" i="20"/>
  <c r="H1328" i="20"/>
  <c r="H688" i="20"/>
  <c r="H1909" i="20"/>
  <c r="H1331" i="20"/>
  <c r="H1918" i="20"/>
  <c r="H954" i="20"/>
  <c r="H895" i="20"/>
  <c r="H1141" i="20"/>
  <c r="H604" i="20"/>
  <c r="H1662" i="20"/>
  <c r="H494" i="20"/>
  <c r="H1040" i="20"/>
  <c r="H1880" i="20"/>
  <c r="H1548" i="20"/>
  <c r="H1413" i="20"/>
  <c r="H80" i="20"/>
  <c r="H372" i="20"/>
  <c r="H1168" i="20"/>
  <c r="H66" i="20"/>
  <c r="H157" i="20"/>
  <c r="H1388" i="20"/>
  <c r="H1377" i="20"/>
  <c r="H402" i="20"/>
  <c r="H1075" i="20"/>
  <c r="H1316" i="20"/>
  <c r="H673" i="20"/>
  <c r="H1585" i="20"/>
  <c r="H2059" i="20"/>
  <c r="H1932" i="20"/>
  <c r="H671" i="20"/>
  <c r="H1556" i="20"/>
  <c r="H153" i="20"/>
  <c r="H1173" i="20"/>
  <c r="H1956" i="20"/>
  <c r="H541" i="20"/>
  <c r="H1518" i="20"/>
  <c r="H1095" i="20"/>
  <c r="H279" i="20"/>
  <c r="H1389" i="20"/>
  <c r="H642" i="20"/>
  <c r="H632" i="20"/>
  <c r="H1692" i="20"/>
  <c r="H1729" i="20"/>
  <c r="H169" i="20"/>
  <c r="H1816" i="20"/>
  <c r="H1252" i="20"/>
  <c r="H1297" i="20"/>
  <c r="H128" i="20"/>
  <c r="H878" i="20"/>
  <c r="H1378" i="20"/>
  <c r="H102" i="20"/>
  <c r="H961" i="20"/>
  <c r="H1063" i="20"/>
  <c r="H791" i="20"/>
  <c r="H955" i="20"/>
  <c r="H593" i="20"/>
  <c r="H2041" i="20"/>
  <c r="H633" i="20"/>
  <c r="H1852" i="20"/>
  <c r="H1213" i="20"/>
  <c r="H1694" i="20"/>
  <c r="H1029" i="20"/>
  <c r="H1338" i="20"/>
  <c r="H874" i="20"/>
  <c r="H1763" i="20"/>
  <c r="H2031" i="20"/>
  <c r="H1631" i="20"/>
  <c r="H1364" i="20"/>
  <c r="H1098" i="20"/>
  <c r="H876" i="20"/>
  <c r="H739" i="20"/>
  <c r="H1709" i="20"/>
  <c r="H1143" i="20"/>
  <c r="H1398" i="20"/>
  <c r="H117" i="20"/>
  <c r="H1182" i="20"/>
  <c r="H305" i="20"/>
  <c r="H1574" i="20"/>
  <c r="H1960" i="20"/>
  <c r="H1772" i="20"/>
  <c r="H2004" i="20"/>
  <c r="H946" i="20"/>
  <c r="H1036" i="20"/>
  <c r="H2023" i="20"/>
  <c r="H113" i="20"/>
  <c r="H1059" i="20"/>
  <c r="H443" i="20"/>
  <c r="H1670" i="20"/>
  <c r="H1314" i="20"/>
  <c r="H409" i="20"/>
  <c r="H1769" i="20"/>
  <c r="H646" i="20"/>
  <c r="H1007" i="20"/>
  <c r="H1912" i="20"/>
  <c r="H1490" i="20"/>
  <c r="H1030" i="20"/>
  <c r="H1516" i="20"/>
  <c r="H431" i="20"/>
  <c r="H1031" i="20"/>
  <c r="H1611" i="20"/>
  <c r="H1964" i="20"/>
  <c r="H1163" i="20"/>
  <c r="H1583" i="20"/>
  <c r="H1983" i="20"/>
  <c r="H1134" i="20"/>
  <c r="H41" i="20"/>
  <c r="H933" i="20"/>
  <c r="H886" i="20"/>
  <c r="H1047" i="20"/>
  <c r="H1397" i="20"/>
  <c r="H611" i="20"/>
  <c r="H1452" i="20"/>
  <c r="H1164" i="20"/>
  <c r="H154" i="20"/>
  <c r="H1154" i="20"/>
  <c r="H1994" i="20"/>
  <c r="H1475" i="20"/>
  <c r="H412" i="20"/>
  <c r="H1688" i="20"/>
  <c r="H219" i="20"/>
  <c r="H137" i="20"/>
  <c r="H1848" i="20"/>
  <c r="H596" i="20"/>
  <c r="H275" i="20"/>
  <c r="H1691" i="20"/>
  <c r="H932" i="20"/>
  <c r="H512" i="20"/>
  <c r="H2024" i="20"/>
  <c r="H965" i="20"/>
  <c r="H1697" i="20"/>
  <c r="H548" i="20"/>
  <c r="H803" i="20"/>
  <c r="H1555" i="20"/>
  <c r="H1916" i="20"/>
  <c r="H921" i="20"/>
  <c r="H133" i="20"/>
  <c r="H1619" i="20"/>
  <c r="H1276" i="20"/>
  <c r="H1538" i="20"/>
  <c r="H1702" i="20"/>
  <c r="H523" i="20"/>
  <c r="H1599" i="20"/>
  <c r="H315" i="20"/>
  <c r="H628" i="20"/>
  <c r="H698" i="20"/>
  <c r="H1582" i="20"/>
  <c r="H1669" i="20"/>
  <c r="H1905" i="20"/>
  <c r="H1288" i="20"/>
  <c r="H1576" i="20"/>
  <c r="H827" i="20"/>
  <c r="H1679" i="20"/>
  <c r="H880" i="20"/>
  <c r="H136" i="20"/>
  <c r="H668" i="20"/>
  <c r="H567" i="20"/>
  <c r="H528" i="20"/>
  <c r="H858" i="20"/>
  <c r="H782" i="20"/>
  <c r="H591" i="20"/>
  <c r="H1764" i="20"/>
  <c r="H545" i="20"/>
  <c r="H999" i="20"/>
  <c r="H1596" i="20"/>
  <c r="H123" i="20"/>
  <c r="H1803" i="20"/>
  <c r="H394" i="20"/>
  <c r="H376" i="20"/>
  <c r="H438" i="20"/>
  <c r="H1333" i="20"/>
  <c r="H1615" i="20"/>
  <c r="H1732" i="20"/>
  <c r="H87" i="20"/>
  <c r="H247" i="20"/>
  <c r="H236" i="20"/>
  <c r="H1109" i="20"/>
  <c r="H430" i="20"/>
  <c r="H1170" i="20"/>
  <c r="H458" i="20"/>
  <c r="H239" i="20"/>
  <c r="H584" i="20"/>
  <c r="H1939" i="20"/>
  <c r="H8" i="20"/>
  <c r="H474" i="20"/>
  <c r="H1374" i="20"/>
  <c r="H395" i="20"/>
  <c r="H536" i="20"/>
  <c r="H697" i="20"/>
  <c r="H1278" i="20"/>
  <c r="H1988" i="20"/>
  <c r="H10" i="20"/>
  <c r="H651" i="20"/>
  <c r="H1889" i="20"/>
  <c r="H1195" i="20"/>
  <c r="H516" i="20"/>
  <c r="H1391" i="20"/>
  <c r="H802" i="20"/>
  <c r="H1192" i="20"/>
  <c r="H1404" i="20"/>
  <c r="H1965" i="20"/>
  <c r="H68" i="20"/>
  <c r="H947" i="20"/>
  <c r="H415" i="20"/>
  <c r="H146" i="20"/>
  <c r="H1218" i="20"/>
  <c r="H717" i="20"/>
  <c r="H309" i="20"/>
  <c r="H751" i="20"/>
  <c r="H1290" i="20"/>
  <c r="H1950" i="20"/>
  <c r="H55" i="20"/>
  <c r="H1255" i="20"/>
  <c r="H956" i="20"/>
  <c r="H911" i="20"/>
  <c r="H972" i="20"/>
  <c r="H624" i="20"/>
  <c r="H1024" i="20"/>
  <c r="H366" i="20"/>
  <c r="H1595" i="20"/>
  <c r="H675" i="20"/>
  <c r="H558" i="20"/>
  <c r="H406" i="20"/>
  <c r="H1978" i="20"/>
  <c r="H2050" i="20"/>
  <c r="H215" i="20"/>
  <c r="H150" i="20"/>
  <c r="H142" i="20"/>
  <c r="H1554" i="20"/>
  <c r="H1100" i="20"/>
  <c r="H461" i="20"/>
  <c r="H1721" i="20"/>
  <c r="H556" i="20"/>
  <c r="H1628" i="20"/>
  <c r="H442" i="20"/>
  <c r="H1190" i="20"/>
  <c r="H54" i="20"/>
  <c r="H1536" i="20"/>
  <c r="H1651" i="20"/>
  <c r="H403" i="20"/>
  <c r="H1712" i="20"/>
  <c r="H344" i="20"/>
  <c r="H764" i="20"/>
  <c r="H885" i="20"/>
  <c r="H626" i="20"/>
  <c r="H727" i="20"/>
  <c r="H1665" i="20"/>
  <c r="H226" i="20"/>
  <c r="H1666" i="20"/>
  <c r="H1590" i="20"/>
  <c r="H222" i="20"/>
  <c r="H2003" i="20"/>
  <c r="H595" i="20"/>
  <c r="H1120" i="20"/>
  <c r="H1573" i="20"/>
  <c r="H61" i="20"/>
  <c r="H1321" i="20"/>
  <c r="H1067" i="20"/>
  <c r="H1607" i="20"/>
  <c r="H530" i="20"/>
  <c r="H1370" i="20"/>
  <c r="H1013" i="20"/>
  <c r="H255" i="20"/>
  <c r="H1635" i="20"/>
  <c r="H364" i="20"/>
  <c r="H1584" i="20"/>
  <c r="H905" i="20"/>
  <c r="H746" i="20"/>
  <c r="H1686" i="20"/>
  <c r="H37" i="20"/>
  <c r="H262" i="20"/>
  <c r="H1623" i="20"/>
  <c r="H174" i="20"/>
  <c r="H1613" i="20"/>
  <c r="H81" i="20"/>
  <c r="H901" i="20"/>
  <c r="H13" i="20"/>
  <c r="H873" i="20"/>
  <c r="H2013" i="20"/>
  <c r="H926" i="20"/>
  <c r="H419" i="20"/>
  <c r="H217" i="20"/>
  <c r="H969" i="20"/>
  <c r="H1262" i="20"/>
  <c r="H1070" i="20"/>
  <c r="H1390" i="20"/>
  <c r="H314" i="20"/>
  <c r="H384" i="20"/>
  <c r="H804" i="20"/>
  <c r="H1204" i="20"/>
  <c r="H345" i="20"/>
  <c r="H1919" i="20"/>
  <c r="H1467" i="20"/>
  <c r="H695" i="20"/>
  <c r="H101" i="20"/>
  <c r="H1361" i="20"/>
  <c r="H1208" i="20"/>
  <c r="H1537" i="20"/>
  <c r="H56" i="20"/>
  <c r="H713" i="20"/>
  <c r="H312" i="20"/>
  <c r="H1942" i="20"/>
  <c r="H2015" i="20"/>
  <c r="H1797" i="20"/>
  <c r="H323" i="20"/>
  <c r="H1758" i="20"/>
  <c r="H672" i="20"/>
  <c r="H1186" i="20"/>
  <c r="H1187" i="20"/>
  <c r="H337" i="20"/>
  <c r="H1630" i="20"/>
  <c r="H489" i="20"/>
  <c r="H1224" i="20"/>
  <c r="H2044" i="20"/>
  <c r="H527" i="20"/>
  <c r="H734" i="20"/>
  <c r="H2054" i="20"/>
  <c r="H2020" i="20"/>
  <c r="H1778" i="20"/>
  <c r="H1137" i="20"/>
  <c r="H1463" i="20"/>
  <c r="H1863" i="20"/>
  <c r="H994" i="20"/>
  <c r="H435" i="20"/>
  <c r="H1353" i="20"/>
  <c r="H186" i="20"/>
  <c r="H908" i="20"/>
  <c r="H737" i="20"/>
  <c r="H329" i="20"/>
  <c r="H982" i="20"/>
  <c r="H170" i="20"/>
  <c r="H1830" i="20"/>
  <c r="H130" i="20"/>
  <c r="H1289" i="20"/>
  <c r="H95" i="20"/>
  <c r="H1016" i="20"/>
  <c r="H1602" i="20"/>
  <c r="H1044" i="20"/>
  <c r="H1444" i="20"/>
  <c r="H1079" i="20"/>
  <c r="H1337" i="20"/>
  <c r="H148" i="20"/>
  <c r="H476" i="20"/>
  <c r="H1127" i="20"/>
  <c r="H1927" i="20"/>
  <c r="H1722" i="20"/>
  <c r="H1014" i="20"/>
  <c r="H1139" i="20"/>
  <c r="H373" i="20"/>
  <c r="H1393" i="20"/>
  <c r="H266" i="20"/>
  <c r="H228" i="20"/>
  <c r="H1008" i="20"/>
  <c r="H1818" i="20"/>
  <c r="H1589" i="20"/>
  <c r="H210" i="20"/>
  <c r="H190" i="20"/>
  <c r="H810" i="20"/>
  <c r="H1469" i="20"/>
  <c r="H1470" i="20"/>
  <c r="H2010" i="20"/>
  <c r="H115" i="20"/>
  <c r="H1076" i="20"/>
  <c r="H311" i="20"/>
  <c r="H292" i="20"/>
  <c r="H1092" i="20"/>
  <c r="H1219" i="20"/>
  <c r="H1019" i="20"/>
  <c r="H664" i="20"/>
  <c r="H1064" i="20"/>
  <c r="H1884" i="20"/>
  <c r="H1259" i="20"/>
  <c r="H335" i="20"/>
  <c r="H1169" i="20"/>
  <c r="H1417" i="20"/>
  <c r="H1147" i="20"/>
  <c r="H1947" i="20"/>
  <c r="H1359" i="20"/>
  <c r="H34" i="20"/>
  <c r="H554" i="20"/>
  <c r="H1474" i="20"/>
  <c r="H975" i="20"/>
  <c r="H580" i="20"/>
  <c r="H1000" i="20"/>
  <c r="H1460" i="20"/>
  <c r="H1860" i="20"/>
  <c r="H1233" i="20"/>
  <c r="H1055" i="20"/>
  <c r="H413" i="20"/>
  <c r="H1433" i="20"/>
  <c r="H1759" i="20"/>
  <c r="H1090" i="20"/>
  <c r="H173" i="20"/>
  <c r="H1650" i="20"/>
  <c r="H1196" i="20"/>
  <c r="H185" i="20"/>
  <c r="H1879" i="20"/>
  <c r="H1275" i="20"/>
  <c r="H1526" i="20"/>
  <c r="H1437" i="20"/>
  <c r="H288" i="20"/>
  <c r="H1987" i="20"/>
  <c r="H574" i="20"/>
  <c r="H1480" i="20"/>
  <c r="H1399" i="20"/>
  <c r="H1235" i="20"/>
  <c r="H1201" i="20"/>
  <c r="H1473" i="20"/>
  <c r="H1287" i="20"/>
  <c r="H1896" i="20"/>
  <c r="H1838" i="20"/>
  <c r="H310" i="20"/>
  <c r="H469" i="20"/>
  <c r="H213" i="20"/>
  <c r="H9" i="20"/>
  <c r="H175" i="20"/>
  <c r="H1212" i="20"/>
  <c r="H284" i="20"/>
  <c r="H1104" i="20"/>
  <c r="H466" i="20"/>
  <c r="H1459" i="20"/>
  <c r="H1605" i="20"/>
  <c r="H1575" i="20"/>
  <c r="H1586" i="20"/>
  <c r="H107" i="20"/>
  <c r="H1657" i="20"/>
  <c r="H283" i="20"/>
  <c r="H1943" i="20"/>
  <c r="H94" i="20"/>
  <c r="H640" i="20"/>
  <c r="H1060" i="20"/>
  <c r="H401" i="20"/>
  <c r="H1241" i="20"/>
  <c r="H1661" i="20"/>
  <c r="H2061" i="20"/>
  <c r="H493" i="20"/>
  <c r="H1553" i="20"/>
  <c r="H1038" i="20"/>
  <c r="H1855" i="20"/>
  <c r="H586" i="20"/>
  <c r="H1568" i="20"/>
  <c r="H456" i="20"/>
  <c r="H1996" i="20"/>
  <c r="H1082" i="20"/>
  <c r="H330" i="20"/>
  <c r="H331" i="20"/>
  <c r="H529" i="20"/>
  <c r="H1310" i="20"/>
  <c r="H249" i="20"/>
  <c r="H977" i="20"/>
  <c r="H195" i="20"/>
  <c r="H1011" i="20"/>
  <c r="H1871" i="20"/>
  <c r="H1782" i="20"/>
  <c r="H265" i="20"/>
  <c r="H486" i="20"/>
  <c r="H1625" i="20"/>
  <c r="H1915" i="20"/>
  <c r="H1626" i="20"/>
  <c r="H277" i="20"/>
  <c r="H1267" i="20"/>
  <c r="H1842" i="20"/>
  <c r="H723" i="20"/>
  <c r="H1563" i="20"/>
  <c r="H1963" i="20"/>
  <c r="H114" i="20"/>
  <c r="H1534" i="20"/>
  <c r="H555" i="20"/>
  <c r="H660" i="20"/>
  <c r="H1080" i="20"/>
  <c r="H1920" i="20"/>
  <c r="H1373" i="20"/>
  <c r="H533" i="20"/>
  <c r="H879" i="20"/>
  <c r="H1237" i="20"/>
  <c r="H1046" i="20"/>
  <c r="H1236" i="20"/>
  <c r="H1507" i="20"/>
  <c r="H1263" i="20"/>
  <c r="H1674" i="20"/>
  <c r="H433" i="20"/>
  <c r="H1693" i="20"/>
  <c r="H941" i="20"/>
  <c r="H1801" i="20"/>
  <c r="H298" i="20"/>
  <c r="H756" i="20"/>
  <c r="H1639" i="20"/>
  <c r="H1958" i="20"/>
  <c r="H1479" i="20"/>
  <c r="H1379" i="20"/>
  <c r="H819" i="20"/>
  <c r="H1498" i="20"/>
  <c r="H1439" i="20"/>
  <c r="H1438" i="20"/>
  <c r="H159" i="20"/>
  <c r="H179" i="20"/>
  <c r="H1239" i="20"/>
  <c r="H1159" i="20"/>
  <c r="H1938" i="20"/>
  <c r="H759" i="20"/>
  <c r="H2039" i="20"/>
  <c r="H2058" i="20"/>
  <c r="H1198" i="20"/>
  <c r="H99" i="20"/>
  <c r="H1258" i="20"/>
  <c r="H919" i="20"/>
  <c r="H859" i="20"/>
  <c r="H1678" i="20"/>
  <c r="H2018" i="20"/>
  <c r="H1179" i="20"/>
  <c r="H1899" i="20"/>
  <c r="H1468" i="20"/>
  <c r="H449" i="20"/>
  <c r="H1710" i="20"/>
  <c r="H1908" i="20"/>
  <c r="H1291" i="20"/>
  <c r="H891" i="20"/>
  <c r="H1257" i="20"/>
  <c r="H1974" i="20"/>
  <c r="H166" i="20"/>
  <c r="H1547" i="20"/>
  <c r="H189" i="20"/>
  <c r="H325" i="20"/>
  <c r="H1685" i="20"/>
  <c r="H1664" i="20"/>
  <c r="H230" i="20"/>
  <c r="H2011" i="20"/>
  <c r="H1851" i="20"/>
  <c r="H1341" i="20"/>
  <c r="H1761" i="20"/>
  <c r="H496" i="20"/>
  <c r="H410" i="20"/>
  <c r="H274" i="20"/>
  <c r="H211" i="20"/>
  <c r="H32" i="20"/>
  <c r="H199" i="20"/>
  <c r="H437" i="20"/>
  <c r="H1888" i="20"/>
  <c r="H1648" i="20"/>
  <c r="H1332" i="20"/>
  <c r="H1533" i="20"/>
  <c r="H1747" i="20"/>
  <c r="H1869" i="20"/>
  <c r="H843" i="20"/>
  <c r="H214" i="20"/>
  <c r="H1593" i="20"/>
  <c r="H1900" i="20"/>
  <c r="H1868" i="20"/>
  <c r="H831" i="20"/>
  <c r="H2002" i="20"/>
  <c r="H1730" i="20"/>
  <c r="H1831" i="20"/>
  <c r="H1968" i="20"/>
  <c r="H391" i="20"/>
  <c r="H1954" i="20"/>
  <c r="H208" i="20"/>
  <c r="H1352" i="20"/>
  <c r="H16" i="20"/>
  <c r="H1598" i="20"/>
  <c r="H853" i="20"/>
  <c r="H1971" i="20"/>
  <c r="H1656" i="20"/>
  <c r="H1935" i="20"/>
  <c r="H912" i="20"/>
  <c r="H57" i="20"/>
  <c r="H248" i="20"/>
  <c r="H1496" i="20"/>
  <c r="H1676" i="20"/>
  <c r="H349" i="20"/>
  <c r="H24" i="20"/>
  <c r="H481" i="20"/>
  <c r="H1741" i="20"/>
  <c r="H1815" i="20"/>
  <c r="H852" i="20"/>
  <c r="H892" i="20"/>
  <c r="H1272" i="20"/>
  <c r="H542" i="20"/>
  <c r="H212" i="20"/>
  <c r="H1087" i="20"/>
  <c r="H49" i="20"/>
  <c r="H1402" i="20"/>
  <c r="H1791" i="20"/>
  <c r="H2008" i="20"/>
  <c r="H636" i="20"/>
  <c r="H1172" i="20"/>
  <c r="H871" i="20"/>
  <c r="H118" i="20"/>
  <c r="H347" i="20"/>
  <c r="H694" i="20"/>
  <c r="H295" i="20"/>
  <c r="H1355" i="20"/>
  <c r="H2028" i="20"/>
  <c r="H411" i="20"/>
  <c r="H407" i="20"/>
  <c r="H348" i="20"/>
  <c r="H736" i="20"/>
  <c r="H931" i="20"/>
  <c r="H52" i="20"/>
  <c r="H563" i="20"/>
  <c r="H267" i="20"/>
  <c r="H28" i="20"/>
  <c r="H950" i="20"/>
  <c r="H587" i="20"/>
  <c r="H667" i="20"/>
  <c r="H1032" i="20"/>
  <c r="H818" i="20"/>
  <c r="H881" i="20"/>
  <c r="H1897" i="20"/>
  <c r="H216" i="20"/>
  <c r="H1891" i="20"/>
  <c r="H1955" i="20"/>
  <c r="H1781" i="20"/>
  <c r="H490" i="20"/>
  <c r="H1454" i="20"/>
  <c r="H1610" i="20"/>
  <c r="H1768" i="20"/>
  <c r="H550" i="20"/>
  <c r="H1500" i="20"/>
  <c r="H1271" i="20"/>
  <c r="H1442" i="20"/>
  <c r="H1232" i="20"/>
  <c r="H520" i="20"/>
  <c r="H696" i="20"/>
  <c r="H149" i="20"/>
  <c r="H126" i="20"/>
  <c r="H828" i="20"/>
  <c r="H888" i="20"/>
  <c r="H1717" i="20"/>
  <c r="H2055" i="20"/>
  <c r="H1529" i="20"/>
  <c r="H1790" i="20"/>
  <c r="H1856" i="20"/>
  <c r="H396" i="20"/>
  <c r="H1841" i="20"/>
  <c r="H692" i="20"/>
  <c r="H389" i="20"/>
  <c r="H830" i="20"/>
  <c r="H1810" i="20"/>
  <c r="H1083" i="20"/>
  <c r="H1315" i="20"/>
  <c r="H116" i="20"/>
  <c r="H50" i="20"/>
  <c r="H854" i="20"/>
  <c r="H1384" i="20"/>
  <c r="H46" i="20"/>
  <c r="H877" i="20"/>
  <c r="H93" i="20"/>
  <c r="H327" i="20"/>
  <c r="H1752" i="20"/>
  <c r="H475" i="20"/>
  <c r="H1395" i="20"/>
  <c r="H387" i="20"/>
  <c r="H589" i="20"/>
  <c r="H1312" i="20"/>
  <c r="H121" i="20"/>
  <c r="H45" i="20"/>
  <c r="H617" i="20"/>
  <c r="H495" i="20"/>
  <c r="H320" i="20"/>
  <c r="H85" i="20"/>
  <c r="H743" i="20"/>
  <c r="H19" i="20"/>
  <c r="H1774" i="20"/>
  <c r="H915" i="20"/>
  <c r="H953" i="20"/>
  <c r="H1728" i="20"/>
  <c r="H1450" i="20"/>
  <c r="H1309" i="20"/>
  <c r="H470" i="20"/>
  <c r="H870" i="20"/>
  <c r="H1513" i="20"/>
  <c r="H1970" i="20"/>
  <c r="H1455" i="20"/>
  <c r="H336" i="20"/>
  <c r="H1551" i="20"/>
  <c r="H572" i="20"/>
  <c r="H192" i="20"/>
  <c r="H1464" i="20"/>
  <c r="H105" i="20"/>
  <c r="H625" i="20"/>
  <c r="H896" i="20"/>
  <c r="H382" i="20"/>
  <c r="H1362" i="20"/>
  <c r="H343" i="20"/>
  <c r="H1183" i="20"/>
  <c r="H1603" i="20"/>
  <c r="H134" i="20"/>
  <c r="H534" i="20"/>
  <c r="H934" i="20"/>
  <c r="H1354" i="20"/>
  <c r="H1794" i="20"/>
  <c r="H535" i="20"/>
  <c r="H935" i="20"/>
  <c r="H360" i="20"/>
  <c r="H1240" i="20"/>
  <c r="H1660" i="20"/>
  <c r="H1961" i="20"/>
  <c r="H488" i="20"/>
  <c r="H358" i="20"/>
  <c r="H1277" i="20"/>
  <c r="H1562" i="20"/>
  <c r="H2033" i="20"/>
  <c r="H124" i="20"/>
  <c r="H445" i="20"/>
  <c r="H268" i="20"/>
  <c r="H181" i="20"/>
  <c r="H1992" i="20"/>
  <c r="H1153" i="20"/>
  <c r="H837" i="20"/>
  <c r="H700" i="20"/>
  <c r="H201" i="20"/>
  <c r="H936" i="20"/>
  <c r="H70" i="20"/>
  <c r="H2051" i="20"/>
  <c r="H508" i="20"/>
  <c r="H1882" i="20"/>
  <c r="H1923" i="20"/>
  <c r="H1714" i="20"/>
  <c r="H720" i="20"/>
  <c r="H1140" i="20"/>
  <c r="H793" i="20"/>
  <c r="H808" i="20"/>
  <c r="H1156" i="20"/>
  <c r="H902" i="20"/>
  <c r="H930" i="20"/>
  <c r="H12" i="20"/>
  <c r="H1226" i="20"/>
  <c r="H887" i="20"/>
  <c r="H357" i="20"/>
  <c r="H1902" i="20"/>
  <c r="H703" i="20"/>
  <c r="H1543" i="20"/>
  <c r="H1734" i="20"/>
  <c r="H875" i="20"/>
  <c r="H1633" i="20"/>
  <c r="H678" i="20"/>
  <c r="H69" i="20"/>
  <c r="H610" i="20"/>
  <c r="H655" i="20"/>
  <c r="H551" i="20"/>
  <c r="H72" i="20"/>
  <c r="H1266" i="20"/>
  <c r="H1707" i="20"/>
  <c r="H894" i="20"/>
  <c r="H1501" i="20"/>
  <c r="H1012" i="20"/>
  <c r="H1106" i="20"/>
  <c r="H993" i="20"/>
  <c r="H670" i="20"/>
  <c r="H71" i="20"/>
  <c r="H224" i="20"/>
  <c r="H1342" i="20"/>
  <c r="H514" i="20"/>
  <c r="H1334" i="20"/>
  <c r="H515" i="20"/>
  <c r="H1136" i="20"/>
  <c r="H618" i="20"/>
  <c r="H1828" i="20"/>
  <c r="H242" i="20"/>
  <c r="H910" i="20"/>
  <c r="H1073" i="20"/>
  <c r="H1495" i="20"/>
  <c r="H1111" i="20"/>
  <c r="H612" i="20"/>
  <c r="H197" i="20"/>
  <c r="H252" i="20"/>
  <c r="H47" i="20"/>
  <c r="H2022" i="20"/>
  <c r="H783" i="20"/>
  <c r="H820" i="20"/>
  <c r="H1415" i="20"/>
  <c r="H367" i="20"/>
  <c r="H1326" i="20"/>
  <c r="H1528" i="20"/>
  <c r="H619" i="20"/>
  <c r="H590" i="20"/>
  <c r="H269" i="20"/>
  <c r="H1113" i="20"/>
  <c r="H1535" i="20"/>
  <c r="H131" i="20"/>
  <c r="H291" i="20"/>
  <c r="H1532" i="20"/>
  <c r="H1998" i="20"/>
  <c r="H1525" i="20"/>
  <c r="H1985" i="20"/>
  <c r="H1997" i="20"/>
  <c r="H976" i="20"/>
  <c r="H1077" i="20"/>
  <c r="H1108" i="20"/>
  <c r="H383" i="20"/>
  <c r="H1223" i="20"/>
  <c r="H1643" i="20"/>
  <c r="H2043" i="20"/>
  <c r="H840" i="20"/>
  <c r="H1300" i="20"/>
  <c r="H1299" i="20"/>
  <c r="H253" i="20"/>
  <c r="H1953" i="20"/>
  <c r="H200" i="20"/>
  <c r="H1520" i="20"/>
  <c r="H797" i="20"/>
  <c r="H796" i="20"/>
  <c r="H849" i="20"/>
  <c r="H1093" i="20"/>
  <c r="H1540" i="20"/>
  <c r="H1653" i="20"/>
  <c r="H1001" i="20"/>
  <c r="H171" i="20"/>
  <c r="H1647" i="20"/>
  <c r="H1560" i="20"/>
  <c r="H1588" i="20"/>
  <c r="H768" i="20"/>
  <c r="H42" i="20"/>
  <c r="H2009" i="20"/>
  <c r="H1285" i="20"/>
  <c r="H1597" i="20"/>
  <c r="H1742" i="20"/>
  <c r="H29" i="20"/>
  <c r="H369" i="20"/>
  <c r="H1335" i="20"/>
  <c r="H531" i="20"/>
  <c r="H184" i="20"/>
  <c r="H1976" i="20"/>
  <c r="H1687" i="20"/>
  <c r="H1123" i="20"/>
  <c r="H74" i="20"/>
  <c r="H1294" i="20"/>
  <c r="H833" i="20"/>
  <c r="H1086" i="20"/>
  <c r="H256" i="20"/>
  <c r="H631" i="20"/>
  <c r="H1890" i="20"/>
  <c r="H1511" i="20"/>
  <c r="H492" i="20"/>
  <c r="H1039" i="20"/>
  <c r="H106" i="20"/>
  <c r="H997" i="20"/>
  <c r="H303" i="20"/>
  <c r="H1754" i="20"/>
  <c r="H127" i="20"/>
  <c r="H1428" i="20"/>
  <c r="H867" i="20"/>
  <c r="H1229" i="20"/>
  <c r="H196" i="20"/>
  <c r="H914" i="20"/>
  <c r="H340" i="20"/>
  <c r="H1833" i="20"/>
  <c r="H1246" i="20"/>
  <c r="H769" i="20"/>
  <c r="H1570" i="20"/>
  <c r="H209" i="20"/>
  <c r="H750" i="20"/>
  <c r="H111" i="20"/>
  <c r="H1472" i="20"/>
  <c r="H916" i="20"/>
  <c r="H948" i="20"/>
  <c r="H1382" i="20"/>
  <c r="H363" i="20"/>
  <c r="H1203" i="20"/>
  <c r="H1814" i="20"/>
  <c r="H1280" i="20"/>
  <c r="H339" i="20"/>
  <c r="H547" i="20"/>
  <c r="H1546" i="20"/>
  <c r="H1808" i="20"/>
  <c r="H1367" i="20"/>
  <c r="H416" i="20"/>
  <c r="H1049" i="20"/>
  <c r="H448" i="20"/>
  <c r="H730" i="20"/>
  <c r="H990" i="20"/>
  <c r="H2029" i="20"/>
  <c r="H510" i="20"/>
  <c r="H757" i="20"/>
  <c r="H1151" i="20"/>
  <c r="H1671" i="20"/>
  <c r="H792" i="20"/>
  <c r="H304" i="20"/>
  <c r="H1177" i="20"/>
  <c r="H2037" i="20"/>
  <c r="H928" i="20"/>
  <c r="H996" i="20"/>
  <c r="H1188" i="20"/>
  <c r="H1482" i="20"/>
  <c r="H423" i="20"/>
  <c r="H1243" i="20"/>
  <c r="H194" i="20"/>
  <c r="H594" i="20"/>
  <c r="H1414" i="20"/>
  <c r="H39" i="20"/>
  <c r="H313" i="20"/>
  <c r="H973" i="20"/>
  <c r="H276" i="20"/>
  <c r="H1339" i="20"/>
  <c r="H549" i="20"/>
  <c r="H709" i="20"/>
  <c r="H451" i="20"/>
  <c r="H385" i="20"/>
  <c r="H806" i="20"/>
  <c r="H1125" i="20"/>
  <c r="H477" i="20"/>
  <c r="H447" i="20"/>
  <c r="H1308" i="20"/>
  <c r="H682" i="20"/>
  <c r="H1703" i="20"/>
  <c r="H614" i="20"/>
  <c r="H1434" i="20"/>
  <c r="H1749" i="20"/>
  <c r="H440" i="20"/>
  <c r="H321" i="20"/>
  <c r="H193" i="20"/>
  <c r="H767" i="20"/>
  <c r="H1210" i="20"/>
  <c r="H1009" i="20"/>
  <c r="H1375" i="20"/>
  <c r="H884" i="20"/>
  <c r="H966" i="20"/>
  <c r="H23" i="20"/>
  <c r="H634" i="20"/>
  <c r="H460" i="20"/>
  <c r="H1601" i="20"/>
  <c r="H1793" i="20"/>
  <c r="H1027" i="20"/>
  <c r="H927" i="20"/>
  <c r="H649" i="20"/>
  <c r="H942" i="20"/>
  <c r="H1770" i="20"/>
  <c r="H229" i="20"/>
  <c r="H850" i="20"/>
  <c r="H1549" i="20"/>
  <c r="H1330" i="20"/>
  <c r="H14" i="20"/>
  <c r="H1990" i="20"/>
  <c r="H471" i="20"/>
  <c r="H971" i="20"/>
  <c r="H1451" i="20"/>
  <c r="H172" i="20"/>
  <c r="H1541" i="20"/>
  <c r="H332" i="20"/>
  <c r="H1512" i="20"/>
  <c r="H1221" i="20"/>
  <c r="H504" i="20"/>
  <c r="H1304" i="20"/>
  <c r="H1704" i="20"/>
  <c r="H405" i="20"/>
  <c r="H1045" i="20"/>
  <c r="H846" i="20"/>
  <c r="H1145" i="20"/>
  <c r="H1745" i="20"/>
  <c r="H1006" i="20"/>
  <c r="H1726" i="20"/>
  <c r="H597" i="20"/>
  <c r="H1557" i="20"/>
  <c r="H467" i="20"/>
  <c r="H1447" i="20"/>
  <c r="H2007" i="20"/>
  <c r="H1457" i="20"/>
  <c r="H1408" i="20"/>
  <c r="H702" i="20"/>
  <c r="H1622" i="20"/>
  <c r="H43" i="20"/>
  <c r="H883" i="20"/>
  <c r="H989" i="20"/>
  <c r="H254" i="20"/>
  <c r="H654" i="20"/>
  <c r="H1054" i="20"/>
  <c r="H1914" i="20"/>
  <c r="H60" i="20"/>
  <c r="H480" i="20"/>
  <c r="H900" i="20"/>
  <c r="H1053" i="20"/>
  <c r="H1874" i="20"/>
  <c r="H615" i="20"/>
  <c r="H978" i="20"/>
  <c r="H152" i="20"/>
  <c r="H907" i="20"/>
  <c r="H1376" i="20"/>
  <c r="H30" i="20"/>
  <c r="H272" i="20"/>
  <c r="H484" i="20"/>
  <c r="H1725" i="20"/>
  <c r="H1706" i="20"/>
  <c r="H1387" i="20"/>
  <c r="H1317" i="20"/>
  <c r="H1542" i="20"/>
  <c r="H463" i="20"/>
  <c r="H234" i="20"/>
  <c r="H1034" i="20"/>
  <c r="H40" i="20"/>
  <c r="H1148" i="20"/>
  <c r="H1178" i="20"/>
  <c r="H1819" i="20"/>
  <c r="H457" i="20"/>
  <c r="H579" i="20"/>
  <c r="H1962" i="20"/>
  <c r="H1850" i="20"/>
  <c r="H1249" i="20"/>
  <c r="H1853" i="20"/>
  <c r="H289" i="20"/>
  <c r="H1110" i="20"/>
  <c r="H1609" i="20"/>
  <c r="H755" i="20"/>
  <c r="H76" i="20"/>
  <c r="H2016" i="20"/>
  <c r="H491" i="20"/>
  <c r="H1471" i="20"/>
  <c r="H232" i="20"/>
  <c r="H1672" i="20"/>
  <c r="H162" i="20"/>
  <c r="H392" i="20"/>
  <c r="H259" i="20"/>
  <c r="H104" i="20"/>
  <c r="H524" i="20"/>
  <c r="H1324" i="20"/>
  <c r="H1724" i="20"/>
  <c r="H1522" i="20"/>
  <c r="H425" i="20"/>
  <c r="H1065" i="20"/>
  <c r="H866" i="20"/>
  <c r="H1765" i="20"/>
  <c r="H1746" i="20"/>
  <c r="H328" i="20"/>
  <c r="H507" i="20"/>
  <c r="H2027" i="20"/>
  <c r="H1448" i="20"/>
  <c r="H503" i="20"/>
  <c r="H923" i="20"/>
  <c r="H674" i="20"/>
  <c r="H1074" i="20"/>
  <c r="H1514" i="20"/>
  <c r="H1934" i="20"/>
  <c r="H393" i="20"/>
  <c r="H1193" i="20"/>
  <c r="H1755" i="20"/>
  <c r="H1636" i="20"/>
  <c r="H1238" i="20"/>
  <c r="H381" i="20"/>
  <c r="H781" i="20"/>
  <c r="H1641" i="20"/>
  <c r="H974" i="20"/>
  <c r="H1394" i="20"/>
  <c r="H1834" i="20"/>
  <c r="H575" i="20"/>
  <c r="H400" i="20"/>
  <c r="H1200" i="20"/>
  <c r="H913" i="20"/>
  <c r="H1435" i="20"/>
  <c r="H1096" i="20"/>
  <c r="H98" i="20"/>
  <c r="H398" i="20"/>
  <c r="H1061" i="20"/>
  <c r="H1481" i="20"/>
  <c r="H1279" i="20"/>
  <c r="H436" i="20"/>
  <c r="H238" i="20"/>
  <c r="H899" i="20"/>
  <c r="H1945" i="20"/>
  <c r="H687" i="20"/>
  <c r="H1003" i="20"/>
  <c r="H1823" i="20"/>
  <c r="H354" i="20"/>
  <c r="H1174" i="20"/>
  <c r="H1614" i="20"/>
  <c r="H355" i="20"/>
  <c r="H2038" i="20"/>
  <c r="H960" i="20"/>
  <c r="H1420" i="20"/>
  <c r="H1820" i="20"/>
  <c r="H473" i="20"/>
  <c r="H1273" i="20"/>
  <c r="H1835" i="20"/>
  <c r="H1796" i="20"/>
  <c r="H421" i="20"/>
  <c r="H821" i="20"/>
  <c r="H1261" i="20"/>
  <c r="H1681" i="20"/>
  <c r="H1893" i="20"/>
  <c r="H1445" i="20"/>
  <c r="H1386" i="20"/>
  <c r="H776" i="20"/>
  <c r="H77" i="20"/>
  <c r="H143" i="20"/>
  <c r="H583" i="20"/>
  <c r="H1423" i="20"/>
  <c r="H754" i="20"/>
  <c r="H2014" i="20"/>
  <c r="H1698" i="20"/>
  <c r="H1048" i="20"/>
  <c r="H417" i="20"/>
  <c r="H138" i="20"/>
  <c r="H559" i="20"/>
  <c r="H922" i="20"/>
  <c r="H1351" i="20"/>
  <c r="H1493" i="20"/>
  <c r="H1991" i="20"/>
  <c r="H53" i="20"/>
  <c r="H370" i="20"/>
  <c r="H909" i="20"/>
  <c r="H231" i="20"/>
  <c r="H198" i="20"/>
  <c r="H872" i="20"/>
  <c r="H1652" i="20"/>
  <c r="H264" i="20"/>
  <c r="H684" i="20"/>
  <c r="H1904" i="20"/>
  <c r="H125" i="20"/>
  <c r="H645" i="20"/>
  <c r="H346" i="20"/>
  <c r="H1465" i="20"/>
  <c r="H1716" i="20"/>
  <c r="H807" i="20"/>
  <c r="H1627" i="20"/>
  <c r="H122" i="20"/>
  <c r="H1042" i="20"/>
  <c r="H163" i="20"/>
  <c r="H603" i="20"/>
  <c r="H1023" i="20"/>
  <c r="H1443" i="20"/>
  <c r="H1843" i="20"/>
  <c r="H374" i="20"/>
  <c r="H774" i="20"/>
  <c r="H1194" i="20"/>
  <c r="H1634" i="20"/>
  <c r="H2034" i="20"/>
  <c r="H375" i="20"/>
  <c r="H1026" i="20"/>
  <c r="H560" i="20"/>
  <c r="H980" i="20"/>
  <c r="H1440" i="20"/>
  <c r="H1840" i="20"/>
  <c r="H513" i="20"/>
  <c r="H1313" i="20"/>
  <c r="H1875" i="20"/>
  <c r="H1836" i="20"/>
  <c r="H21" i="20"/>
  <c r="H441" i="20"/>
  <c r="H841" i="20"/>
  <c r="H1281" i="20"/>
  <c r="H293" i="20"/>
  <c r="H1133" i="20"/>
  <c r="H1811" i="20"/>
  <c r="H1270" i="20"/>
  <c r="H526" i="20"/>
  <c r="H1307" i="20"/>
  <c r="H1792" i="20"/>
  <c r="H462" i="20"/>
  <c r="H2049" i="20"/>
  <c r="H1189" i="20"/>
  <c r="H270" i="20"/>
  <c r="H1713" i="20"/>
  <c r="H1105" i="20"/>
  <c r="H1228" i="20"/>
  <c r="H1701" i="20"/>
  <c r="H1349" i="20"/>
  <c r="H110" i="20"/>
  <c r="H1155" i="20"/>
  <c r="H380" i="20"/>
  <c r="H499" i="20"/>
  <c r="H1282" i="20"/>
  <c r="H1410" i="20"/>
  <c r="H1175" i="20"/>
  <c r="H904" i="20"/>
  <c r="H968" i="20"/>
  <c r="H538" i="20"/>
  <c r="H235" i="20"/>
  <c r="H1675" i="20"/>
  <c r="H762" i="20"/>
  <c r="H1165" i="20"/>
  <c r="H420" i="20"/>
  <c r="H680" i="20"/>
  <c r="H306" i="20"/>
  <c r="H88" i="20"/>
  <c r="H429" i="20"/>
  <c r="H532" i="20"/>
  <c r="H944" i="20"/>
  <c r="H1225" i="20"/>
  <c r="H1785" i="20"/>
  <c r="H1477" i="20"/>
  <c r="H1736" i="20"/>
  <c r="H647" i="20"/>
  <c r="H722" i="20"/>
  <c r="H1683" i="20"/>
  <c r="H521" i="20"/>
  <c r="H207" i="20"/>
  <c r="H27" i="20"/>
  <c r="H468" i="20"/>
  <c r="H1407" i="20"/>
  <c r="H1216" i="20"/>
  <c r="H1689" i="20"/>
  <c r="H353" i="20"/>
  <c r="H1715" i="20"/>
  <c r="H991" i="20"/>
  <c r="H432" i="20"/>
  <c r="H964" i="20"/>
  <c r="H465" i="20"/>
  <c r="H1265" i="20"/>
  <c r="H1497" i="20"/>
  <c r="H742" i="20"/>
  <c r="H863" i="20"/>
  <c r="H1283" i="20"/>
  <c r="H1894" i="20"/>
  <c r="H1580" i="20"/>
  <c r="H1980" i="20"/>
  <c r="H733" i="20"/>
  <c r="H141" i="20"/>
  <c r="H1381" i="20"/>
  <c r="H472" i="20"/>
  <c r="H546" i="20"/>
  <c r="H187" i="20"/>
  <c r="H1827" i="20"/>
  <c r="H778" i="20"/>
  <c r="H662" i="20"/>
  <c r="H1690" i="20"/>
  <c r="H650" i="20"/>
  <c r="H1431" i="20"/>
  <c r="H1973" i="20"/>
  <c r="H1735" i="20"/>
  <c r="H11" i="20"/>
  <c r="H1491" i="20"/>
  <c r="H1051" i="20"/>
  <c r="H260" i="20"/>
  <c r="H164" i="20"/>
  <c r="H984" i="20"/>
  <c r="H1784" i="20"/>
  <c r="H525" i="20"/>
  <c r="H1056" i="20"/>
  <c r="H1587" i="20"/>
  <c r="H822" i="20"/>
  <c r="H1642" i="20"/>
  <c r="H483" i="20"/>
  <c r="H1303" i="20"/>
  <c r="H1723" i="20"/>
  <c r="H1494" i="20"/>
  <c r="H740" i="20"/>
  <c r="H1160" i="20"/>
  <c r="H1600" i="20"/>
  <c r="H2000" i="20"/>
  <c r="H38" i="20"/>
  <c r="H981" i="20"/>
  <c r="H1401" i="20"/>
  <c r="H428" i="20"/>
  <c r="H2047" i="20"/>
  <c r="H1567" i="20"/>
  <c r="H296" i="20"/>
  <c r="H1396" i="20"/>
  <c r="H918" i="20"/>
  <c r="H89" i="20"/>
  <c r="H1488" i="20"/>
  <c r="H690" i="20"/>
  <c r="H1531" i="20"/>
  <c r="H453" i="20"/>
  <c r="H1295" i="20"/>
  <c r="H51" i="20"/>
  <c r="H352" i="20"/>
  <c r="H1812" i="20"/>
  <c r="H1832" i="20"/>
  <c r="H600" i="20"/>
  <c r="H1004" i="20"/>
  <c r="H1804" i="20"/>
  <c r="H25" i="20"/>
  <c r="H1325" i="20"/>
  <c r="H1865" i="20"/>
  <c r="H1766" i="20"/>
  <c r="H308" i="20"/>
  <c r="H97" i="20"/>
  <c r="H1937" i="20"/>
  <c r="H842" i="20"/>
  <c r="H63" i="20"/>
  <c r="H1323" i="20"/>
  <c r="H1743" i="20"/>
  <c r="H500" i="20"/>
  <c r="H760" i="20"/>
  <c r="H1180" i="20"/>
  <c r="H1620" i="20"/>
  <c r="H78" i="20"/>
  <c r="H581" i="20"/>
  <c r="H748" i="20"/>
  <c r="H227" i="20"/>
  <c r="H1928" i="20"/>
  <c r="H316" i="20"/>
  <c r="H1616" i="20"/>
  <c r="H1849" i="20"/>
  <c r="H957" i="20"/>
  <c r="H1358" i="20"/>
  <c r="H789" i="20"/>
  <c r="H22" i="20"/>
  <c r="H710" i="20"/>
  <c r="H1750" i="20"/>
  <c r="H1571" i="20"/>
  <c r="H2053" i="20"/>
  <c r="H350" i="20"/>
  <c r="H1870" i="20"/>
  <c r="H571" i="20"/>
  <c r="H519" i="20"/>
  <c r="H962" i="20"/>
  <c r="H1972" i="20"/>
  <c r="H652" i="20"/>
  <c r="H204" i="20"/>
  <c r="H1424" i="20"/>
  <c r="H585" i="20"/>
  <c r="H1126" i="20"/>
  <c r="H677" i="20"/>
  <c r="H1577" i="20"/>
  <c r="H36" i="20"/>
  <c r="H1116" i="20"/>
  <c r="H2017" i="20"/>
  <c r="H862" i="20"/>
  <c r="H1682" i="20"/>
  <c r="H943" i="20"/>
  <c r="H294" i="20"/>
  <c r="H1094" i="20"/>
  <c r="H100" i="20"/>
  <c r="H780" i="20"/>
  <c r="H1640" i="20"/>
  <c r="H2040" i="20"/>
  <c r="H656" i="20"/>
  <c r="H158" i="20"/>
  <c r="H601" i="20"/>
  <c r="H1021" i="20"/>
  <c r="H1441" i="20"/>
  <c r="H1861" i="20"/>
  <c r="H1392" i="20"/>
  <c r="H686" i="20"/>
  <c r="H1227" i="20"/>
  <c r="H868" i="20"/>
  <c r="H356" i="20"/>
  <c r="H1579" i="20"/>
  <c r="H17" i="20"/>
  <c r="H1478" i="20"/>
  <c r="H129" i="20"/>
  <c r="H829" i="20"/>
  <c r="H1211" i="20"/>
  <c r="H1293" i="20"/>
  <c r="H770" i="20"/>
  <c r="H1930" i="20"/>
  <c r="H1033" i="20"/>
  <c r="H1114" i="20"/>
  <c r="H91" i="20"/>
  <c r="H1091" i="20"/>
  <c r="H552" i="20"/>
  <c r="H2052" i="20"/>
  <c r="H812" i="20"/>
  <c r="H644" i="20"/>
  <c r="H1864" i="20"/>
  <c r="H605" i="20"/>
  <c r="H1385" i="20"/>
  <c r="H1925" i="20"/>
  <c r="H1166" i="20"/>
  <c r="H1806" i="20"/>
  <c r="H777" i="20"/>
  <c r="H1637" i="20"/>
  <c r="H368" i="20"/>
  <c r="H847" i="20"/>
  <c r="H297" i="20"/>
  <c r="H168" i="20"/>
  <c r="H82" i="20"/>
  <c r="H882" i="20"/>
  <c r="H103" i="20"/>
  <c r="H543" i="20"/>
  <c r="H963" i="20"/>
  <c r="H1363" i="20"/>
  <c r="H120" i="20"/>
  <c r="H540" i="20"/>
  <c r="H800" i="20"/>
  <c r="H2060" i="20"/>
  <c r="H221" i="20"/>
  <c r="H1041" i="20"/>
  <c r="H1461" i="20"/>
  <c r="H1881" i="20"/>
  <c r="H338" i="20"/>
  <c r="H1149" i="20"/>
  <c r="H856" i="20"/>
  <c r="H1197" i="20"/>
  <c r="H522" i="20"/>
  <c r="H1982" i="20"/>
  <c r="H1430" i="20"/>
  <c r="H1292" i="20"/>
  <c r="H763" i="20"/>
  <c r="H620" i="20"/>
  <c r="H1872" i="20"/>
  <c r="H1107" i="20"/>
  <c r="H1753" i="20"/>
  <c r="H1646" i="20"/>
  <c r="H861" i="20"/>
  <c r="H1301" i="20"/>
  <c r="H388" i="20"/>
  <c r="H539" i="20"/>
  <c r="H250" i="20"/>
  <c r="H1191" i="20"/>
  <c r="H735" i="20"/>
  <c r="H377" i="20"/>
  <c r="H1517" i="20"/>
  <c r="H823" i="20"/>
  <c r="H1663" i="20"/>
  <c r="H6" i="20"/>
  <c r="H501" i="20"/>
  <c r="H2046" i="20"/>
  <c r="H408" i="20"/>
  <c r="H1629" i="20"/>
  <c r="H609" i="20"/>
  <c r="H390" i="20"/>
  <c r="H1873" i="20"/>
  <c r="H544" i="20"/>
  <c r="H1344" i="20"/>
  <c r="H1744" i="20"/>
  <c r="H145" i="20"/>
  <c r="H906" i="20"/>
  <c r="H826" i="20"/>
  <c r="H988" i="20"/>
  <c r="H1368" i="20"/>
  <c r="H287" i="20"/>
  <c r="H1217" i="20"/>
  <c r="H929" i="20"/>
  <c r="H790" i="20"/>
  <c r="H333" i="20"/>
  <c r="H455" i="20"/>
  <c r="H1260" i="20"/>
  <c r="H244" i="20"/>
  <c r="H1677" i="20"/>
  <c r="H176" i="20"/>
  <c r="H983" i="20"/>
  <c r="H1403" i="20"/>
  <c r="H140" i="20"/>
  <c r="H1680" i="20"/>
  <c r="H241" i="20"/>
  <c r="H641" i="20"/>
  <c r="H1901" i="20"/>
  <c r="H1028" i="20"/>
  <c r="H607" i="20"/>
  <c r="H1608" i="20"/>
  <c r="H1638" i="20"/>
  <c r="H1910" i="20"/>
  <c r="H290" i="20"/>
  <c r="H1131" i="20"/>
  <c r="H732" i="20"/>
  <c r="H1084" i="20"/>
  <c r="H1484" i="20"/>
  <c r="H2036" i="20"/>
  <c r="H1102" i="20"/>
  <c r="H1762" i="20"/>
  <c r="H160" i="20"/>
  <c r="H1592" i="20"/>
  <c r="H1206" i="20"/>
  <c r="H608" i="20"/>
  <c r="H627" i="20"/>
  <c r="H629" i="20"/>
  <c r="H450" i="20"/>
  <c r="H1129" i="20"/>
  <c r="H90" i="20"/>
  <c r="H889" i="20"/>
  <c r="H1594" i="20"/>
  <c r="H263" i="20"/>
  <c r="H317" i="20"/>
  <c r="H257" i="20"/>
  <c r="H704" i="20"/>
  <c r="H1504" i="20"/>
  <c r="H1924" i="20"/>
  <c r="H665" i="20"/>
  <c r="H1946" i="20"/>
  <c r="H917" i="20"/>
  <c r="H1737" i="20"/>
  <c r="H1122" i="20"/>
  <c r="H1802" i="20"/>
  <c r="H775" i="20"/>
  <c r="H180" i="20"/>
  <c r="H1320" i="20"/>
  <c r="H1720" i="20"/>
  <c r="H1779" i="20"/>
  <c r="H758" i="20"/>
  <c r="H286" i="20"/>
  <c r="H487" i="20"/>
  <c r="H1878" i="20"/>
  <c r="H202" i="20"/>
  <c r="H890" i="20"/>
  <c r="H689" i="20"/>
  <c r="H813" i="20"/>
  <c r="H2030" i="20"/>
  <c r="H995" i="20"/>
  <c r="H1895" i="20"/>
  <c r="H691" i="20"/>
  <c r="H404" i="20"/>
  <c r="H952" i="20"/>
  <c r="H724" i="20"/>
  <c r="H1124" i="20"/>
  <c r="H1524" i="20"/>
  <c r="H1944" i="20"/>
  <c r="H685" i="20"/>
  <c r="H386" i="20"/>
  <c r="H1545" i="20"/>
  <c r="H2005" i="20"/>
  <c r="H1986" i="20"/>
  <c r="H1296" i="20"/>
  <c r="H7" i="20"/>
  <c r="H1767" i="20"/>
  <c r="H648" i="20"/>
  <c r="H1142" i="20"/>
  <c r="H1822" i="20"/>
  <c r="H183" i="20"/>
  <c r="H623" i="20"/>
  <c r="H1043" i="20"/>
  <c r="H795" i="20"/>
  <c r="H658" i="20"/>
  <c r="H301" i="20"/>
  <c r="H701" i="20"/>
  <c r="H1121" i="20"/>
  <c r="H1561" i="20"/>
  <c r="H1632" i="20"/>
  <c r="H326" i="20"/>
  <c r="H1708" i="20"/>
  <c r="H707" i="20"/>
  <c r="H576" i="20"/>
  <c r="H1357" i="20"/>
  <c r="H139" i="20"/>
  <c r="H1002" i="20"/>
  <c r="H2042" i="20"/>
  <c r="H151" i="20"/>
  <c r="H1591" i="20"/>
  <c r="H1649" i="20"/>
  <c r="H1329" i="20"/>
  <c r="H970" i="20"/>
  <c r="H1015" i="20"/>
  <c r="H1356" i="20"/>
  <c r="H731" i="20"/>
  <c r="H1711" i="20"/>
  <c r="H1117" i="20"/>
  <c r="H1220" i="20"/>
  <c r="H1824" i="20"/>
  <c r="H1931" i="20"/>
  <c r="H324" i="20"/>
  <c r="H744" i="20"/>
  <c r="H1144" i="20"/>
  <c r="H1544" i="20"/>
  <c r="H205" i="20"/>
  <c r="H745" i="20"/>
  <c r="H426" i="20"/>
  <c r="H1565" i="20"/>
  <c r="H2025" i="20"/>
  <c r="H1446" i="20"/>
  <c r="H2006" i="20"/>
  <c r="H1037" i="20"/>
  <c r="H1817" i="20"/>
  <c r="H738" i="20"/>
  <c r="H721" i="20"/>
  <c r="H1581" i="20"/>
  <c r="H307" i="20"/>
  <c r="H606" i="20"/>
  <c r="H1748" i="20"/>
  <c r="H967" i="20"/>
  <c r="H48" i="20"/>
  <c r="H1777" i="20"/>
  <c r="H848" i="20"/>
  <c r="H1617" i="20"/>
  <c r="H319" i="20"/>
  <c r="H1369" i="20"/>
  <c r="H322" i="20"/>
  <c r="H1022" i="20"/>
  <c r="H1989" i="20"/>
  <c r="H1010" i="20"/>
  <c r="H511" i="20"/>
  <c r="H1508" i="20"/>
  <c r="H1453" i="20"/>
  <c r="H1789" i="20"/>
  <c r="H630" i="20"/>
  <c r="H814" i="20"/>
  <c r="H1234" i="20"/>
  <c r="H35" i="20"/>
  <c r="H1035" i="20"/>
  <c r="H1436" i="20"/>
  <c r="H1731" i="20"/>
  <c r="H992" i="20"/>
  <c r="H1152" i="20"/>
  <c r="H1072" i="20"/>
  <c r="H1564" i="20"/>
  <c r="H1984" i="20"/>
  <c r="H805" i="20"/>
  <c r="H446" i="20"/>
  <c r="H1466" i="20"/>
  <c r="H2026" i="20"/>
  <c r="H1057" i="20"/>
  <c r="H1917" i="20"/>
  <c r="H1506" i="20"/>
  <c r="H920" i="20"/>
  <c r="H1380" i="20"/>
  <c r="H1780" i="20"/>
  <c r="H1993" i="20"/>
  <c r="H1416" i="20"/>
  <c r="H1078" i="20"/>
  <c r="H798" i="20"/>
  <c r="H341" i="20"/>
  <c r="H741" i="20"/>
  <c r="H1161" i="20"/>
  <c r="H2001" i="20"/>
  <c r="H92" i="20"/>
  <c r="H666" i="20"/>
  <c r="H1667" i="20"/>
  <c r="H708" i="20"/>
  <c r="H1788" i="20"/>
  <c r="H987" i="20"/>
  <c r="H397" i="20"/>
  <c r="H1857" i="20"/>
  <c r="H1409" i="20"/>
  <c r="H342" i="20"/>
  <c r="H1062" i="20"/>
  <c r="H573" i="20"/>
  <c r="H1969" i="20"/>
  <c r="H1150" i="20"/>
  <c r="H834" i="20"/>
  <c r="H1975" i="20"/>
  <c r="H1456" i="20"/>
  <c r="H251" i="20"/>
  <c r="H1751" i="20"/>
  <c r="H1132" i="20"/>
  <c r="H784" i="20"/>
  <c r="H1184" i="20"/>
  <c r="H285" i="20"/>
  <c r="H825" i="20"/>
  <c r="H1476" i="20"/>
  <c r="H1017" i="20"/>
  <c r="H362" i="20"/>
  <c r="H1322" i="20"/>
  <c r="H243" i="20"/>
  <c r="H683" i="20"/>
  <c r="H1103" i="20"/>
  <c r="H1523" i="20"/>
  <c r="H280" i="20"/>
  <c r="H940" i="20"/>
  <c r="H1400" i="20"/>
  <c r="H1800" i="20"/>
  <c r="H1118" i="20"/>
  <c r="H898" i="20"/>
  <c r="H361" i="20"/>
  <c r="H761" i="20"/>
  <c r="H1181" i="20"/>
  <c r="H1621" i="20"/>
  <c r="H2021" i="20"/>
  <c r="H73" i="20"/>
  <c r="H1572" i="20"/>
  <c r="H903" i="20"/>
  <c r="H132" i="20"/>
  <c r="H1372" i="20"/>
  <c r="H464" i="20"/>
  <c r="H864" i="20"/>
  <c r="H365" i="20"/>
  <c r="H1005" i="20"/>
  <c r="H1645" i="20"/>
  <c r="H1486" i="20"/>
  <c r="H1097" i="20"/>
  <c r="H1957" i="20"/>
  <c r="H616" i="20"/>
  <c r="H1336" i="20"/>
  <c r="H857" i="20"/>
  <c r="H282" i="20"/>
  <c r="H1222" i="20"/>
  <c r="H203" i="20"/>
  <c r="H643" i="20"/>
  <c r="H1483" i="20"/>
  <c r="H1883" i="20"/>
  <c r="H15" i="20"/>
  <c r="H815" i="20"/>
  <c r="H220" i="20"/>
  <c r="H1340" i="20"/>
  <c r="H1740" i="20"/>
  <c r="H1515" i="20"/>
  <c r="H1176" i="20"/>
  <c r="H478" i="20"/>
  <c r="H261" i="20"/>
  <c r="H661" i="20"/>
  <c r="H1081" i="20"/>
  <c r="H1921" i="20"/>
  <c r="H1618" i="20"/>
  <c r="H518" i="20"/>
  <c r="H1569" i="20"/>
  <c r="H482" i="20"/>
  <c r="H1202" i="20"/>
  <c r="H1350" i="20"/>
  <c r="H869" i="20"/>
  <c r="H1929" i="20"/>
  <c r="H1050" i="20"/>
  <c r="H749" i="20"/>
  <c r="H1489" i="20"/>
  <c r="H809" i="20"/>
  <c r="H1215" i="20"/>
  <c r="H1695" i="20"/>
  <c r="H1936" i="20"/>
  <c r="H951" i="20"/>
  <c r="H1411" i="20"/>
  <c r="H112" i="20"/>
  <c r="H1552" i="20"/>
  <c r="H258" i="20"/>
  <c r="H958" i="20"/>
  <c r="H1383" i="20"/>
  <c r="H1412" i="20"/>
  <c r="H399" i="20"/>
  <c r="H64" i="20"/>
  <c r="H1284" i="20"/>
  <c r="H1684" i="20"/>
  <c r="H1025" i="20"/>
  <c r="H1157" i="20"/>
  <c r="H1977" i="20"/>
  <c r="H1207" i="20"/>
  <c r="H1807" i="20"/>
  <c r="H937" i="20"/>
  <c r="H728" i="20"/>
  <c r="H302" i="20"/>
  <c r="H1242" i="20"/>
  <c r="H1862" i="20"/>
  <c r="H223" i="20"/>
  <c r="H663" i="20"/>
  <c r="H1503" i="20"/>
  <c r="H1903" i="20"/>
  <c r="H240" i="20"/>
  <c r="H1366" i="20"/>
  <c r="H1360" i="20"/>
  <c r="H1760" i="20"/>
  <c r="H1492" i="20"/>
  <c r="H1913" i="20"/>
  <c r="H281" i="20"/>
  <c r="H681" i="20"/>
  <c r="H1101" i="20"/>
  <c r="H1521" i="20"/>
  <c r="H1941" i="20"/>
  <c r="H18" i="20"/>
  <c r="H1658" i="20"/>
  <c r="H839" i="20"/>
  <c r="H119" i="20"/>
  <c r="H178" i="20"/>
  <c r="H1859" i="20"/>
  <c r="H1775" i="20"/>
  <c r="H1138" i="20"/>
  <c r="H1419" i="20"/>
  <c r="H278" i="20"/>
  <c r="H378" i="20"/>
  <c r="H598" i="20"/>
  <c r="H638" i="20"/>
  <c r="H1798" i="20"/>
  <c r="H1499" i="20"/>
  <c r="H1959" i="20"/>
  <c r="H718" i="20"/>
  <c r="H1298" i="20"/>
  <c r="H1999" i="20"/>
  <c r="H1318" i="20"/>
  <c r="H1898" i="20"/>
  <c r="H379" i="20"/>
  <c r="H2019" i="20"/>
  <c r="H838" i="20"/>
  <c r="H439" i="20"/>
  <c r="H1559" i="20"/>
  <c r="H459" i="20"/>
  <c r="H479" i="20"/>
  <c r="H1119" i="20"/>
  <c r="H1458" i="20"/>
  <c r="H639" i="20"/>
  <c r="H699" i="20"/>
  <c r="H1719" i="20"/>
  <c r="H59" i="20"/>
  <c r="H799" i="20"/>
</calcChain>
</file>

<file path=xl/sharedStrings.xml><?xml version="1.0" encoding="utf-8"?>
<sst xmlns="http://schemas.openxmlformats.org/spreadsheetml/2006/main" count="22860" uniqueCount="1672">
  <si>
    <t>Order No</t>
  </si>
  <si>
    <t>Order Date</t>
  </si>
  <si>
    <t>Customer Name</t>
  </si>
  <si>
    <t>City</t>
  </si>
  <si>
    <t>State</t>
  </si>
  <si>
    <t>Customer Type</t>
  </si>
  <si>
    <t>Account Manager</t>
  </si>
  <si>
    <t>Order Priority</t>
  </si>
  <si>
    <t>Product Category</t>
  </si>
  <si>
    <t>Product Container</t>
  </si>
  <si>
    <t>Ship Mode</t>
  </si>
  <si>
    <t>Ship Date</t>
  </si>
  <si>
    <t>Cost Price</t>
  </si>
  <si>
    <t>Retail Price</t>
  </si>
  <si>
    <t>Profit Margin%</t>
  </si>
  <si>
    <t>Tax</t>
  </si>
  <si>
    <t>Price including tax</t>
  </si>
  <si>
    <t>Order Quantity</t>
  </si>
  <si>
    <t>Sub Total</t>
  </si>
  <si>
    <t>Discount %</t>
  </si>
  <si>
    <t>Discount $</t>
  </si>
  <si>
    <t>Shipping Cost</t>
  </si>
  <si>
    <t>Customer Payable</t>
  </si>
  <si>
    <t>4026-51</t>
  </si>
  <si>
    <t>STEPHEN STEWART</t>
  </si>
  <si>
    <t>New York</t>
  </si>
  <si>
    <t>Corporate</t>
  </si>
  <si>
    <t>GREG BLACK</t>
  </si>
  <si>
    <t>Medium</t>
  </si>
  <si>
    <t>Technology</t>
  </si>
  <si>
    <t>Small Pack</t>
  </si>
  <si>
    <t>Regular Air</t>
  </si>
  <si>
    <t>5297-68</t>
  </si>
  <si>
    <t>Office Supplies</t>
  </si>
  <si>
    <t>Wrap Bag</t>
  </si>
  <si>
    <t>5408-85</t>
  </si>
  <si>
    <t>MARVIN SILVA</t>
  </si>
  <si>
    <t>Small Business</t>
  </si>
  <si>
    <t>TONY PERRY</t>
  </si>
  <si>
    <t>Low</t>
  </si>
  <si>
    <t>Express Air</t>
  </si>
  <si>
    <t>4975-6</t>
  </si>
  <si>
    <t>4064-47</t>
  </si>
  <si>
    <t>LARRY DIAZ</t>
  </si>
  <si>
    <t>Illinois</t>
  </si>
  <si>
    <t>MANUEL BARNES</t>
  </si>
  <si>
    <t>Not Specified</t>
  </si>
  <si>
    <t>Medium Box</t>
  </si>
  <si>
    <t>5235-39</t>
  </si>
  <si>
    <t>Small Box</t>
  </si>
  <si>
    <t>5122-28</t>
  </si>
  <si>
    <t>JASON HANSEN</t>
  </si>
  <si>
    <t>Consumer</t>
  </si>
  <si>
    <t>WILLIE STEWART</t>
  </si>
  <si>
    <t>Critical</t>
  </si>
  <si>
    <t>4719-65</t>
  </si>
  <si>
    <t>5204-14</t>
  </si>
  <si>
    <t>JOHN ROSE</t>
  </si>
  <si>
    <t>EDWIN AGUILAR</t>
  </si>
  <si>
    <t>5893-43</t>
  </si>
  <si>
    <t>5840-91</t>
  </si>
  <si>
    <t>BRENT HICKS</t>
  </si>
  <si>
    <t>COREY MILLS</t>
  </si>
  <si>
    <t>5368-95</t>
  </si>
  <si>
    <t>4037-46</t>
  </si>
  <si>
    <t>JEFFREY OWENS</t>
  </si>
  <si>
    <t>5534-27</t>
  </si>
  <si>
    <t>4237-55</t>
  </si>
  <si>
    <t>CHARLIE GOMEZ</t>
  </si>
  <si>
    <t>Home Office</t>
  </si>
  <si>
    <t>5105-99</t>
  </si>
  <si>
    <t>5158-99</t>
  </si>
  <si>
    <t>REGINALD WEST</t>
  </si>
  <si>
    <t>EDDIE MURRAY</t>
  </si>
  <si>
    <t>5616-41</t>
  </si>
  <si>
    <t>4366-64</t>
  </si>
  <si>
    <t>CHAD BURNS</t>
  </si>
  <si>
    <t>ROY COOK</t>
  </si>
  <si>
    <t>5899-22</t>
  </si>
  <si>
    <t>4853-71</t>
  </si>
  <si>
    <t>DERRICK WALLACE</t>
  </si>
  <si>
    <t>Large Box</t>
  </si>
  <si>
    <t>4198-90</t>
  </si>
  <si>
    <t>4634-76</t>
  </si>
  <si>
    <t>DUANE NELSON</t>
  </si>
  <si>
    <t>5457-73</t>
  </si>
  <si>
    <t>LAWRENCE JACKSON</t>
  </si>
  <si>
    <t>MARC ARNOLD</t>
  </si>
  <si>
    <t>5360-8</t>
  </si>
  <si>
    <t>5002-74</t>
  </si>
  <si>
    <t>NORMAN MORALES</t>
  </si>
  <si>
    <t>4529-21</t>
  </si>
  <si>
    <t>5869-41</t>
  </si>
  <si>
    <t>MARCUS GONZALEZ</t>
  </si>
  <si>
    <t>VINCENT JORDAN</t>
  </si>
  <si>
    <t>5274-45</t>
  </si>
  <si>
    <t>5953-71</t>
  </si>
  <si>
    <t>ALLEN KELLEY</t>
  </si>
  <si>
    <t>High</t>
  </si>
  <si>
    <t>Jumbo Drum</t>
  </si>
  <si>
    <t>Delivery Truck</t>
  </si>
  <si>
    <t>4150-29</t>
  </si>
  <si>
    <t>4423-9</t>
  </si>
  <si>
    <t>GABRIEL HAYES</t>
  </si>
  <si>
    <t>5647-23</t>
  </si>
  <si>
    <t>5234-48</t>
  </si>
  <si>
    <t>PEDRO FLORES</t>
  </si>
  <si>
    <t>4868-70</t>
  </si>
  <si>
    <t>5304-6</t>
  </si>
  <si>
    <t>JEFFERY BRADLEY</t>
  </si>
  <si>
    <t>4357-80</t>
  </si>
  <si>
    <t>4325-96</t>
  </si>
  <si>
    <t>BARRY SANCHEZ</t>
  </si>
  <si>
    <t>4399-23</t>
  </si>
  <si>
    <t>4955-23</t>
  </si>
  <si>
    <t>4178-25</t>
  </si>
  <si>
    <t>5109-34</t>
  </si>
  <si>
    <t>JIMMY HARRIS</t>
  </si>
  <si>
    <t>4439-39</t>
  </si>
  <si>
    <t>5569-79</t>
  </si>
  <si>
    <t>5532-22</t>
  </si>
  <si>
    <t>OSCAR JONES</t>
  </si>
  <si>
    <t>4174-16</t>
  </si>
  <si>
    <t>5482-9</t>
  </si>
  <si>
    <t>STANLEY RAMOS</t>
  </si>
  <si>
    <t>4033-45</t>
  </si>
  <si>
    <t>5935-94</t>
  </si>
  <si>
    <t>MAURICE MARTIN</t>
  </si>
  <si>
    <t>4515-33</t>
  </si>
  <si>
    <t>5360-16</t>
  </si>
  <si>
    <t>RICARDO WARREN</t>
  </si>
  <si>
    <t>5196-56</t>
  </si>
  <si>
    <t>5825-44</t>
  </si>
  <si>
    <t>RAFAEL MARTINEZ</t>
  </si>
  <si>
    <t>4719-3</t>
  </si>
  <si>
    <t>5815-90</t>
  </si>
  <si>
    <t>TROY MORENO</t>
  </si>
  <si>
    <t>4764-38</t>
  </si>
  <si>
    <t>4843-41</t>
  </si>
  <si>
    <t>JAMES PRICE</t>
  </si>
  <si>
    <t>4876-81</t>
  </si>
  <si>
    <t>5660-88</t>
  </si>
  <si>
    <t>CLARENCE OLSON</t>
  </si>
  <si>
    <t>5739-89</t>
  </si>
  <si>
    <t>4764-9</t>
  </si>
  <si>
    <t>LEWIS ROBINSON</t>
  </si>
  <si>
    <t>5617-81</t>
  </si>
  <si>
    <t>4931-61</t>
  </si>
  <si>
    <t>HERMAN GRANT</t>
  </si>
  <si>
    <t>5543-59</t>
  </si>
  <si>
    <t>4086-15</t>
  </si>
  <si>
    <t>VICTOR CARPENTER</t>
  </si>
  <si>
    <t>4806-5</t>
  </si>
  <si>
    <t>5246-7</t>
  </si>
  <si>
    <t>5493-97</t>
  </si>
  <si>
    <t>SAMUEL LONG</t>
  </si>
  <si>
    <t>5936-66</t>
  </si>
  <si>
    <t>5643-90</t>
  </si>
  <si>
    <t>GLEN BRADLEY</t>
  </si>
  <si>
    <t>Furniture</t>
  </si>
  <si>
    <t>4537-40</t>
  </si>
  <si>
    <t>5457-22</t>
  </si>
  <si>
    <t>GLENN PETERS</t>
  </si>
  <si>
    <t>5048-34</t>
  </si>
  <si>
    <t>4155-99</t>
  </si>
  <si>
    <t>RON BAKER</t>
  </si>
  <si>
    <t>4947-68</t>
  </si>
  <si>
    <t>4310-65</t>
  </si>
  <si>
    <t>ADRIAN SANDERS</t>
  </si>
  <si>
    <t>4725-91</t>
  </si>
  <si>
    <t>JOSE DIXON</t>
  </si>
  <si>
    <t>4802-89</t>
  </si>
  <si>
    <t>5106-86</t>
  </si>
  <si>
    <t>5979-31</t>
  </si>
  <si>
    <t>RYAN RIVERA</t>
  </si>
  <si>
    <t>5860-23</t>
  </si>
  <si>
    <t>5288-8</t>
  </si>
  <si>
    <t>CALVIN MURPHY</t>
  </si>
  <si>
    <t>5321-82</t>
  </si>
  <si>
    <t>4236-57</t>
  </si>
  <si>
    <t>5510-7</t>
  </si>
  <si>
    <t>5264-61</t>
  </si>
  <si>
    <t>RYAN WALKER</t>
  </si>
  <si>
    <t>4719-37</t>
  </si>
  <si>
    <t>4787-74</t>
  </si>
  <si>
    <t>4133-31</t>
  </si>
  <si>
    <t>4673-29</t>
  </si>
  <si>
    <t>JOE HANSEN</t>
  </si>
  <si>
    <t>BRYAN JENKINS</t>
  </si>
  <si>
    <t>5586-70</t>
  </si>
  <si>
    <t>5266-99</t>
  </si>
  <si>
    <t>5673-3</t>
  </si>
  <si>
    <t>EDDIE FREEMAN</t>
  </si>
  <si>
    <t>4816-82</t>
  </si>
  <si>
    <t>JERRY GOMEZ</t>
  </si>
  <si>
    <t>BOBBY CHAVEZ</t>
  </si>
  <si>
    <t>5150-20</t>
  </si>
  <si>
    <t>JOE RILEY</t>
  </si>
  <si>
    <t>4417-33</t>
  </si>
  <si>
    <t>RONALD GONZALES</t>
  </si>
  <si>
    <t>4461-10</t>
  </si>
  <si>
    <t>4145-25</t>
  </si>
  <si>
    <t>TROY NELSON</t>
  </si>
  <si>
    <t>4987-87</t>
  </si>
  <si>
    <t>BARRY JACKSON</t>
  </si>
  <si>
    <t>4210-71</t>
  </si>
  <si>
    <t>VICTOR LOPEZ</t>
  </si>
  <si>
    <t>4453-2</t>
  </si>
  <si>
    <t>FRANKLIN AGUILAR</t>
  </si>
  <si>
    <t>5597-95</t>
  </si>
  <si>
    <t>BENJAMIN RAMOS</t>
  </si>
  <si>
    <t>5921-90</t>
  </si>
  <si>
    <t>4580-87</t>
  </si>
  <si>
    <t>BRIAN WRIGHT</t>
  </si>
  <si>
    <t>4086-67</t>
  </si>
  <si>
    <t>JIMMY DANIELS</t>
  </si>
  <si>
    <t>5587-56</t>
  </si>
  <si>
    <t>PETER PENA</t>
  </si>
  <si>
    <t>4076-98</t>
  </si>
  <si>
    <t>JOSEPH CARTER</t>
  </si>
  <si>
    <t>4139-46</t>
  </si>
  <si>
    <t>LOUIS CASTILLO</t>
  </si>
  <si>
    <t>GERALD EDWARDS</t>
  </si>
  <si>
    <t>5458-15</t>
  </si>
  <si>
    <t>VICTOR GIBSON</t>
  </si>
  <si>
    <t>4503-10</t>
  </si>
  <si>
    <t>TOMMY ANDREWS</t>
  </si>
  <si>
    <t>5865-65</t>
  </si>
  <si>
    <t>TERRY CUNNINGHAM</t>
  </si>
  <si>
    <t>4925-24</t>
  </si>
  <si>
    <t>CRAIG PRICE</t>
  </si>
  <si>
    <t>5683-74</t>
  </si>
  <si>
    <t>ZACHARY TURNER</t>
  </si>
  <si>
    <t>4655-72</t>
  </si>
  <si>
    <t>MICHAEL COLE</t>
  </si>
  <si>
    <t>4281-98</t>
  </si>
  <si>
    <t>VINCENT MARTIN</t>
  </si>
  <si>
    <t>4067-89</t>
  </si>
  <si>
    <t>LLOYD LEWIS</t>
  </si>
  <si>
    <t>5016-64</t>
  </si>
  <si>
    <t>TYLER ALVAREZ</t>
  </si>
  <si>
    <t>4905-73</t>
  </si>
  <si>
    <t>ARTHUR REED</t>
  </si>
  <si>
    <t>4098-78</t>
  </si>
  <si>
    <t>BRIAN SANTOS</t>
  </si>
  <si>
    <t>4157-3</t>
  </si>
  <si>
    <t>RON WHITE</t>
  </si>
  <si>
    <t>5270-85</t>
  </si>
  <si>
    <t>HERMAN RIVERA</t>
  </si>
  <si>
    <t>5888-87</t>
  </si>
  <si>
    <t>PHILIP STEWART</t>
  </si>
  <si>
    <t>4176-63</t>
  </si>
  <si>
    <t>JACOB ROSS</t>
  </si>
  <si>
    <t>CLAUDE WILLIS</t>
  </si>
  <si>
    <t>5812-23</t>
  </si>
  <si>
    <t>TONY STEPHENS</t>
  </si>
  <si>
    <t>5250-40</t>
  </si>
  <si>
    <t>DUANE EVANS</t>
  </si>
  <si>
    <t>5495-65</t>
  </si>
  <si>
    <t>LESTER HARRISON</t>
  </si>
  <si>
    <t>4168-14</t>
  </si>
  <si>
    <t>BRIAN GRANT</t>
  </si>
  <si>
    <t>5386-44</t>
  </si>
  <si>
    <t>RICK MEDINA</t>
  </si>
  <si>
    <t>4166-68</t>
  </si>
  <si>
    <t>TODD TAYLOR</t>
  </si>
  <si>
    <t>5847-55</t>
  </si>
  <si>
    <t>EDWARD TORRES</t>
  </si>
  <si>
    <t>4944-60</t>
  </si>
  <si>
    <t>CHRISTOPHER MUNOZ</t>
  </si>
  <si>
    <t>4250-65</t>
  </si>
  <si>
    <t>CHARLIE COLLINS</t>
  </si>
  <si>
    <t>5193-48</t>
  </si>
  <si>
    <t>JERRY OLSON</t>
  </si>
  <si>
    <t>5058-14</t>
  </si>
  <si>
    <t>MAURICE WATSON</t>
  </si>
  <si>
    <t>5341-75</t>
  </si>
  <si>
    <t>TONY FORD</t>
  </si>
  <si>
    <t>4548-19</t>
  </si>
  <si>
    <t>4620-86</t>
  </si>
  <si>
    <t>5941-18</t>
  </si>
  <si>
    <t>PAUL ARNOLD</t>
  </si>
  <si>
    <t>4715-24</t>
  </si>
  <si>
    <t>PATRICK HOFFMAN</t>
  </si>
  <si>
    <t>4236-24</t>
  </si>
  <si>
    <t>KYLE BELL</t>
  </si>
  <si>
    <t>5687-69</t>
  </si>
  <si>
    <t>ARNOLD HAWKINS</t>
  </si>
  <si>
    <t>5529-1</t>
  </si>
  <si>
    <t>BRADLEY HANSEN</t>
  </si>
  <si>
    <t>5411-50</t>
  </si>
  <si>
    <t>5914-51</t>
  </si>
  <si>
    <t>BRYAN LAWRENCE</t>
  </si>
  <si>
    <t>4800-38</t>
  </si>
  <si>
    <t>KENNETH RAY</t>
  </si>
  <si>
    <t>5814-74</t>
  </si>
  <si>
    <t>4267-32</t>
  </si>
  <si>
    <t>4531-28</t>
  </si>
  <si>
    <t>STANLEY ROBERTSON</t>
  </si>
  <si>
    <t>5093-92</t>
  </si>
  <si>
    <t>FRANCIS ROBINSON</t>
  </si>
  <si>
    <t>4102-32</t>
  </si>
  <si>
    <t>BRETT WEBB</t>
  </si>
  <si>
    <t>4471-93</t>
  </si>
  <si>
    <t>WILLIE TUCKER</t>
  </si>
  <si>
    <t>5131-10</t>
  </si>
  <si>
    <t>MIKE ARMSTRONG</t>
  </si>
  <si>
    <t>5458-64</t>
  </si>
  <si>
    <t>4111-18</t>
  </si>
  <si>
    <t>RICK BENNETT</t>
  </si>
  <si>
    <t>4787-97</t>
  </si>
  <si>
    <t>WALTER COLLINS</t>
  </si>
  <si>
    <t>5674-83</t>
  </si>
  <si>
    <t>ARNOLD HUDSON</t>
  </si>
  <si>
    <t>4443-98</t>
  </si>
  <si>
    <t>ROBERT GREEN</t>
  </si>
  <si>
    <t>4990-79</t>
  </si>
  <si>
    <t>JESSIE PETERS</t>
  </si>
  <si>
    <t>4642-72</t>
  </si>
  <si>
    <t>VERNON PARKER</t>
  </si>
  <si>
    <t>5139-44</t>
  </si>
  <si>
    <t>JAY GIBSON</t>
  </si>
  <si>
    <t>5948-5</t>
  </si>
  <si>
    <t>WALTER WARD</t>
  </si>
  <si>
    <t>4039-96</t>
  </si>
  <si>
    <t>5116-36</t>
  </si>
  <si>
    <t>RONALD HENDERSON</t>
  </si>
  <si>
    <t>5234-68</t>
  </si>
  <si>
    <t>THOMAS REYNOLDS</t>
  </si>
  <si>
    <t>5500-51</t>
  </si>
  <si>
    <t>BRYAN WILSON</t>
  </si>
  <si>
    <t>4548-82</t>
  </si>
  <si>
    <t>ROGER PALMER</t>
  </si>
  <si>
    <t>5419-13</t>
  </si>
  <si>
    <t>DANIEL MENDOZA</t>
  </si>
  <si>
    <t>5744-49</t>
  </si>
  <si>
    <t>ADRIAN OWENS</t>
  </si>
  <si>
    <t>5734-41</t>
  </si>
  <si>
    <t>TOM MENDEZ</t>
  </si>
  <si>
    <t>5810-59</t>
  </si>
  <si>
    <t>4726-18</t>
  </si>
  <si>
    <t>CHARLIE CHAVEZ</t>
  </si>
  <si>
    <t>4246-62</t>
  </si>
  <si>
    <t>VERNON FLORES</t>
  </si>
  <si>
    <t>4074-46</t>
  </si>
  <si>
    <t>ROGER TORRES</t>
  </si>
  <si>
    <t>5731-99</t>
  </si>
  <si>
    <t>GREG SALAZAR</t>
  </si>
  <si>
    <t>4376-14</t>
  </si>
  <si>
    <t>4652-99</t>
  </si>
  <si>
    <t>EDDIE LEWIS</t>
  </si>
  <si>
    <t>5567-75</t>
  </si>
  <si>
    <t>ROBERTO GEORGE</t>
  </si>
  <si>
    <t>4357-99</t>
  </si>
  <si>
    <t>GORDON LEWIS</t>
  </si>
  <si>
    <t>5994-81</t>
  </si>
  <si>
    <t>CARLOS SILVA</t>
  </si>
  <si>
    <t>4002-18</t>
  </si>
  <si>
    <t>DUSTIN ROGERS</t>
  </si>
  <si>
    <t>5565-30</t>
  </si>
  <si>
    <t>JESSE MENDEZ</t>
  </si>
  <si>
    <t>5603-98</t>
  </si>
  <si>
    <t>THOMAS STEPHENS</t>
  </si>
  <si>
    <t>5773-18</t>
  </si>
  <si>
    <t>5754-73</t>
  </si>
  <si>
    <t>TODD ROSE</t>
  </si>
  <si>
    <t>5012-49</t>
  </si>
  <si>
    <t>5021-11</t>
  </si>
  <si>
    <t>DAN GRANT</t>
  </si>
  <si>
    <t>5111-53</t>
  </si>
  <si>
    <t>5930-85</t>
  </si>
  <si>
    <t>PETER NELSON</t>
  </si>
  <si>
    <t>4982-45</t>
  </si>
  <si>
    <t>DEAN RICHARDS</t>
  </si>
  <si>
    <t>5742-4</t>
  </si>
  <si>
    <t>5483-78</t>
  </si>
  <si>
    <t>JAMES BLACK</t>
  </si>
  <si>
    <t>5508-29</t>
  </si>
  <si>
    <t>BRETT PARKER</t>
  </si>
  <si>
    <t>4605-20</t>
  </si>
  <si>
    <t>4738-9</t>
  </si>
  <si>
    <t>5120-56</t>
  </si>
  <si>
    <t>HARRY JOHNSTON</t>
  </si>
  <si>
    <t>5423-93</t>
  </si>
  <si>
    <t>GARY JAMES</t>
  </si>
  <si>
    <t>5626-74</t>
  </si>
  <si>
    <t>RICARDO HOFFMAN</t>
  </si>
  <si>
    <t>5858-45</t>
  </si>
  <si>
    <t>JAMIE WOOD</t>
  </si>
  <si>
    <t>5916-69</t>
  </si>
  <si>
    <t>5088-59</t>
  </si>
  <si>
    <t>HOWARD JOHNSON</t>
  </si>
  <si>
    <t>4654-22</t>
  </si>
  <si>
    <t>JEFFERY PALMER</t>
  </si>
  <si>
    <t>4818-11</t>
  </si>
  <si>
    <t>TOMMY PERRY</t>
  </si>
  <si>
    <t>5347-30</t>
  </si>
  <si>
    <t>ALVIN WEST</t>
  </si>
  <si>
    <t>4584-64</t>
  </si>
  <si>
    <t>WARREN KELLY</t>
  </si>
  <si>
    <t>4792-39</t>
  </si>
  <si>
    <t>CLYDE GUTIERREZ</t>
  </si>
  <si>
    <t>4383-75</t>
  </si>
  <si>
    <t>AARON FORD</t>
  </si>
  <si>
    <t>4926-40</t>
  </si>
  <si>
    <t>DARRELL HUNTER</t>
  </si>
  <si>
    <t>4672-66</t>
  </si>
  <si>
    <t>THOMAS CUNNINGHAM</t>
  </si>
  <si>
    <t>5394-23</t>
  </si>
  <si>
    <t>HAROLD JOHNSON</t>
  </si>
  <si>
    <t>5811-31</t>
  </si>
  <si>
    <t>RYAN JENKINS</t>
  </si>
  <si>
    <t>5683-7</t>
  </si>
  <si>
    <t>NATHAN ARNOLD</t>
  </si>
  <si>
    <t>5605-37</t>
  </si>
  <si>
    <t>4725-18</t>
  </si>
  <si>
    <t>5812-99</t>
  </si>
  <si>
    <t>JESSIE MENDOZA</t>
  </si>
  <si>
    <t>4525-90</t>
  </si>
  <si>
    <t>MAURICE WOODS</t>
  </si>
  <si>
    <t>5144-2</t>
  </si>
  <si>
    <t>BRIAN LOPEZ</t>
  </si>
  <si>
    <t>5725-31</t>
  </si>
  <si>
    <t>ALEXANDER ROBINSON</t>
  </si>
  <si>
    <t>5452-98</t>
  </si>
  <si>
    <t>CARL JACKSON</t>
  </si>
  <si>
    <t>4372-8</t>
  </si>
  <si>
    <t>DUANE MORENO</t>
  </si>
  <si>
    <t>5277-90</t>
  </si>
  <si>
    <t>BARRY STEVENS</t>
  </si>
  <si>
    <t>5263-41</t>
  </si>
  <si>
    <t>DAVID ARMSTRONG</t>
  </si>
  <si>
    <t>4249-63</t>
  </si>
  <si>
    <t>5143-87</t>
  </si>
  <si>
    <t>JOSE MILLS</t>
  </si>
  <si>
    <t>5823-88</t>
  </si>
  <si>
    <t>4264-67</t>
  </si>
  <si>
    <t>JEFFREY MENDEZ</t>
  </si>
  <si>
    <t>5801-29</t>
  </si>
  <si>
    <t>TONY COLLINS</t>
  </si>
  <si>
    <t>5441-1</t>
  </si>
  <si>
    <t>5320-93</t>
  </si>
  <si>
    <t>DUSTIN KING</t>
  </si>
  <si>
    <t>4407-81</t>
  </si>
  <si>
    <t>KYLE PRICE</t>
  </si>
  <si>
    <t>5944-52</t>
  </si>
  <si>
    <t>MICHAEL THOMAS</t>
  </si>
  <si>
    <t>5734-90</t>
  </si>
  <si>
    <t>DOUGLAS BRADLEY</t>
  </si>
  <si>
    <t>4659-35</t>
  </si>
  <si>
    <t>BILL JENKINS</t>
  </si>
  <si>
    <t>5203-42</t>
  </si>
  <si>
    <t>MIGUEL HAMILTON</t>
  </si>
  <si>
    <t>4627-64</t>
  </si>
  <si>
    <t>ZACHARY CHEN</t>
  </si>
  <si>
    <t>4106-39</t>
  </si>
  <si>
    <t>5093-7</t>
  </si>
  <si>
    <t>NATHANIEL HUGHES</t>
  </si>
  <si>
    <t>4645-86</t>
  </si>
  <si>
    <t>NICHOLAS TUCKER</t>
  </si>
  <si>
    <t>5468-45</t>
  </si>
  <si>
    <t>GLENN KNIGHT</t>
  </si>
  <si>
    <t>5135-50</t>
  </si>
  <si>
    <t>CHRIS GARCIA</t>
  </si>
  <si>
    <t>5762-25</t>
  </si>
  <si>
    <t>BERNARD NGUYEN</t>
  </si>
  <si>
    <t>4331-64</t>
  </si>
  <si>
    <t>5149-58</t>
  </si>
  <si>
    <t>JEREMY NELSON</t>
  </si>
  <si>
    <t>4739-69</t>
  </si>
  <si>
    <t>5743-52</t>
  </si>
  <si>
    <t>BRIAN COLLINS</t>
  </si>
  <si>
    <t>5606-13</t>
  </si>
  <si>
    <t>KEITH HALL</t>
  </si>
  <si>
    <t>5287-20</t>
  </si>
  <si>
    <t>4321-12</t>
  </si>
  <si>
    <t>CARL RICE</t>
  </si>
  <si>
    <t>4454-49</t>
  </si>
  <si>
    <t>NICHOLAS HOLMES</t>
  </si>
  <si>
    <t>5298-38</t>
  </si>
  <si>
    <t>4499-30</t>
  </si>
  <si>
    <t>5646-69</t>
  </si>
  <si>
    <t>ADAM BROOKS</t>
  </si>
  <si>
    <t>5791-45</t>
  </si>
  <si>
    <t>MARTIN WEBB</t>
  </si>
  <si>
    <t>4550-98</t>
  </si>
  <si>
    <t>TOMMY JOHNSON</t>
  </si>
  <si>
    <t>4944-67</t>
  </si>
  <si>
    <t>LESTER SCOTT</t>
  </si>
  <si>
    <t>5544-35</t>
  </si>
  <si>
    <t>WAYNE TORRES</t>
  </si>
  <si>
    <t>5506-16</t>
  </si>
  <si>
    <t>JESSIE HARRISON</t>
  </si>
  <si>
    <t>5301-89</t>
  </si>
  <si>
    <t>5313-7</t>
  </si>
  <si>
    <t>DANIEL CARPENTER</t>
  </si>
  <si>
    <t>5020-69</t>
  </si>
  <si>
    <t>CURTIS WEAVER</t>
  </si>
  <si>
    <t>5510-97</t>
  </si>
  <si>
    <t>BARRY GORDON</t>
  </si>
  <si>
    <t>5882-38</t>
  </si>
  <si>
    <t>LEO WALKER</t>
  </si>
  <si>
    <t>4836-99</t>
  </si>
  <si>
    <t>5780-7</t>
  </si>
  <si>
    <t>RAYMOND CARTER</t>
  </si>
  <si>
    <t>5159-50</t>
  </si>
  <si>
    <t>ERIC MATTHEWS</t>
  </si>
  <si>
    <t>5204-28</t>
  </si>
  <si>
    <t>4628-26</t>
  </si>
  <si>
    <t>JACK THOMAS</t>
  </si>
  <si>
    <t>5124-84</t>
  </si>
  <si>
    <t>RANDALL ALVARADO</t>
  </si>
  <si>
    <t>4814-88</t>
  </si>
  <si>
    <t>JOEL WILLIAMS</t>
  </si>
  <si>
    <t>5800-42</t>
  </si>
  <si>
    <t>JASON NICHOLS</t>
  </si>
  <si>
    <t>5479-54</t>
  </si>
  <si>
    <t>ANDRE STEPHENS</t>
  </si>
  <si>
    <t>4374-53</t>
  </si>
  <si>
    <t>RAY GARDNER</t>
  </si>
  <si>
    <t>4173-76</t>
  </si>
  <si>
    <t>4758-42</t>
  </si>
  <si>
    <t>5909-76</t>
  </si>
  <si>
    <t>SHANE MEYER</t>
  </si>
  <si>
    <t>4661-77</t>
  </si>
  <si>
    <t>MIKE BUTLER</t>
  </si>
  <si>
    <t>4542-63</t>
  </si>
  <si>
    <t>RAYMOND WAGNER</t>
  </si>
  <si>
    <t>4799-71</t>
  </si>
  <si>
    <t>JAY MARTINEZ</t>
  </si>
  <si>
    <t>5322-73</t>
  </si>
  <si>
    <t>MARTIN HUGHES</t>
  </si>
  <si>
    <t>4154-71</t>
  </si>
  <si>
    <t>4747-71</t>
  </si>
  <si>
    <t>5045-78</t>
  </si>
  <si>
    <t>4618-81</t>
  </si>
  <si>
    <t>5417-24</t>
  </si>
  <si>
    <t>ALAN REED</t>
  </si>
  <si>
    <t>5528-11</t>
  </si>
  <si>
    <t>MELVIN MORGAN</t>
  </si>
  <si>
    <t>4047-99</t>
  </si>
  <si>
    <t>GENE MENDEZ</t>
  </si>
  <si>
    <t>4724-72</t>
  </si>
  <si>
    <t>VINCENT HALL</t>
  </si>
  <si>
    <t>5698-51</t>
  </si>
  <si>
    <t>LESLIE COLLINS</t>
  </si>
  <si>
    <t>4096-92</t>
  </si>
  <si>
    <t>RANDY BENNETT</t>
  </si>
  <si>
    <t>5461-46</t>
  </si>
  <si>
    <t>AARON SANDERS</t>
  </si>
  <si>
    <t>4487-30</t>
  </si>
  <si>
    <t>4651-18</t>
  </si>
  <si>
    <t>4741-26</t>
  </si>
  <si>
    <t>5617-26</t>
  </si>
  <si>
    <t>CLARENCE YOUNG</t>
  </si>
  <si>
    <t>4618-35</t>
  </si>
  <si>
    <t>TIMOTHY MENDEZ</t>
  </si>
  <si>
    <t>5652-61</t>
  </si>
  <si>
    <t>RAUL HOLMES</t>
  </si>
  <si>
    <t>4860-41</t>
  </si>
  <si>
    <t>DOUGLAS PHILLIPS</t>
  </si>
  <si>
    <t>4420-99</t>
  </si>
  <si>
    <t>5594-17</t>
  </si>
  <si>
    <t>GERALD MCDONALD</t>
  </si>
  <si>
    <t>4345-59</t>
  </si>
  <si>
    <t>RICARDO PENA</t>
  </si>
  <si>
    <t>4925-48</t>
  </si>
  <si>
    <t>4415-44</t>
  </si>
  <si>
    <t>5002-37</t>
  </si>
  <si>
    <t>5385-36</t>
  </si>
  <si>
    <t>LEO SANCHEZ</t>
  </si>
  <si>
    <t>4202-79</t>
  </si>
  <si>
    <t>5533-97</t>
  </si>
  <si>
    <t>TOMMY OWENS</t>
  </si>
  <si>
    <t>5561-89</t>
  </si>
  <si>
    <t>JAMES VASQUEZ</t>
  </si>
  <si>
    <t>5430-81</t>
  </si>
  <si>
    <t>EDWARD DAVIS</t>
  </si>
  <si>
    <t>5055-44</t>
  </si>
  <si>
    <t>5329-29</t>
  </si>
  <si>
    <t>4220-74</t>
  </si>
  <si>
    <t>JASON MILLS</t>
  </si>
  <si>
    <t>4888-49</t>
  </si>
  <si>
    <t>RAMON WILLIS</t>
  </si>
  <si>
    <t>4522-12</t>
  </si>
  <si>
    <t>5166-76</t>
  </si>
  <si>
    <t>5022-65</t>
  </si>
  <si>
    <t>DERRICK SANTOS</t>
  </si>
  <si>
    <t>4845-38</t>
  </si>
  <si>
    <t>4067-22</t>
  </si>
  <si>
    <t>LEWIS STEWART</t>
  </si>
  <si>
    <t>5207-68</t>
  </si>
  <si>
    <t>LEO RYAN</t>
  </si>
  <si>
    <t>5713-61</t>
  </si>
  <si>
    <t>ARNOLD YOUNG</t>
  </si>
  <si>
    <t>4349-91</t>
  </si>
  <si>
    <t>PAUL BAKER</t>
  </si>
  <si>
    <t>4564-62</t>
  </si>
  <si>
    <t>NEIL KNIGHT</t>
  </si>
  <si>
    <t>5718-25</t>
  </si>
  <si>
    <t>ROY MORALES</t>
  </si>
  <si>
    <t>5510-10</t>
  </si>
  <si>
    <t>BRAD BLACK</t>
  </si>
  <si>
    <t>4133-54</t>
  </si>
  <si>
    <t>SAMUEL VARGAS</t>
  </si>
  <si>
    <t>4285-21</t>
  </si>
  <si>
    <t>HOWARD ROGERS</t>
  </si>
  <si>
    <t>4730-75</t>
  </si>
  <si>
    <t>CARL MURRAY</t>
  </si>
  <si>
    <t>4712-35</t>
  </si>
  <si>
    <t>TRAVIS RODRIGUEZ</t>
  </si>
  <si>
    <t>5503-41</t>
  </si>
  <si>
    <t>4720-8</t>
  </si>
  <si>
    <t>JAMES MARSHALL</t>
  </si>
  <si>
    <t>5754-22</t>
  </si>
  <si>
    <t>KARL WAGNER</t>
  </si>
  <si>
    <t>5390-59</t>
  </si>
  <si>
    <t>RICKY WILLIAMS</t>
  </si>
  <si>
    <t>5759-38</t>
  </si>
  <si>
    <t>PATRICK EVANS</t>
  </si>
  <si>
    <t>5634-27</t>
  </si>
  <si>
    <t>4960-6</t>
  </si>
  <si>
    <t>4819-7</t>
  </si>
  <si>
    <t>JIM RICHARDSON</t>
  </si>
  <si>
    <t>5039-98</t>
  </si>
  <si>
    <t>JAMIE HUNT</t>
  </si>
  <si>
    <t>4531-61</t>
  </si>
  <si>
    <t>4472-96</t>
  </si>
  <si>
    <t>MARK DANIELS</t>
  </si>
  <si>
    <t>5398-92</t>
  </si>
  <si>
    <t>5735-71</t>
  </si>
  <si>
    <t>GLEN WATSON</t>
  </si>
  <si>
    <t>4809-88</t>
  </si>
  <si>
    <t>RAFAEL WASHINGTON</t>
  </si>
  <si>
    <t>4715-58</t>
  </si>
  <si>
    <t>RODNEY FLORES</t>
  </si>
  <si>
    <t>4604-63</t>
  </si>
  <si>
    <t>JOHN ELLIOTT</t>
  </si>
  <si>
    <t>5466-7</t>
  </si>
  <si>
    <t>4601-100</t>
  </si>
  <si>
    <t>ANGEL GOMEZ</t>
  </si>
  <si>
    <t>4186-42</t>
  </si>
  <si>
    <t>5687-73</t>
  </si>
  <si>
    <t>JOSE WOOD</t>
  </si>
  <si>
    <t>4112-66</t>
  </si>
  <si>
    <t>TOMMY TURNER</t>
  </si>
  <si>
    <t>5068-6</t>
  </si>
  <si>
    <t>4798-20</t>
  </si>
  <si>
    <t>5615-66</t>
  </si>
  <si>
    <t>4815-30</t>
  </si>
  <si>
    <t>5116-48</t>
  </si>
  <si>
    <t>EARL BROWN</t>
  </si>
  <si>
    <t>5094-100</t>
  </si>
  <si>
    <t>LOUIS ARMSTRONG</t>
  </si>
  <si>
    <t>4082-97</t>
  </si>
  <si>
    <t>LEROY HUNT</t>
  </si>
  <si>
    <t>4804-61</t>
  </si>
  <si>
    <t>MIKE WILSON</t>
  </si>
  <si>
    <t>5021-34</t>
  </si>
  <si>
    <t>CHARLES ROBERTSON</t>
  </si>
  <si>
    <t>5416-48</t>
  </si>
  <si>
    <t>5115-80</t>
  </si>
  <si>
    <t>NICHOLAS ORTIZ</t>
  </si>
  <si>
    <t>4876-32</t>
  </si>
  <si>
    <t>FRANKLIN COOPER</t>
  </si>
  <si>
    <t>5422-40</t>
  </si>
  <si>
    <t>4857-42</t>
  </si>
  <si>
    <t>5293-55</t>
  </si>
  <si>
    <t>MIGUEL DUNCAN</t>
  </si>
  <si>
    <t>5355-30</t>
  </si>
  <si>
    <t>5825-35</t>
  </si>
  <si>
    <t>5539-90</t>
  </si>
  <si>
    <t>PETER JORDAN</t>
  </si>
  <si>
    <t>4057-4</t>
  </si>
  <si>
    <t>TOMMY HART</t>
  </si>
  <si>
    <t>5139-11</t>
  </si>
  <si>
    <t>4669-55</t>
  </si>
  <si>
    <t>4045-31</t>
  </si>
  <si>
    <t>TYLER SCOTT</t>
  </si>
  <si>
    <t>4702-79</t>
  </si>
  <si>
    <t>JAMIE MARSHALL</t>
  </si>
  <si>
    <t>4644-35</t>
  </si>
  <si>
    <t>REGINALD HUGHES</t>
  </si>
  <si>
    <t>4570-94</t>
  </si>
  <si>
    <t>OSCAR TURNER</t>
  </si>
  <si>
    <t>5796-7</t>
  </si>
  <si>
    <t>STEPHEN ROSE</t>
  </si>
  <si>
    <t>5117-90</t>
  </si>
  <si>
    <t>LLOYD FERNANDEZ</t>
  </si>
  <si>
    <t>5407-72</t>
  </si>
  <si>
    <t>DARRYL PETERSON</t>
  </si>
  <si>
    <t>4196-31</t>
  </si>
  <si>
    <t>STEPHEN FORD</t>
  </si>
  <si>
    <t>5685-89</t>
  </si>
  <si>
    <t>5951-31</t>
  </si>
  <si>
    <t>STEVE HENDERSON</t>
  </si>
  <si>
    <t>5560-69</t>
  </si>
  <si>
    <t>KEITH THOMAS</t>
  </si>
  <si>
    <t>4322-92</t>
  </si>
  <si>
    <t>SAM FLORES</t>
  </si>
  <si>
    <t>4406-46</t>
  </si>
  <si>
    <t>4098-27</t>
  </si>
  <si>
    <t>5364-39</t>
  </si>
  <si>
    <t>5591-69</t>
  </si>
  <si>
    <t>5088-81</t>
  </si>
  <si>
    <t>BILLY DIXON</t>
  </si>
  <si>
    <t>5473-4</t>
  </si>
  <si>
    <t>ADAM HENDERSON</t>
  </si>
  <si>
    <t>4408-33</t>
  </si>
  <si>
    <t>TERRY GONZALES</t>
  </si>
  <si>
    <t>5606-19</t>
  </si>
  <si>
    <t>TODD KELLY</t>
  </si>
  <si>
    <t>5893-50</t>
  </si>
  <si>
    <t>BRADLEY WOOD</t>
  </si>
  <si>
    <t>4131-28</t>
  </si>
  <si>
    <t>NATHAN SIMMONS</t>
  </si>
  <si>
    <t>4510-17</t>
  </si>
  <si>
    <t>DONALD HANSEN</t>
  </si>
  <si>
    <t>4340-6</t>
  </si>
  <si>
    <t>4237-57</t>
  </si>
  <si>
    <t>4838-19</t>
  </si>
  <si>
    <t>5580-38</t>
  </si>
  <si>
    <t>MICHAEL MURRAY</t>
  </si>
  <si>
    <t>4606-39</t>
  </si>
  <si>
    <t>FRED FLORES</t>
  </si>
  <si>
    <t>5791-55</t>
  </si>
  <si>
    <t>HERMAN ORTIZ</t>
  </si>
  <si>
    <t>4623-85</t>
  </si>
  <si>
    <t>CLAUDE MATTHEWS</t>
  </si>
  <si>
    <t>5544-11</t>
  </si>
  <si>
    <t>4602-8</t>
  </si>
  <si>
    <t>MELVIN RAMIREZ</t>
  </si>
  <si>
    <t>4613-89</t>
  </si>
  <si>
    <t>5016-39</t>
  </si>
  <si>
    <t>5500-31</t>
  </si>
  <si>
    <t>5504-11</t>
  </si>
  <si>
    <t>4308-66</t>
  </si>
  <si>
    <t>BRENT MARTIN</t>
  </si>
  <si>
    <t>4404-72</t>
  </si>
  <si>
    <t>COREY GOMEZ</t>
  </si>
  <si>
    <t>5699-96</t>
  </si>
  <si>
    <t>5007-96</t>
  </si>
  <si>
    <t>ELMER FERGUSON</t>
  </si>
  <si>
    <t>5392-13</t>
  </si>
  <si>
    <t>JONATHAN WASHINGTON</t>
  </si>
  <si>
    <t>4029-87</t>
  </si>
  <si>
    <t>HARVEY ROSE</t>
  </si>
  <si>
    <t>4431-16</t>
  </si>
  <si>
    <t>5765-20</t>
  </si>
  <si>
    <t>4850-45</t>
  </si>
  <si>
    <t>JOSE SANDERS</t>
  </si>
  <si>
    <t>5728-86</t>
  </si>
  <si>
    <t>5106-85</t>
  </si>
  <si>
    <t>CORY HOWARD</t>
  </si>
  <si>
    <t>4822-28</t>
  </si>
  <si>
    <t>ERIC HANSEN</t>
  </si>
  <si>
    <t>4340-16</t>
  </si>
  <si>
    <t>ALBERT RAMIREZ</t>
  </si>
  <si>
    <t>4253-90</t>
  </si>
  <si>
    <t>5762-93</t>
  </si>
  <si>
    <t>CHRIS DUNN</t>
  </si>
  <si>
    <t>4944-55</t>
  </si>
  <si>
    <t>CHARLIE HERRERA</t>
  </si>
  <si>
    <t>4972-74</t>
  </si>
  <si>
    <t>4756-53</t>
  </si>
  <si>
    <t>THOMAS ARNOLD</t>
  </si>
  <si>
    <t>4380-18</t>
  </si>
  <si>
    <t>RAUL HICKS</t>
  </si>
  <si>
    <t>5376-26</t>
  </si>
  <si>
    <t>HOWARD PHILLIPS</t>
  </si>
  <si>
    <t>5799-55</t>
  </si>
  <si>
    <t>THOMAS MORALES</t>
  </si>
  <si>
    <t>5083-79</t>
  </si>
  <si>
    <t>DARRYL JOHNSTON</t>
  </si>
  <si>
    <t>5104-66</t>
  </si>
  <si>
    <t>PHILIP BROOKS</t>
  </si>
  <si>
    <t>5373-84</t>
  </si>
  <si>
    <t>JEFFREY PETERSON</t>
  </si>
  <si>
    <t>4918-89</t>
  </si>
  <si>
    <t>JON STONE</t>
  </si>
  <si>
    <t>4909-85</t>
  </si>
  <si>
    <t>ERIC MILLER</t>
  </si>
  <si>
    <t>4043-16</t>
  </si>
  <si>
    <t>BARRY PEREZ</t>
  </si>
  <si>
    <t>4490-86</t>
  </si>
  <si>
    <t>RAUL KNIGHT</t>
  </si>
  <si>
    <t>5701-75</t>
  </si>
  <si>
    <t>FRANKLIN CONTRERAS</t>
  </si>
  <si>
    <t>4869-95</t>
  </si>
  <si>
    <t>BILL JORDAN</t>
  </si>
  <si>
    <t>4049-3</t>
  </si>
  <si>
    <t>5100-76</t>
  </si>
  <si>
    <t>BERNARD LONG</t>
  </si>
  <si>
    <t>5446-72</t>
  </si>
  <si>
    <t>HERMAN COOK</t>
  </si>
  <si>
    <t>4927-40</t>
  </si>
  <si>
    <t>4740-39</t>
  </si>
  <si>
    <t>CRAIG STEPHENS</t>
  </si>
  <si>
    <t>4509-7</t>
  </si>
  <si>
    <t>4111-65</t>
  </si>
  <si>
    <t>DAVID CUNNINGHAM</t>
  </si>
  <si>
    <t>4606-1</t>
  </si>
  <si>
    <t>4187-25</t>
  </si>
  <si>
    <t>RONNIE PETERS</t>
  </si>
  <si>
    <t>4907-24</t>
  </si>
  <si>
    <t>4906-5</t>
  </si>
  <si>
    <t>5551-60</t>
  </si>
  <si>
    <t>MARK SALAZAR</t>
  </si>
  <si>
    <t>5595-83</t>
  </si>
  <si>
    <t>CHAD CUNNINGHAM</t>
  </si>
  <si>
    <t>5883-11</t>
  </si>
  <si>
    <t>5297-50</t>
  </si>
  <si>
    <t>4269-11</t>
  </si>
  <si>
    <t>4643-5</t>
  </si>
  <si>
    <t>JOEL MOORE</t>
  </si>
  <si>
    <t>4126-60</t>
  </si>
  <si>
    <t>GABRIEL WAGNER</t>
  </si>
  <si>
    <t>5961-50</t>
  </si>
  <si>
    <t>5059-83</t>
  </si>
  <si>
    <t>CHAD SCHMIDT</t>
  </si>
  <si>
    <t>4308-46</t>
  </si>
  <si>
    <t>JON SOTO</t>
  </si>
  <si>
    <t>4796-86</t>
  </si>
  <si>
    <t>DERRICK RYAN</t>
  </si>
  <si>
    <t>5714-91</t>
  </si>
  <si>
    <t>RAMON HARRIS</t>
  </si>
  <si>
    <t>4168-15</t>
  </si>
  <si>
    <t>NATHAN STONE</t>
  </si>
  <si>
    <t>5162-34</t>
  </si>
  <si>
    <t>4230-98</t>
  </si>
  <si>
    <t>5330-76</t>
  </si>
  <si>
    <t>ROBERT HOWARD</t>
  </si>
  <si>
    <t>4813-93</t>
  </si>
  <si>
    <t>GREGORY WALLACE</t>
  </si>
  <si>
    <t>4630-94</t>
  </si>
  <si>
    <t>4528-25</t>
  </si>
  <si>
    <t>5486-96</t>
  </si>
  <si>
    <t>5400-48</t>
  </si>
  <si>
    <t>4566-7</t>
  </si>
  <si>
    <t>4602-2</t>
  </si>
  <si>
    <t>4931-34</t>
  </si>
  <si>
    <t>JASON CUNNINGHAM</t>
  </si>
  <si>
    <t>4468-33</t>
  </si>
  <si>
    <t>4936-100</t>
  </si>
  <si>
    <t>MARK COLEMAN</t>
  </si>
  <si>
    <t>4994-100</t>
  </si>
  <si>
    <t>ROBERTO STEPHENS</t>
  </si>
  <si>
    <t>4498-35</t>
  </si>
  <si>
    <t>5272-80</t>
  </si>
  <si>
    <t>5221-48</t>
  </si>
  <si>
    <t>RAYMOND COLEMAN</t>
  </si>
  <si>
    <t>5715-90</t>
  </si>
  <si>
    <t>5205-71</t>
  </si>
  <si>
    <t>FRANCIS CARTER</t>
  </si>
  <si>
    <t>4335-12</t>
  </si>
  <si>
    <t>4490-80</t>
  </si>
  <si>
    <t>4380-84</t>
  </si>
  <si>
    <t>JAY ALVARADO</t>
  </si>
  <si>
    <t>5222-75</t>
  </si>
  <si>
    <t>JOSHUA BOYD</t>
  </si>
  <si>
    <t>5482-94</t>
  </si>
  <si>
    <t>5441-74</t>
  </si>
  <si>
    <t>4842-24</t>
  </si>
  <si>
    <t>RANDALL GARCIA</t>
  </si>
  <si>
    <t>4625-71</t>
  </si>
  <si>
    <t>JAMIE WARREN</t>
  </si>
  <si>
    <t>5141-62</t>
  </si>
  <si>
    <t>VERNON SMITH</t>
  </si>
  <si>
    <t>5766-87</t>
  </si>
  <si>
    <t>HARVEY ALVAREZ</t>
  </si>
  <si>
    <t>4998-5</t>
  </si>
  <si>
    <t>ELMER GONZALEZ</t>
  </si>
  <si>
    <t>5120-80</t>
  </si>
  <si>
    <t>5675-24</t>
  </si>
  <si>
    <t>SAMUEL PHILLIPS</t>
  </si>
  <si>
    <t>4769-84</t>
  </si>
  <si>
    <t>5894-50</t>
  </si>
  <si>
    <t>5843-50</t>
  </si>
  <si>
    <t>TIM ROSE</t>
  </si>
  <si>
    <t>5265-12</t>
  </si>
  <si>
    <t>5988-30</t>
  </si>
  <si>
    <t>4261-42</t>
  </si>
  <si>
    <t>4473-79</t>
  </si>
  <si>
    <t>4328-95</t>
  </si>
  <si>
    <t>ERNEST GOMEZ</t>
  </si>
  <si>
    <t>5280-45</t>
  </si>
  <si>
    <t>4654-51</t>
  </si>
  <si>
    <t>HECTOR CARROLL</t>
  </si>
  <si>
    <t>4708-52</t>
  </si>
  <si>
    <t>5371-33</t>
  </si>
  <si>
    <t>BOBBY RIVERA</t>
  </si>
  <si>
    <t>4555-17</t>
  </si>
  <si>
    <t>CLAUDE DANIELS</t>
  </si>
  <si>
    <t>4394-36</t>
  </si>
  <si>
    <t>5922-89</t>
  </si>
  <si>
    <t>5040-22</t>
  </si>
  <si>
    <t>RAUL REYNOLDS</t>
  </si>
  <si>
    <t>5312-18</t>
  </si>
  <si>
    <t>5327-33</t>
  </si>
  <si>
    <t>ALEXANDER BAILEY</t>
  </si>
  <si>
    <t>4773-11</t>
  </si>
  <si>
    <t>WESLEY FORD</t>
  </si>
  <si>
    <t>4470-89</t>
  </si>
  <si>
    <t>CLYDE ROSE</t>
  </si>
  <si>
    <t>5683-99</t>
  </si>
  <si>
    <t>5585-36</t>
  </si>
  <si>
    <t>FRED HICKS</t>
  </si>
  <si>
    <t>5710-29</t>
  </si>
  <si>
    <t>5394-68</t>
  </si>
  <si>
    <t>NATHAN SANTOS</t>
  </si>
  <si>
    <t>4314-27</t>
  </si>
  <si>
    <t>PEDRO MARSHALL</t>
  </si>
  <si>
    <t>5023-53</t>
  </si>
  <si>
    <t>4536-82</t>
  </si>
  <si>
    <t>5161-92</t>
  </si>
  <si>
    <t>FRANCIS DUNCAN</t>
  </si>
  <si>
    <t>4469-55</t>
  </si>
  <si>
    <t>ALBERT MUNOZ</t>
  </si>
  <si>
    <t>4588-20</t>
  </si>
  <si>
    <t>BRANDON GUERRERO</t>
  </si>
  <si>
    <t>4973-12</t>
  </si>
  <si>
    <t>ROBERTO MOORE</t>
  </si>
  <si>
    <t>4874-44</t>
  </si>
  <si>
    <t>WILLIAM TURNER</t>
  </si>
  <si>
    <t>5682-97</t>
  </si>
  <si>
    <t>5723-75</t>
  </si>
  <si>
    <t>WARREN GOMEZ</t>
  </si>
  <si>
    <t>5862-92</t>
  </si>
  <si>
    <t>CHRIS OWENS</t>
  </si>
  <si>
    <t>4302-75</t>
  </si>
  <si>
    <t>4249-91</t>
  </si>
  <si>
    <t>4579-94</t>
  </si>
  <si>
    <t>RAFAEL SMITH</t>
  </si>
  <si>
    <t>5024-74</t>
  </si>
  <si>
    <t>RONNIE CLARK</t>
  </si>
  <si>
    <t>5526-38</t>
  </si>
  <si>
    <t>4444-96</t>
  </si>
  <si>
    <t>KEITH HOFFMAN</t>
  </si>
  <si>
    <t>5079-49</t>
  </si>
  <si>
    <t>5477-46</t>
  </si>
  <si>
    <t>ANTONIO MURPHY</t>
  </si>
  <si>
    <t>5363-32</t>
  </si>
  <si>
    <t>5854-98</t>
  </si>
  <si>
    <t>5949-46</t>
  </si>
  <si>
    <t>5813-94</t>
  </si>
  <si>
    <t>4138-39</t>
  </si>
  <si>
    <t>ALEX GRAY</t>
  </si>
  <si>
    <t>4752-40</t>
  </si>
  <si>
    <t>5661-96</t>
  </si>
  <si>
    <t>4326-12</t>
  </si>
  <si>
    <t>BRIAN LONG</t>
  </si>
  <si>
    <t>4142-74</t>
  </si>
  <si>
    <t>TIM WASHINGTON</t>
  </si>
  <si>
    <t>5461-64</t>
  </si>
  <si>
    <t>5144-1</t>
  </si>
  <si>
    <t>5733-55</t>
  </si>
  <si>
    <t>5153-4</t>
  </si>
  <si>
    <t>5942-96</t>
  </si>
  <si>
    <t>4369-40</t>
  </si>
  <si>
    <t>ALBERT SULLIVAN</t>
  </si>
  <si>
    <t>5056-20</t>
  </si>
  <si>
    <t>5598-40</t>
  </si>
  <si>
    <t>DARRYL OLSON</t>
  </si>
  <si>
    <t>4941-9</t>
  </si>
  <si>
    <t>DEREK PAYNE</t>
  </si>
  <si>
    <t>5208-52</t>
  </si>
  <si>
    <t>TOM DIAZ</t>
  </si>
  <si>
    <t>5055-46</t>
  </si>
  <si>
    <t>PEDRO HANSEN</t>
  </si>
  <si>
    <t>4489-98</t>
  </si>
  <si>
    <t>4271-17</t>
  </si>
  <si>
    <t>GENE GORDON</t>
  </si>
  <si>
    <t>4423-13</t>
  </si>
  <si>
    <t>ELMER WAGNER</t>
  </si>
  <si>
    <t>4026-39</t>
  </si>
  <si>
    <t>MARCUS VARGAS</t>
  </si>
  <si>
    <t>5354-82</t>
  </si>
  <si>
    <t>5506-98</t>
  </si>
  <si>
    <t>4524-11</t>
  </si>
  <si>
    <t>4571-91</t>
  </si>
  <si>
    <t>ANGEL REYES</t>
  </si>
  <si>
    <t>4789-51</t>
  </si>
  <si>
    <t>4936-64</t>
  </si>
  <si>
    <t>GERALD PATTERSON</t>
  </si>
  <si>
    <t>5488-76</t>
  </si>
  <si>
    <t>TOM JORDAN</t>
  </si>
  <si>
    <t>4962-63</t>
  </si>
  <si>
    <t>BEN CARPENTER</t>
  </si>
  <si>
    <t>5961-48</t>
  </si>
  <si>
    <t>JEROME REED</t>
  </si>
  <si>
    <t>4008-100</t>
  </si>
  <si>
    <t>TONY CASTRO</t>
  </si>
  <si>
    <t>4319-19</t>
  </si>
  <si>
    <t>JERRY LANE</t>
  </si>
  <si>
    <t>5197-90</t>
  </si>
  <si>
    <t>GLEN STEWART</t>
  </si>
  <si>
    <t>4857-37</t>
  </si>
  <si>
    <t>TIM GOMEZ</t>
  </si>
  <si>
    <t>5289-96</t>
  </si>
  <si>
    <t>WAYNE JIMENEZ</t>
  </si>
  <si>
    <t>4464-70</t>
  </si>
  <si>
    <t>4818-44</t>
  </si>
  <si>
    <t>JUAN LEWIS</t>
  </si>
  <si>
    <t>4699-57</t>
  </si>
  <si>
    <t>JUSTIN VAZQUEZ</t>
  </si>
  <si>
    <t>5116-43</t>
  </si>
  <si>
    <t>5389-24</t>
  </si>
  <si>
    <t>BRADLEY DUNCAN</t>
  </si>
  <si>
    <t>5276-90</t>
  </si>
  <si>
    <t>RYAN KENNEDY</t>
  </si>
  <si>
    <t>4441-83</t>
  </si>
  <si>
    <t>5435-56</t>
  </si>
  <si>
    <t>JOEL ORTIZ</t>
  </si>
  <si>
    <t>4201-95</t>
  </si>
  <si>
    <t>STEPHEN CONTRERAS</t>
  </si>
  <si>
    <t>4642-76</t>
  </si>
  <si>
    <t>TRAVIS WELLS</t>
  </si>
  <si>
    <t>5874-37</t>
  </si>
  <si>
    <t>5757-29</t>
  </si>
  <si>
    <t>STEVEN GARDNER</t>
  </si>
  <si>
    <t>4058-6</t>
  </si>
  <si>
    <t>WALTER NICHOLS</t>
  </si>
  <si>
    <t>5202-63</t>
  </si>
  <si>
    <t>ERNEST EDWARDS</t>
  </si>
  <si>
    <t>4387-2</t>
  </si>
  <si>
    <t>5854-6</t>
  </si>
  <si>
    <t>4403-76</t>
  </si>
  <si>
    <t>4935-18</t>
  </si>
  <si>
    <t>DENNIS MOORE</t>
  </si>
  <si>
    <t>4092-63</t>
  </si>
  <si>
    <t>4330-57</t>
  </si>
  <si>
    <t>5779-99</t>
  </si>
  <si>
    <t>BRENT GUZMAN</t>
  </si>
  <si>
    <t>4160-59</t>
  </si>
  <si>
    <t>CLYDE PALMER</t>
  </si>
  <si>
    <t>5421-44</t>
  </si>
  <si>
    <t>4671-66</t>
  </si>
  <si>
    <t>LUIS HALL</t>
  </si>
  <si>
    <t>4914-18</t>
  </si>
  <si>
    <t>5708-50</t>
  </si>
  <si>
    <t>EDWIN COLE</t>
  </si>
  <si>
    <t>5270-8</t>
  </si>
  <si>
    <t>5610-26</t>
  </si>
  <si>
    <t>5423-94</t>
  </si>
  <si>
    <t>DAVID KNIGHT</t>
  </si>
  <si>
    <t>5075-51</t>
  </si>
  <si>
    <t>4678-47</t>
  </si>
  <si>
    <t>HAROLD TORRES</t>
  </si>
  <si>
    <t>5446-7</t>
  </si>
  <si>
    <t>5829-76</t>
  </si>
  <si>
    <t>5698-13</t>
  </si>
  <si>
    <t>EDWIN GUTIERREZ</t>
  </si>
  <si>
    <t>4853-62</t>
  </si>
  <si>
    <t>MAURICE COOK</t>
  </si>
  <si>
    <t>5934-92</t>
  </si>
  <si>
    <t>PHILIP POWELL</t>
  </si>
  <si>
    <t>4042-4</t>
  </si>
  <si>
    <t>BILL GARCIA</t>
  </si>
  <si>
    <t>4013-34</t>
  </si>
  <si>
    <t>GREG OLSON</t>
  </si>
  <si>
    <t>5385-61</t>
  </si>
  <si>
    <t>4293-44</t>
  </si>
  <si>
    <t>4027-43</t>
  </si>
  <si>
    <t>RALPH HOLMES</t>
  </si>
  <si>
    <t>5948-32</t>
  </si>
  <si>
    <t>4807-46</t>
  </si>
  <si>
    <t>BERNARD DUNCAN</t>
  </si>
  <si>
    <t>4567-4</t>
  </si>
  <si>
    <t>ADAM CAMPBELL</t>
  </si>
  <si>
    <t>4606-43</t>
  </si>
  <si>
    <t>4612-36</t>
  </si>
  <si>
    <t>JONATHAN JOHNSTON</t>
  </si>
  <si>
    <t>5313-34</t>
  </si>
  <si>
    <t>RAUL WALLACE</t>
  </si>
  <si>
    <t>4360-30</t>
  </si>
  <si>
    <t>BILL GONZALEZ</t>
  </si>
  <si>
    <t>5570-7</t>
  </si>
  <si>
    <t>JERRY GARDNER</t>
  </si>
  <si>
    <t>4619-44</t>
  </si>
  <si>
    <t>4613-33</t>
  </si>
  <si>
    <t>5460-57</t>
  </si>
  <si>
    <t>NORMAN ROSE</t>
  </si>
  <si>
    <t>4785-59</t>
  </si>
  <si>
    <t>4829-89</t>
  </si>
  <si>
    <t>5866-89</t>
  </si>
  <si>
    <t>4863-28</t>
  </si>
  <si>
    <t>ALAN RICHARDSON</t>
  </si>
  <si>
    <t>5161-20</t>
  </si>
  <si>
    <t>5217-100</t>
  </si>
  <si>
    <t>4332-36</t>
  </si>
  <si>
    <t>5680-91</t>
  </si>
  <si>
    <t>RAY PERRY</t>
  </si>
  <si>
    <t>5109-29</t>
  </si>
  <si>
    <t>4500-89</t>
  </si>
  <si>
    <t>5903-42</t>
  </si>
  <si>
    <t>5567-45</t>
  </si>
  <si>
    <t>JONATHAN JAMES</t>
  </si>
  <si>
    <t>5008-91</t>
  </si>
  <si>
    <t>5842-6</t>
  </si>
  <si>
    <t>HOWARD ELLIS</t>
  </si>
  <si>
    <t>5129-4</t>
  </si>
  <si>
    <t>4292-85</t>
  </si>
  <si>
    <t>DAVID SANCHEZ</t>
  </si>
  <si>
    <t>5823-60</t>
  </si>
  <si>
    <t>4306-61</t>
  </si>
  <si>
    <t>LEON PALMER</t>
  </si>
  <si>
    <t>5266-46</t>
  </si>
  <si>
    <t>4567-90</t>
  </si>
  <si>
    <t>HECTOR ROMERO</t>
  </si>
  <si>
    <t>4980-98</t>
  </si>
  <si>
    <t>4514-62</t>
  </si>
  <si>
    <t>5216-19</t>
  </si>
  <si>
    <t>JACOB LANE</t>
  </si>
  <si>
    <t>4224-51</t>
  </si>
  <si>
    <t>FRANCISCO FERNANDEZ</t>
  </si>
  <si>
    <t>4181-64</t>
  </si>
  <si>
    <t>FRANCIS MARTIN</t>
  </si>
  <si>
    <t>4720-39</t>
  </si>
  <si>
    <t>JEFFERY THOMPSON</t>
  </si>
  <si>
    <t>5581-10</t>
  </si>
  <si>
    <t>CLAUDE HILL</t>
  </si>
  <si>
    <t>5185-78</t>
  </si>
  <si>
    <t>CHESTER HILL</t>
  </si>
  <si>
    <t>4252-46</t>
  </si>
  <si>
    <t>5444-52</t>
  </si>
  <si>
    <t>5573-70</t>
  </si>
  <si>
    <t>4443-68</t>
  </si>
  <si>
    <t>GREG WEBB</t>
  </si>
  <si>
    <t>4195-94</t>
  </si>
  <si>
    <t>RAMON GEORGE</t>
  </si>
  <si>
    <t>4728-51</t>
  </si>
  <si>
    <t>WALTER BAILEY</t>
  </si>
  <si>
    <t>5648-21</t>
  </si>
  <si>
    <t>ANTHONY ADAMS</t>
  </si>
  <si>
    <t>4777-83</t>
  </si>
  <si>
    <t>CLAUDE STEVENS</t>
  </si>
  <si>
    <t>5891-9</t>
  </si>
  <si>
    <t>5453-24</t>
  </si>
  <si>
    <t>4822-52</t>
  </si>
  <si>
    <t>5443-83</t>
  </si>
  <si>
    <t>5548-63</t>
  </si>
  <si>
    <t>HARVEY WILLIAMS</t>
  </si>
  <si>
    <t>4718-62</t>
  </si>
  <si>
    <t>4381-7</t>
  </si>
  <si>
    <t>JOEL RUSSELL</t>
  </si>
  <si>
    <t>4928-9</t>
  </si>
  <si>
    <t>5228-42</t>
  </si>
  <si>
    <t>LAWRENCE CRUZ</t>
  </si>
  <si>
    <t>5002-31</t>
  </si>
  <si>
    <t>4406-42</t>
  </si>
  <si>
    <t>5364-62</t>
  </si>
  <si>
    <t>5039-4</t>
  </si>
  <si>
    <t>5248-50</t>
  </si>
  <si>
    <t>RUBEN DANIELS</t>
  </si>
  <si>
    <t>5020-14</t>
  </si>
  <si>
    <t>WARREN SCHMIDT</t>
  </si>
  <si>
    <t>4502-93</t>
  </si>
  <si>
    <t>5270-72</t>
  </si>
  <si>
    <t>CLAUDE LAWRENCE</t>
  </si>
  <si>
    <t>5280-44</t>
  </si>
  <si>
    <t>5641-65</t>
  </si>
  <si>
    <t>4134-16</t>
  </si>
  <si>
    <t>5865-14</t>
  </si>
  <si>
    <t>4712-53</t>
  </si>
  <si>
    <t>ELMER NGUYEN</t>
  </si>
  <si>
    <t>4522-67</t>
  </si>
  <si>
    <t>ANTHONY ROBERTSON</t>
  </si>
  <si>
    <t>5819-29</t>
  </si>
  <si>
    <t>DOUGLAS EVANS</t>
  </si>
  <si>
    <t>5041-45</t>
  </si>
  <si>
    <t>4250-30</t>
  </si>
  <si>
    <t>4759-88</t>
  </si>
  <si>
    <t>FRANCISCO PRICE</t>
  </si>
  <si>
    <t>5068-71</t>
  </si>
  <si>
    <t>FRANKLIN WAGNER</t>
  </si>
  <si>
    <t>5127-75</t>
  </si>
  <si>
    <t>5103-64</t>
  </si>
  <si>
    <t>5450-80</t>
  </si>
  <si>
    <t>5642-74</t>
  </si>
  <si>
    <t>5227-93</t>
  </si>
  <si>
    <t>5697-67</t>
  </si>
  <si>
    <t>JUAN CARPENTER</t>
  </si>
  <si>
    <t>4620-2</t>
  </si>
  <si>
    <t>5800-21</t>
  </si>
  <si>
    <t>JERRY TUCKER</t>
  </si>
  <si>
    <t>4635-89</t>
  </si>
  <si>
    <t>5903-58</t>
  </si>
  <si>
    <t>5589-44</t>
  </si>
  <si>
    <t>4624-9</t>
  </si>
  <si>
    <t>GLEN FOSTER</t>
  </si>
  <si>
    <t>5346-77</t>
  </si>
  <si>
    <t>4355-92</t>
  </si>
  <si>
    <t>MARK MCDONALD</t>
  </si>
  <si>
    <t>4656-60</t>
  </si>
  <si>
    <t>5881-46</t>
  </si>
  <si>
    <t>4521-79</t>
  </si>
  <si>
    <t>5882-76</t>
  </si>
  <si>
    <t>4794-8</t>
  </si>
  <si>
    <t>4625-92</t>
  </si>
  <si>
    <t>4879-97</t>
  </si>
  <si>
    <t>PHILLIP COOPER</t>
  </si>
  <si>
    <t>4340-92</t>
  </si>
  <si>
    <t>5300-53</t>
  </si>
  <si>
    <t>4832-86</t>
  </si>
  <si>
    <t>5848-10</t>
  </si>
  <si>
    <t>JESSE PERKINS</t>
  </si>
  <si>
    <t>4950-90</t>
  </si>
  <si>
    <t>LLOYD FORD</t>
  </si>
  <si>
    <t>4325-22</t>
  </si>
  <si>
    <t>5155-9</t>
  </si>
  <si>
    <t>SAMUEL TURNER</t>
  </si>
  <si>
    <t>5658-15</t>
  </si>
  <si>
    <t>4503-93</t>
  </si>
  <si>
    <t>4670-72</t>
  </si>
  <si>
    <t>5240-74</t>
  </si>
  <si>
    <t>CURTIS LOPEZ</t>
  </si>
  <si>
    <t>5977-94</t>
  </si>
  <si>
    <t>5773-53</t>
  </si>
  <si>
    <t>CLIFFORD ROBERTS</t>
  </si>
  <si>
    <t>4135-24</t>
  </si>
  <si>
    <t>5932-6</t>
  </si>
  <si>
    <t>5230-34</t>
  </si>
  <si>
    <t>4459-89</t>
  </si>
  <si>
    <t>RUBEN CARTER</t>
  </si>
  <si>
    <t>4176-98</t>
  </si>
  <si>
    <t>5620-3</t>
  </si>
  <si>
    <t>JEROME ROGERS</t>
  </si>
  <si>
    <t>4804-46</t>
  </si>
  <si>
    <t>4354-18</t>
  </si>
  <si>
    <t>JARED MYERS</t>
  </si>
  <si>
    <t>5099-33</t>
  </si>
  <si>
    <t>5134-28</t>
  </si>
  <si>
    <t>CLYDE GIBSON</t>
  </si>
  <si>
    <t>5883-38</t>
  </si>
  <si>
    <t>ROGER FOSTER</t>
  </si>
  <si>
    <t>4243-20</t>
  </si>
  <si>
    <t>5174-57</t>
  </si>
  <si>
    <t>4891-78</t>
  </si>
  <si>
    <t>LEWIS HANSEN</t>
  </si>
  <si>
    <t>5691-11</t>
  </si>
  <si>
    <t>ELMER COLEMAN</t>
  </si>
  <si>
    <t>4086-47</t>
  </si>
  <si>
    <t>5843-40</t>
  </si>
  <si>
    <t>CRAIG SIMMONS</t>
  </si>
  <si>
    <t>4568-91</t>
  </si>
  <si>
    <t>5702-7</t>
  </si>
  <si>
    <t>CHARLIE SANTOS</t>
  </si>
  <si>
    <t>4530-87</t>
  </si>
  <si>
    <t>4969-62</t>
  </si>
  <si>
    <t>ALLEN JAMES</t>
  </si>
  <si>
    <t>5706-87</t>
  </si>
  <si>
    <t>CECIL COOPER</t>
  </si>
  <si>
    <t>5112-36</t>
  </si>
  <si>
    <t>4727-43</t>
  </si>
  <si>
    <t>4404-98</t>
  </si>
  <si>
    <t>4218-85</t>
  </si>
  <si>
    <t>5998-84</t>
  </si>
  <si>
    <t>4373-30</t>
  </si>
  <si>
    <t>5750-36</t>
  </si>
  <si>
    <t>5642-68</t>
  </si>
  <si>
    <t>TIM CHAVEZ</t>
  </si>
  <si>
    <t>4029-78</t>
  </si>
  <si>
    <t>4454-85</t>
  </si>
  <si>
    <t>JONATHAN MARSHALL</t>
  </si>
  <si>
    <t>4354-39</t>
  </si>
  <si>
    <t>4495-11</t>
  </si>
  <si>
    <t>5949-7</t>
  </si>
  <si>
    <t>4551-97</t>
  </si>
  <si>
    <t>4374-22</t>
  </si>
  <si>
    <t>MARTIN VARGAS</t>
  </si>
  <si>
    <t>5601-39</t>
  </si>
  <si>
    <t>5172-52</t>
  </si>
  <si>
    <t>5920-58</t>
  </si>
  <si>
    <t>JEROME NICHOLS</t>
  </si>
  <si>
    <t>4694-16</t>
  </si>
  <si>
    <t>4430-65</t>
  </si>
  <si>
    <t>5966-5</t>
  </si>
  <si>
    <t>RON LANE</t>
  </si>
  <si>
    <t>5152-2</t>
  </si>
  <si>
    <t>4481-45</t>
  </si>
  <si>
    <t>4005-33</t>
  </si>
  <si>
    <t>4577-7</t>
  </si>
  <si>
    <t>4676-48</t>
  </si>
  <si>
    <t>5881-89</t>
  </si>
  <si>
    <t>5383-86</t>
  </si>
  <si>
    <t>4340-34</t>
  </si>
  <si>
    <t>5574-65</t>
  </si>
  <si>
    <t>4564-97</t>
  </si>
  <si>
    <t>5772-89</t>
  </si>
  <si>
    <t>4308-24</t>
  </si>
  <si>
    <t>CHRISTOPHER LOPEZ</t>
  </si>
  <si>
    <t>4526-90</t>
  </si>
  <si>
    <t>5957-20</t>
  </si>
  <si>
    <t>5814-14</t>
  </si>
  <si>
    <t>RUSSELL SANTOS</t>
  </si>
  <si>
    <t>4859-54</t>
  </si>
  <si>
    <t>5379-75</t>
  </si>
  <si>
    <t>4312-52</t>
  </si>
  <si>
    <t>4542-84</t>
  </si>
  <si>
    <t>5444-86</t>
  </si>
  <si>
    <t>4712-18</t>
  </si>
  <si>
    <t>4172-45</t>
  </si>
  <si>
    <t>ALEXANDER WILSON</t>
  </si>
  <si>
    <t>5705-12</t>
  </si>
  <si>
    <t>4791-36</t>
  </si>
  <si>
    <t>MIKE SCHMIDT</t>
  </si>
  <si>
    <t>4856-35</t>
  </si>
  <si>
    <t>4194-89</t>
  </si>
  <si>
    <t>LEON JOHNSTON</t>
  </si>
  <si>
    <t>4386-23</t>
  </si>
  <si>
    <t>VICTOR FORD</t>
  </si>
  <si>
    <t>4633-89</t>
  </si>
  <si>
    <t>5040-42</t>
  </si>
  <si>
    <t>LEE GEORGE</t>
  </si>
  <si>
    <t>4678-21</t>
  </si>
  <si>
    <t>4469-58</t>
  </si>
  <si>
    <t>4394-49</t>
  </si>
  <si>
    <t>5361-12</t>
  </si>
  <si>
    <t>4356-33</t>
  </si>
  <si>
    <t>4587-65</t>
  </si>
  <si>
    <t>4504-55</t>
  </si>
  <si>
    <t>4278-78</t>
  </si>
  <si>
    <t>4400-48</t>
  </si>
  <si>
    <t>FRANKLIN FOSTER</t>
  </si>
  <si>
    <t>5396-66</t>
  </si>
  <si>
    <t>4793-54</t>
  </si>
  <si>
    <t>5991-1</t>
  </si>
  <si>
    <t>DUSTIN RICHARDSON</t>
  </si>
  <si>
    <t>5038-43</t>
  </si>
  <si>
    <t>5272-31</t>
  </si>
  <si>
    <t>5821-86</t>
  </si>
  <si>
    <t>ZACHARY KENNEDY</t>
  </si>
  <si>
    <t>4007-49</t>
  </si>
  <si>
    <t>ROLAND WILLIAMS</t>
  </si>
  <si>
    <t>5754-65</t>
  </si>
  <si>
    <t>5241-25</t>
  </si>
  <si>
    <t>5288-98</t>
  </si>
  <si>
    <t>TOM GRIFFIN</t>
  </si>
  <si>
    <t>4349-13</t>
  </si>
  <si>
    <t>5496-56</t>
  </si>
  <si>
    <t>JEROME WHITE</t>
  </si>
  <si>
    <t>4037-18</t>
  </si>
  <si>
    <t>5067-83</t>
  </si>
  <si>
    <t>HOWARD FOX</t>
  </si>
  <si>
    <t>4379-36</t>
  </si>
  <si>
    <t>4774-24</t>
  </si>
  <si>
    <t>5214-50</t>
  </si>
  <si>
    <t>4618-26</t>
  </si>
  <si>
    <t>RODNEY WILSON</t>
  </si>
  <si>
    <t>5416-67</t>
  </si>
  <si>
    <t>4375-19</t>
  </si>
  <si>
    <t>HAROLD HUNTER</t>
  </si>
  <si>
    <t>5383-8</t>
  </si>
  <si>
    <t>4349-79</t>
  </si>
  <si>
    <t>STANLEY ALVARADO</t>
  </si>
  <si>
    <t>5679-68</t>
  </si>
  <si>
    <t>CHARLES KIM</t>
  </si>
  <si>
    <t>4473-10</t>
  </si>
  <si>
    <t>CHAD BAKER</t>
  </si>
  <si>
    <t>5456-25</t>
  </si>
  <si>
    <t>5004-95</t>
  </si>
  <si>
    <t>JASON MCDONALD</t>
  </si>
  <si>
    <t>5653-29</t>
  </si>
  <si>
    <t>5022-62</t>
  </si>
  <si>
    <t>4104-47</t>
  </si>
  <si>
    <t>CLARENCE SANCHEZ</t>
  </si>
  <si>
    <t>4027-83</t>
  </si>
  <si>
    <t>4717-22</t>
  </si>
  <si>
    <t>JAMIE BENNETT</t>
  </si>
  <si>
    <t>4945-20</t>
  </si>
  <si>
    <t>DARRELL WOOD</t>
  </si>
  <si>
    <t>5320-63</t>
  </si>
  <si>
    <t>MIKE JIMENEZ</t>
  </si>
  <si>
    <t>4279-23</t>
  </si>
  <si>
    <t>5806-60</t>
  </si>
  <si>
    <t>BILLY FLORES</t>
  </si>
  <si>
    <t>5826-88</t>
  </si>
  <si>
    <t>SHANE MEDINA</t>
  </si>
  <si>
    <t>4381-68</t>
  </si>
  <si>
    <t>4885-73</t>
  </si>
  <si>
    <t>4015-9</t>
  </si>
  <si>
    <t>ADRIAN LONG</t>
  </si>
  <si>
    <t>5901-52</t>
  </si>
  <si>
    <t>5178-35</t>
  </si>
  <si>
    <t>4561-9</t>
  </si>
  <si>
    <t>5386-32</t>
  </si>
  <si>
    <t>BRIAN HOWARD</t>
  </si>
  <si>
    <t>5052-57</t>
  </si>
  <si>
    <t>5142-33</t>
  </si>
  <si>
    <t>HENRY REED</t>
  </si>
  <si>
    <t>5691-58</t>
  </si>
  <si>
    <t>4321-6</t>
  </si>
  <si>
    <t>JESSIE WATSON</t>
  </si>
  <si>
    <t>5194-35</t>
  </si>
  <si>
    <t>MARVIN MEYER</t>
  </si>
  <si>
    <t>5997-15</t>
  </si>
  <si>
    <t>4896-39</t>
  </si>
  <si>
    <t>MARVIN SIMPSON</t>
  </si>
  <si>
    <t>5540-68</t>
  </si>
  <si>
    <t>5932-40</t>
  </si>
  <si>
    <t>4165-86</t>
  </si>
  <si>
    <t>4328-24</t>
  </si>
  <si>
    <t>4855-67</t>
  </si>
  <si>
    <t>5118-52</t>
  </si>
  <si>
    <t>4191-68</t>
  </si>
  <si>
    <t>4046-58</t>
  </si>
  <si>
    <t>GREG WARD</t>
  </si>
  <si>
    <t>4743-76</t>
  </si>
  <si>
    <t>FRANCIS PERRY</t>
  </si>
  <si>
    <t>5203-38</t>
  </si>
  <si>
    <t>ANDREW MORALES</t>
  </si>
  <si>
    <t>4502-19</t>
  </si>
  <si>
    <t>5984-96</t>
  </si>
  <si>
    <t>4151-84</t>
  </si>
  <si>
    <t>5550-58</t>
  </si>
  <si>
    <t>4353-66</t>
  </si>
  <si>
    <t>COREY STEVENS</t>
  </si>
  <si>
    <t>4685-79</t>
  </si>
  <si>
    <t>ZACHARY ROBINSON</t>
  </si>
  <si>
    <t>5896-39</t>
  </si>
  <si>
    <t>COREY BOYD</t>
  </si>
  <si>
    <t>4930-91</t>
  </si>
  <si>
    <t>PEDRO KELLY</t>
  </si>
  <si>
    <t>5687-34</t>
  </si>
  <si>
    <t>4027-50</t>
  </si>
  <si>
    <t>4058-58</t>
  </si>
  <si>
    <t>5578-9</t>
  </si>
  <si>
    <t>4390-45</t>
  </si>
  <si>
    <t>4436-21</t>
  </si>
  <si>
    <t>ANTONIO NGUYEN</t>
  </si>
  <si>
    <t>4971-75</t>
  </si>
  <si>
    <t>5237-75</t>
  </si>
  <si>
    <t>5103-1</t>
  </si>
  <si>
    <t>CHRISTOPHER MENDEZ</t>
  </si>
  <si>
    <t>5154-55</t>
  </si>
  <si>
    <t>5078-48</t>
  </si>
  <si>
    <t>5284-26</t>
  </si>
  <si>
    <t>4375-18</t>
  </si>
  <si>
    <t>TONY FERGUSON</t>
  </si>
  <si>
    <t>4524-85</t>
  </si>
  <si>
    <t>CLAUDE JAMES</t>
  </si>
  <si>
    <t>4705-12</t>
  </si>
  <si>
    <t>4492-78</t>
  </si>
  <si>
    <t>5304-86</t>
  </si>
  <si>
    <t>NORMAN ANDREWS</t>
  </si>
  <si>
    <t>5680-99</t>
  </si>
  <si>
    <t>5679-44</t>
  </si>
  <si>
    <t>5909-29</t>
  </si>
  <si>
    <t>5138-17</t>
  </si>
  <si>
    <t>4712-81</t>
  </si>
  <si>
    <t>5310-30</t>
  </si>
  <si>
    <t>ALFRED RYAN</t>
  </si>
  <si>
    <t>5388-3</t>
  </si>
  <si>
    <t>DAVID GONZALEZ</t>
  </si>
  <si>
    <t>5461-11</t>
  </si>
  <si>
    <t>JAMIE COOK</t>
  </si>
  <si>
    <t>4947-62</t>
  </si>
  <si>
    <t>4039-45</t>
  </si>
  <si>
    <t>4274-99</t>
  </si>
  <si>
    <t>4477-12</t>
  </si>
  <si>
    <t>5707-64</t>
  </si>
  <si>
    <t>5553-96</t>
  </si>
  <si>
    <t>RAUL DUNCAN</t>
  </si>
  <si>
    <t>5063-87</t>
  </si>
  <si>
    <t>STANLEY PERKINS</t>
  </si>
  <si>
    <t>5412-5</t>
  </si>
  <si>
    <t>4995-57</t>
  </si>
  <si>
    <t>ERNEST SHAW</t>
  </si>
  <si>
    <t>5957-6</t>
  </si>
  <si>
    <t>JOE LAWRENCE</t>
  </si>
  <si>
    <t>5724-57</t>
  </si>
  <si>
    <t>5788-77</t>
  </si>
  <si>
    <t>5733-37</t>
  </si>
  <si>
    <t>4239-40</t>
  </si>
  <si>
    <t>5620-8</t>
  </si>
  <si>
    <t>4758-76</t>
  </si>
  <si>
    <t>5388-7</t>
  </si>
  <si>
    <t>5282-28</t>
  </si>
  <si>
    <t>5021-51</t>
  </si>
  <si>
    <t>5791-20</t>
  </si>
  <si>
    <t>5528-3</t>
  </si>
  <si>
    <t>5925-44</t>
  </si>
  <si>
    <t>4777-23</t>
  </si>
  <si>
    <t>4853-78</t>
  </si>
  <si>
    <t>TRAVIS FLORES</t>
  </si>
  <si>
    <t>5292-8</t>
  </si>
  <si>
    <t>5156-77</t>
  </si>
  <si>
    <t>4933-27</t>
  </si>
  <si>
    <t>5113-69</t>
  </si>
  <si>
    <t>4435-85</t>
  </si>
  <si>
    <t>JEFF TORRES</t>
  </si>
  <si>
    <t>5475-28</t>
  </si>
  <si>
    <t>4574-51</t>
  </si>
  <si>
    <t>4085-5</t>
  </si>
  <si>
    <t>4971-32</t>
  </si>
  <si>
    <t>4151-20</t>
  </si>
  <si>
    <t>5939-38</t>
  </si>
  <si>
    <t>4266-39</t>
  </si>
  <si>
    <t>5109-100</t>
  </si>
  <si>
    <t>ANGEL RICHARDSON</t>
  </si>
  <si>
    <t>4736-62</t>
  </si>
  <si>
    <t>4882-4</t>
  </si>
  <si>
    <t>4199-25</t>
  </si>
  <si>
    <t>5270-40</t>
  </si>
  <si>
    <t>5205-33</t>
  </si>
  <si>
    <t>4378-29</t>
  </si>
  <si>
    <t>JOHNNY CONTRERAS</t>
  </si>
  <si>
    <t>5802-83</t>
  </si>
  <si>
    <t>4308-42</t>
  </si>
  <si>
    <t>5910-53</t>
  </si>
  <si>
    <t>5668-21</t>
  </si>
  <si>
    <t>5883-86</t>
  </si>
  <si>
    <t>5079-82</t>
  </si>
  <si>
    <t>5035-50</t>
  </si>
  <si>
    <t>4533-42</t>
  </si>
  <si>
    <t>5714-98</t>
  </si>
  <si>
    <t>4182-76</t>
  </si>
  <si>
    <t>5067-63</t>
  </si>
  <si>
    <t>5704-56</t>
  </si>
  <si>
    <t>4619-84</t>
  </si>
  <si>
    <t>5894-46</t>
  </si>
  <si>
    <t>4601-75</t>
  </si>
  <si>
    <t>4819-18</t>
  </si>
  <si>
    <t>5128-50</t>
  </si>
  <si>
    <t>5684-24</t>
  </si>
  <si>
    <t>4570-70</t>
  </si>
  <si>
    <t>4427-91</t>
  </si>
  <si>
    <t>LARRY COLLINS</t>
  </si>
  <si>
    <t>5903-94</t>
  </si>
  <si>
    <t>BEN MORALES</t>
  </si>
  <si>
    <t>5709-22</t>
  </si>
  <si>
    <t>4077-13</t>
  </si>
  <si>
    <t>5454-64</t>
  </si>
  <si>
    <t>5702-94</t>
  </si>
  <si>
    <t>WILLIAM KELLEY</t>
  </si>
  <si>
    <t>5722-78</t>
  </si>
  <si>
    <t>4265-96</t>
  </si>
  <si>
    <t>5380-83</t>
  </si>
  <si>
    <t>ERIK SIMMONS</t>
  </si>
  <si>
    <t>5545-96</t>
  </si>
  <si>
    <t>JOEL HAWKINS</t>
  </si>
  <si>
    <t>4437-41</t>
  </si>
  <si>
    <t>BILLY OLSON</t>
  </si>
  <si>
    <t>5770-97</t>
  </si>
  <si>
    <t>4358-61</t>
  </si>
  <si>
    <t>5886-6</t>
  </si>
  <si>
    <t>SHAWN SANCHEZ</t>
  </si>
  <si>
    <t>4433-59</t>
  </si>
  <si>
    <t>5436-90</t>
  </si>
  <si>
    <t>4584-61</t>
  </si>
  <si>
    <t>WESLEY MUNOZ</t>
  </si>
  <si>
    <t>4952-72</t>
  </si>
  <si>
    <t>DANNY RICHARDSON</t>
  </si>
  <si>
    <t>5796-86</t>
  </si>
  <si>
    <t>VICTOR WATSON</t>
  </si>
  <si>
    <t>4306-5</t>
  </si>
  <si>
    <t>5252-7</t>
  </si>
  <si>
    <t>5409-87</t>
  </si>
  <si>
    <t>4782-28</t>
  </si>
  <si>
    <t>RUSSELL WILLIAMS</t>
  </si>
  <si>
    <t>5712-16</t>
  </si>
  <si>
    <t>JERRY HILL</t>
  </si>
  <si>
    <t>5163-55</t>
  </si>
  <si>
    <t>4383-71</t>
  </si>
  <si>
    <t>NATHAN COLE</t>
  </si>
  <si>
    <t>4950-52</t>
  </si>
  <si>
    <t>4045-94</t>
  </si>
  <si>
    <t>4215-36</t>
  </si>
  <si>
    <t>4970-16</t>
  </si>
  <si>
    <t>4013-27</t>
  </si>
  <si>
    <t>5228-76</t>
  </si>
  <si>
    <t>4782-33</t>
  </si>
  <si>
    <t>5956-34</t>
  </si>
  <si>
    <t>TOMMY DELGADO</t>
  </si>
  <si>
    <t>4429-36</t>
  </si>
  <si>
    <t>4961-99</t>
  </si>
  <si>
    <t>5896-16</t>
  </si>
  <si>
    <t>JEFF GRIFFIN</t>
  </si>
  <si>
    <t>4893-73</t>
  </si>
  <si>
    <t>5905-89</t>
  </si>
  <si>
    <t>4148-2</t>
  </si>
  <si>
    <t>4131-78</t>
  </si>
  <si>
    <t>5590-28</t>
  </si>
  <si>
    <t>5501-95</t>
  </si>
  <si>
    <t>4791-64</t>
  </si>
  <si>
    <t>5903-95</t>
  </si>
  <si>
    <t>RONALD WALLACE</t>
  </si>
  <si>
    <t>4826-95</t>
  </si>
  <si>
    <t>4448-65</t>
  </si>
  <si>
    <t>4654-58</t>
  </si>
  <si>
    <t>ANTONIO JENKINS</t>
  </si>
  <si>
    <t>5666-74</t>
  </si>
  <si>
    <t>4580-39</t>
  </si>
  <si>
    <t>HERBERT ARNOLD</t>
  </si>
  <si>
    <t>5297-2</t>
  </si>
  <si>
    <t>5453-53</t>
  </si>
  <si>
    <t>4297-96</t>
  </si>
  <si>
    <t>RICK JACKSON</t>
  </si>
  <si>
    <t>5218-58</t>
  </si>
  <si>
    <t>4536-41</t>
  </si>
  <si>
    <t>5308-98</t>
  </si>
  <si>
    <t>4843-79</t>
  </si>
  <si>
    <t>4250-2</t>
  </si>
  <si>
    <t>5252-54</t>
  </si>
  <si>
    <t>BARRY RICHARDS</t>
  </si>
  <si>
    <t>5644-49</t>
  </si>
  <si>
    <t>5955-3</t>
  </si>
  <si>
    <t>5051-11</t>
  </si>
  <si>
    <t>4211-91</t>
  </si>
  <si>
    <t>KYLE SILVA</t>
  </si>
  <si>
    <t>5961-92</t>
  </si>
  <si>
    <t>5162-47</t>
  </si>
  <si>
    <t>5516-72</t>
  </si>
  <si>
    <t>JOHN MORALES</t>
  </si>
  <si>
    <t>4298-26</t>
  </si>
  <si>
    <t>5319-69</t>
  </si>
  <si>
    <t>5720-18</t>
  </si>
  <si>
    <t>4456-78</t>
  </si>
  <si>
    <t>STEVEN CASTRO</t>
  </si>
  <si>
    <t>5235-34</t>
  </si>
  <si>
    <t>5988-73</t>
  </si>
  <si>
    <t>5885-10</t>
  </si>
  <si>
    <t>5813-23</t>
  </si>
  <si>
    <t>4195-1</t>
  </si>
  <si>
    <t>4413-57</t>
  </si>
  <si>
    <t>4141-11</t>
  </si>
  <si>
    <t>DON HUNT</t>
  </si>
  <si>
    <t>5156-98</t>
  </si>
  <si>
    <t>5299-52</t>
  </si>
  <si>
    <t>4536-26</t>
  </si>
  <si>
    <t>DEAN DUNCAN</t>
  </si>
  <si>
    <t>0-10</t>
  </si>
  <si>
    <t>10-20</t>
  </si>
  <si>
    <t>20-30</t>
  </si>
  <si>
    <t>30-40</t>
  </si>
  <si>
    <t>40-50</t>
  </si>
  <si>
    <t>50-60</t>
  </si>
  <si>
    <t>60-70</t>
  </si>
  <si>
    <t>80-90</t>
  </si>
  <si>
    <t>90-100</t>
  </si>
  <si>
    <t>100 plus</t>
  </si>
  <si>
    <t>Tax Slab</t>
  </si>
  <si>
    <t>Discount</t>
  </si>
  <si>
    <t>Retail price range</t>
  </si>
  <si>
    <t xml:space="preserve">Use match to automate the formula </t>
  </si>
  <si>
    <t>Date</t>
  </si>
  <si>
    <t>Delhi</t>
  </si>
  <si>
    <t>Mumbai</t>
  </si>
  <si>
    <t>Laptop</t>
  </si>
  <si>
    <t>Bulb</t>
  </si>
  <si>
    <t>iphone</t>
  </si>
  <si>
    <t>Chair</t>
  </si>
  <si>
    <t>Product</t>
  </si>
  <si>
    <t>Jaipur</t>
  </si>
  <si>
    <t>Agra</t>
  </si>
  <si>
    <t>Qty</t>
  </si>
  <si>
    <t>Price</t>
  </si>
  <si>
    <t>Final Price</t>
  </si>
  <si>
    <t>total Revenue (final price x qty)</t>
  </si>
  <si>
    <t>Q1</t>
  </si>
  <si>
    <t>Fill the "Revenue sheet" using other data available in the same sheet</t>
  </si>
  <si>
    <t>= Price x (1-discount)</t>
  </si>
  <si>
    <t>25 marks</t>
  </si>
  <si>
    <t>Q2</t>
  </si>
  <si>
    <t>(retail price-cost price)/cost price</t>
  </si>
  <si>
    <t>(1+tax)xRetail Price</t>
  </si>
  <si>
    <t>(Price including tax x Quantity)</t>
  </si>
  <si>
    <t>Subtotal x Discount%</t>
  </si>
  <si>
    <t>Subtotal - Discount + shipping cost</t>
  </si>
  <si>
    <t>Fill the "Table" Sheet using data available in other sheets</t>
  </si>
  <si>
    <t>105 marks</t>
  </si>
  <si>
    <t>Concat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</si>
</sst>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4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9" fontId="0" fillId="0" borderId="0" xfId="0" applyNumberFormat="1"/>
    <xf numFmtId="10" fontId="0" fillId="0" borderId="0" xfId="0" applyNumberFormat="1"/>
    <xf numFmtId="0" fontId="0" fillId="3" borderId="0" xfId="0" applyFill="1"/>
    <xf numFmtId="0" fontId="1" fillId="4" borderId="3" xfId="0" applyFont="1" applyFill="1" applyBorder="1"/>
    <xf numFmtId="14" fontId="0" fillId="0" borderId="3" xfId="0" applyNumberFormat="1" applyBorder="1"/>
    <xf numFmtId="0" fontId="0" fillId="0" borderId="3" xfId="0" applyBorder="1"/>
    <xf numFmtId="9" fontId="0" fillId="0" borderId="3" xfId="0" applyNumberFormat="1" applyBorder="1"/>
    <xf numFmtId="0" fontId="1" fillId="0" borderId="3" xfId="0" applyFont="1" applyBorder="1"/>
    <xf numFmtId="0" fontId="1" fillId="5" borderId="1" xfId="0" applyFont="1" applyFill="1" applyBorder="1"/>
    <xf numFmtId="0" fontId="1" fillId="6" borderId="0" xfId="0" applyFont="1" applyFill="1"/>
    <xf numFmtId="0" fontId="0" fillId="3" borderId="3" xfId="0" applyFill="1" applyBorder="1"/>
    <xf numFmtId="0" fontId="1" fillId="3" borderId="3" xfId="0" applyFont="1" applyFill="1" applyBorder="1"/>
    <xf numFmtId="9" fontId="0" fillId="0" borderId="3" xfId="1" applyFont="1" applyBorder="1"/>
    <xf numFmtId="0" fontId="0" fillId="0" borderId="0" xfId="0" quotePrefix="1"/>
    <xf numFmtId="0" fontId="0" fillId="0" borderId="0" xfId="0" applyAlignment="1">
      <alignment wrapText="1"/>
    </xf>
    <xf numFmtId="0" fontId="1" fillId="0" borderId="4" xfId="0" applyFont="1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0" borderId="0" xfId="0" applyBorder="1"/>
    <xf numFmtId="9" fontId="0" fillId="0" borderId="0" xfId="0" applyNumberFormat="1" applyBorder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4996-E269-4F4A-AF09-7655672FA774}">
  <dimension ref="B3:D4"/>
  <sheetViews>
    <sheetView workbookViewId="0">
      <selection activeCell="D26" sqref="D26"/>
    </sheetView>
  </sheetViews>
  <sheetFormatPr defaultRowHeight="15.6" x14ac:dyDescent="0.3"/>
  <cols>
    <col min="3" max="3" width="59.796875" bestFit="1" customWidth="1"/>
    <col min="4" max="4" width="8.296875" bestFit="1" customWidth="1"/>
  </cols>
  <sheetData>
    <row r="3" spans="2:4" x14ac:dyDescent="0.3">
      <c r="B3" t="s">
        <v>1659</v>
      </c>
      <c r="C3" t="s">
        <v>1660</v>
      </c>
      <c r="D3" t="s">
        <v>1662</v>
      </c>
    </row>
    <row r="4" spans="2:4" x14ac:dyDescent="0.3">
      <c r="B4" t="s">
        <v>1663</v>
      </c>
      <c r="C4" t="s">
        <v>1669</v>
      </c>
      <c r="D4" t="s">
        <v>1670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B7150-F04A-E54D-B1CB-9D8FA1465202}">
  <sheetPr>
    <tabColor theme="9" tint="0.39997558519241921"/>
  </sheetPr>
  <dimension ref="A2:AA2061"/>
  <sheetViews>
    <sheetView workbookViewId="0">
      <selection activeCell="D4" sqref="D4"/>
    </sheetView>
  </sheetViews>
  <sheetFormatPr defaultColWidth="11.19921875" defaultRowHeight="15.6" x14ac:dyDescent="0.3"/>
  <cols>
    <col min="1" max="1" width="10.09765625" bestFit="1" customWidth="1"/>
    <col min="2" max="2" width="7.796875" bestFit="1" customWidth="1"/>
    <col min="3" max="3" width="7.5" bestFit="1" customWidth="1"/>
    <col min="4" max="4" width="6.5" customWidth="1"/>
    <col min="5" max="5" width="5" bestFit="1" customWidth="1"/>
    <col min="6" max="6" width="8.19921875" bestFit="1" customWidth="1"/>
    <col min="7" max="7" width="9.5" bestFit="1" customWidth="1"/>
    <col min="8" max="8" width="27.59765625" bestFit="1" customWidth="1"/>
    <col min="9" max="9" width="14.5" customWidth="1"/>
    <col min="16" max="17" width="19" bestFit="1" customWidth="1"/>
  </cols>
  <sheetData>
    <row r="2" spans="1:27" x14ac:dyDescent="0.3">
      <c r="G2" s="17" t="s">
        <v>1661</v>
      </c>
      <c r="H2" s="17"/>
      <c r="I2" s="17"/>
    </row>
    <row r="3" spans="1:27" x14ac:dyDescent="0.3">
      <c r="A3" s="7" t="s">
        <v>1645</v>
      </c>
      <c r="B3" s="7" t="s">
        <v>3</v>
      </c>
      <c r="C3" s="7" t="s">
        <v>1652</v>
      </c>
      <c r="D3" s="7" t="s">
        <v>1655</v>
      </c>
      <c r="E3" s="7" t="s">
        <v>1656</v>
      </c>
      <c r="F3" s="7" t="s">
        <v>1642</v>
      </c>
      <c r="G3" s="7" t="s">
        <v>1657</v>
      </c>
      <c r="H3" s="7" t="s">
        <v>1658</v>
      </c>
      <c r="J3" s="11" t="s">
        <v>1642</v>
      </c>
      <c r="K3" s="11" t="s">
        <v>1648</v>
      </c>
      <c r="L3" s="11" t="s">
        <v>1649</v>
      </c>
      <c r="M3" s="11" t="s">
        <v>1650</v>
      </c>
      <c r="N3" s="11" t="s">
        <v>1651</v>
      </c>
      <c r="O3" s="19"/>
      <c r="P3" s="20" t="s">
        <v>1671</v>
      </c>
      <c r="Q3" t="s">
        <v>1645</v>
      </c>
      <c r="R3" t="s">
        <v>3</v>
      </c>
      <c r="S3" t="s">
        <v>1652</v>
      </c>
      <c r="T3" t="s">
        <v>1655</v>
      </c>
      <c r="W3" s="11" t="s">
        <v>1652</v>
      </c>
      <c r="X3" s="11" t="s">
        <v>1648</v>
      </c>
      <c r="Y3" s="11" t="s">
        <v>1649</v>
      </c>
      <c r="Z3" s="11" t="s">
        <v>1650</v>
      </c>
      <c r="AA3" s="11" t="s">
        <v>1651</v>
      </c>
    </row>
    <row r="4" spans="1:27" x14ac:dyDescent="0.3">
      <c r="A4" s="8">
        <v>39063</v>
      </c>
      <c r="B4" s="9" t="s">
        <v>1646</v>
      </c>
      <c r="C4" s="9" t="s">
        <v>1648</v>
      </c>
      <c r="D4" s="9">
        <f>VLOOKUP(A4&amp;B4&amp;C4,$P$4:$T$2061,5,0)</f>
        <v>158</v>
      </c>
      <c r="E4" s="9">
        <f>LOOKUP(C4,$X$3:$AA$4)</f>
        <v>200</v>
      </c>
      <c r="F4" s="16">
        <f>INDEX($J$3:$N$7,MATCH(B4,$J$3:$J$7,0),MATCH(C4,$J$3:$N$3,0))</f>
        <v>0.13</v>
      </c>
      <c r="G4" s="9">
        <f>E4*(1-F4)</f>
        <v>174</v>
      </c>
      <c r="H4" s="9">
        <f>G4*D4</f>
        <v>27492</v>
      </c>
      <c r="J4" s="9" t="s">
        <v>1646</v>
      </c>
      <c r="K4" s="10">
        <v>0.13</v>
      </c>
      <c r="L4" s="10">
        <v>0.09</v>
      </c>
      <c r="M4" s="10">
        <v>0.24</v>
      </c>
      <c r="N4" s="10">
        <v>0.33</v>
      </c>
      <c r="O4" s="23"/>
      <c r="P4" s="1" t="str">
        <f>Q4&amp;R4&amp;S4</f>
        <v>39120Agraiphone</v>
      </c>
      <c r="Q4" s="1">
        <v>39120</v>
      </c>
      <c r="R4" s="1" t="s">
        <v>1654</v>
      </c>
      <c r="S4" s="1" t="s">
        <v>1650</v>
      </c>
      <c r="T4">
        <v>214</v>
      </c>
      <c r="W4" s="9" t="s">
        <v>1656</v>
      </c>
      <c r="X4" s="9">
        <v>1000</v>
      </c>
      <c r="Y4" s="9">
        <v>10</v>
      </c>
      <c r="Z4" s="9">
        <v>500</v>
      </c>
      <c r="AA4" s="9">
        <v>200</v>
      </c>
    </row>
    <row r="5" spans="1:27" x14ac:dyDescent="0.3">
      <c r="A5" s="8">
        <v>39063</v>
      </c>
      <c r="B5" s="9" t="s">
        <v>1646</v>
      </c>
      <c r="C5" s="9" t="s">
        <v>1649</v>
      </c>
      <c r="D5" s="9">
        <f t="shared" ref="D5:D68" si="0">VLOOKUP(A5&amp;B5&amp;C5,$P$4:$T$2061,5,0)</f>
        <v>357</v>
      </c>
      <c r="E5" s="9">
        <f>LOOKUP(C5,$X$3:$AA$4)</f>
        <v>10</v>
      </c>
      <c r="F5" s="16">
        <f>INDEX($J$3:$N$7,MATCH(B5,$J$3:$J$7,0),MATCH(C5,$J$3:$N$3,0))</f>
        <v>0.09</v>
      </c>
      <c r="G5" s="9">
        <f t="shared" ref="G5:G68" si="1">E5*(1-F5)</f>
        <v>9.1</v>
      </c>
      <c r="H5" s="9">
        <f>G5*D5</f>
        <v>3248.7</v>
      </c>
      <c r="J5" s="9" t="s">
        <v>1647</v>
      </c>
      <c r="K5" s="10">
        <v>0.1</v>
      </c>
      <c r="L5" s="10">
        <v>0.05</v>
      </c>
      <c r="M5" s="10">
        <v>0.2</v>
      </c>
      <c r="N5" s="10">
        <v>0.4</v>
      </c>
      <c r="O5" s="23"/>
      <c r="P5" s="1" t="str">
        <f t="shared" ref="P5:Q68" si="2">Q5&amp;R5&amp;S5</f>
        <v>39170AgraBulb</v>
      </c>
      <c r="Q5" s="1">
        <v>39170</v>
      </c>
      <c r="R5" s="1" t="s">
        <v>1654</v>
      </c>
      <c r="S5" s="1" t="s">
        <v>1649</v>
      </c>
      <c r="T5">
        <v>284</v>
      </c>
    </row>
    <row r="6" spans="1:27" x14ac:dyDescent="0.3">
      <c r="A6" s="8">
        <v>39063</v>
      </c>
      <c r="B6" s="9" t="s">
        <v>1646</v>
      </c>
      <c r="C6" s="9" t="s">
        <v>1650</v>
      </c>
      <c r="D6" s="9">
        <f t="shared" si="0"/>
        <v>267</v>
      </c>
      <c r="E6" s="9">
        <f>LOOKUP(C6,$X$3:$AA$4)</f>
        <v>500</v>
      </c>
      <c r="F6" s="16">
        <f>INDEX($J$3:$N$7,MATCH(B6,$J$3:$J$7,0),MATCH(C6,$J$3:$N$3,0))</f>
        <v>0.24</v>
      </c>
      <c r="G6" s="9">
        <f t="shared" si="1"/>
        <v>380</v>
      </c>
      <c r="H6" s="9">
        <f>G6*D6</f>
        <v>101460</v>
      </c>
      <c r="J6" s="9" t="s">
        <v>1653</v>
      </c>
      <c r="K6" s="10">
        <v>0.09</v>
      </c>
      <c r="L6" s="10">
        <v>0.08</v>
      </c>
      <c r="M6" s="10">
        <v>0.2</v>
      </c>
      <c r="N6" s="10">
        <v>0.36</v>
      </c>
      <c r="O6" s="23"/>
      <c r="P6" s="1" t="str">
        <f t="shared" si="2"/>
        <v>39153JaipurChair</v>
      </c>
      <c r="Q6" s="1">
        <v>39153</v>
      </c>
      <c r="R6" s="1" t="s">
        <v>1653</v>
      </c>
      <c r="S6" s="1" t="s">
        <v>1651</v>
      </c>
      <c r="T6">
        <v>116</v>
      </c>
    </row>
    <row r="7" spans="1:27" x14ac:dyDescent="0.3">
      <c r="A7" s="8">
        <v>39063</v>
      </c>
      <c r="B7" s="9" t="s">
        <v>1646</v>
      </c>
      <c r="C7" s="9" t="s">
        <v>1651</v>
      </c>
      <c r="D7" s="9">
        <f t="shared" si="0"/>
        <v>376</v>
      </c>
      <c r="E7" s="9">
        <f>LOOKUP(C7,$X$3:$AA$4)</f>
        <v>10</v>
      </c>
      <c r="F7" s="16">
        <f>INDEX($J$3:$N$7,MATCH(B7,$J$3:$J$7,0),MATCH(C7,$J$3:$N$3,0))</f>
        <v>0.33</v>
      </c>
      <c r="G7" s="9">
        <f t="shared" si="1"/>
        <v>6.6999999999999993</v>
      </c>
      <c r="H7" s="9">
        <f>G7*D7</f>
        <v>2519.1999999999998</v>
      </c>
      <c r="J7" s="9" t="s">
        <v>1654</v>
      </c>
      <c r="K7" s="10">
        <v>0.05</v>
      </c>
      <c r="L7" s="10">
        <v>0.06</v>
      </c>
      <c r="M7" s="10">
        <v>0.25</v>
      </c>
      <c r="N7" s="10">
        <v>0.4</v>
      </c>
      <c r="O7" s="23"/>
      <c r="P7" s="1" t="str">
        <f t="shared" si="2"/>
        <v>39177AgraBulb</v>
      </c>
      <c r="Q7" s="1">
        <v>39177</v>
      </c>
      <c r="R7" s="1" t="s">
        <v>1654</v>
      </c>
      <c r="S7" s="1" t="s">
        <v>1649</v>
      </c>
      <c r="T7">
        <v>251</v>
      </c>
    </row>
    <row r="8" spans="1:27" x14ac:dyDescent="0.3">
      <c r="A8" s="8">
        <v>39063</v>
      </c>
      <c r="B8" s="9" t="s">
        <v>1647</v>
      </c>
      <c r="C8" s="9" t="s">
        <v>1648</v>
      </c>
      <c r="D8" s="9">
        <f t="shared" si="0"/>
        <v>490</v>
      </c>
      <c r="E8" s="9">
        <f>LOOKUP(C8,$X$3:$AA$4)</f>
        <v>200</v>
      </c>
      <c r="F8" s="16">
        <f>INDEX($J$3:$N$7,MATCH(B8,$J$3:$J$7,0),MATCH(C8,$J$3:$N$3,0))</f>
        <v>0.1</v>
      </c>
      <c r="G8" s="9">
        <f t="shared" si="1"/>
        <v>180</v>
      </c>
      <c r="H8" s="9">
        <f>G8*D8</f>
        <v>88200</v>
      </c>
      <c r="I8" s="22"/>
      <c r="P8" s="1" t="str">
        <f>Q8&amp;R8&amp;S8</f>
        <v>39109MumbaiLaptop</v>
      </c>
      <c r="Q8" s="1">
        <v>39109</v>
      </c>
      <c r="R8" s="1" t="s">
        <v>1647</v>
      </c>
      <c r="S8" s="1" t="s">
        <v>1648</v>
      </c>
      <c r="T8">
        <v>102</v>
      </c>
    </row>
    <row r="9" spans="1:27" x14ac:dyDescent="0.3">
      <c r="A9" s="8">
        <v>39063</v>
      </c>
      <c r="B9" s="9" t="s">
        <v>1647</v>
      </c>
      <c r="C9" s="9" t="s">
        <v>1649</v>
      </c>
      <c r="D9" s="9">
        <f t="shared" si="0"/>
        <v>174</v>
      </c>
      <c r="E9" s="9">
        <f>LOOKUP(C9,$X$3:$AA$4)</f>
        <v>10</v>
      </c>
      <c r="F9" s="16">
        <f>INDEX($J$3:$N$7,MATCH(B9,$J$3:$J$7,0),MATCH(C9,$J$3:$N$3,0))</f>
        <v>0.05</v>
      </c>
      <c r="G9" s="9">
        <f t="shared" si="1"/>
        <v>9.5</v>
      </c>
      <c r="H9" s="9">
        <f>G9*D9</f>
        <v>1653</v>
      </c>
      <c r="I9" s="22"/>
      <c r="P9" s="1" t="str">
        <f>Q9&amp;R9&amp;S9</f>
        <v>39131Agraiphone</v>
      </c>
      <c r="Q9" s="1">
        <v>39131</v>
      </c>
      <c r="R9" s="1" t="s">
        <v>1654</v>
      </c>
      <c r="S9" s="1" t="s">
        <v>1650</v>
      </c>
      <c r="T9">
        <v>310</v>
      </c>
    </row>
    <row r="10" spans="1:27" x14ac:dyDescent="0.3">
      <c r="A10" s="8">
        <v>39063</v>
      </c>
      <c r="B10" s="9" t="s">
        <v>1647</v>
      </c>
      <c r="C10" s="9" t="s">
        <v>1650</v>
      </c>
      <c r="D10" s="9">
        <f t="shared" si="0"/>
        <v>380</v>
      </c>
      <c r="E10" s="9">
        <f>LOOKUP(C10,$X$3:$AA$4)</f>
        <v>500</v>
      </c>
      <c r="F10" s="16">
        <f>INDEX($J$3:$N$7,MATCH(B10,$J$3:$J$7,0),MATCH(C10,$J$3:$N$3,0))</f>
        <v>0.2</v>
      </c>
      <c r="G10" s="9">
        <f t="shared" si="1"/>
        <v>400</v>
      </c>
      <c r="H10" s="9">
        <f>G10*D10</f>
        <v>152000</v>
      </c>
      <c r="I10" s="22"/>
      <c r="P10" s="1" t="str">
        <f>Q10&amp;R10&amp;S10</f>
        <v>39156Jaipuriphone</v>
      </c>
      <c r="Q10" s="1">
        <v>39156</v>
      </c>
      <c r="R10" s="1" t="s">
        <v>1653</v>
      </c>
      <c r="S10" s="1" t="s">
        <v>1650</v>
      </c>
      <c r="T10">
        <v>183</v>
      </c>
    </row>
    <row r="11" spans="1:27" x14ac:dyDescent="0.3">
      <c r="A11" s="8">
        <v>39063</v>
      </c>
      <c r="B11" s="9" t="s">
        <v>1647</v>
      </c>
      <c r="C11" s="9" t="s">
        <v>1651</v>
      </c>
      <c r="D11" s="9">
        <f t="shared" si="0"/>
        <v>132</v>
      </c>
      <c r="E11" s="9">
        <f>LOOKUP(C11,$X$3:$AA$4)</f>
        <v>10</v>
      </c>
      <c r="F11" s="16">
        <f>INDEX($J$3:$N$7,MATCH(B11,$J$3:$J$7,0),MATCH(C11,$J$3:$N$3,0))</f>
        <v>0.4</v>
      </c>
      <c r="G11" s="9">
        <f t="shared" si="1"/>
        <v>6</v>
      </c>
      <c r="H11" s="9">
        <f>G11*D11</f>
        <v>792</v>
      </c>
      <c r="I11" s="22"/>
      <c r="P11" s="1" t="str">
        <f>Q11&amp;R11&amp;S11</f>
        <v>39176Delhiiphone</v>
      </c>
      <c r="Q11" s="1">
        <v>39176</v>
      </c>
      <c r="R11" s="1" t="s">
        <v>1646</v>
      </c>
      <c r="S11" s="1" t="s">
        <v>1650</v>
      </c>
      <c r="T11">
        <v>165</v>
      </c>
    </row>
    <row r="12" spans="1:27" x14ac:dyDescent="0.3">
      <c r="A12" s="8">
        <v>39063</v>
      </c>
      <c r="B12" s="9" t="s">
        <v>1653</v>
      </c>
      <c r="C12" s="9" t="s">
        <v>1648</v>
      </c>
      <c r="D12" s="9">
        <f t="shared" si="0"/>
        <v>124</v>
      </c>
      <c r="E12" s="9">
        <f>LOOKUP(C12,$X$3:$AA$4)</f>
        <v>200</v>
      </c>
      <c r="F12" s="16">
        <f>INDEX($J$3:$N$7,MATCH(B12,$J$3:$J$7,0),MATCH(C12,$J$3:$N$3,0))</f>
        <v>0.09</v>
      </c>
      <c r="G12" s="9">
        <f t="shared" si="1"/>
        <v>182</v>
      </c>
      <c r="H12" s="9">
        <f>G12*D12</f>
        <v>22568</v>
      </c>
      <c r="I12" s="22"/>
      <c r="P12" s="1" t="str">
        <f>Q12&amp;R12&amp;S12</f>
        <v>39188Mumbaiiphone</v>
      </c>
      <c r="Q12" s="1">
        <v>39188</v>
      </c>
      <c r="R12" s="1" t="s">
        <v>1647</v>
      </c>
      <c r="S12" s="1" t="s">
        <v>1650</v>
      </c>
      <c r="T12">
        <v>343</v>
      </c>
    </row>
    <row r="13" spans="1:27" x14ac:dyDescent="0.3">
      <c r="A13" s="8">
        <v>39063</v>
      </c>
      <c r="B13" s="9" t="s">
        <v>1653</v>
      </c>
      <c r="C13" s="9" t="s">
        <v>1649</v>
      </c>
      <c r="D13" s="9">
        <f t="shared" si="0"/>
        <v>493</v>
      </c>
      <c r="E13" s="9">
        <f>LOOKUP(C13,$X$3:$AA$4)</f>
        <v>10</v>
      </c>
      <c r="F13" s="16">
        <f>INDEX($J$3:$N$7,MATCH(B13,$J$3:$J$7,0),MATCH(C13,$J$3:$N$3,0))</f>
        <v>0.08</v>
      </c>
      <c r="G13" s="9">
        <f t="shared" si="1"/>
        <v>9.2000000000000011</v>
      </c>
      <c r="H13" s="9">
        <f>G13*D13</f>
        <v>4535.6000000000004</v>
      </c>
      <c r="I13" s="22"/>
      <c r="P13" s="1" t="str">
        <f>Q13&amp;R13&amp;S13</f>
        <v>39080AgraChair</v>
      </c>
      <c r="Q13" s="1">
        <v>39080</v>
      </c>
      <c r="R13" s="1" t="s">
        <v>1654</v>
      </c>
      <c r="S13" s="1" t="s">
        <v>1651</v>
      </c>
      <c r="T13">
        <v>277</v>
      </c>
    </row>
    <row r="14" spans="1:27" x14ac:dyDescent="0.3">
      <c r="A14" s="8">
        <v>39063</v>
      </c>
      <c r="B14" s="9" t="s">
        <v>1653</v>
      </c>
      <c r="C14" s="9" t="s">
        <v>1650</v>
      </c>
      <c r="D14" s="9">
        <f t="shared" si="0"/>
        <v>155</v>
      </c>
      <c r="E14" s="9">
        <f>LOOKUP(C14,$X$3:$AA$4)</f>
        <v>500</v>
      </c>
      <c r="F14" s="16">
        <f>INDEX($J$3:$N$7,MATCH(B14,$J$3:$J$7,0),MATCH(C14,$J$3:$N$3,0))</f>
        <v>0.2</v>
      </c>
      <c r="G14" s="9">
        <f t="shared" si="1"/>
        <v>400</v>
      </c>
      <c r="H14" s="9">
        <f>G14*D14</f>
        <v>62000</v>
      </c>
      <c r="I14" s="22"/>
      <c r="P14" s="1" t="str">
        <f>Q14&amp;R14&amp;S14</f>
        <v>39182AgraBulb</v>
      </c>
      <c r="Q14" s="1">
        <v>39182</v>
      </c>
      <c r="R14" s="1" t="s">
        <v>1654</v>
      </c>
      <c r="S14" s="1" t="s">
        <v>1649</v>
      </c>
      <c r="T14">
        <v>157</v>
      </c>
    </row>
    <row r="15" spans="1:27" x14ac:dyDescent="0.3">
      <c r="A15" s="8">
        <v>39063</v>
      </c>
      <c r="B15" s="9" t="s">
        <v>1653</v>
      </c>
      <c r="C15" s="9" t="s">
        <v>1651</v>
      </c>
      <c r="D15" s="9">
        <f t="shared" si="0"/>
        <v>305</v>
      </c>
      <c r="E15" s="9">
        <f>LOOKUP(C15,$X$3:$AA$4)</f>
        <v>10</v>
      </c>
      <c r="F15" s="16">
        <f>INDEX($J$3:$N$7,MATCH(B15,$J$3:$J$7,0),MATCH(C15,$J$3:$N$3,0))</f>
        <v>0.36</v>
      </c>
      <c r="G15" s="9">
        <f t="shared" si="1"/>
        <v>6.4</v>
      </c>
      <c r="H15" s="9">
        <f>G15*D15</f>
        <v>1952</v>
      </c>
      <c r="I15" s="22"/>
      <c r="P15" s="1" t="str">
        <f>Q15&amp;R15&amp;S15</f>
        <v>39082Agraiphone</v>
      </c>
      <c r="Q15" s="1">
        <v>39082</v>
      </c>
      <c r="R15" s="1" t="s">
        <v>1654</v>
      </c>
      <c r="S15" s="1" t="s">
        <v>1650</v>
      </c>
      <c r="T15">
        <v>341</v>
      </c>
    </row>
    <row r="16" spans="1:27" x14ac:dyDescent="0.3">
      <c r="A16" s="8">
        <v>39063</v>
      </c>
      <c r="B16" s="9" t="s">
        <v>1654</v>
      </c>
      <c r="C16" s="9" t="s">
        <v>1648</v>
      </c>
      <c r="D16" s="9">
        <f t="shared" si="0"/>
        <v>351</v>
      </c>
      <c r="E16" s="9">
        <f>LOOKUP(C16,$X$3:$AA$4)</f>
        <v>200</v>
      </c>
      <c r="F16" s="16">
        <f>INDEX($J$3:$N$7,MATCH(B16,$J$3:$J$7,0),MATCH(C16,$J$3:$N$3,0))</f>
        <v>0.05</v>
      </c>
      <c r="G16" s="9">
        <f t="shared" si="1"/>
        <v>190</v>
      </c>
      <c r="H16" s="9">
        <f>G16*D16</f>
        <v>66690</v>
      </c>
      <c r="I16" s="22"/>
      <c r="P16" s="1" t="str">
        <f>Q16&amp;R16&amp;S16</f>
        <v>39131DelhiLaptop</v>
      </c>
      <c r="Q16" s="1">
        <v>39131</v>
      </c>
      <c r="R16" s="1" t="s">
        <v>1646</v>
      </c>
      <c r="S16" s="1" t="s">
        <v>1648</v>
      </c>
      <c r="T16">
        <v>174</v>
      </c>
    </row>
    <row r="17" spans="1:20" x14ac:dyDescent="0.3">
      <c r="A17" s="8">
        <v>39063</v>
      </c>
      <c r="B17" s="9" t="s">
        <v>1654</v>
      </c>
      <c r="C17" s="9" t="s">
        <v>1649</v>
      </c>
      <c r="D17" s="9">
        <f t="shared" si="0"/>
        <v>170</v>
      </c>
      <c r="E17" s="9">
        <f>LOOKUP(C17,$X$3:$AA$4)</f>
        <v>10</v>
      </c>
      <c r="F17" s="16">
        <f>INDEX($J$3:$N$7,MATCH(B17,$J$3:$J$7,0),MATCH(C17,$J$3:$N$3,0))</f>
        <v>0.06</v>
      </c>
      <c r="G17" s="9">
        <f t="shared" si="1"/>
        <v>9.3999999999999986</v>
      </c>
      <c r="H17" s="9">
        <f>G17*D17</f>
        <v>1597.9999999999998</v>
      </c>
      <c r="I17" s="22"/>
      <c r="P17" s="1" t="str">
        <f>Q17&amp;R17&amp;S17</f>
        <v>39175DelhiLaptop</v>
      </c>
      <c r="Q17" s="1">
        <v>39175</v>
      </c>
      <c r="R17" s="1" t="s">
        <v>1646</v>
      </c>
      <c r="S17" s="1" t="s">
        <v>1648</v>
      </c>
      <c r="T17">
        <v>110</v>
      </c>
    </row>
    <row r="18" spans="1:20" x14ac:dyDescent="0.3">
      <c r="A18" s="8">
        <v>39063</v>
      </c>
      <c r="B18" s="9" t="s">
        <v>1654</v>
      </c>
      <c r="C18" s="9" t="s">
        <v>1650</v>
      </c>
      <c r="D18" s="9">
        <f t="shared" si="0"/>
        <v>138</v>
      </c>
      <c r="E18" s="9">
        <f>LOOKUP(C18,$X$3:$AA$4)</f>
        <v>500</v>
      </c>
      <c r="F18" s="16">
        <f>INDEX($J$3:$N$7,MATCH(B18,$J$3:$J$7,0),MATCH(C18,$J$3:$N$3,0))</f>
        <v>0.25</v>
      </c>
      <c r="G18" s="9">
        <f t="shared" si="1"/>
        <v>375</v>
      </c>
      <c r="H18" s="9">
        <f>G18*D18</f>
        <v>51750</v>
      </c>
      <c r="I18" s="22"/>
      <c r="P18" s="1" t="str">
        <f>Q18&amp;R18&amp;S18</f>
        <v>39180MumbaiBulb</v>
      </c>
      <c r="Q18" s="1">
        <v>39180</v>
      </c>
      <c r="R18" s="1" t="s">
        <v>1647</v>
      </c>
      <c r="S18" s="1" t="s">
        <v>1649</v>
      </c>
      <c r="T18">
        <v>351</v>
      </c>
    </row>
    <row r="19" spans="1:20" x14ac:dyDescent="0.3">
      <c r="A19" s="8">
        <v>39063</v>
      </c>
      <c r="B19" s="9" t="s">
        <v>1654</v>
      </c>
      <c r="C19" s="9" t="s">
        <v>1651</v>
      </c>
      <c r="D19" s="9">
        <f t="shared" si="0"/>
        <v>347</v>
      </c>
      <c r="E19" s="9">
        <f>LOOKUP(C19,$X$3:$AA$4)</f>
        <v>10</v>
      </c>
      <c r="F19" s="16">
        <f>INDEX($J$3:$N$7,MATCH(B19,$J$3:$J$7,0),MATCH(C19,$J$3:$N$3,0))</f>
        <v>0.4</v>
      </c>
      <c r="G19" s="9">
        <f t="shared" si="1"/>
        <v>6</v>
      </c>
      <c r="H19" s="9">
        <f>G19*D19</f>
        <v>2082</v>
      </c>
      <c r="I19" s="22"/>
      <c r="P19" s="1" t="str">
        <f>Q19&amp;R19&amp;S19</f>
        <v>39186JaipurLaptop</v>
      </c>
      <c r="Q19" s="1">
        <v>39186</v>
      </c>
      <c r="R19" s="1" t="s">
        <v>1653</v>
      </c>
      <c r="S19" s="1" t="s">
        <v>1648</v>
      </c>
      <c r="T19">
        <v>165</v>
      </c>
    </row>
    <row r="20" spans="1:20" x14ac:dyDescent="0.3">
      <c r="A20" s="8">
        <v>39064</v>
      </c>
      <c r="B20" s="8" t="s">
        <v>1646</v>
      </c>
      <c r="C20" s="8" t="s">
        <v>1648</v>
      </c>
      <c r="D20" s="9">
        <f t="shared" si="0"/>
        <v>393</v>
      </c>
      <c r="E20" s="9">
        <f>LOOKUP(C20,$X$3:$AA$4)</f>
        <v>200</v>
      </c>
      <c r="F20" s="16">
        <f>INDEX($J$3:$N$7,MATCH(B20,$J$3:$J$7,0),MATCH(C20,$J$3:$N$3,0))</f>
        <v>0.13</v>
      </c>
      <c r="G20" s="9">
        <f t="shared" si="1"/>
        <v>174</v>
      </c>
      <c r="H20" s="9">
        <f>G20*D20</f>
        <v>68382</v>
      </c>
      <c r="I20" s="22"/>
      <c r="P20" s="1" t="str">
        <f>Q20&amp;R20&amp;S20</f>
        <v>39188JaipurBulb</v>
      </c>
      <c r="Q20" s="1">
        <v>39188</v>
      </c>
      <c r="R20" s="1" t="s">
        <v>1653</v>
      </c>
      <c r="S20" s="1" t="s">
        <v>1649</v>
      </c>
      <c r="T20">
        <v>400</v>
      </c>
    </row>
    <row r="21" spans="1:20" x14ac:dyDescent="0.3">
      <c r="A21" s="8">
        <v>39064</v>
      </c>
      <c r="B21" s="8" t="s">
        <v>1646</v>
      </c>
      <c r="C21" s="8" t="s">
        <v>1649</v>
      </c>
      <c r="D21" s="9">
        <f t="shared" si="0"/>
        <v>255</v>
      </c>
      <c r="E21" s="9">
        <f>LOOKUP(C21,$X$3:$AA$4)</f>
        <v>10</v>
      </c>
      <c r="F21" s="16">
        <f>INDEX($J$3:$N$7,MATCH(B21,$J$3:$J$7,0),MATCH(C21,$J$3:$N$3,0))</f>
        <v>0.09</v>
      </c>
      <c r="G21" s="9">
        <f t="shared" si="1"/>
        <v>9.1</v>
      </c>
      <c r="H21" s="9">
        <f>G21*D21</f>
        <v>2320.5</v>
      </c>
      <c r="I21" s="22"/>
      <c r="P21" s="1" t="str">
        <f>Q21&amp;R21&amp;S21</f>
        <v>39066AgraChair</v>
      </c>
      <c r="Q21" s="1">
        <v>39066</v>
      </c>
      <c r="R21" s="1" t="s">
        <v>1654</v>
      </c>
      <c r="S21" s="1" t="s">
        <v>1651</v>
      </c>
      <c r="T21">
        <v>256</v>
      </c>
    </row>
    <row r="22" spans="1:20" x14ac:dyDescent="0.3">
      <c r="A22" s="8">
        <v>39064</v>
      </c>
      <c r="B22" s="8" t="s">
        <v>1646</v>
      </c>
      <c r="C22" s="8" t="s">
        <v>1650</v>
      </c>
      <c r="D22" s="9">
        <f t="shared" si="0"/>
        <v>390</v>
      </c>
      <c r="E22" s="9">
        <f>LOOKUP(C22,$X$3:$AA$4)</f>
        <v>500</v>
      </c>
      <c r="F22" s="16">
        <f>INDEX($J$3:$N$7,MATCH(B22,$J$3:$J$7,0),MATCH(C22,$J$3:$N$3,0))</f>
        <v>0.24</v>
      </c>
      <c r="G22" s="9">
        <f t="shared" si="1"/>
        <v>380</v>
      </c>
      <c r="H22" s="9">
        <f>G22*D22</f>
        <v>148200</v>
      </c>
      <c r="I22" s="22"/>
      <c r="P22" s="1" t="str">
        <f>Q22&amp;R22&amp;S22</f>
        <v>39102Jaipuriphone</v>
      </c>
      <c r="Q22" s="1">
        <v>39102</v>
      </c>
      <c r="R22" s="1" t="s">
        <v>1653</v>
      </c>
      <c r="S22" s="1" t="s">
        <v>1650</v>
      </c>
      <c r="T22">
        <v>189</v>
      </c>
    </row>
    <row r="23" spans="1:20" x14ac:dyDescent="0.3">
      <c r="A23" s="8">
        <v>39064</v>
      </c>
      <c r="B23" s="8" t="s">
        <v>1646</v>
      </c>
      <c r="C23" s="8" t="s">
        <v>1651</v>
      </c>
      <c r="D23" s="9">
        <f t="shared" si="0"/>
        <v>206</v>
      </c>
      <c r="E23" s="9">
        <f>LOOKUP(C23,$X$3:$AA$4)</f>
        <v>10</v>
      </c>
      <c r="F23" s="16">
        <f>INDEX($J$3:$N$7,MATCH(B23,$J$3:$J$7,0),MATCH(C23,$J$3:$N$3,0))</f>
        <v>0.33</v>
      </c>
      <c r="G23" s="9">
        <f t="shared" si="1"/>
        <v>6.6999999999999993</v>
      </c>
      <c r="H23" s="9">
        <f>G23*D23</f>
        <v>1380.1999999999998</v>
      </c>
      <c r="I23" s="22"/>
      <c r="P23" s="1" t="str">
        <f>Q23&amp;R23&amp;S23</f>
        <v>39118MumbaiBulb</v>
      </c>
      <c r="Q23" s="1">
        <v>39118</v>
      </c>
      <c r="R23" s="1" t="s">
        <v>1647</v>
      </c>
      <c r="S23" s="1" t="s">
        <v>1649</v>
      </c>
      <c r="T23">
        <v>409</v>
      </c>
    </row>
    <row r="24" spans="1:20" x14ac:dyDescent="0.3">
      <c r="A24" s="8">
        <v>39064</v>
      </c>
      <c r="B24" s="8" t="s">
        <v>1647</v>
      </c>
      <c r="C24" s="8" t="s">
        <v>1648</v>
      </c>
      <c r="D24" s="9">
        <f t="shared" si="0"/>
        <v>207</v>
      </c>
      <c r="E24" s="9">
        <f>LOOKUP(C24,$X$3:$AA$4)</f>
        <v>200</v>
      </c>
      <c r="F24" s="16">
        <f>INDEX($J$3:$N$7,MATCH(B24,$J$3:$J$7,0),MATCH(C24,$J$3:$N$3,0))</f>
        <v>0.1</v>
      </c>
      <c r="G24" s="9">
        <f t="shared" si="1"/>
        <v>180</v>
      </c>
      <c r="H24" s="9">
        <f>G24*D24</f>
        <v>37260</v>
      </c>
      <c r="I24" s="22"/>
      <c r="P24" s="1" t="str">
        <f>Q24&amp;R24&amp;S24</f>
        <v>39076Jaipuriphone</v>
      </c>
      <c r="Q24" s="1">
        <v>39076</v>
      </c>
      <c r="R24" s="1" t="s">
        <v>1653</v>
      </c>
      <c r="S24" s="1" t="s">
        <v>1650</v>
      </c>
      <c r="T24">
        <v>314</v>
      </c>
    </row>
    <row r="25" spans="1:20" x14ac:dyDescent="0.3">
      <c r="A25" s="8">
        <v>39064</v>
      </c>
      <c r="B25" s="8" t="s">
        <v>1647</v>
      </c>
      <c r="C25" s="8" t="s">
        <v>1649</v>
      </c>
      <c r="D25" s="9">
        <f t="shared" si="0"/>
        <v>483</v>
      </c>
      <c r="E25" s="9">
        <f>LOOKUP(C25,$X$3:$AA$4)</f>
        <v>10</v>
      </c>
      <c r="F25" s="16">
        <f>INDEX($J$3:$N$7,MATCH(B25,$J$3:$J$7,0),MATCH(C25,$J$3:$N$3,0))</f>
        <v>0.05</v>
      </c>
      <c r="G25" s="9">
        <f t="shared" si="1"/>
        <v>9.5</v>
      </c>
      <c r="H25" s="9">
        <f>G25*D25</f>
        <v>4588.5</v>
      </c>
      <c r="I25" s="22"/>
      <c r="P25" s="1" t="str">
        <f>Q25&amp;R25&amp;S25</f>
        <v>39080MumbaiChair</v>
      </c>
      <c r="Q25" s="1">
        <v>39080</v>
      </c>
      <c r="R25" s="1" t="s">
        <v>1647</v>
      </c>
      <c r="S25" s="1" t="s">
        <v>1651</v>
      </c>
      <c r="T25">
        <v>483</v>
      </c>
    </row>
    <row r="26" spans="1:20" x14ac:dyDescent="0.3">
      <c r="A26" s="8">
        <v>39064</v>
      </c>
      <c r="B26" s="8" t="s">
        <v>1647</v>
      </c>
      <c r="C26" s="8" t="s">
        <v>1650</v>
      </c>
      <c r="D26" s="9">
        <f t="shared" si="0"/>
        <v>412</v>
      </c>
      <c r="E26" s="9">
        <f>LOOKUP(C26,$X$3:$AA$4)</f>
        <v>500</v>
      </c>
      <c r="F26" s="16">
        <f>INDEX($J$3:$N$7,MATCH(B26,$J$3:$J$7,0),MATCH(C26,$J$3:$N$3,0))</f>
        <v>0.2</v>
      </c>
      <c r="G26" s="9">
        <f t="shared" si="1"/>
        <v>400</v>
      </c>
      <c r="H26" s="9">
        <f>G26*D26</f>
        <v>164800</v>
      </c>
      <c r="I26" s="22"/>
      <c r="P26" s="1" t="str">
        <f>Q26&amp;R26&amp;S26</f>
        <v>39125Mumbaiiphone</v>
      </c>
      <c r="Q26" s="1">
        <v>39125</v>
      </c>
      <c r="R26" s="1" t="s">
        <v>1647</v>
      </c>
      <c r="S26" s="1" t="s">
        <v>1650</v>
      </c>
      <c r="T26">
        <v>140</v>
      </c>
    </row>
    <row r="27" spans="1:20" x14ac:dyDescent="0.3">
      <c r="A27" s="8">
        <v>39064</v>
      </c>
      <c r="B27" s="8" t="s">
        <v>1647</v>
      </c>
      <c r="C27" s="8" t="s">
        <v>1651</v>
      </c>
      <c r="D27" s="9">
        <f t="shared" si="0"/>
        <v>121</v>
      </c>
      <c r="E27" s="9">
        <f>LOOKUP(C27,$X$3:$AA$4)</f>
        <v>10</v>
      </c>
      <c r="F27" s="16">
        <f>INDEX($J$3:$N$7,MATCH(B27,$J$3:$J$7,0),MATCH(C27,$J$3:$N$3,0))</f>
        <v>0.4</v>
      </c>
      <c r="G27" s="9">
        <f t="shared" si="1"/>
        <v>6</v>
      </c>
      <c r="H27" s="9">
        <f>G27*D27</f>
        <v>726</v>
      </c>
      <c r="I27" s="22"/>
      <c r="P27" s="1" t="str">
        <f>Q27&amp;R27&amp;S27</f>
        <v>39132DelhiLaptop</v>
      </c>
      <c r="Q27" s="1">
        <v>39132</v>
      </c>
      <c r="R27" s="1" t="s">
        <v>1646</v>
      </c>
      <c r="S27" s="1" t="s">
        <v>1648</v>
      </c>
      <c r="T27">
        <v>335</v>
      </c>
    </row>
    <row r="28" spans="1:20" x14ac:dyDescent="0.3">
      <c r="A28" s="8">
        <v>39064</v>
      </c>
      <c r="B28" s="8" t="s">
        <v>1653</v>
      </c>
      <c r="C28" s="8" t="s">
        <v>1648</v>
      </c>
      <c r="D28" s="9">
        <f t="shared" si="0"/>
        <v>381</v>
      </c>
      <c r="E28" s="9">
        <f>LOOKUP(C28,$X$3:$AA$4)</f>
        <v>200</v>
      </c>
      <c r="F28" s="16">
        <f>INDEX($J$3:$N$7,MATCH(B28,$J$3:$J$7,0),MATCH(C28,$J$3:$N$3,0))</f>
        <v>0.09</v>
      </c>
      <c r="G28" s="9">
        <f t="shared" si="1"/>
        <v>182</v>
      </c>
      <c r="H28" s="9">
        <f>G28*D28</f>
        <v>69342</v>
      </c>
      <c r="I28" s="22"/>
      <c r="P28" s="1" t="str">
        <f>Q28&amp;R28&amp;S28</f>
        <v>39140JaipurLaptop</v>
      </c>
      <c r="Q28" s="1">
        <v>39140</v>
      </c>
      <c r="R28" s="1" t="s">
        <v>1653</v>
      </c>
      <c r="S28" s="1" t="s">
        <v>1648</v>
      </c>
      <c r="T28">
        <v>318</v>
      </c>
    </row>
    <row r="29" spans="1:20" x14ac:dyDescent="0.3">
      <c r="A29" s="8">
        <v>39064</v>
      </c>
      <c r="B29" s="8" t="s">
        <v>1653</v>
      </c>
      <c r="C29" s="8" t="s">
        <v>1649</v>
      </c>
      <c r="D29" s="9">
        <f t="shared" si="0"/>
        <v>438</v>
      </c>
      <c r="E29" s="9">
        <f>LOOKUP(C29,$X$3:$AA$4)</f>
        <v>10</v>
      </c>
      <c r="F29" s="16">
        <f>INDEX($J$3:$N$7,MATCH(B29,$J$3:$J$7,0),MATCH(C29,$J$3:$N$3,0))</f>
        <v>0.08</v>
      </c>
      <c r="G29" s="9">
        <f t="shared" si="1"/>
        <v>9.2000000000000011</v>
      </c>
      <c r="H29" s="9">
        <f>G29*D29</f>
        <v>4029.6000000000004</v>
      </c>
      <c r="I29" s="22"/>
      <c r="P29" s="1" t="str">
        <f>Q29&amp;R29&amp;S29</f>
        <v>39170MumbaiLaptop</v>
      </c>
      <c r="Q29" s="1">
        <v>39170</v>
      </c>
      <c r="R29" s="1" t="s">
        <v>1647</v>
      </c>
      <c r="S29" s="1" t="s">
        <v>1648</v>
      </c>
      <c r="T29">
        <v>493</v>
      </c>
    </row>
    <row r="30" spans="1:20" x14ac:dyDescent="0.3">
      <c r="A30" s="8">
        <v>39064</v>
      </c>
      <c r="B30" s="8" t="s">
        <v>1653</v>
      </c>
      <c r="C30" s="8" t="s">
        <v>1650</v>
      </c>
      <c r="D30" s="9">
        <f t="shared" si="0"/>
        <v>111</v>
      </c>
      <c r="E30" s="9">
        <f>LOOKUP(C30,$X$3:$AA$4)</f>
        <v>500</v>
      </c>
      <c r="F30" s="16">
        <f>INDEX($J$3:$N$7,MATCH(B30,$J$3:$J$7,0),MATCH(C30,$J$3:$N$3,0))</f>
        <v>0.2</v>
      </c>
      <c r="G30" s="9">
        <f t="shared" si="1"/>
        <v>400</v>
      </c>
      <c r="H30" s="9">
        <f>G30*D30</f>
        <v>44400</v>
      </c>
      <c r="I30" s="22"/>
      <c r="P30" s="1" t="str">
        <f>Q30&amp;R30&amp;S30</f>
        <v>39063AgraBulb</v>
      </c>
      <c r="Q30" s="1">
        <v>39063</v>
      </c>
      <c r="R30" t="s">
        <v>1654</v>
      </c>
      <c r="S30" t="s">
        <v>1649</v>
      </c>
      <c r="T30">
        <v>170</v>
      </c>
    </row>
    <row r="31" spans="1:20" x14ac:dyDescent="0.3">
      <c r="A31" s="8">
        <v>39064</v>
      </c>
      <c r="B31" s="8" t="s">
        <v>1653</v>
      </c>
      <c r="C31" s="8" t="s">
        <v>1651</v>
      </c>
      <c r="D31" s="9">
        <f t="shared" si="0"/>
        <v>323</v>
      </c>
      <c r="E31" s="9">
        <f>LOOKUP(C31,$X$3:$AA$4)</f>
        <v>10</v>
      </c>
      <c r="F31" s="16">
        <f>INDEX($J$3:$N$7,MATCH(B31,$J$3:$J$7,0),MATCH(C31,$J$3:$N$3,0))</f>
        <v>0.36</v>
      </c>
      <c r="G31" s="9">
        <f t="shared" si="1"/>
        <v>6.4</v>
      </c>
      <c r="H31" s="9">
        <f>G31*D31</f>
        <v>2067.2000000000003</v>
      </c>
      <c r="I31" s="22"/>
      <c r="P31" s="1" t="str">
        <f>Q31&amp;R31&amp;S31</f>
        <v>39126Delhiiphone</v>
      </c>
      <c r="Q31" s="1">
        <v>39126</v>
      </c>
      <c r="R31" s="1" t="s">
        <v>1646</v>
      </c>
      <c r="S31" s="1" t="s">
        <v>1650</v>
      </c>
      <c r="T31">
        <v>484</v>
      </c>
    </row>
    <row r="32" spans="1:20" x14ac:dyDescent="0.3">
      <c r="A32" s="8">
        <v>39064</v>
      </c>
      <c r="B32" s="8" t="s">
        <v>1654</v>
      </c>
      <c r="C32" s="8" t="s">
        <v>1648</v>
      </c>
      <c r="D32" s="9">
        <f t="shared" si="0"/>
        <v>491</v>
      </c>
      <c r="E32" s="9">
        <f>LOOKUP(C32,$X$3:$AA$4)</f>
        <v>200</v>
      </c>
      <c r="F32" s="16">
        <f>INDEX($J$3:$N$7,MATCH(B32,$J$3:$J$7,0),MATCH(C32,$J$3:$N$3,0))</f>
        <v>0.05</v>
      </c>
      <c r="G32" s="9">
        <f t="shared" si="1"/>
        <v>190</v>
      </c>
      <c r="H32" s="9">
        <f>G32*D32</f>
        <v>93290</v>
      </c>
      <c r="I32" s="22"/>
      <c r="P32" s="1" t="str">
        <f>Q32&amp;R32&amp;S32</f>
        <v>39160Mumbaiiphone</v>
      </c>
      <c r="Q32" s="1">
        <v>39160</v>
      </c>
      <c r="R32" s="1" t="s">
        <v>1647</v>
      </c>
      <c r="S32" s="1" t="s">
        <v>1650</v>
      </c>
      <c r="T32">
        <v>364</v>
      </c>
    </row>
    <row r="33" spans="1:20" x14ac:dyDescent="0.3">
      <c r="A33" s="8">
        <v>39064</v>
      </c>
      <c r="B33" s="8" t="s">
        <v>1654</v>
      </c>
      <c r="C33" s="8" t="s">
        <v>1649</v>
      </c>
      <c r="D33" s="9">
        <f t="shared" si="0"/>
        <v>244</v>
      </c>
      <c r="E33" s="9">
        <f>LOOKUP(C33,$X$3:$AA$4)</f>
        <v>10</v>
      </c>
      <c r="F33" s="16">
        <f>INDEX($J$3:$N$7,MATCH(B33,$J$3:$J$7,0),MATCH(C33,$J$3:$N$3,0))</f>
        <v>0.06</v>
      </c>
      <c r="G33" s="9">
        <f t="shared" si="1"/>
        <v>9.3999999999999986</v>
      </c>
      <c r="H33" s="9">
        <f>G33*D33</f>
        <v>2293.5999999999995</v>
      </c>
      <c r="I33" s="22"/>
      <c r="P33" s="1" t="str">
        <f>Q33&amp;R33&amp;S33</f>
        <v>39115JaipurBulb</v>
      </c>
      <c r="Q33" s="1">
        <v>39115</v>
      </c>
      <c r="R33" s="1" t="s">
        <v>1653</v>
      </c>
      <c r="S33" s="1" t="s">
        <v>1649</v>
      </c>
      <c r="T33">
        <v>245</v>
      </c>
    </row>
    <row r="34" spans="1:20" x14ac:dyDescent="0.3">
      <c r="A34" s="8">
        <v>39064</v>
      </c>
      <c r="B34" s="8" t="s">
        <v>1654</v>
      </c>
      <c r="C34" s="8" t="s">
        <v>1650</v>
      </c>
      <c r="D34" s="9">
        <f t="shared" si="0"/>
        <v>271</v>
      </c>
      <c r="E34" s="9">
        <f>LOOKUP(C34,$X$3:$AA$4)</f>
        <v>500</v>
      </c>
      <c r="F34" s="16">
        <f>INDEX($J$3:$N$7,MATCH(B34,$J$3:$J$7,0),MATCH(C34,$J$3:$N$3,0))</f>
        <v>0.25</v>
      </c>
      <c r="G34" s="9">
        <f t="shared" si="1"/>
        <v>375</v>
      </c>
      <c r="H34" s="9">
        <f>G34*D34</f>
        <v>101625</v>
      </c>
      <c r="I34" s="22"/>
      <c r="P34" s="1" t="str">
        <f>Q34&amp;R34&amp;S34</f>
        <v>39137DelhiLaptop</v>
      </c>
      <c r="Q34" s="1">
        <v>39137</v>
      </c>
      <c r="R34" s="1" t="s">
        <v>1646</v>
      </c>
      <c r="S34" s="1" t="s">
        <v>1648</v>
      </c>
      <c r="T34">
        <v>410</v>
      </c>
    </row>
    <row r="35" spans="1:20" x14ac:dyDescent="0.3">
      <c r="A35" s="8">
        <v>39064</v>
      </c>
      <c r="B35" s="8" t="s">
        <v>1654</v>
      </c>
      <c r="C35" s="8" t="s">
        <v>1651</v>
      </c>
      <c r="D35" s="9">
        <f t="shared" si="0"/>
        <v>495</v>
      </c>
      <c r="E35" s="9">
        <f>LOOKUP(C35,$X$3:$AA$4)</f>
        <v>10</v>
      </c>
      <c r="F35" s="16">
        <f>INDEX($J$3:$N$7,MATCH(B35,$J$3:$J$7,0),MATCH(C35,$J$3:$N$3,0))</f>
        <v>0.4</v>
      </c>
      <c r="G35" s="9">
        <f t="shared" si="1"/>
        <v>6</v>
      </c>
      <c r="H35" s="9">
        <f>G35*D35</f>
        <v>2970</v>
      </c>
      <c r="I35" s="22"/>
      <c r="P35" s="1" t="str">
        <f>Q35&amp;R35&amp;S35</f>
        <v>39168JaipurChair</v>
      </c>
      <c r="Q35" s="1">
        <v>39168</v>
      </c>
      <c r="R35" s="1" t="s">
        <v>1653</v>
      </c>
      <c r="S35" s="1" t="s">
        <v>1651</v>
      </c>
      <c r="T35">
        <v>199</v>
      </c>
    </row>
    <row r="36" spans="1:20" x14ac:dyDescent="0.3">
      <c r="A36" s="8">
        <v>39065</v>
      </c>
      <c r="B36" s="8" t="s">
        <v>1646</v>
      </c>
      <c r="C36" s="8" t="s">
        <v>1648</v>
      </c>
      <c r="D36" s="9">
        <f t="shared" si="0"/>
        <v>451</v>
      </c>
      <c r="E36" s="9">
        <f>LOOKUP(C36,$X$3:$AA$4)</f>
        <v>200</v>
      </c>
      <c r="F36" s="16">
        <f>INDEX($J$3:$N$7,MATCH(B36,$J$3:$J$7,0),MATCH(C36,$J$3:$N$3,0))</f>
        <v>0.13</v>
      </c>
      <c r="G36" s="9">
        <f t="shared" si="1"/>
        <v>174</v>
      </c>
      <c r="H36" s="9">
        <f>G36*D36</f>
        <v>78474</v>
      </c>
      <c r="I36" s="22"/>
      <c r="P36" s="1" t="str">
        <f>Q36&amp;R36&amp;S36</f>
        <v>39115JaipurLaptop</v>
      </c>
      <c r="Q36" s="1">
        <v>39115</v>
      </c>
      <c r="R36" s="1" t="s">
        <v>1653</v>
      </c>
      <c r="S36" s="1" t="s">
        <v>1648</v>
      </c>
      <c r="T36">
        <v>442</v>
      </c>
    </row>
    <row r="37" spans="1:20" x14ac:dyDescent="0.3">
      <c r="A37" s="8">
        <v>39065</v>
      </c>
      <c r="B37" s="8" t="s">
        <v>1646</v>
      </c>
      <c r="C37" s="8" t="s">
        <v>1649</v>
      </c>
      <c r="D37" s="9">
        <f t="shared" si="0"/>
        <v>434</v>
      </c>
      <c r="E37" s="9">
        <f>LOOKUP(C37,$X$3:$AA$4)</f>
        <v>10</v>
      </c>
      <c r="F37" s="16">
        <f>INDEX($J$3:$N$7,MATCH(B37,$J$3:$J$7,0),MATCH(C37,$J$3:$N$3,0))</f>
        <v>0.09</v>
      </c>
      <c r="G37" s="9">
        <f t="shared" si="1"/>
        <v>9.1</v>
      </c>
      <c r="H37" s="9">
        <f>G37*D37</f>
        <v>3949.3999999999996</v>
      </c>
      <c r="I37" s="22"/>
      <c r="P37" s="1" t="str">
        <f>Q37&amp;R37&amp;S37</f>
        <v>39135DelhiLaptop</v>
      </c>
      <c r="Q37" s="1">
        <v>39135</v>
      </c>
      <c r="R37" s="1" t="s">
        <v>1646</v>
      </c>
      <c r="S37" s="1" t="s">
        <v>1648</v>
      </c>
      <c r="T37">
        <v>409</v>
      </c>
    </row>
    <row r="38" spans="1:20" x14ac:dyDescent="0.3">
      <c r="A38" s="8">
        <v>39065</v>
      </c>
      <c r="B38" s="8" t="s">
        <v>1646</v>
      </c>
      <c r="C38" s="8" t="s">
        <v>1650</v>
      </c>
      <c r="D38" s="9">
        <f t="shared" si="0"/>
        <v>478</v>
      </c>
      <c r="E38" s="9">
        <f>LOOKUP(C38,$X$3:$AA$4)</f>
        <v>500</v>
      </c>
      <c r="F38" s="16">
        <f>INDEX($J$3:$N$7,MATCH(B38,$J$3:$J$7,0),MATCH(C38,$J$3:$N$3,0))</f>
        <v>0.24</v>
      </c>
      <c r="G38" s="9">
        <f t="shared" si="1"/>
        <v>380</v>
      </c>
      <c r="H38" s="9">
        <f>G38*D38</f>
        <v>181640</v>
      </c>
      <c r="I38" s="22"/>
      <c r="P38" s="1" t="str">
        <f>Q38&amp;R38&amp;S38</f>
        <v>39170AgraChair</v>
      </c>
      <c r="Q38" s="1">
        <v>39170</v>
      </c>
      <c r="R38" s="1" t="s">
        <v>1654</v>
      </c>
      <c r="S38" s="1" t="s">
        <v>1651</v>
      </c>
      <c r="T38">
        <v>373</v>
      </c>
    </row>
    <row r="39" spans="1:20" x14ac:dyDescent="0.3">
      <c r="A39" s="8">
        <v>39065</v>
      </c>
      <c r="B39" s="8" t="s">
        <v>1646</v>
      </c>
      <c r="C39" s="8" t="s">
        <v>1651</v>
      </c>
      <c r="D39" s="9">
        <f t="shared" si="0"/>
        <v>491</v>
      </c>
      <c r="E39" s="9">
        <f>LOOKUP(C39,$X$3:$AA$4)</f>
        <v>10</v>
      </c>
      <c r="F39" s="16">
        <f>INDEX($J$3:$N$7,MATCH(B39,$J$3:$J$7,0),MATCH(C39,$J$3:$N$3,0))</f>
        <v>0.33</v>
      </c>
      <c r="G39" s="9">
        <f t="shared" si="1"/>
        <v>6.6999999999999993</v>
      </c>
      <c r="H39" s="9">
        <f>G39*D39</f>
        <v>3289.7</v>
      </c>
      <c r="I39" s="22"/>
      <c r="P39" s="1" t="str">
        <f>Q39&amp;R39&amp;S39</f>
        <v>39180Mumbaiiphone</v>
      </c>
      <c r="Q39" s="1">
        <v>39180</v>
      </c>
      <c r="R39" s="1" t="s">
        <v>1647</v>
      </c>
      <c r="S39" s="1" t="s">
        <v>1650</v>
      </c>
      <c r="T39">
        <v>274</v>
      </c>
    </row>
    <row r="40" spans="1:20" x14ac:dyDescent="0.3">
      <c r="A40" s="8">
        <v>39065</v>
      </c>
      <c r="B40" s="8" t="s">
        <v>1647</v>
      </c>
      <c r="C40" s="8" t="s">
        <v>1648</v>
      </c>
      <c r="D40" s="9">
        <f t="shared" si="0"/>
        <v>489</v>
      </c>
      <c r="E40" s="9">
        <f>LOOKUP(C40,$X$3:$AA$4)</f>
        <v>200</v>
      </c>
      <c r="F40" s="16">
        <f>INDEX($J$3:$N$7,MATCH(B40,$J$3:$J$7,0),MATCH(C40,$J$3:$N$3,0))</f>
        <v>0.1</v>
      </c>
      <c r="G40" s="9">
        <f t="shared" si="1"/>
        <v>180</v>
      </c>
      <c r="H40" s="9">
        <f>G40*D40</f>
        <v>88020</v>
      </c>
      <c r="I40" s="22"/>
      <c r="P40" s="1" t="str">
        <f>Q40&amp;R40&amp;S40</f>
        <v>39098JaipurLaptop</v>
      </c>
      <c r="Q40" s="1">
        <v>39098</v>
      </c>
      <c r="R40" s="1" t="s">
        <v>1653</v>
      </c>
      <c r="S40" s="1" t="s">
        <v>1648</v>
      </c>
      <c r="T40">
        <v>182</v>
      </c>
    </row>
    <row r="41" spans="1:20" x14ac:dyDescent="0.3">
      <c r="A41" s="8">
        <v>39065</v>
      </c>
      <c r="B41" s="8" t="s">
        <v>1647</v>
      </c>
      <c r="C41" s="8" t="s">
        <v>1649</v>
      </c>
      <c r="D41" s="9">
        <f t="shared" si="0"/>
        <v>198</v>
      </c>
      <c r="E41" s="9">
        <f>LOOKUP(C41,$X$3:$AA$4)</f>
        <v>10</v>
      </c>
      <c r="F41" s="16">
        <f>INDEX($J$3:$N$7,MATCH(B41,$J$3:$J$7,0),MATCH(C41,$J$3:$N$3,0))</f>
        <v>0.05</v>
      </c>
      <c r="G41" s="9">
        <f t="shared" si="1"/>
        <v>9.5</v>
      </c>
      <c r="H41" s="9">
        <f>G41*D41</f>
        <v>1881</v>
      </c>
      <c r="I41" s="22"/>
      <c r="P41" s="1" t="str">
        <f>Q41&amp;R41&amp;S41</f>
        <v>39106MumbaiLaptop</v>
      </c>
      <c r="Q41" s="1">
        <v>39106</v>
      </c>
      <c r="R41" s="1" t="s">
        <v>1647</v>
      </c>
      <c r="S41" s="1" t="s">
        <v>1648</v>
      </c>
      <c r="T41">
        <v>472</v>
      </c>
    </row>
    <row r="42" spans="1:20" x14ac:dyDescent="0.3">
      <c r="A42" s="8">
        <v>39065</v>
      </c>
      <c r="B42" s="8" t="s">
        <v>1647</v>
      </c>
      <c r="C42" s="8" t="s">
        <v>1650</v>
      </c>
      <c r="D42" s="9">
        <f t="shared" si="0"/>
        <v>267</v>
      </c>
      <c r="E42" s="9">
        <f>LOOKUP(C42,$X$3:$AA$4)</f>
        <v>500</v>
      </c>
      <c r="F42" s="16">
        <f>INDEX($J$3:$N$7,MATCH(B42,$J$3:$J$7,0),MATCH(C42,$J$3:$N$3,0))</f>
        <v>0.2</v>
      </c>
      <c r="G42" s="9">
        <f t="shared" si="1"/>
        <v>400</v>
      </c>
      <c r="H42" s="9">
        <f>G42*D42</f>
        <v>106800</v>
      </c>
      <c r="I42" s="22"/>
      <c r="P42" s="1" t="str">
        <f>Q42&amp;R42&amp;S42</f>
        <v>39151MumbaiLaptop</v>
      </c>
      <c r="Q42" s="1">
        <v>39151</v>
      </c>
      <c r="R42" s="1" t="s">
        <v>1647</v>
      </c>
      <c r="S42" s="1" t="s">
        <v>1648</v>
      </c>
      <c r="T42">
        <v>349</v>
      </c>
    </row>
    <row r="43" spans="1:20" x14ac:dyDescent="0.3">
      <c r="A43" s="8">
        <v>39065</v>
      </c>
      <c r="B43" s="8" t="s">
        <v>1647</v>
      </c>
      <c r="C43" s="8" t="s">
        <v>1651</v>
      </c>
      <c r="D43" s="9">
        <f t="shared" si="0"/>
        <v>328</v>
      </c>
      <c r="E43" s="9">
        <f>LOOKUP(C43,$X$3:$AA$4)</f>
        <v>10</v>
      </c>
      <c r="F43" s="16">
        <f>INDEX($J$3:$N$7,MATCH(B43,$J$3:$J$7,0),MATCH(C43,$J$3:$N$3,0))</f>
        <v>0.4</v>
      </c>
      <c r="G43" s="9">
        <f t="shared" si="1"/>
        <v>6</v>
      </c>
      <c r="H43" s="9">
        <f>G43*D43</f>
        <v>1968</v>
      </c>
      <c r="I43" s="22"/>
      <c r="P43" s="1" t="str">
        <f>Q43&amp;R43&amp;S43</f>
        <v>39184AgraChair</v>
      </c>
      <c r="Q43" s="1">
        <v>39184</v>
      </c>
      <c r="R43" s="1" t="s">
        <v>1654</v>
      </c>
      <c r="S43" s="1" t="s">
        <v>1651</v>
      </c>
      <c r="T43">
        <v>464</v>
      </c>
    </row>
    <row r="44" spans="1:20" x14ac:dyDescent="0.3">
      <c r="A44" s="8">
        <v>39065</v>
      </c>
      <c r="B44" s="8" t="s">
        <v>1653</v>
      </c>
      <c r="C44" s="8" t="s">
        <v>1648</v>
      </c>
      <c r="D44" s="9">
        <f t="shared" si="0"/>
        <v>381</v>
      </c>
      <c r="E44" s="9">
        <f>LOOKUP(C44,$X$3:$AA$4)</f>
        <v>200</v>
      </c>
      <c r="F44" s="16">
        <f>INDEX($J$3:$N$7,MATCH(B44,$J$3:$J$7,0),MATCH(C44,$J$3:$N$3,0))</f>
        <v>0.09</v>
      </c>
      <c r="G44" s="9">
        <f t="shared" si="1"/>
        <v>182</v>
      </c>
      <c r="H44" s="9">
        <f>G44*D44</f>
        <v>69342</v>
      </c>
      <c r="I44" s="22"/>
      <c r="P44" s="1" t="str">
        <f>Q44&amp;R44&amp;S44</f>
        <v>39114AgraBulb</v>
      </c>
      <c r="Q44" s="1">
        <v>39114</v>
      </c>
      <c r="R44" s="1" t="s">
        <v>1654</v>
      </c>
      <c r="S44" s="1" t="s">
        <v>1649</v>
      </c>
      <c r="T44">
        <v>302</v>
      </c>
    </row>
    <row r="45" spans="1:20" x14ac:dyDescent="0.3">
      <c r="A45" s="8">
        <v>39065</v>
      </c>
      <c r="B45" s="8" t="s">
        <v>1653</v>
      </c>
      <c r="C45" s="8" t="s">
        <v>1649</v>
      </c>
      <c r="D45" s="9">
        <f t="shared" si="0"/>
        <v>372</v>
      </c>
      <c r="E45" s="9">
        <f>LOOKUP(C45,$X$3:$AA$4)</f>
        <v>10</v>
      </c>
      <c r="F45" s="16">
        <f>INDEX($J$3:$N$7,MATCH(B45,$J$3:$J$7,0),MATCH(C45,$J$3:$N$3,0))</f>
        <v>0.08</v>
      </c>
      <c r="G45" s="9">
        <f t="shared" si="1"/>
        <v>9.2000000000000011</v>
      </c>
      <c r="H45" s="9">
        <f>G45*D45</f>
        <v>3422.4000000000005</v>
      </c>
      <c r="I45" s="22"/>
      <c r="P45" s="1" t="str">
        <f>Q45&amp;R45&amp;S45</f>
        <v>39153MumbaiChair</v>
      </c>
      <c r="Q45" s="1">
        <v>39153</v>
      </c>
      <c r="R45" s="1" t="s">
        <v>1647</v>
      </c>
      <c r="S45" s="1" t="s">
        <v>1651</v>
      </c>
      <c r="T45">
        <v>134</v>
      </c>
    </row>
    <row r="46" spans="1:20" x14ac:dyDescent="0.3">
      <c r="A46" s="8">
        <v>39065</v>
      </c>
      <c r="B46" s="8" t="s">
        <v>1653</v>
      </c>
      <c r="C46" s="8" t="s">
        <v>1650</v>
      </c>
      <c r="D46" s="9">
        <f t="shared" si="0"/>
        <v>346</v>
      </c>
      <c r="E46" s="9">
        <f>LOOKUP(C46,$X$3:$AA$4)</f>
        <v>500</v>
      </c>
      <c r="F46" s="16">
        <f>INDEX($J$3:$N$7,MATCH(B46,$J$3:$J$7,0),MATCH(C46,$J$3:$N$3,0))</f>
        <v>0.2</v>
      </c>
      <c r="G46" s="9">
        <f t="shared" si="1"/>
        <v>400</v>
      </c>
      <c r="H46" s="9">
        <f>G46*D46</f>
        <v>138400</v>
      </c>
      <c r="I46" s="22"/>
      <c r="P46" s="1" t="str">
        <f>Q46&amp;R46&amp;S46</f>
        <v>39173DelhiChair</v>
      </c>
      <c r="Q46" s="1">
        <v>39173</v>
      </c>
      <c r="R46" s="1" t="s">
        <v>1646</v>
      </c>
      <c r="S46" s="1" t="s">
        <v>1651</v>
      </c>
      <c r="T46">
        <v>449</v>
      </c>
    </row>
    <row r="47" spans="1:20" x14ac:dyDescent="0.3">
      <c r="A47" s="8">
        <v>39065</v>
      </c>
      <c r="B47" s="8" t="s">
        <v>1653</v>
      </c>
      <c r="C47" s="8" t="s">
        <v>1651</v>
      </c>
      <c r="D47" s="9">
        <f t="shared" si="0"/>
        <v>169</v>
      </c>
      <c r="E47" s="9">
        <f>LOOKUP(C47,$X$3:$AA$4)</f>
        <v>10</v>
      </c>
      <c r="F47" s="16">
        <f>INDEX($J$3:$N$7,MATCH(B47,$J$3:$J$7,0),MATCH(C47,$J$3:$N$3,0))</f>
        <v>0.36</v>
      </c>
      <c r="G47" s="9">
        <f t="shared" si="1"/>
        <v>6.4</v>
      </c>
      <c r="H47" s="9">
        <f>G47*D47</f>
        <v>1081.6000000000001</v>
      </c>
      <c r="I47" s="22"/>
      <c r="P47" s="1" t="str">
        <f>Q47&amp;R47&amp;S47</f>
        <v>39191MumbaiLaptop</v>
      </c>
      <c r="Q47" s="1">
        <v>39191</v>
      </c>
      <c r="R47" s="1" t="s">
        <v>1647</v>
      </c>
      <c r="S47" s="1" t="s">
        <v>1648</v>
      </c>
      <c r="T47">
        <v>165</v>
      </c>
    </row>
    <row r="48" spans="1:20" x14ac:dyDescent="0.3">
      <c r="A48" s="8">
        <v>39065</v>
      </c>
      <c r="B48" s="8" t="s">
        <v>1654</v>
      </c>
      <c r="C48" s="8" t="s">
        <v>1648</v>
      </c>
      <c r="D48" s="9">
        <f t="shared" si="0"/>
        <v>276</v>
      </c>
      <c r="E48" s="9">
        <f>LOOKUP(C48,$X$3:$AA$4)</f>
        <v>200</v>
      </c>
      <c r="F48" s="16">
        <f>INDEX($J$3:$N$7,MATCH(B48,$J$3:$J$7,0),MATCH(C48,$J$3:$N$3,0))</f>
        <v>0.05</v>
      </c>
      <c r="G48" s="9">
        <f t="shared" si="1"/>
        <v>190</v>
      </c>
      <c r="H48" s="9">
        <f>G48*D48</f>
        <v>52440</v>
      </c>
      <c r="I48" s="22"/>
      <c r="P48" s="1" t="str">
        <f>Q48&amp;R48&amp;S48</f>
        <v>39111AgraBulb</v>
      </c>
      <c r="Q48" s="1">
        <v>39111</v>
      </c>
      <c r="R48" s="1" t="s">
        <v>1654</v>
      </c>
      <c r="S48" s="1" t="s">
        <v>1649</v>
      </c>
      <c r="T48">
        <v>167</v>
      </c>
    </row>
    <row r="49" spans="1:20" x14ac:dyDescent="0.3">
      <c r="A49" s="8">
        <v>39065</v>
      </c>
      <c r="B49" s="8" t="s">
        <v>1654</v>
      </c>
      <c r="C49" s="8" t="s">
        <v>1649</v>
      </c>
      <c r="D49" s="9">
        <f t="shared" si="0"/>
        <v>311</v>
      </c>
      <c r="E49" s="9">
        <f>LOOKUP(C49,$X$3:$AA$4)</f>
        <v>10</v>
      </c>
      <c r="F49" s="16">
        <f>INDEX($J$3:$N$7,MATCH(B49,$J$3:$J$7,0),MATCH(C49,$J$3:$N$3,0))</f>
        <v>0.06</v>
      </c>
      <c r="G49" s="9">
        <f t="shared" si="1"/>
        <v>9.3999999999999986</v>
      </c>
      <c r="H49" s="9">
        <f>G49*D49</f>
        <v>2923.3999999999996</v>
      </c>
      <c r="I49" s="22"/>
      <c r="P49" s="1" t="str">
        <f>Q49&amp;R49&amp;S49</f>
        <v>39123JaipurLaptop</v>
      </c>
      <c r="Q49" s="1">
        <v>39123</v>
      </c>
      <c r="R49" s="1" t="s">
        <v>1653</v>
      </c>
      <c r="S49" s="1" t="s">
        <v>1648</v>
      </c>
      <c r="T49">
        <v>341</v>
      </c>
    </row>
    <row r="50" spans="1:20" x14ac:dyDescent="0.3">
      <c r="A50" s="8">
        <v>39065</v>
      </c>
      <c r="B50" s="8" t="s">
        <v>1654</v>
      </c>
      <c r="C50" s="8" t="s">
        <v>1650</v>
      </c>
      <c r="D50" s="9">
        <f t="shared" si="0"/>
        <v>191</v>
      </c>
      <c r="E50" s="9">
        <f>LOOKUP(C50,$X$3:$AA$4)</f>
        <v>500</v>
      </c>
      <c r="F50" s="16">
        <f>INDEX($J$3:$N$7,MATCH(B50,$J$3:$J$7,0),MATCH(C50,$J$3:$N$3,0))</f>
        <v>0.25</v>
      </c>
      <c r="G50" s="9">
        <f t="shared" si="1"/>
        <v>375</v>
      </c>
      <c r="H50" s="9">
        <f>G50*D50</f>
        <v>71625</v>
      </c>
      <c r="I50" s="22"/>
      <c r="P50" s="1" t="str">
        <f>Q50&amp;R50&amp;S50</f>
        <v>39174Jaipuriphone</v>
      </c>
      <c r="Q50" s="1">
        <v>39174</v>
      </c>
      <c r="R50" s="1" t="s">
        <v>1653</v>
      </c>
      <c r="S50" s="1" t="s">
        <v>1650</v>
      </c>
      <c r="T50">
        <v>423</v>
      </c>
    </row>
    <row r="51" spans="1:20" x14ac:dyDescent="0.3">
      <c r="A51" s="8">
        <v>39065</v>
      </c>
      <c r="B51" s="8" t="s">
        <v>1654</v>
      </c>
      <c r="C51" s="8" t="s">
        <v>1651</v>
      </c>
      <c r="D51" s="9">
        <f t="shared" si="0"/>
        <v>256</v>
      </c>
      <c r="E51" s="9">
        <f>LOOKUP(C51,$X$3:$AA$4)</f>
        <v>10</v>
      </c>
      <c r="F51" s="16">
        <f>INDEX($J$3:$N$7,MATCH(B51,$J$3:$J$7,0),MATCH(C51,$J$3:$N$3,0))</f>
        <v>0.4</v>
      </c>
      <c r="G51" s="9">
        <f t="shared" si="1"/>
        <v>6</v>
      </c>
      <c r="H51" s="9">
        <f>G51*D51</f>
        <v>1536</v>
      </c>
      <c r="I51" s="22"/>
      <c r="P51" s="1" t="str">
        <f>Q51&amp;R51&amp;S51</f>
        <v>39063MumbaiChair</v>
      </c>
      <c r="Q51" s="1">
        <v>39063</v>
      </c>
      <c r="R51" t="s">
        <v>1647</v>
      </c>
      <c r="S51" t="s">
        <v>1651</v>
      </c>
      <c r="T51">
        <v>132</v>
      </c>
    </row>
    <row r="52" spans="1:20" x14ac:dyDescent="0.3">
      <c r="A52" s="8">
        <v>39066</v>
      </c>
      <c r="B52" s="8" t="s">
        <v>1646</v>
      </c>
      <c r="C52" s="8" t="s">
        <v>1648</v>
      </c>
      <c r="D52" s="9">
        <f t="shared" si="0"/>
        <v>239</v>
      </c>
      <c r="E52" s="9">
        <f>LOOKUP(C52,$X$3:$AA$4)</f>
        <v>200</v>
      </c>
      <c r="F52" s="16">
        <f>INDEX($J$3:$N$7,MATCH(B52,$J$3:$J$7,0),MATCH(C52,$J$3:$N$3,0))</f>
        <v>0.13</v>
      </c>
      <c r="G52" s="9">
        <f t="shared" si="1"/>
        <v>174</v>
      </c>
      <c r="H52" s="9">
        <f>G52*D52</f>
        <v>41586</v>
      </c>
      <c r="I52" s="22"/>
      <c r="P52" s="1" t="str">
        <f>Q52&amp;R52&amp;S52</f>
        <v>39120AgraBulb</v>
      </c>
      <c r="Q52" s="1">
        <v>39120</v>
      </c>
      <c r="R52" s="1" t="s">
        <v>1654</v>
      </c>
      <c r="S52" s="1" t="s">
        <v>1649</v>
      </c>
      <c r="T52">
        <v>490</v>
      </c>
    </row>
    <row r="53" spans="1:20" x14ac:dyDescent="0.3">
      <c r="A53" s="8">
        <v>39066</v>
      </c>
      <c r="B53" s="8" t="s">
        <v>1646</v>
      </c>
      <c r="C53" s="8" t="s">
        <v>1649</v>
      </c>
      <c r="D53" s="9">
        <f t="shared" si="0"/>
        <v>443</v>
      </c>
      <c r="E53" s="9">
        <f>LOOKUP(C53,$X$3:$AA$4)</f>
        <v>10</v>
      </c>
      <c r="F53" s="16">
        <f>INDEX($J$3:$N$7,MATCH(B53,$J$3:$J$7,0),MATCH(C53,$J$3:$N$3,0))</f>
        <v>0.09</v>
      </c>
      <c r="G53" s="9">
        <f t="shared" si="1"/>
        <v>9.1</v>
      </c>
      <c r="H53" s="9">
        <f>G53*D53</f>
        <v>4031.2999999999997</v>
      </c>
      <c r="I53" s="22"/>
      <c r="P53" s="1" t="str">
        <f>Q53&amp;R53&amp;S53</f>
        <v>39132JaipurLaptop</v>
      </c>
      <c r="Q53" s="1">
        <v>39132</v>
      </c>
      <c r="R53" s="1" t="s">
        <v>1653</v>
      </c>
      <c r="S53" s="1" t="s">
        <v>1648</v>
      </c>
      <c r="T53">
        <v>227</v>
      </c>
    </row>
    <row r="54" spans="1:20" x14ac:dyDescent="0.3">
      <c r="A54" s="8">
        <v>39066</v>
      </c>
      <c r="B54" s="8" t="s">
        <v>1646</v>
      </c>
      <c r="C54" s="8" t="s">
        <v>1650</v>
      </c>
      <c r="D54" s="9">
        <f t="shared" si="0"/>
        <v>320</v>
      </c>
      <c r="E54" s="9">
        <f>LOOKUP(C54,$X$3:$AA$4)</f>
        <v>500</v>
      </c>
      <c r="F54" s="16">
        <f>INDEX($J$3:$N$7,MATCH(B54,$J$3:$J$7,0),MATCH(C54,$J$3:$N$3,0))</f>
        <v>0.24</v>
      </c>
      <c r="G54" s="9">
        <f t="shared" si="1"/>
        <v>380</v>
      </c>
      <c r="H54" s="9">
        <f>G54*D54</f>
        <v>121600</v>
      </c>
      <c r="I54" s="22"/>
      <c r="P54" s="1" t="str">
        <f>Q54&amp;R54&amp;S54</f>
        <v>39120Jaipuriphone</v>
      </c>
      <c r="Q54" s="1">
        <v>39120</v>
      </c>
      <c r="R54" s="1" t="s">
        <v>1653</v>
      </c>
      <c r="S54" s="1" t="s">
        <v>1650</v>
      </c>
      <c r="T54">
        <v>106</v>
      </c>
    </row>
    <row r="55" spans="1:20" x14ac:dyDescent="0.3">
      <c r="A55" s="8">
        <v>39066</v>
      </c>
      <c r="B55" s="8" t="s">
        <v>1646</v>
      </c>
      <c r="C55" s="8" t="s">
        <v>1651</v>
      </c>
      <c r="D55" s="9">
        <f t="shared" si="0"/>
        <v>416</v>
      </c>
      <c r="E55" s="9">
        <f>LOOKUP(C55,$X$3:$AA$4)</f>
        <v>10</v>
      </c>
      <c r="F55" s="16">
        <f>INDEX($J$3:$N$7,MATCH(B55,$J$3:$J$7,0),MATCH(C55,$J$3:$N$3,0))</f>
        <v>0.33</v>
      </c>
      <c r="G55" s="9">
        <f t="shared" si="1"/>
        <v>6.6999999999999993</v>
      </c>
      <c r="H55" s="9">
        <f>G55*D55</f>
        <v>2787.2</v>
      </c>
      <c r="I55" s="22"/>
      <c r="P55" s="1" t="str">
        <f>Q55&amp;R55&amp;S55</f>
        <v>39153DelhiBulb</v>
      </c>
      <c r="Q55" s="1">
        <v>39153</v>
      </c>
      <c r="R55" s="1" t="s">
        <v>1646</v>
      </c>
      <c r="S55" s="1" t="s">
        <v>1649</v>
      </c>
      <c r="T55">
        <v>159</v>
      </c>
    </row>
    <row r="56" spans="1:20" x14ac:dyDescent="0.3">
      <c r="A56" s="8">
        <v>39066</v>
      </c>
      <c r="B56" s="8" t="s">
        <v>1647</v>
      </c>
      <c r="C56" s="8" t="s">
        <v>1648</v>
      </c>
      <c r="D56" s="9">
        <f t="shared" si="0"/>
        <v>348</v>
      </c>
      <c r="E56" s="9">
        <f>LOOKUP(C56,$X$3:$AA$4)</f>
        <v>200</v>
      </c>
      <c r="F56" s="16">
        <f>INDEX($J$3:$N$7,MATCH(B56,$J$3:$J$7,0),MATCH(C56,$J$3:$N$3,0))</f>
        <v>0.1</v>
      </c>
      <c r="G56" s="9">
        <f t="shared" si="1"/>
        <v>180</v>
      </c>
      <c r="H56" s="9">
        <f>G56*D56</f>
        <v>62640</v>
      </c>
      <c r="I56" s="22"/>
      <c r="P56" s="1" t="str">
        <f>Q56&amp;R56&amp;S56</f>
        <v>39185Mumbaiiphone</v>
      </c>
      <c r="Q56" s="1">
        <v>39185</v>
      </c>
      <c r="R56" s="1" t="s">
        <v>1647</v>
      </c>
      <c r="S56" s="1" t="s">
        <v>1650</v>
      </c>
      <c r="T56">
        <v>214</v>
      </c>
    </row>
    <row r="57" spans="1:20" x14ac:dyDescent="0.3">
      <c r="A57" s="8">
        <v>39066</v>
      </c>
      <c r="B57" s="8" t="s">
        <v>1647</v>
      </c>
      <c r="C57" s="8" t="s">
        <v>1649</v>
      </c>
      <c r="D57" s="9">
        <f t="shared" si="0"/>
        <v>468</v>
      </c>
      <c r="E57" s="9">
        <f>LOOKUP(C57,$X$3:$AA$4)</f>
        <v>10</v>
      </c>
      <c r="F57" s="16">
        <f>INDEX($J$3:$N$7,MATCH(B57,$J$3:$J$7,0),MATCH(C57,$J$3:$N$3,0))</f>
        <v>0.05</v>
      </c>
      <c r="G57" s="9">
        <f t="shared" si="1"/>
        <v>9.5</v>
      </c>
      <c r="H57" s="9">
        <f>G57*D57</f>
        <v>4446</v>
      </c>
      <c r="I57" s="22"/>
      <c r="P57" s="1" t="str">
        <f>Q57&amp;R57&amp;S57</f>
        <v>39082Delhiiphone</v>
      </c>
      <c r="Q57" s="1">
        <v>39082</v>
      </c>
      <c r="R57" s="1" t="s">
        <v>1646</v>
      </c>
      <c r="S57" s="1" t="s">
        <v>1650</v>
      </c>
      <c r="T57">
        <v>284</v>
      </c>
    </row>
    <row r="58" spans="1:20" x14ac:dyDescent="0.3">
      <c r="A58" s="8">
        <v>39066</v>
      </c>
      <c r="B58" s="8" t="s">
        <v>1647</v>
      </c>
      <c r="C58" s="8" t="s">
        <v>1650</v>
      </c>
      <c r="D58" s="9">
        <f t="shared" si="0"/>
        <v>391</v>
      </c>
      <c r="E58" s="9">
        <f>LOOKUP(C58,$X$3:$AA$4)</f>
        <v>500</v>
      </c>
      <c r="F58" s="16">
        <f>INDEX($J$3:$N$7,MATCH(B58,$J$3:$J$7,0),MATCH(C58,$J$3:$N$3,0))</f>
        <v>0.2</v>
      </c>
      <c r="G58" s="9">
        <f t="shared" si="1"/>
        <v>400</v>
      </c>
      <c r="H58" s="9">
        <f>G58*D58</f>
        <v>156400</v>
      </c>
      <c r="I58" s="22"/>
      <c r="P58" s="1" t="str">
        <f>Q58&amp;R58&amp;S58</f>
        <v>39112JaipurBulb</v>
      </c>
      <c r="Q58" s="1">
        <v>39112</v>
      </c>
      <c r="R58" s="1" t="s">
        <v>1653</v>
      </c>
      <c r="S58" s="1" t="s">
        <v>1649</v>
      </c>
      <c r="T58">
        <v>301</v>
      </c>
    </row>
    <row r="59" spans="1:20" x14ac:dyDescent="0.3">
      <c r="A59" s="8">
        <v>39066</v>
      </c>
      <c r="B59" s="8" t="s">
        <v>1647</v>
      </c>
      <c r="C59" s="8" t="s">
        <v>1651</v>
      </c>
      <c r="D59" s="9">
        <f t="shared" si="0"/>
        <v>394</v>
      </c>
      <c r="E59" s="9">
        <f>LOOKUP(C59,$X$3:$AA$4)</f>
        <v>10</v>
      </c>
      <c r="F59" s="16">
        <f>INDEX($J$3:$N$7,MATCH(B59,$J$3:$J$7,0),MATCH(C59,$J$3:$N$3,0))</f>
        <v>0.4</v>
      </c>
      <c r="G59" s="9">
        <f t="shared" si="1"/>
        <v>6</v>
      </c>
      <c r="H59" s="9">
        <f>G59*D59</f>
        <v>2364</v>
      </c>
      <c r="I59" s="22"/>
      <c r="P59" s="1" t="str">
        <f>Q59&amp;R59&amp;S59</f>
        <v>39125JaipurChair</v>
      </c>
      <c r="Q59" s="1">
        <v>39125</v>
      </c>
      <c r="R59" s="1" t="s">
        <v>1653</v>
      </c>
      <c r="S59" s="1" t="s">
        <v>1651</v>
      </c>
      <c r="T59">
        <v>214</v>
      </c>
    </row>
    <row r="60" spans="1:20" x14ac:dyDescent="0.3">
      <c r="A60" s="8">
        <v>39066</v>
      </c>
      <c r="B60" s="8" t="s">
        <v>1653</v>
      </c>
      <c r="C60" s="8" t="s">
        <v>1648</v>
      </c>
      <c r="D60" s="9">
        <f t="shared" si="0"/>
        <v>156</v>
      </c>
      <c r="E60" s="9">
        <f>LOOKUP(C60,$X$3:$AA$4)</f>
        <v>200</v>
      </c>
      <c r="F60" s="16">
        <f>INDEX($J$3:$N$7,MATCH(B60,$J$3:$J$7,0),MATCH(C60,$J$3:$N$3,0))</f>
        <v>0.09</v>
      </c>
      <c r="G60" s="9">
        <f t="shared" si="1"/>
        <v>182</v>
      </c>
      <c r="H60" s="9">
        <f>G60*D60</f>
        <v>28392</v>
      </c>
      <c r="I60" s="22"/>
      <c r="P60" s="1" t="str">
        <f>Q60&amp;R60&amp;S60</f>
        <v>39088DelhiLaptop</v>
      </c>
      <c r="Q60" s="1">
        <v>39088</v>
      </c>
      <c r="R60" s="1" t="s">
        <v>1646</v>
      </c>
      <c r="S60" s="1" t="s">
        <v>1648</v>
      </c>
      <c r="T60">
        <v>327</v>
      </c>
    </row>
    <row r="61" spans="1:20" x14ac:dyDescent="0.3">
      <c r="A61" s="8">
        <v>39066</v>
      </c>
      <c r="B61" s="8" t="s">
        <v>1653</v>
      </c>
      <c r="C61" s="8" t="s">
        <v>1649</v>
      </c>
      <c r="D61" s="9">
        <f t="shared" si="0"/>
        <v>306</v>
      </c>
      <c r="E61" s="9">
        <f>LOOKUP(C61,$X$3:$AA$4)</f>
        <v>10</v>
      </c>
      <c r="F61" s="16">
        <f>INDEX($J$3:$N$7,MATCH(B61,$J$3:$J$7,0),MATCH(C61,$J$3:$N$3,0))</f>
        <v>0.08</v>
      </c>
      <c r="G61" s="9">
        <f t="shared" si="1"/>
        <v>9.2000000000000011</v>
      </c>
      <c r="H61" s="9">
        <f>G61*D61</f>
        <v>2815.2000000000003</v>
      </c>
      <c r="I61" s="22"/>
      <c r="P61" s="1" t="str">
        <f>Q61&amp;R61&amp;S61</f>
        <v>39109MumbaiChair</v>
      </c>
      <c r="Q61" s="1">
        <v>39109</v>
      </c>
      <c r="R61" s="1" t="s">
        <v>1647</v>
      </c>
      <c r="S61" s="1" t="s">
        <v>1651</v>
      </c>
      <c r="T61">
        <v>302</v>
      </c>
    </row>
    <row r="62" spans="1:20" x14ac:dyDescent="0.3">
      <c r="A62" s="8">
        <v>39066</v>
      </c>
      <c r="B62" s="8" t="s">
        <v>1653</v>
      </c>
      <c r="C62" s="8" t="s">
        <v>1650</v>
      </c>
      <c r="D62" s="9">
        <f t="shared" si="0"/>
        <v>296</v>
      </c>
      <c r="E62" s="9">
        <f>LOOKUP(C62,$X$3:$AA$4)</f>
        <v>500</v>
      </c>
      <c r="F62" s="16">
        <f>INDEX($J$3:$N$7,MATCH(B62,$J$3:$J$7,0),MATCH(C62,$J$3:$N$3,0))</f>
        <v>0.2</v>
      </c>
      <c r="G62" s="9">
        <f t="shared" si="1"/>
        <v>400</v>
      </c>
      <c r="H62" s="9">
        <f>G62*D62</f>
        <v>118400</v>
      </c>
      <c r="I62" s="22"/>
      <c r="P62" s="1" t="str">
        <f>Q62&amp;R62&amp;S62</f>
        <v>39174JaipurBulb</v>
      </c>
      <c r="Q62" s="1">
        <v>39174</v>
      </c>
      <c r="R62" s="1" t="s">
        <v>1653</v>
      </c>
      <c r="S62" s="1" t="s">
        <v>1649</v>
      </c>
      <c r="T62">
        <v>226</v>
      </c>
    </row>
    <row r="63" spans="1:20" x14ac:dyDescent="0.3">
      <c r="A63" s="8">
        <v>39066</v>
      </c>
      <c r="B63" s="8" t="s">
        <v>1653</v>
      </c>
      <c r="C63" s="8" t="s">
        <v>1651</v>
      </c>
      <c r="D63" s="9">
        <f t="shared" si="0"/>
        <v>336</v>
      </c>
      <c r="E63" s="9">
        <f>LOOKUP(C63,$X$3:$AA$4)</f>
        <v>10</v>
      </c>
      <c r="F63" s="16">
        <f>INDEX($J$3:$N$7,MATCH(B63,$J$3:$J$7,0),MATCH(C63,$J$3:$N$3,0))</f>
        <v>0.36</v>
      </c>
      <c r="G63" s="9">
        <f t="shared" si="1"/>
        <v>6.4</v>
      </c>
      <c r="H63" s="9">
        <f>G63*D63</f>
        <v>2150.4</v>
      </c>
      <c r="I63" s="22"/>
      <c r="P63" s="1" t="str">
        <f>Q63&amp;R63&amp;S63</f>
        <v>39183JaipurLaptop</v>
      </c>
      <c r="Q63" s="1">
        <v>39183</v>
      </c>
      <c r="R63" s="1" t="s">
        <v>1653</v>
      </c>
      <c r="S63" s="1" t="s">
        <v>1648</v>
      </c>
      <c r="T63">
        <v>321</v>
      </c>
    </row>
    <row r="64" spans="1:20" x14ac:dyDescent="0.3">
      <c r="A64" s="8">
        <v>39066</v>
      </c>
      <c r="B64" s="8" t="s">
        <v>1654</v>
      </c>
      <c r="C64" s="8" t="s">
        <v>1648</v>
      </c>
      <c r="D64" s="9">
        <f t="shared" si="0"/>
        <v>349</v>
      </c>
      <c r="E64" s="9">
        <f>LOOKUP(C64,$X$3:$AA$4)</f>
        <v>200</v>
      </c>
      <c r="F64" s="16">
        <f>INDEX($J$3:$N$7,MATCH(B64,$J$3:$J$7,0),MATCH(C64,$J$3:$N$3,0))</f>
        <v>0.05</v>
      </c>
      <c r="G64" s="9">
        <f t="shared" si="1"/>
        <v>190</v>
      </c>
      <c r="H64" s="9">
        <f>G64*D64</f>
        <v>66310</v>
      </c>
      <c r="I64" s="22"/>
      <c r="P64" s="1" t="str">
        <f>Q64&amp;R64&amp;S64</f>
        <v>39160Jaipuriphone</v>
      </c>
      <c r="Q64" s="1">
        <v>39160</v>
      </c>
      <c r="R64" s="1" t="s">
        <v>1653</v>
      </c>
      <c r="S64" s="1" t="s">
        <v>1650</v>
      </c>
      <c r="T64">
        <v>285</v>
      </c>
    </row>
    <row r="65" spans="1:20" x14ac:dyDescent="0.3">
      <c r="A65" s="8">
        <v>39066</v>
      </c>
      <c r="B65" s="8" t="s">
        <v>1654</v>
      </c>
      <c r="C65" s="8" t="s">
        <v>1649</v>
      </c>
      <c r="D65" s="9">
        <f t="shared" si="0"/>
        <v>390</v>
      </c>
      <c r="E65" s="9">
        <f>LOOKUP(C65,$X$3:$AA$4)</f>
        <v>10</v>
      </c>
      <c r="F65" s="16">
        <f>INDEX($J$3:$N$7,MATCH(B65,$J$3:$J$7,0),MATCH(C65,$J$3:$N$3,0))</f>
        <v>0.06</v>
      </c>
      <c r="G65" s="9">
        <f t="shared" si="1"/>
        <v>9.3999999999999986</v>
      </c>
      <c r="H65" s="9">
        <f>G65*D65</f>
        <v>3665.9999999999995</v>
      </c>
      <c r="I65" s="22"/>
      <c r="P65" s="1" t="str">
        <f>Q65&amp;R65&amp;S65</f>
        <v>39186AgraBulb</v>
      </c>
      <c r="Q65" s="1">
        <v>39186</v>
      </c>
      <c r="R65" s="1" t="s">
        <v>1654</v>
      </c>
      <c r="S65" s="1" t="s">
        <v>1649</v>
      </c>
      <c r="T65">
        <v>216</v>
      </c>
    </row>
    <row r="66" spans="1:20" x14ac:dyDescent="0.3">
      <c r="A66" s="8">
        <v>39066</v>
      </c>
      <c r="B66" s="8" t="s">
        <v>1654</v>
      </c>
      <c r="C66" s="8" t="s">
        <v>1650</v>
      </c>
      <c r="D66" s="9">
        <f t="shared" si="0"/>
        <v>422</v>
      </c>
      <c r="E66" s="9">
        <f>LOOKUP(C66,$X$3:$AA$4)</f>
        <v>500</v>
      </c>
      <c r="F66" s="16">
        <f>INDEX($J$3:$N$7,MATCH(B66,$J$3:$J$7,0),MATCH(C66,$J$3:$N$3,0))</f>
        <v>0.25</v>
      </c>
      <c r="G66" s="9">
        <f t="shared" si="1"/>
        <v>375</v>
      </c>
      <c r="H66" s="9">
        <f>G66*D66</f>
        <v>158250</v>
      </c>
      <c r="I66" s="22"/>
      <c r="P66" s="1" t="str">
        <f>Q66&amp;R66&amp;S66</f>
        <v>39080JaipurLaptop</v>
      </c>
      <c r="Q66" s="1">
        <v>39080</v>
      </c>
      <c r="R66" s="1" t="s">
        <v>1653</v>
      </c>
      <c r="S66" s="1" t="s">
        <v>1648</v>
      </c>
      <c r="T66">
        <v>158</v>
      </c>
    </row>
    <row r="67" spans="1:20" x14ac:dyDescent="0.3">
      <c r="A67" s="8">
        <v>39066</v>
      </c>
      <c r="B67" s="8" t="s">
        <v>1654</v>
      </c>
      <c r="C67" s="8" t="s">
        <v>1651</v>
      </c>
      <c r="D67" s="9">
        <f t="shared" si="0"/>
        <v>256</v>
      </c>
      <c r="E67" s="9">
        <f>LOOKUP(C67,$X$3:$AA$4)</f>
        <v>10</v>
      </c>
      <c r="F67" s="16">
        <f>INDEX($J$3:$N$7,MATCH(B67,$J$3:$J$7,0),MATCH(C67,$J$3:$N$3,0))</f>
        <v>0.4</v>
      </c>
      <c r="G67" s="9">
        <f t="shared" si="1"/>
        <v>6</v>
      </c>
      <c r="H67" s="9">
        <f>G67*D67</f>
        <v>1536</v>
      </c>
      <c r="I67" s="22"/>
      <c r="P67" s="1" t="str">
        <f>Q67&amp;R67&amp;S67</f>
        <v>39147DelhiBulb</v>
      </c>
      <c r="Q67" s="1">
        <v>39147</v>
      </c>
      <c r="R67" s="1" t="s">
        <v>1646</v>
      </c>
      <c r="S67" s="1" t="s">
        <v>1649</v>
      </c>
      <c r="T67">
        <v>429</v>
      </c>
    </row>
    <row r="68" spans="1:20" x14ac:dyDescent="0.3">
      <c r="A68" s="8">
        <v>39067</v>
      </c>
      <c r="B68" s="8" t="s">
        <v>1646</v>
      </c>
      <c r="C68" s="8" t="s">
        <v>1648</v>
      </c>
      <c r="D68" s="9">
        <f t="shared" si="0"/>
        <v>171</v>
      </c>
      <c r="E68" s="9">
        <f>LOOKUP(C68,$X$3:$AA$4)</f>
        <v>200</v>
      </c>
      <c r="F68" s="16">
        <f>INDEX($J$3:$N$7,MATCH(B68,$J$3:$J$7,0),MATCH(C68,$J$3:$N$3,0))</f>
        <v>0.13</v>
      </c>
      <c r="G68" s="9">
        <f t="shared" si="1"/>
        <v>174</v>
      </c>
      <c r="H68" s="9">
        <f>G68*D68</f>
        <v>29754</v>
      </c>
      <c r="I68" s="22"/>
      <c r="P68" s="1" t="str">
        <f>Q68&amp;R68&amp;S68</f>
        <v>39176JaipurChair</v>
      </c>
      <c r="Q68" s="1">
        <v>39176</v>
      </c>
      <c r="R68" s="1" t="s">
        <v>1653</v>
      </c>
      <c r="S68" s="1" t="s">
        <v>1651</v>
      </c>
      <c r="T68">
        <v>480</v>
      </c>
    </row>
    <row r="69" spans="1:20" x14ac:dyDescent="0.3">
      <c r="A69" s="8">
        <v>39067</v>
      </c>
      <c r="B69" s="8" t="s">
        <v>1646</v>
      </c>
      <c r="C69" s="8" t="s">
        <v>1649</v>
      </c>
      <c r="D69" s="9">
        <f t="shared" ref="D69:D132" si="3">VLOOKUP(A69&amp;B69&amp;C69,$P$4:$T$2061,5,0)</f>
        <v>141</v>
      </c>
      <c r="E69" s="9">
        <f>LOOKUP(C69,$X$3:$AA$4)</f>
        <v>10</v>
      </c>
      <c r="F69" s="16">
        <f>INDEX($J$3:$N$7,MATCH(B69,$J$3:$J$7,0),MATCH(C69,$J$3:$N$3,0))</f>
        <v>0.09</v>
      </c>
      <c r="G69" s="9">
        <f t="shared" ref="G69:G132" si="4">E69*(1-F69)</f>
        <v>9.1</v>
      </c>
      <c r="H69" s="9">
        <f>G69*D69</f>
        <v>1283.0999999999999</v>
      </c>
      <c r="I69" s="22"/>
      <c r="P69" s="1" t="str">
        <f t="shared" ref="P69:P132" si="5">Q69&amp;R69&amp;S69</f>
        <v>39133Delhiiphone</v>
      </c>
      <c r="Q69" s="1">
        <v>39133</v>
      </c>
      <c r="R69" s="1" t="s">
        <v>1646</v>
      </c>
      <c r="S69" s="1" t="s">
        <v>1650</v>
      </c>
      <c r="T69">
        <v>184</v>
      </c>
    </row>
    <row r="70" spans="1:20" x14ac:dyDescent="0.3">
      <c r="A70" s="8">
        <v>39067</v>
      </c>
      <c r="B70" s="8" t="s">
        <v>1646</v>
      </c>
      <c r="C70" s="8" t="s">
        <v>1650</v>
      </c>
      <c r="D70" s="9">
        <f t="shared" si="3"/>
        <v>347</v>
      </c>
      <c r="E70" s="9">
        <f>LOOKUP(C70,$X$3:$AA$4)</f>
        <v>500</v>
      </c>
      <c r="F70" s="16">
        <f>INDEX($J$3:$N$7,MATCH(B70,$J$3:$J$7,0),MATCH(C70,$J$3:$N$3,0))</f>
        <v>0.24</v>
      </c>
      <c r="G70" s="9">
        <f t="shared" si="4"/>
        <v>380</v>
      </c>
      <c r="H70" s="9">
        <f>G70*D70</f>
        <v>131860</v>
      </c>
      <c r="I70" s="22"/>
      <c r="P70" s="1" t="str">
        <f t="shared" si="5"/>
        <v>39160Delhiiphone</v>
      </c>
      <c r="Q70" s="1">
        <v>39160</v>
      </c>
      <c r="R70" s="1" t="s">
        <v>1646</v>
      </c>
      <c r="S70" s="1" t="s">
        <v>1650</v>
      </c>
      <c r="T70">
        <v>323</v>
      </c>
    </row>
    <row r="71" spans="1:20" x14ac:dyDescent="0.3">
      <c r="A71" s="8">
        <v>39067</v>
      </c>
      <c r="B71" s="8" t="s">
        <v>1646</v>
      </c>
      <c r="C71" s="8" t="s">
        <v>1651</v>
      </c>
      <c r="D71" s="9">
        <f t="shared" si="3"/>
        <v>372</v>
      </c>
      <c r="E71" s="9">
        <f>LOOKUP(C71,$X$3:$AA$4)</f>
        <v>10</v>
      </c>
      <c r="F71" s="16">
        <f>INDEX($J$3:$N$7,MATCH(B71,$J$3:$J$7,0),MATCH(C71,$J$3:$N$3,0))</f>
        <v>0.33</v>
      </c>
      <c r="G71" s="9">
        <f t="shared" si="4"/>
        <v>6.6999999999999993</v>
      </c>
      <c r="H71" s="9">
        <f>G71*D71</f>
        <v>2492.3999999999996</v>
      </c>
      <c r="I71" s="22"/>
      <c r="P71" s="1" t="str">
        <f t="shared" si="5"/>
        <v>39138AgraChair</v>
      </c>
      <c r="Q71" s="1">
        <v>39138</v>
      </c>
      <c r="R71" s="1" t="s">
        <v>1654</v>
      </c>
      <c r="S71" s="1" t="s">
        <v>1651</v>
      </c>
      <c r="T71">
        <v>259</v>
      </c>
    </row>
    <row r="72" spans="1:20" x14ac:dyDescent="0.3">
      <c r="A72" s="8">
        <v>39067</v>
      </c>
      <c r="B72" s="8" t="s">
        <v>1647</v>
      </c>
      <c r="C72" s="8" t="s">
        <v>1648</v>
      </c>
      <c r="D72" s="9">
        <f t="shared" si="3"/>
        <v>334</v>
      </c>
      <c r="E72" s="9">
        <f>LOOKUP(C72,$X$3:$AA$4)</f>
        <v>200</v>
      </c>
      <c r="F72" s="16">
        <f>INDEX($J$3:$N$7,MATCH(B72,$J$3:$J$7,0),MATCH(C72,$J$3:$N$3,0))</f>
        <v>0.1</v>
      </c>
      <c r="G72" s="9">
        <f t="shared" si="4"/>
        <v>180</v>
      </c>
      <c r="H72" s="9">
        <f>G72*D72</f>
        <v>60120</v>
      </c>
      <c r="I72" s="22"/>
      <c r="P72" s="1" t="str">
        <f t="shared" si="5"/>
        <v>39139Jaipuriphone</v>
      </c>
      <c r="Q72" s="1">
        <v>39139</v>
      </c>
      <c r="R72" s="1" t="s">
        <v>1653</v>
      </c>
      <c r="S72" s="1" t="s">
        <v>1650</v>
      </c>
      <c r="T72">
        <v>417</v>
      </c>
    </row>
    <row r="73" spans="1:20" x14ac:dyDescent="0.3">
      <c r="A73" s="8">
        <v>39067</v>
      </c>
      <c r="B73" s="8" t="s">
        <v>1647</v>
      </c>
      <c r="C73" s="8" t="s">
        <v>1649</v>
      </c>
      <c r="D73" s="9">
        <f t="shared" si="3"/>
        <v>221</v>
      </c>
      <c r="E73" s="9">
        <f>LOOKUP(C73,$X$3:$AA$4)</f>
        <v>10</v>
      </c>
      <c r="F73" s="16">
        <f>INDEX($J$3:$N$7,MATCH(B73,$J$3:$J$7,0),MATCH(C73,$J$3:$N$3,0))</f>
        <v>0.05</v>
      </c>
      <c r="G73" s="9">
        <f t="shared" si="4"/>
        <v>9.5</v>
      </c>
      <c r="H73" s="9">
        <f>G73*D73</f>
        <v>2099.5</v>
      </c>
      <c r="I73" s="22"/>
      <c r="P73" s="1" t="str">
        <f t="shared" si="5"/>
        <v>39083AgraChair</v>
      </c>
      <c r="Q73" s="1">
        <v>39083</v>
      </c>
      <c r="R73" s="1" t="s">
        <v>1654</v>
      </c>
      <c r="S73" s="1" t="s">
        <v>1651</v>
      </c>
      <c r="T73">
        <v>226</v>
      </c>
    </row>
    <row r="74" spans="1:20" x14ac:dyDescent="0.3">
      <c r="A74" s="8">
        <v>39067</v>
      </c>
      <c r="B74" s="8" t="s">
        <v>1647</v>
      </c>
      <c r="C74" s="8" t="s">
        <v>1650</v>
      </c>
      <c r="D74" s="9">
        <f t="shared" si="3"/>
        <v>398</v>
      </c>
      <c r="E74" s="9">
        <f>LOOKUP(C74,$X$3:$AA$4)</f>
        <v>500</v>
      </c>
      <c r="F74" s="16">
        <f>INDEX($J$3:$N$7,MATCH(B74,$J$3:$J$7,0),MATCH(C74,$J$3:$N$3,0))</f>
        <v>0.2</v>
      </c>
      <c r="G74" s="9">
        <f t="shared" si="4"/>
        <v>400</v>
      </c>
      <c r="H74" s="9">
        <f>G74*D74</f>
        <v>159200</v>
      </c>
      <c r="I74" s="22"/>
      <c r="P74" s="1" t="str">
        <f t="shared" si="5"/>
        <v>39118Mumbaiiphone</v>
      </c>
      <c r="Q74" s="1">
        <v>39118</v>
      </c>
      <c r="R74" s="1" t="s">
        <v>1647</v>
      </c>
      <c r="S74" s="1" t="s">
        <v>1650</v>
      </c>
      <c r="T74">
        <v>478</v>
      </c>
    </row>
    <row r="75" spans="1:20" x14ac:dyDescent="0.3">
      <c r="A75" s="8">
        <v>39067</v>
      </c>
      <c r="B75" s="8" t="s">
        <v>1647</v>
      </c>
      <c r="C75" s="8" t="s">
        <v>1651</v>
      </c>
      <c r="D75" s="9">
        <f t="shared" si="3"/>
        <v>241</v>
      </c>
      <c r="E75" s="9">
        <f>LOOKUP(C75,$X$3:$AA$4)</f>
        <v>10</v>
      </c>
      <c r="F75" s="16">
        <f>INDEX($J$3:$N$7,MATCH(B75,$J$3:$J$7,0),MATCH(C75,$J$3:$N$3,0))</f>
        <v>0.4</v>
      </c>
      <c r="G75" s="9">
        <f t="shared" si="4"/>
        <v>6</v>
      </c>
      <c r="H75" s="9">
        <f>G75*D75</f>
        <v>1446</v>
      </c>
      <c r="I75" s="22"/>
      <c r="P75" s="1" t="str">
        <f t="shared" si="5"/>
        <v>39130Delhiiphone</v>
      </c>
      <c r="Q75" s="1">
        <v>39130</v>
      </c>
      <c r="R75" s="1" t="s">
        <v>1646</v>
      </c>
      <c r="S75" s="1" t="s">
        <v>1650</v>
      </c>
      <c r="T75">
        <v>273</v>
      </c>
    </row>
    <row r="76" spans="1:20" x14ac:dyDescent="0.3">
      <c r="A76" s="8">
        <v>39067</v>
      </c>
      <c r="B76" s="8" t="s">
        <v>1653</v>
      </c>
      <c r="C76" s="8" t="s">
        <v>1648</v>
      </c>
      <c r="D76" s="9">
        <f t="shared" si="3"/>
        <v>201</v>
      </c>
      <c r="E76" s="9">
        <f>LOOKUP(C76,$X$3:$AA$4)</f>
        <v>200</v>
      </c>
      <c r="F76" s="16">
        <f>INDEX($J$3:$N$7,MATCH(B76,$J$3:$J$7,0),MATCH(C76,$J$3:$N$3,0))</f>
        <v>0.09</v>
      </c>
      <c r="G76" s="9">
        <f t="shared" si="4"/>
        <v>182</v>
      </c>
      <c r="H76" s="9">
        <f>G76*D76</f>
        <v>36582</v>
      </c>
      <c r="I76" s="22"/>
      <c r="P76" s="1" t="str">
        <f t="shared" si="5"/>
        <v>39080DelhiChair</v>
      </c>
      <c r="Q76" s="1">
        <v>39080</v>
      </c>
      <c r="R76" s="1" t="s">
        <v>1646</v>
      </c>
      <c r="S76" s="1" t="s">
        <v>1651</v>
      </c>
      <c r="T76">
        <v>396</v>
      </c>
    </row>
    <row r="77" spans="1:20" x14ac:dyDescent="0.3">
      <c r="A77" s="8">
        <v>39067</v>
      </c>
      <c r="B77" s="8" t="s">
        <v>1653</v>
      </c>
      <c r="C77" s="8" t="s">
        <v>1649</v>
      </c>
      <c r="D77" s="9">
        <f t="shared" si="3"/>
        <v>192</v>
      </c>
      <c r="E77" s="9">
        <f>LOOKUP(C77,$X$3:$AA$4)</f>
        <v>10</v>
      </c>
      <c r="F77" s="16">
        <f>INDEX($J$3:$N$7,MATCH(B77,$J$3:$J$7,0),MATCH(C77,$J$3:$N$3,0))</f>
        <v>0.08</v>
      </c>
      <c r="G77" s="9">
        <f t="shared" si="4"/>
        <v>9.2000000000000011</v>
      </c>
      <c r="H77" s="9">
        <f>G77*D77</f>
        <v>1766.4</v>
      </c>
      <c r="I77" s="22"/>
      <c r="P77" s="1" t="str">
        <f t="shared" si="5"/>
        <v>39148DelhiChair</v>
      </c>
      <c r="Q77" s="1">
        <v>39148</v>
      </c>
      <c r="R77" s="1" t="s">
        <v>1646</v>
      </c>
      <c r="S77" s="1" t="s">
        <v>1651</v>
      </c>
      <c r="T77">
        <v>382</v>
      </c>
    </row>
    <row r="78" spans="1:20" x14ac:dyDescent="0.3">
      <c r="A78" s="8">
        <v>39067</v>
      </c>
      <c r="B78" s="8" t="s">
        <v>1653</v>
      </c>
      <c r="C78" s="8" t="s">
        <v>1650</v>
      </c>
      <c r="D78" s="9">
        <f t="shared" si="3"/>
        <v>208</v>
      </c>
      <c r="E78" s="9">
        <f>LOOKUP(C78,$X$3:$AA$4)</f>
        <v>500</v>
      </c>
      <c r="F78" s="16">
        <f>INDEX($J$3:$N$7,MATCH(B78,$J$3:$J$7,0),MATCH(C78,$J$3:$N$3,0))</f>
        <v>0.2</v>
      </c>
      <c r="G78" s="9">
        <f t="shared" si="4"/>
        <v>400</v>
      </c>
      <c r="H78" s="9">
        <f>G78*D78</f>
        <v>83200</v>
      </c>
      <c r="I78" s="22"/>
      <c r="P78" s="1" t="str">
        <f t="shared" si="5"/>
        <v>39150JaipurBulb</v>
      </c>
      <c r="Q78" s="1">
        <v>39150</v>
      </c>
      <c r="R78" s="1" t="s">
        <v>1653</v>
      </c>
      <c r="S78" s="1" t="s">
        <v>1649</v>
      </c>
      <c r="T78">
        <v>322</v>
      </c>
    </row>
    <row r="79" spans="1:20" x14ac:dyDescent="0.3">
      <c r="A79" s="8">
        <v>39067</v>
      </c>
      <c r="B79" s="8" t="s">
        <v>1653</v>
      </c>
      <c r="C79" s="8" t="s">
        <v>1651</v>
      </c>
      <c r="D79" s="9">
        <f t="shared" si="3"/>
        <v>396</v>
      </c>
      <c r="E79" s="9">
        <f>LOOKUP(C79,$X$3:$AA$4)</f>
        <v>10</v>
      </c>
      <c r="F79" s="16">
        <f>INDEX($J$3:$N$7,MATCH(B79,$J$3:$J$7,0),MATCH(C79,$J$3:$N$3,0))</f>
        <v>0.36</v>
      </c>
      <c r="G79" s="9">
        <f t="shared" si="4"/>
        <v>6.4</v>
      </c>
      <c r="H79" s="9">
        <f>G79*D79</f>
        <v>2534.4</v>
      </c>
      <c r="I79" s="22"/>
      <c r="P79" s="1" t="str">
        <f t="shared" si="5"/>
        <v>39161DelhiLaptop</v>
      </c>
      <c r="Q79" s="1">
        <v>39161</v>
      </c>
      <c r="R79" s="1" t="s">
        <v>1646</v>
      </c>
      <c r="S79" s="1" t="s">
        <v>1648</v>
      </c>
      <c r="T79">
        <v>162</v>
      </c>
    </row>
    <row r="80" spans="1:20" x14ac:dyDescent="0.3">
      <c r="A80" s="8">
        <v>39067</v>
      </c>
      <c r="B80" s="8" t="s">
        <v>1654</v>
      </c>
      <c r="C80" s="8" t="s">
        <v>1648</v>
      </c>
      <c r="D80" s="9">
        <f t="shared" si="3"/>
        <v>299</v>
      </c>
      <c r="E80" s="9">
        <f>LOOKUP(C80,$X$3:$AA$4)</f>
        <v>200</v>
      </c>
      <c r="F80" s="16">
        <f>INDEX($J$3:$N$7,MATCH(B80,$J$3:$J$7,0),MATCH(C80,$J$3:$N$3,0))</f>
        <v>0.05</v>
      </c>
      <c r="G80" s="9">
        <f t="shared" si="4"/>
        <v>190</v>
      </c>
      <c r="H80" s="9">
        <f>G80*D80</f>
        <v>56810</v>
      </c>
      <c r="I80" s="22"/>
      <c r="P80" s="1" t="str">
        <f t="shared" si="5"/>
        <v>39093JaipurChair</v>
      </c>
      <c r="Q80" s="1">
        <v>39093</v>
      </c>
      <c r="R80" s="1" t="s">
        <v>1653</v>
      </c>
      <c r="S80" s="1" t="s">
        <v>1651</v>
      </c>
      <c r="T80">
        <v>438</v>
      </c>
    </row>
    <row r="81" spans="1:20" x14ac:dyDescent="0.3">
      <c r="A81" s="8">
        <v>39067</v>
      </c>
      <c r="B81" s="8" t="s">
        <v>1654</v>
      </c>
      <c r="C81" s="8" t="s">
        <v>1649</v>
      </c>
      <c r="D81" s="9">
        <f t="shared" si="3"/>
        <v>457</v>
      </c>
      <c r="E81" s="9">
        <f>LOOKUP(C81,$X$3:$AA$4)</f>
        <v>10</v>
      </c>
      <c r="F81" s="16">
        <f>INDEX($J$3:$N$7,MATCH(B81,$J$3:$J$7,0),MATCH(C81,$J$3:$N$3,0))</f>
        <v>0.06</v>
      </c>
      <c r="G81" s="9">
        <f t="shared" si="4"/>
        <v>9.3999999999999986</v>
      </c>
      <c r="H81" s="9">
        <f>G81*D81</f>
        <v>4295.7999999999993</v>
      </c>
      <c r="I81" s="22"/>
      <c r="P81" s="1" t="str">
        <f t="shared" si="5"/>
        <v>39154MumbaiChair</v>
      </c>
      <c r="Q81" s="1">
        <v>39154</v>
      </c>
      <c r="R81" s="1" t="s">
        <v>1647</v>
      </c>
      <c r="S81" s="1" t="s">
        <v>1651</v>
      </c>
      <c r="T81">
        <v>441</v>
      </c>
    </row>
    <row r="82" spans="1:20" x14ac:dyDescent="0.3">
      <c r="A82" s="8">
        <v>39067</v>
      </c>
      <c r="B82" s="8" t="s">
        <v>1654</v>
      </c>
      <c r="C82" s="8" t="s">
        <v>1650</v>
      </c>
      <c r="D82" s="9">
        <f t="shared" si="3"/>
        <v>204</v>
      </c>
      <c r="E82" s="9">
        <f>LOOKUP(C82,$X$3:$AA$4)</f>
        <v>500</v>
      </c>
      <c r="F82" s="16">
        <f>INDEX($J$3:$N$7,MATCH(B82,$J$3:$J$7,0),MATCH(C82,$J$3:$N$3,0))</f>
        <v>0.25</v>
      </c>
      <c r="G82" s="9">
        <f t="shared" si="4"/>
        <v>375</v>
      </c>
      <c r="H82" s="9">
        <f>G82*D82</f>
        <v>76500</v>
      </c>
      <c r="I82" s="22"/>
      <c r="P82" s="1" t="str">
        <f t="shared" si="5"/>
        <v>39086DelhiBulb</v>
      </c>
      <c r="Q82" s="1">
        <v>39086</v>
      </c>
      <c r="R82" s="1" t="s">
        <v>1646</v>
      </c>
      <c r="S82" s="1" t="s">
        <v>1649</v>
      </c>
      <c r="T82">
        <v>185</v>
      </c>
    </row>
    <row r="83" spans="1:20" x14ac:dyDescent="0.3">
      <c r="A83" s="8">
        <v>39067</v>
      </c>
      <c r="B83" s="8" t="s">
        <v>1654</v>
      </c>
      <c r="C83" s="8" t="s">
        <v>1651</v>
      </c>
      <c r="D83" s="9">
        <f t="shared" si="3"/>
        <v>472</v>
      </c>
      <c r="E83" s="9">
        <f>LOOKUP(C83,$X$3:$AA$4)</f>
        <v>10</v>
      </c>
      <c r="F83" s="16">
        <f>INDEX($J$3:$N$7,MATCH(B83,$J$3:$J$7,0),MATCH(C83,$J$3:$N$3,0))</f>
        <v>0.4</v>
      </c>
      <c r="G83" s="9">
        <f t="shared" si="4"/>
        <v>6</v>
      </c>
      <c r="H83" s="9">
        <f>G83*D83</f>
        <v>2832</v>
      </c>
      <c r="I83" s="22"/>
      <c r="P83" s="1" t="str">
        <f t="shared" si="5"/>
        <v>39159AgraBulb</v>
      </c>
      <c r="Q83" s="1">
        <v>39159</v>
      </c>
      <c r="R83" s="1" t="s">
        <v>1654</v>
      </c>
      <c r="S83" s="1" t="s">
        <v>1649</v>
      </c>
      <c r="T83">
        <v>222</v>
      </c>
    </row>
    <row r="84" spans="1:20" x14ac:dyDescent="0.3">
      <c r="A84" s="8">
        <v>39068</v>
      </c>
      <c r="B84" s="8" t="s">
        <v>1646</v>
      </c>
      <c r="C84" s="8" t="s">
        <v>1648</v>
      </c>
      <c r="D84" s="9">
        <f t="shared" si="3"/>
        <v>139</v>
      </c>
      <c r="E84" s="9">
        <f>LOOKUP(C84,$X$3:$AA$4)</f>
        <v>200</v>
      </c>
      <c r="F84" s="16">
        <f>INDEX($J$3:$N$7,MATCH(B84,$J$3:$J$7,0),MATCH(C84,$J$3:$N$3,0))</f>
        <v>0.13</v>
      </c>
      <c r="G84" s="9">
        <f t="shared" si="4"/>
        <v>174</v>
      </c>
      <c r="H84" s="9">
        <f>G84*D84</f>
        <v>24186</v>
      </c>
      <c r="I84" s="22"/>
      <c r="P84" s="1" t="str">
        <f t="shared" si="5"/>
        <v>39164MumbaiBulb</v>
      </c>
      <c r="Q84" s="1">
        <v>39164</v>
      </c>
      <c r="R84" s="1" t="s">
        <v>1647</v>
      </c>
      <c r="S84" s="1" t="s">
        <v>1649</v>
      </c>
      <c r="T84">
        <v>215</v>
      </c>
    </row>
    <row r="85" spans="1:20" x14ac:dyDescent="0.3">
      <c r="A85" s="8">
        <v>39068</v>
      </c>
      <c r="B85" s="8" t="s">
        <v>1646</v>
      </c>
      <c r="C85" s="8" t="s">
        <v>1649</v>
      </c>
      <c r="D85" s="9">
        <f t="shared" si="3"/>
        <v>454</v>
      </c>
      <c r="E85" s="9">
        <f>LOOKUP(C85,$X$3:$AA$4)</f>
        <v>10</v>
      </c>
      <c r="F85" s="16">
        <f>INDEX($J$3:$N$7,MATCH(B85,$J$3:$J$7,0),MATCH(C85,$J$3:$N$3,0))</f>
        <v>0.09</v>
      </c>
      <c r="G85" s="9">
        <f t="shared" si="4"/>
        <v>9.1</v>
      </c>
      <c r="H85" s="9">
        <f>G85*D85</f>
        <v>4131.3999999999996</v>
      </c>
      <c r="I85" s="22"/>
      <c r="P85" s="1" t="str">
        <f t="shared" si="5"/>
        <v>39086Mumbaiiphone</v>
      </c>
      <c r="Q85" s="1">
        <v>39086</v>
      </c>
      <c r="R85" s="1" t="s">
        <v>1647</v>
      </c>
      <c r="S85" s="1" t="s">
        <v>1650</v>
      </c>
      <c r="T85">
        <v>170</v>
      </c>
    </row>
    <row r="86" spans="1:20" x14ac:dyDescent="0.3">
      <c r="A86" s="8">
        <v>39068</v>
      </c>
      <c r="B86" s="8" t="s">
        <v>1646</v>
      </c>
      <c r="C86" s="8" t="s">
        <v>1650</v>
      </c>
      <c r="D86" s="9">
        <f t="shared" si="3"/>
        <v>321</v>
      </c>
      <c r="E86" s="9">
        <f>LOOKUP(C86,$X$3:$AA$4)</f>
        <v>500</v>
      </c>
      <c r="F86" s="16">
        <f>INDEX($J$3:$N$7,MATCH(B86,$J$3:$J$7,0),MATCH(C86,$J$3:$N$3,0))</f>
        <v>0.24</v>
      </c>
      <c r="G86" s="9">
        <f t="shared" si="4"/>
        <v>380</v>
      </c>
      <c r="H86" s="9">
        <f>G86*D86</f>
        <v>121980</v>
      </c>
      <c r="I86" s="22"/>
      <c r="P86" s="1" t="str">
        <f t="shared" si="5"/>
        <v>39156DelhiBulb</v>
      </c>
      <c r="Q86" s="1">
        <v>39156</v>
      </c>
      <c r="R86" s="1" t="s">
        <v>1646</v>
      </c>
      <c r="S86" s="1" t="s">
        <v>1649</v>
      </c>
      <c r="T86">
        <v>378</v>
      </c>
    </row>
    <row r="87" spans="1:20" x14ac:dyDescent="0.3">
      <c r="A87" s="8">
        <v>39068</v>
      </c>
      <c r="B87" s="8" t="s">
        <v>1646</v>
      </c>
      <c r="C87" s="8" t="s">
        <v>1651</v>
      </c>
      <c r="D87" s="9">
        <f t="shared" si="3"/>
        <v>165</v>
      </c>
      <c r="E87" s="9">
        <f>LOOKUP(C87,$X$3:$AA$4)</f>
        <v>10</v>
      </c>
      <c r="F87" s="16">
        <f>INDEX($J$3:$N$7,MATCH(B87,$J$3:$J$7,0),MATCH(C87,$J$3:$N$3,0))</f>
        <v>0.33</v>
      </c>
      <c r="G87" s="9">
        <f t="shared" si="4"/>
        <v>6.6999999999999993</v>
      </c>
      <c r="H87" s="9">
        <f>G87*D87</f>
        <v>1105.4999999999998</v>
      </c>
      <c r="I87" s="22"/>
      <c r="P87" s="1" t="str">
        <f t="shared" si="5"/>
        <v>39097DelhiLaptop</v>
      </c>
      <c r="Q87" s="1">
        <v>39097</v>
      </c>
      <c r="R87" s="1" t="s">
        <v>1646</v>
      </c>
      <c r="S87" s="1" t="s">
        <v>1648</v>
      </c>
      <c r="T87">
        <v>206</v>
      </c>
    </row>
    <row r="88" spans="1:20" x14ac:dyDescent="0.3">
      <c r="A88" s="8">
        <v>39068</v>
      </c>
      <c r="B88" s="8" t="s">
        <v>1647</v>
      </c>
      <c r="C88" s="8" t="s">
        <v>1648</v>
      </c>
      <c r="D88" s="9">
        <f t="shared" si="3"/>
        <v>331</v>
      </c>
      <c r="E88" s="9">
        <f>LOOKUP(C88,$X$3:$AA$4)</f>
        <v>200</v>
      </c>
      <c r="F88" s="16">
        <f>INDEX($J$3:$N$7,MATCH(B88,$J$3:$J$7,0),MATCH(C88,$J$3:$N$3,0))</f>
        <v>0.1</v>
      </c>
      <c r="G88" s="9">
        <f t="shared" si="4"/>
        <v>180</v>
      </c>
      <c r="H88" s="9">
        <f>G88*D88</f>
        <v>59580</v>
      </c>
      <c r="I88" s="22"/>
      <c r="P88" s="1" t="str">
        <f t="shared" si="5"/>
        <v>39127Jaipuriphone</v>
      </c>
      <c r="Q88" s="1">
        <v>39127</v>
      </c>
      <c r="R88" s="1" t="s">
        <v>1653</v>
      </c>
      <c r="S88" s="1" t="s">
        <v>1650</v>
      </c>
      <c r="T88">
        <v>305</v>
      </c>
    </row>
    <row r="89" spans="1:20" x14ac:dyDescent="0.3">
      <c r="A89" s="8">
        <v>39068</v>
      </c>
      <c r="B89" s="8" t="s">
        <v>1647</v>
      </c>
      <c r="C89" s="8" t="s">
        <v>1649</v>
      </c>
      <c r="D89" s="9">
        <f t="shared" si="3"/>
        <v>293</v>
      </c>
      <c r="E89" s="9">
        <f>LOOKUP(C89,$X$3:$AA$4)</f>
        <v>10</v>
      </c>
      <c r="F89" s="16">
        <f>INDEX($J$3:$N$7,MATCH(B89,$J$3:$J$7,0),MATCH(C89,$J$3:$N$3,0))</f>
        <v>0.05</v>
      </c>
      <c r="G89" s="9">
        <f t="shared" si="4"/>
        <v>9.5</v>
      </c>
      <c r="H89" s="9">
        <f>G89*D89</f>
        <v>2783.5</v>
      </c>
      <c r="I89" s="22"/>
      <c r="P89" s="1" t="str">
        <f t="shared" si="5"/>
        <v>39069DelhiLaptop</v>
      </c>
      <c r="Q89" s="1">
        <v>39069</v>
      </c>
      <c r="R89" s="1" t="s">
        <v>1646</v>
      </c>
      <c r="S89" s="1" t="s">
        <v>1648</v>
      </c>
      <c r="T89">
        <v>365</v>
      </c>
    </row>
    <row r="90" spans="1:20" x14ac:dyDescent="0.3">
      <c r="A90" s="8">
        <v>39068</v>
      </c>
      <c r="B90" s="8" t="s">
        <v>1647</v>
      </c>
      <c r="C90" s="8" t="s">
        <v>1650</v>
      </c>
      <c r="D90" s="9">
        <f t="shared" si="3"/>
        <v>286</v>
      </c>
      <c r="E90" s="9">
        <f>LOOKUP(C90,$X$3:$AA$4)</f>
        <v>500</v>
      </c>
      <c r="F90" s="16">
        <f>INDEX($J$3:$N$7,MATCH(B90,$J$3:$J$7,0),MATCH(C90,$J$3:$N$3,0))</f>
        <v>0.2</v>
      </c>
      <c r="G90" s="9">
        <f t="shared" si="4"/>
        <v>400</v>
      </c>
      <c r="H90" s="9">
        <f>G90*D90</f>
        <v>114400</v>
      </c>
      <c r="I90" s="22"/>
      <c r="P90" s="1" t="str">
        <f t="shared" si="5"/>
        <v>39150AgraBulb</v>
      </c>
      <c r="Q90" s="1">
        <v>39150</v>
      </c>
      <c r="R90" s="1" t="s">
        <v>1654</v>
      </c>
      <c r="S90" s="1" t="s">
        <v>1649</v>
      </c>
      <c r="T90">
        <v>111</v>
      </c>
    </row>
    <row r="91" spans="1:20" x14ac:dyDescent="0.3">
      <c r="A91" s="8">
        <v>39068</v>
      </c>
      <c r="B91" s="8" t="s">
        <v>1647</v>
      </c>
      <c r="C91" s="8" t="s">
        <v>1651</v>
      </c>
      <c r="D91" s="9">
        <f t="shared" si="3"/>
        <v>137</v>
      </c>
      <c r="E91" s="9">
        <f>LOOKUP(C91,$X$3:$AA$4)</f>
        <v>10</v>
      </c>
      <c r="F91" s="16">
        <f>INDEX($J$3:$N$7,MATCH(B91,$J$3:$J$7,0),MATCH(C91,$J$3:$N$3,0))</f>
        <v>0.4</v>
      </c>
      <c r="G91" s="9">
        <f t="shared" si="4"/>
        <v>6</v>
      </c>
      <c r="H91" s="9">
        <f>G91*D91</f>
        <v>822</v>
      </c>
      <c r="I91" s="22"/>
      <c r="P91" s="1" t="str">
        <f t="shared" si="5"/>
        <v>39119Delhiiphone</v>
      </c>
      <c r="Q91" s="1">
        <v>39119</v>
      </c>
      <c r="R91" s="1" t="s">
        <v>1646</v>
      </c>
      <c r="S91" s="1" t="s">
        <v>1650</v>
      </c>
      <c r="T91">
        <v>138</v>
      </c>
    </row>
    <row r="92" spans="1:20" x14ac:dyDescent="0.3">
      <c r="A92" s="8">
        <v>39068</v>
      </c>
      <c r="B92" s="8" t="s">
        <v>1653</v>
      </c>
      <c r="C92" s="8" t="s">
        <v>1648</v>
      </c>
      <c r="D92" s="9">
        <f t="shared" si="3"/>
        <v>497</v>
      </c>
      <c r="E92" s="9">
        <f>LOOKUP(C92,$X$3:$AA$4)</f>
        <v>200</v>
      </c>
      <c r="F92" s="16">
        <f>INDEX($J$3:$N$7,MATCH(B92,$J$3:$J$7,0),MATCH(C92,$J$3:$N$3,0))</f>
        <v>0.09</v>
      </c>
      <c r="G92" s="9">
        <f t="shared" si="4"/>
        <v>182</v>
      </c>
      <c r="H92" s="9">
        <f>G92*D92</f>
        <v>90454</v>
      </c>
      <c r="I92" s="22"/>
      <c r="P92" s="1" t="str">
        <f t="shared" si="5"/>
        <v>39146DelhiLaptop</v>
      </c>
      <c r="Q92" s="1">
        <v>39146</v>
      </c>
      <c r="R92" s="1" t="s">
        <v>1646</v>
      </c>
      <c r="S92" s="1" t="s">
        <v>1648</v>
      </c>
      <c r="T92">
        <v>117</v>
      </c>
    </row>
    <row r="93" spans="1:20" x14ac:dyDescent="0.3">
      <c r="A93" s="8">
        <v>39068</v>
      </c>
      <c r="B93" s="8" t="s">
        <v>1653</v>
      </c>
      <c r="C93" s="8" t="s">
        <v>1649</v>
      </c>
      <c r="D93" s="9">
        <f t="shared" si="3"/>
        <v>303</v>
      </c>
      <c r="E93" s="9">
        <f>LOOKUP(C93,$X$3:$AA$4)</f>
        <v>10</v>
      </c>
      <c r="F93" s="16">
        <f>INDEX($J$3:$N$7,MATCH(B93,$J$3:$J$7,0),MATCH(C93,$J$3:$N$3,0))</f>
        <v>0.08</v>
      </c>
      <c r="G93" s="9">
        <f t="shared" si="4"/>
        <v>9.2000000000000011</v>
      </c>
      <c r="H93" s="9">
        <f>G93*D93</f>
        <v>2787.6000000000004</v>
      </c>
      <c r="I93" s="22"/>
      <c r="P93" s="1" t="str">
        <f t="shared" si="5"/>
        <v>39189MumbaiLaptop</v>
      </c>
      <c r="Q93" s="1">
        <v>39189</v>
      </c>
      <c r="R93" s="1" t="s">
        <v>1647</v>
      </c>
      <c r="S93" s="1" t="s">
        <v>1648</v>
      </c>
      <c r="T93">
        <v>208</v>
      </c>
    </row>
    <row r="94" spans="1:20" x14ac:dyDescent="0.3">
      <c r="A94" s="8">
        <v>39068</v>
      </c>
      <c r="B94" s="8" t="s">
        <v>1653</v>
      </c>
      <c r="C94" s="8" t="s">
        <v>1650</v>
      </c>
      <c r="D94" s="9">
        <f t="shared" si="3"/>
        <v>473</v>
      </c>
      <c r="E94" s="9">
        <f>LOOKUP(C94,$X$3:$AA$4)</f>
        <v>500</v>
      </c>
      <c r="F94" s="16">
        <f>INDEX($J$3:$N$7,MATCH(B94,$J$3:$J$7,0),MATCH(C94,$J$3:$N$3,0))</f>
        <v>0.2</v>
      </c>
      <c r="G94" s="9">
        <f t="shared" si="4"/>
        <v>400</v>
      </c>
      <c r="H94" s="9">
        <f>G94*D94</f>
        <v>189200</v>
      </c>
      <c r="I94" s="22"/>
      <c r="P94" s="1" t="str">
        <f t="shared" si="5"/>
        <v>39189JaipurLaptop</v>
      </c>
      <c r="Q94" s="1">
        <v>39189</v>
      </c>
      <c r="R94" s="1" t="s">
        <v>1653</v>
      </c>
      <c r="S94" s="1" t="s">
        <v>1648</v>
      </c>
      <c r="T94">
        <v>119</v>
      </c>
    </row>
    <row r="95" spans="1:20" x14ac:dyDescent="0.3">
      <c r="A95" s="8">
        <v>39068</v>
      </c>
      <c r="B95" s="8" t="s">
        <v>1653</v>
      </c>
      <c r="C95" s="8" t="s">
        <v>1651</v>
      </c>
      <c r="D95" s="9">
        <f t="shared" si="3"/>
        <v>250</v>
      </c>
      <c r="E95" s="9">
        <f>LOOKUP(C95,$X$3:$AA$4)</f>
        <v>10</v>
      </c>
      <c r="F95" s="16">
        <f>INDEX($J$3:$N$7,MATCH(B95,$J$3:$J$7,0),MATCH(C95,$J$3:$N$3,0))</f>
        <v>0.36</v>
      </c>
      <c r="G95" s="9">
        <f t="shared" si="4"/>
        <v>6.4</v>
      </c>
      <c r="H95" s="9">
        <f>G95*D95</f>
        <v>1600</v>
      </c>
      <c r="I95" s="22"/>
      <c r="P95" s="1" t="str">
        <f t="shared" si="5"/>
        <v>39121Delhiiphone</v>
      </c>
      <c r="Q95" s="1">
        <v>39121</v>
      </c>
      <c r="R95" s="1" t="s">
        <v>1646</v>
      </c>
      <c r="S95" s="1" t="s">
        <v>1650</v>
      </c>
      <c r="T95">
        <v>147</v>
      </c>
    </row>
    <row r="96" spans="1:20" x14ac:dyDescent="0.3">
      <c r="A96" s="8">
        <v>39068</v>
      </c>
      <c r="B96" s="8" t="s">
        <v>1654</v>
      </c>
      <c r="C96" s="8" t="s">
        <v>1648</v>
      </c>
      <c r="D96" s="9">
        <f t="shared" si="3"/>
        <v>470</v>
      </c>
      <c r="E96" s="9">
        <f>LOOKUP(C96,$X$3:$AA$4)</f>
        <v>200</v>
      </c>
      <c r="F96" s="16">
        <f>INDEX($J$3:$N$7,MATCH(B96,$J$3:$J$7,0),MATCH(C96,$J$3:$N$3,0))</f>
        <v>0.05</v>
      </c>
      <c r="G96" s="9">
        <f t="shared" si="4"/>
        <v>190</v>
      </c>
      <c r="H96" s="9">
        <f>G96*D96</f>
        <v>89300</v>
      </c>
      <c r="I96" s="22"/>
      <c r="P96" s="1" t="str">
        <f t="shared" si="5"/>
        <v>39116AgraChair</v>
      </c>
      <c r="Q96" s="1">
        <v>39116</v>
      </c>
      <c r="R96" s="1" t="s">
        <v>1654</v>
      </c>
      <c r="S96" s="1" t="s">
        <v>1651</v>
      </c>
      <c r="T96">
        <v>162</v>
      </c>
    </row>
    <row r="97" spans="1:20" x14ac:dyDescent="0.3">
      <c r="A97" s="8">
        <v>39068</v>
      </c>
      <c r="B97" s="8" t="s">
        <v>1654</v>
      </c>
      <c r="C97" s="8" t="s">
        <v>1649</v>
      </c>
      <c r="D97" s="9">
        <f t="shared" si="3"/>
        <v>470</v>
      </c>
      <c r="E97" s="9">
        <f>LOOKUP(C97,$X$3:$AA$4)</f>
        <v>10</v>
      </c>
      <c r="F97" s="16">
        <f>INDEX($J$3:$N$7,MATCH(B97,$J$3:$J$7,0),MATCH(C97,$J$3:$N$3,0))</f>
        <v>0.06</v>
      </c>
      <c r="G97" s="9">
        <f t="shared" si="4"/>
        <v>9.3999999999999986</v>
      </c>
      <c r="H97" s="9">
        <f>G97*D97</f>
        <v>4417.9999999999991</v>
      </c>
      <c r="I97" s="22"/>
      <c r="P97" s="1" t="str">
        <f t="shared" si="5"/>
        <v>39098DelhiChair</v>
      </c>
      <c r="Q97" s="1">
        <v>39098</v>
      </c>
      <c r="R97" s="1" t="s">
        <v>1646</v>
      </c>
      <c r="S97" s="1" t="s">
        <v>1651</v>
      </c>
      <c r="T97">
        <v>238</v>
      </c>
    </row>
    <row r="98" spans="1:20" x14ac:dyDescent="0.3">
      <c r="A98" s="8">
        <v>39068</v>
      </c>
      <c r="B98" s="8" t="s">
        <v>1654</v>
      </c>
      <c r="C98" s="8" t="s">
        <v>1650</v>
      </c>
      <c r="D98" s="9">
        <f t="shared" si="3"/>
        <v>437</v>
      </c>
      <c r="E98" s="9">
        <f>LOOKUP(C98,$X$3:$AA$4)</f>
        <v>500</v>
      </c>
      <c r="F98" s="16">
        <f>INDEX($J$3:$N$7,MATCH(B98,$J$3:$J$7,0),MATCH(C98,$J$3:$N$3,0))</f>
        <v>0.25</v>
      </c>
      <c r="G98" s="9">
        <f t="shared" si="4"/>
        <v>375</v>
      </c>
      <c r="H98" s="9">
        <f>G98*D98</f>
        <v>163875</v>
      </c>
      <c r="I98" s="22"/>
      <c r="P98" s="1" t="str">
        <f t="shared" si="5"/>
        <v>39065JaipurLaptop</v>
      </c>
      <c r="Q98" s="1">
        <v>39065</v>
      </c>
      <c r="R98" s="1" t="s">
        <v>1653</v>
      </c>
      <c r="S98" s="1" t="s">
        <v>1648</v>
      </c>
      <c r="T98">
        <v>381</v>
      </c>
    </row>
    <row r="99" spans="1:20" x14ac:dyDescent="0.3">
      <c r="A99" s="8">
        <v>39068</v>
      </c>
      <c r="B99" s="8" t="s">
        <v>1654</v>
      </c>
      <c r="C99" s="8" t="s">
        <v>1651</v>
      </c>
      <c r="D99" s="9">
        <f t="shared" si="3"/>
        <v>478</v>
      </c>
      <c r="E99" s="9">
        <f>LOOKUP(C99,$X$3:$AA$4)</f>
        <v>10</v>
      </c>
      <c r="F99" s="16">
        <f>INDEX($J$3:$N$7,MATCH(B99,$J$3:$J$7,0),MATCH(C99,$J$3:$N$3,0))</f>
        <v>0.4</v>
      </c>
      <c r="G99" s="9">
        <f t="shared" si="4"/>
        <v>6</v>
      </c>
      <c r="H99" s="9">
        <f>G99*D99</f>
        <v>2868</v>
      </c>
      <c r="I99" s="22"/>
      <c r="P99" s="1" t="str">
        <f t="shared" si="5"/>
        <v>39120MumbaiLaptop</v>
      </c>
      <c r="Q99" s="1">
        <v>39120</v>
      </c>
      <c r="R99" s="1" t="s">
        <v>1647</v>
      </c>
      <c r="S99" s="1" t="s">
        <v>1648</v>
      </c>
      <c r="T99">
        <v>144</v>
      </c>
    </row>
    <row r="100" spans="1:20" x14ac:dyDescent="0.3">
      <c r="A100" s="8">
        <v>39069</v>
      </c>
      <c r="B100" s="8" t="s">
        <v>1646</v>
      </c>
      <c r="C100" s="8" t="s">
        <v>1648</v>
      </c>
      <c r="D100" s="9">
        <f t="shared" si="3"/>
        <v>365</v>
      </c>
      <c r="E100" s="9">
        <f>LOOKUP(C100,$X$3:$AA$4)</f>
        <v>200</v>
      </c>
      <c r="F100" s="16">
        <f>INDEX($J$3:$N$7,MATCH(B100,$J$3:$J$7,0),MATCH(C100,$J$3:$N$3,0))</f>
        <v>0.13</v>
      </c>
      <c r="G100" s="9">
        <f t="shared" si="4"/>
        <v>174</v>
      </c>
      <c r="H100" s="9">
        <f>G100*D100</f>
        <v>63510</v>
      </c>
      <c r="I100" s="22"/>
      <c r="P100" s="1" t="str">
        <f t="shared" si="5"/>
        <v>39071MumbaiLaptop</v>
      </c>
      <c r="Q100" s="1">
        <v>39071</v>
      </c>
      <c r="R100" s="1" t="s">
        <v>1647</v>
      </c>
      <c r="S100" s="1" t="s">
        <v>1648</v>
      </c>
      <c r="T100">
        <v>277</v>
      </c>
    </row>
    <row r="101" spans="1:20" x14ac:dyDescent="0.3">
      <c r="A101" s="8">
        <v>39069</v>
      </c>
      <c r="B101" s="8" t="s">
        <v>1646</v>
      </c>
      <c r="C101" s="8" t="s">
        <v>1649</v>
      </c>
      <c r="D101" s="9">
        <f t="shared" si="3"/>
        <v>156</v>
      </c>
      <c r="E101" s="9">
        <f>LOOKUP(C101,$X$3:$AA$4)</f>
        <v>10</v>
      </c>
      <c r="F101" s="16">
        <f>INDEX($J$3:$N$7,MATCH(B101,$J$3:$J$7,0),MATCH(C101,$J$3:$N$3,0))</f>
        <v>0.09</v>
      </c>
      <c r="G101" s="9">
        <f t="shared" si="4"/>
        <v>9.1</v>
      </c>
      <c r="H101" s="9">
        <f>G101*D101</f>
        <v>1419.6</v>
      </c>
      <c r="I101" s="22"/>
      <c r="P101" s="1" t="str">
        <f t="shared" si="5"/>
        <v>39171Jaipuriphone</v>
      </c>
      <c r="Q101" s="1">
        <v>39171</v>
      </c>
      <c r="R101" s="1" t="s">
        <v>1653</v>
      </c>
      <c r="S101" s="1" t="s">
        <v>1650</v>
      </c>
      <c r="T101">
        <v>385</v>
      </c>
    </row>
    <row r="102" spans="1:20" x14ac:dyDescent="0.3">
      <c r="A102" s="8">
        <v>39069</v>
      </c>
      <c r="B102" s="8" t="s">
        <v>1646</v>
      </c>
      <c r="C102" s="8" t="s">
        <v>1650</v>
      </c>
      <c r="D102" s="9">
        <f t="shared" si="3"/>
        <v>288</v>
      </c>
      <c r="E102" s="9">
        <f>LOOKUP(C102,$X$3:$AA$4)</f>
        <v>500</v>
      </c>
      <c r="F102" s="16">
        <f>INDEX($J$3:$N$7,MATCH(B102,$J$3:$J$7,0),MATCH(C102,$J$3:$N$3,0))</f>
        <v>0.24</v>
      </c>
      <c r="G102" s="9">
        <f t="shared" si="4"/>
        <v>380</v>
      </c>
      <c r="H102" s="9">
        <f>G102*D102</f>
        <v>109440</v>
      </c>
      <c r="I102" s="22"/>
      <c r="P102" s="1" t="str">
        <f t="shared" si="5"/>
        <v>39072Delhiiphone</v>
      </c>
      <c r="Q102" s="1">
        <v>39072</v>
      </c>
      <c r="R102" s="1" t="s">
        <v>1646</v>
      </c>
      <c r="S102" s="1" t="s">
        <v>1650</v>
      </c>
      <c r="T102">
        <v>120</v>
      </c>
    </row>
    <row r="103" spans="1:20" x14ac:dyDescent="0.3">
      <c r="A103" s="8">
        <v>39069</v>
      </c>
      <c r="B103" s="8" t="s">
        <v>1646</v>
      </c>
      <c r="C103" s="8" t="s">
        <v>1651</v>
      </c>
      <c r="D103" s="9">
        <f t="shared" si="3"/>
        <v>126</v>
      </c>
      <c r="E103" s="9">
        <f>LOOKUP(C103,$X$3:$AA$4)</f>
        <v>10</v>
      </c>
      <c r="F103" s="16">
        <f>INDEX($J$3:$N$7,MATCH(B103,$J$3:$J$7,0),MATCH(C103,$J$3:$N$3,0))</f>
        <v>0.33</v>
      </c>
      <c r="G103" s="9">
        <f t="shared" si="4"/>
        <v>6.6999999999999993</v>
      </c>
      <c r="H103" s="9">
        <f>G103*D103</f>
        <v>844.19999999999993</v>
      </c>
      <c r="I103" s="22"/>
      <c r="P103" s="1" t="str">
        <f t="shared" si="5"/>
        <v>39089AgraLaptop</v>
      </c>
      <c r="Q103" s="1">
        <v>39089</v>
      </c>
      <c r="R103" s="1" t="s">
        <v>1654</v>
      </c>
      <c r="S103" s="1" t="s">
        <v>1648</v>
      </c>
      <c r="T103">
        <v>451</v>
      </c>
    </row>
    <row r="104" spans="1:20" x14ac:dyDescent="0.3">
      <c r="A104" s="8">
        <v>39069</v>
      </c>
      <c r="B104" s="8" t="s">
        <v>1647</v>
      </c>
      <c r="C104" s="8" t="s">
        <v>1648</v>
      </c>
      <c r="D104" s="9">
        <f t="shared" si="3"/>
        <v>232</v>
      </c>
      <c r="E104" s="9">
        <f>LOOKUP(C104,$X$3:$AA$4)</f>
        <v>200</v>
      </c>
      <c r="F104" s="16">
        <f>INDEX($J$3:$N$7,MATCH(B104,$J$3:$J$7,0),MATCH(C104,$J$3:$N$3,0))</f>
        <v>0.1</v>
      </c>
      <c r="G104" s="9">
        <f t="shared" si="4"/>
        <v>180</v>
      </c>
      <c r="H104" s="9">
        <f>G104*D104</f>
        <v>41760</v>
      </c>
      <c r="I104" s="22"/>
      <c r="P104" s="1" t="str">
        <f t="shared" si="5"/>
        <v>39107AgraLaptop</v>
      </c>
      <c r="Q104" s="1">
        <v>39107</v>
      </c>
      <c r="R104" s="1" t="s">
        <v>1654</v>
      </c>
      <c r="S104" s="1" t="s">
        <v>1648</v>
      </c>
      <c r="T104">
        <v>407</v>
      </c>
    </row>
    <row r="105" spans="1:20" x14ac:dyDescent="0.3">
      <c r="A105" s="8">
        <v>39069</v>
      </c>
      <c r="B105" s="8" t="s">
        <v>1647</v>
      </c>
      <c r="C105" s="8" t="s">
        <v>1649</v>
      </c>
      <c r="D105" s="9">
        <f t="shared" si="3"/>
        <v>273</v>
      </c>
      <c r="E105" s="9">
        <f>LOOKUP(C105,$X$3:$AA$4)</f>
        <v>10</v>
      </c>
      <c r="F105" s="16">
        <f>INDEX($J$3:$N$7,MATCH(B105,$J$3:$J$7,0),MATCH(C105,$J$3:$N$3,0))</f>
        <v>0.05</v>
      </c>
      <c r="G105" s="9">
        <f t="shared" si="4"/>
        <v>9.5</v>
      </c>
      <c r="H105" s="9">
        <f>G105*D105</f>
        <v>2593.5</v>
      </c>
      <c r="I105" s="22"/>
      <c r="P105" s="1" t="str">
        <f t="shared" si="5"/>
        <v>39071AgraChair</v>
      </c>
      <c r="Q105" s="1">
        <v>39071</v>
      </c>
      <c r="R105" s="1" t="s">
        <v>1654</v>
      </c>
      <c r="S105" s="1" t="s">
        <v>1651</v>
      </c>
      <c r="T105">
        <v>110</v>
      </c>
    </row>
    <row r="106" spans="1:20" x14ac:dyDescent="0.3">
      <c r="A106" s="8">
        <v>39069</v>
      </c>
      <c r="B106" s="8" t="s">
        <v>1647</v>
      </c>
      <c r="C106" s="8" t="s">
        <v>1650</v>
      </c>
      <c r="D106" s="9">
        <f t="shared" si="3"/>
        <v>254</v>
      </c>
      <c r="E106" s="9">
        <f>LOOKUP(C106,$X$3:$AA$4)</f>
        <v>500</v>
      </c>
      <c r="F106" s="16">
        <f>INDEX($J$3:$N$7,MATCH(B106,$J$3:$J$7,0),MATCH(C106,$J$3:$N$3,0))</f>
        <v>0.2</v>
      </c>
      <c r="G106" s="9">
        <f t="shared" si="4"/>
        <v>400</v>
      </c>
      <c r="H106" s="9">
        <f>G106*D106</f>
        <v>101600</v>
      </c>
      <c r="I106" s="22"/>
      <c r="P106" s="1" t="str">
        <f t="shared" si="5"/>
        <v>39123Mumbaiiphone</v>
      </c>
      <c r="Q106" s="1">
        <v>39123</v>
      </c>
      <c r="R106" s="1" t="s">
        <v>1647</v>
      </c>
      <c r="S106" s="1" t="s">
        <v>1650</v>
      </c>
      <c r="T106">
        <v>454</v>
      </c>
    </row>
    <row r="107" spans="1:20" x14ac:dyDescent="0.3">
      <c r="A107" s="8">
        <v>39069</v>
      </c>
      <c r="B107" s="8" t="s">
        <v>1647</v>
      </c>
      <c r="C107" s="8" t="s">
        <v>1651</v>
      </c>
      <c r="D107" s="9">
        <f t="shared" si="3"/>
        <v>399</v>
      </c>
      <c r="E107" s="9">
        <f>LOOKUP(C107,$X$3:$AA$4)</f>
        <v>10</v>
      </c>
      <c r="F107" s="16">
        <f>INDEX($J$3:$N$7,MATCH(B107,$J$3:$J$7,0),MATCH(C107,$J$3:$N$3,0))</f>
        <v>0.4</v>
      </c>
      <c r="G107" s="9">
        <f t="shared" si="4"/>
        <v>6</v>
      </c>
      <c r="H107" s="9">
        <f>G107*D107</f>
        <v>2394</v>
      </c>
      <c r="I107" s="22"/>
      <c r="P107" s="1" t="str">
        <f t="shared" si="5"/>
        <v>39125DelhiBulb</v>
      </c>
      <c r="Q107" s="1">
        <v>39125</v>
      </c>
      <c r="R107" s="1" t="s">
        <v>1646</v>
      </c>
      <c r="S107" s="1" t="s">
        <v>1649</v>
      </c>
      <c r="T107">
        <v>148</v>
      </c>
    </row>
    <row r="108" spans="1:20" x14ac:dyDescent="0.3">
      <c r="A108" s="8">
        <v>39069</v>
      </c>
      <c r="B108" s="8" t="s">
        <v>1653</v>
      </c>
      <c r="C108" s="8" t="s">
        <v>1648</v>
      </c>
      <c r="D108" s="9">
        <f t="shared" si="3"/>
        <v>307</v>
      </c>
      <c r="E108" s="9">
        <f>LOOKUP(C108,$X$3:$AA$4)</f>
        <v>200</v>
      </c>
      <c r="F108" s="16">
        <f>INDEX($J$3:$N$7,MATCH(B108,$J$3:$J$7,0),MATCH(C108,$J$3:$N$3,0))</f>
        <v>0.09</v>
      </c>
      <c r="G108" s="9">
        <f t="shared" si="4"/>
        <v>182</v>
      </c>
      <c r="H108" s="9">
        <f>G108*D108</f>
        <v>55874</v>
      </c>
      <c r="I108" s="22"/>
      <c r="P108" s="1" t="str">
        <f t="shared" si="5"/>
        <v>39128JaipurLaptop</v>
      </c>
      <c r="Q108" s="1">
        <v>39128</v>
      </c>
      <c r="R108" s="1" t="s">
        <v>1653</v>
      </c>
      <c r="S108" s="1" t="s">
        <v>1648</v>
      </c>
      <c r="T108">
        <v>152</v>
      </c>
    </row>
    <row r="109" spans="1:20" x14ac:dyDescent="0.3">
      <c r="A109" s="8">
        <v>39069</v>
      </c>
      <c r="B109" s="8" t="s">
        <v>1653</v>
      </c>
      <c r="C109" s="8" t="s">
        <v>1649</v>
      </c>
      <c r="D109" s="9">
        <f t="shared" si="3"/>
        <v>482</v>
      </c>
      <c r="E109" s="9">
        <f>LOOKUP(C109,$X$3:$AA$4)</f>
        <v>10</v>
      </c>
      <c r="F109" s="16">
        <f>INDEX($J$3:$N$7,MATCH(B109,$J$3:$J$7,0),MATCH(C109,$J$3:$N$3,0))</f>
        <v>0.08</v>
      </c>
      <c r="G109" s="9">
        <f t="shared" si="4"/>
        <v>9.2000000000000011</v>
      </c>
      <c r="H109" s="9">
        <f>G109*D109</f>
        <v>4434.4000000000005</v>
      </c>
      <c r="I109" s="22"/>
      <c r="P109" s="1" t="str">
        <f t="shared" si="5"/>
        <v>39179AgraChair</v>
      </c>
      <c r="Q109" s="1">
        <v>39179</v>
      </c>
      <c r="R109" s="1" t="s">
        <v>1654</v>
      </c>
      <c r="S109" s="1" t="s">
        <v>1651</v>
      </c>
      <c r="T109">
        <v>302</v>
      </c>
    </row>
    <row r="110" spans="1:20" x14ac:dyDescent="0.3">
      <c r="A110" s="8">
        <v>39069</v>
      </c>
      <c r="B110" s="8" t="s">
        <v>1653</v>
      </c>
      <c r="C110" s="8" t="s">
        <v>1650</v>
      </c>
      <c r="D110" s="9">
        <f t="shared" si="3"/>
        <v>185</v>
      </c>
      <c r="E110" s="9">
        <f>LOOKUP(C110,$X$3:$AA$4)</f>
        <v>500</v>
      </c>
      <c r="F110" s="16">
        <f>INDEX($J$3:$N$7,MATCH(B110,$J$3:$J$7,0),MATCH(C110,$J$3:$N$3,0))</f>
        <v>0.2</v>
      </c>
      <c r="G110" s="9">
        <f t="shared" si="4"/>
        <v>400</v>
      </c>
      <c r="H110" s="9">
        <f>G110*D110</f>
        <v>74000</v>
      </c>
      <c r="I110" s="22"/>
      <c r="P110" s="1" t="str">
        <f t="shared" si="5"/>
        <v>39070Delhiiphone</v>
      </c>
      <c r="Q110" s="1">
        <v>39070</v>
      </c>
      <c r="R110" s="1" t="s">
        <v>1646</v>
      </c>
      <c r="S110" s="1" t="s">
        <v>1650</v>
      </c>
      <c r="T110">
        <v>164</v>
      </c>
    </row>
    <row r="111" spans="1:20" x14ac:dyDescent="0.3">
      <c r="A111" s="8">
        <v>39069</v>
      </c>
      <c r="B111" s="8" t="s">
        <v>1653</v>
      </c>
      <c r="C111" s="8" t="s">
        <v>1651</v>
      </c>
      <c r="D111" s="9">
        <f t="shared" si="3"/>
        <v>438</v>
      </c>
      <c r="E111" s="9">
        <f>LOOKUP(C111,$X$3:$AA$4)</f>
        <v>10</v>
      </c>
      <c r="F111" s="16">
        <f>INDEX($J$3:$N$7,MATCH(B111,$J$3:$J$7,0),MATCH(C111,$J$3:$N$3,0))</f>
        <v>0.36</v>
      </c>
      <c r="G111" s="9">
        <f t="shared" si="4"/>
        <v>6.4</v>
      </c>
      <c r="H111" s="9">
        <f>G111*D111</f>
        <v>2803.2000000000003</v>
      </c>
      <c r="I111" s="22"/>
      <c r="P111" s="1" t="str">
        <f t="shared" si="5"/>
        <v>39085AgraBulb</v>
      </c>
      <c r="Q111" s="1">
        <v>39085</v>
      </c>
      <c r="R111" s="1" t="s">
        <v>1654</v>
      </c>
      <c r="S111" s="1" t="s">
        <v>1649</v>
      </c>
      <c r="T111">
        <v>267</v>
      </c>
    </row>
    <row r="112" spans="1:20" x14ac:dyDescent="0.3">
      <c r="A112" s="8">
        <v>39069</v>
      </c>
      <c r="B112" s="8" t="s">
        <v>1654</v>
      </c>
      <c r="C112" s="8" t="s">
        <v>1648</v>
      </c>
      <c r="D112" s="9">
        <f t="shared" si="3"/>
        <v>215</v>
      </c>
      <c r="E112" s="9">
        <f>LOOKUP(C112,$X$3:$AA$4)</f>
        <v>200</v>
      </c>
      <c r="F112" s="16">
        <f>INDEX($J$3:$N$7,MATCH(B112,$J$3:$J$7,0),MATCH(C112,$J$3:$N$3,0))</f>
        <v>0.05</v>
      </c>
      <c r="G112" s="9">
        <f t="shared" si="4"/>
        <v>190</v>
      </c>
      <c r="H112" s="9">
        <f>G112*D112</f>
        <v>40850</v>
      </c>
      <c r="I112" s="22"/>
      <c r="P112" s="1" t="str">
        <f t="shared" si="5"/>
        <v>39103JaipurLaptop</v>
      </c>
      <c r="Q112" s="1">
        <v>39103</v>
      </c>
      <c r="R112" s="1" t="s">
        <v>1653</v>
      </c>
      <c r="S112" s="1" t="s">
        <v>1648</v>
      </c>
      <c r="T112">
        <v>272</v>
      </c>
    </row>
    <row r="113" spans="1:20" x14ac:dyDescent="0.3">
      <c r="A113" s="8">
        <v>39069</v>
      </c>
      <c r="B113" s="8" t="s">
        <v>1654</v>
      </c>
      <c r="C113" s="8" t="s">
        <v>1649</v>
      </c>
      <c r="D113" s="9">
        <f t="shared" si="3"/>
        <v>309</v>
      </c>
      <c r="E113" s="9">
        <f>LOOKUP(C113,$X$3:$AA$4)</f>
        <v>10</v>
      </c>
      <c r="F113" s="16">
        <f>INDEX($J$3:$N$7,MATCH(B113,$J$3:$J$7,0),MATCH(C113,$J$3:$N$3,0))</f>
        <v>0.06</v>
      </c>
      <c r="G113" s="9">
        <f t="shared" si="4"/>
        <v>9.3999999999999986</v>
      </c>
      <c r="H113" s="9">
        <f>G113*D113</f>
        <v>2904.5999999999995</v>
      </c>
      <c r="I113" s="22"/>
      <c r="P113" s="1" t="str">
        <f t="shared" si="5"/>
        <v>39070JaipurBulb</v>
      </c>
      <c r="Q113" s="1">
        <v>39070</v>
      </c>
      <c r="R113" s="1" t="s">
        <v>1653</v>
      </c>
      <c r="S113" s="1" t="s">
        <v>1649</v>
      </c>
      <c r="T113">
        <v>232</v>
      </c>
    </row>
    <row r="114" spans="1:20" x14ac:dyDescent="0.3">
      <c r="A114" s="8">
        <v>39069</v>
      </c>
      <c r="B114" s="8" t="s">
        <v>1654</v>
      </c>
      <c r="C114" s="8" t="s">
        <v>1650</v>
      </c>
      <c r="D114" s="9">
        <f t="shared" si="3"/>
        <v>217</v>
      </c>
      <c r="E114" s="9">
        <f>LOOKUP(C114,$X$3:$AA$4)</f>
        <v>500</v>
      </c>
      <c r="F114" s="16">
        <f>INDEX($J$3:$N$7,MATCH(B114,$J$3:$J$7,0),MATCH(C114,$J$3:$N$3,0))</f>
        <v>0.25</v>
      </c>
      <c r="G114" s="9">
        <f t="shared" si="4"/>
        <v>375</v>
      </c>
      <c r="H114" s="9">
        <f>G114*D114</f>
        <v>81375</v>
      </c>
      <c r="I114" s="22"/>
      <c r="P114" s="1" t="str">
        <f t="shared" si="5"/>
        <v>39078MumbaiLaptop</v>
      </c>
      <c r="Q114" s="1">
        <v>39078</v>
      </c>
      <c r="R114" s="1" t="s">
        <v>1647</v>
      </c>
      <c r="S114" s="1" t="s">
        <v>1648</v>
      </c>
      <c r="T114">
        <v>156</v>
      </c>
    </row>
    <row r="115" spans="1:20" x14ac:dyDescent="0.3">
      <c r="A115" s="8">
        <v>39069</v>
      </c>
      <c r="B115" s="8" t="s">
        <v>1654</v>
      </c>
      <c r="C115" s="8" t="s">
        <v>1651</v>
      </c>
      <c r="D115" s="9">
        <f t="shared" si="3"/>
        <v>133</v>
      </c>
      <c r="E115" s="9">
        <f>LOOKUP(C115,$X$3:$AA$4)</f>
        <v>10</v>
      </c>
      <c r="F115" s="16">
        <f>INDEX($J$3:$N$7,MATCH(B115,$J$3:$J$7,0),MATCH(C115,$J$3:$N$3,0))</f>
        <v>0.4</v>
      </c>
      <c r="G115" s="9">
        <f t="shared" si="4"/>
        <v>6</v>
      </c>
      <c r="H115" s="9">
        <f>G115*D115</f>
        <v>798</v>
      </c>
      <c r="I115" s="22"/>
      <c r="P115" s="1" t="str">
        <f t="shared" si="5"/>
        <v>39096DelhiBulb</v>
      </c>
      <c r="Q115" s="1">
        <v>39096</v>
      </c>
      <c r="R115" s="1" t="s">
        <v>1646</v>
      </c>
      <c r="S115" s="1" t="s">
        <v>1649</v>
      </c>
      <c r="T115">
        <v>137</v>
      </c>
    </row>
    <row r="116" spans="1:20" x14ac:dyDescent="0.3">
      <c r="A116" s="8">
        <v>39070</v>
      </c>
      <c r="B116" s="8" t="s">
        <v>1646</v>
      </c>
      <c r="C116" s="8" t="s">
        <v>1648</v>
      </c>
      <c r="D116" s="9">
        <f t="shared" si="3"/>
        <v>328</v>
      </c>
      <c r="E116" s="9">
        <f>LOOKUP(C116,$X$3:$AA$4)</f>
        <v>200</v>
      </c>
      <c r="F116" s="16">
        <f>INDEX($J$3:$N$7,MATCH(B116,$J$3:$J$7,0),MATCH(C116,$J$3:$N$3,0))</f>
        <v>0.13</v>
      </c>
      <c r="G116" s="9">
        <f t="shared" si="4"/>
        <v>174</v>
      </c>
      <c r="H116" s="9">
        <f>G116*D116</f>
        <v>57072</v>
      </c>
      <c r="I116" s="22"/>
      <c r="P116" s="1" t="str">
        <f t="shared" si="5"/>
        <v>39179Jaipuriphone</v>
      </c>
      <c r="Q116" s="1">
        <v>39179</v>
      </c>
      <c r="R116" s="1" t="s">
        <v>1653</v>
      </c>
      <c r="S116" s="1" t="s">
        <v>1650</v>
      </c>
      <c r="T116">
        <v>352</v>
      </c>
    </row>
    <row r="117" spans="1:20" x14ac:dyDescent="0.3">
      <c r="A117" s="8">
        <v>39070</v>
      </c>
      <c r="B117" s="8" t="s">
        <v>1646</v>
      </c>
      <c r="C117" s="8" t="s">
        <v>1649</v>
      </c>
      <c r="D117" s="9">
        <f t="shared" si="3"/>
        <v>281</v>
      </c>
      <c r="E117" s="9">
        <f>LOOKUP(C117,$X$3:$AA$4)</f>
        <v>10</v>
      </c>
      <c r="F117" s="16">
        <f>INDEX($J$3:$N$7,MATCH(B117,$J$3:$J$7,0),MATCH(C117,$J$3:$N$3,0))</f>
        <v>0.09</v>
      </c>
      <c r="G117" s="9">
        <f t="shared" si="4"/>
        <v>9.1</v>
      </c>
      <c r="H117" s="9">
        <f>G117*D117</f>
        <v>2557.1</v>
      </c>
      <c r="I117" s="22"/>
      <c r="P117" s="1" t="str">
        <f t="shared" si="5"/>
        <v>39070AgraBulb</v>
      </c>
      <c r="Q117" s="1">
        <v>39070</v>
      </c>
      <c r="R117" s="1" t="s">
        <v>1654</v>
      </c>
      <c r="S117" s="1" t="s">
        <v>1649</v>
      </c>
      <c r="T117">
        <v>155</v>
      </c>
    </row>
    <row r="118" spans="1:20" x14ac:dyDescent="0.3">
      <c r="A118" s="8">
        <v>39070</v>
      </c>
      <c r="B118" s="8" t="s">
        <v>1646</v>
      </c>
      <c r="C118" s="8" t="s">
        <v>1650</v>
      </c>
      <c r="D118" s="9">
        <f t="shared" si="3"/>
        <v>164</v>
      </c>
      <c r="E118" s="9">
        <f>LOOKUP(C118,$X$3:$AA$4)</f>
        <v>500</v>
      </c>
      <c r="F118" s="16">
        <f>INDEX($J$3:$N$7,MATCH(B118,$J$3:$J$7,0),MATCH(C118,$J$3:$N$3,0))</f>
        <v>0.24</v>
      </c>
      <c r="G118" s="9">
        <f t="shared" si="4"/>
        <v>380</v>
      </c>
      <c r="H118" s="9">
        <f>G118*D118</f>
        <v>62320</v>
      </c>
      <c r="I118" s="22"/>
      <c r="P118" s="1" t="str">
        <f t="shared" si="5"/>
        <v>39105Delhiiphone</v>
      </c>
      <c r="Q118" s="1">
        <v>39105</v>
      </c>
      <c r="R118" s="1" t="s">
        <v>1646</v>
      </c>
      <c r="S118" s="1" t="s">
        <v>1650</v>
      </c>
      <c r="T118">
        <v>460</v>
      </c>
    </row>
    <row r="119" spans="1:20" x14ac:dyDescent="0.3">
      <c r="A119" s="8">
        <v>39070</v>
      </c>
      <c r="B119" s="8" t="s">
        <v>1646</v>
      </c>
      <c r="C119" s="8" t="s">
        <v>1651</v>
      </c>
      <c r="D119" s="9">
        <f t="shared" si="3"/>
        <v>282</v>
      </c>
      <c r="E119" s="9">
        <f>LOOKUP(C119,$X$3:$AA$4)</f>
        <v>10</v>
      </c>
      <c r="F119" s="16">
        <f>INDEX($J$3:$N$7,MATCH(B119,$J$3:$J$7,0),MATCH(C119,$J$3:$N$3,0))</f>
        <v>0.33</v>
      </c>
      <c r="G119" s="9">
        <f t="shared" si="4"/>
        <v>6.6999999999999993</v>
      </c>
      <c r="H119" s="9">
        <f>G119*D119</f>
        <v>1889.3999999999999</v>
      </c>
      <c r="I119" s="22"/>
      <c r="P119" s="1" t="str">
        <f t="shared" si="5"/>
        <v>39179Mumbaiiphone</v>
      </c>
      <c r="Q119" s="1">
        <v>39179</v>
      </c>
      <c r="R119" s="1" t="s">
        <v>1647</v>
      </c>
      <c r="S119" s="1" t="s">
        <v>1650</v>
      </c>
      <c r="T119">
        <v>173</v>
      </c>
    </row>
    <row r="120" spans="1:20" x14ac:dyDescent="0.3">
      <c r="A120" s="8">
        <v>39070</v>
      </c>
      <c r="B120" s="8" t="s">
        <v>1647</v>
      </c>
      <c r="C120" s="8" t="s">
        <v>1648</v>
      </c>
      <c r="D120" s="9">
        <f t="shared" si="3"/>
        <v>137</v>
      </c>
      <c r="E120" s="9">
        <f>LOOKUP(C120,$X$3:$AA$4)</f>
        <v>200</v>
      </c>
      <c r="F120" s="16">
        <f>INDEX($J$3:$N$7,MATCH(B120,$J$3:$J$7,0),MATCH(C120,$J$3:$N$3,0))</f>
        <v>0.1</v>
      </c>
      <c r="G120" s="9">
        <f t="shared" si="4"/>
        <v>180</v>
      </c>
      <c r="H120" s="9">
        <f>G120*D120</f>
        <v>24660</v>
      </c>
      <c r="I120" s="22"/>
      <c r="P120" s="1" t="str">
        <f t="shared" si="5"/>
        <v>39180AgraLaptop</v>
      </c>
      <c r="Q120" s="1">
        <v>39180</v>
      </c>
      <c r="R120" s="1" t="s">
        <v>1654</v>
      </c>
      <c r="S120" s="1" t="s">
        <v>1648</v>
      </c>
      <c r="T120">
        <v>370</v>
      </c>
    </row>
    <row r="121" spans="1:20" x14ac:dyDescent="0.3">
      <c r="A121" s="8">
        <v>39070</v>
      </c>
      <c r="B121" s="8" t="s">
        <v>1647</v>
      </c>
      <c r="C121" s="8" t="s">
        <v>1649</v>
      </c>
      <c r="D121" s="9">
        <f t="shared" si="3"/>
        <v>460</v>
      </c>
      <c r="E121" s="9">
        <f>LOOKUP(C121,$X$3:$AA$4)</f>
        <v>10</v>
      </c>
      <c r="F121" s="16">
        <f>INDEX($J$3:$N$7,MATCH(B121,$J$3:$J$7,0),MATCH(C121,$J$3:$N$3,0))</f>
        <v>0.05</v>
      </c>
      <c r="G121" s="9">
        <f t="shared" si="4"/>
        <v>9.5</v>
      </c>
      <c r="H121" s="9">
        <f>G121*D121</f>
        <v>4370</v>
      </c>
      <c r="I121" s="22"/>
      <c r="P121" s="1" t="str">
        <f t="shared" si="5"/>
        <v>39136DelhiChair</v>
      </c>
      <c r="Q121" s="1">
        <v>39136</v>
      </c>
      <c r="R121" s="1" t="s">
        <v>1646</v>
      </c>
      <c r="S121" s="1" t="s">
        <v>1651</v>
      </c>
      <c r="T121">
        <v>287</v>
      </c>
    </row>
    <row r="122" spans="1:20" x14ac:dyDescent="0.3">
      <c r="A122" s="8">
        <v>39070</v>
      </c>
      <c r="B122" s="8" t="s">
        <v>1647</v>
      </c>
      <c r="C122" s="8" t="s">
        <v>1650</v>
      </c>
      <c r="D122" s="9">
        <f t="shared" si="3"/>
        <v>395</v>
      </c>
      <c r="E122" s="9">
        <f>LOOKUP(C122,$X$3:$AA$4)</f>
        <v>500</v>
      </c>
      <c r="F122" s="16">
        <f>INDEX($J$3:$N$7,MATCH(B122,$J$3:$J$7,0),MATCH(C122,$J$3:$N$3,0))</f>
        <v>0.2</v>
      </c>
      <c r="G122" s="9">
        <f t="shared" si="4"/>
        <v>400</v>
      </c>
      <c r="H122" s="9">
        <f>G122*D122</f>
        <v>158000</v>
      </c>
      <c r="I122" s="22"/>
      <c r="P122" s="1" t="str">
        <f t="shared" si="5"/>
        <v>39065MumbaiLaptop</v>
      </c>
      <c r="Q122" s="1">
        <v>39065</v>
      </c>
      <c r="R122" s="1" t="s">
        <v>1647</v>
      </c>
      <c r="S122" s="1" t="s">
        <v>1648</v>
      </c>
      <c r="T122">
        <v>489</v>
      </c>
    </row>
    <row r="123" spans="1:20" x14ac:dyDescent="0.3">
      <c r="A123" s="8">
        <v>39070</v>
      </c>
      <c r="B123" s="8" t="s">
        <v>1647</v>
      </c>
      <c r="C123" s="8" t="s">
        <v>1651</v>
      </c>
      <c r="D123" s="9">
        <f t="shared" si="3"/>
        <v>338</v>
      </c>
      <c r="E123" s="9">
        <f>LOOKUP(C123,$X$3:$AA$4)</f>
        <v>10</v>
      </c>
      <c r="F123" s="16">
        <f>INDEX($J$3:$N$7,MATCH(B123,$J$3:$J$7,0),MATCH(C123,$J$3:$N$3,0))</f>
        <v>0.4</v>
      </c>
      <c r="G123" s="9">
        <f t="shared" si="4"/>
        <v>6</v>
      </c>
      <c r="H123" s="9">
        <f>G123*D123</f>
        <v>2028</v>
      </c>
      <c r="I123" s="22"/>
      <c r="P123" s="1" t="str">
        <f t="shared" si="5"/>
        <v>39117AgraLaptop</v>
      </c>
      <c r="Q123" s="1">
        <v>39117</v>
      </c>
      <c r="R123" s="1" t="s">
        <v>1654</v>
      </c>
      <c r="S123" s="1" t="s">
        <v>1648</v>
      </c>
      <c r="T123">
        <v>188</v>
      </c>
    </row>
    <row r="124" spans="1:20" x14ac:dyDescent="0.3">
      <c r="A124" s="8">
        <v>39070</v>
      </c>
      <c r="B124" s="8" t="s">
        <v>1653</v>
      </c>
      <c r="C124" s="8" t="s">
        <v>1648</v>
      </c>
      <c r="D124" s="9">
        <f t="shared" si="3"/>
        <v>408</v>
      </c>
      <c r="E124" s="9">
        <f>LOOKUP(C124,$X$3:$AA$4)</f>
        <v>200</v>
      </c>
      <c r="F124" s="16">
        <f>INDEX($J$3:$N$7,MATCH(B124,$J$3:$J$7,0),MATCH(C124,$J$3:$N$3,0))</f>
        <v>0.09</v>
      </c>
      <c r="G124" s="9">
        <f t="shared" si="4"/>
        <v>182</v>
      </c>
      <c r="H124" s="9">
        <f>G124*D124</f>
        <v>74256</v>
      </c>
      <c r="I124" s="22"/>
      <c r="P124" s="1" t="str">
        <f t="shared" si="5"/>
        <v>39191Mumbaiiphone</v>
      </c>
      <c r="Q124" s="1">
        <v>39191</v>
      </c>
      <c r="R124" s="1" t="s">
        <v>1647</v>
      </c>
      <c r="S124" s="1" t="s">
        <v>1650</v>
      </c>
      <c r="T124">
        <v>266</v>
      </c>
    </row>
    <row r="125" spans="1:20" x14ac:dyDescent="0.3">
      <c r="A125" s="8">
        <v>39070</v>
      </c>
      <c r="B125" s="8" t="s">
        <v>1653</v>
      </c>
      <c r="C125" s="8" t="s">
        <v>1649</v>
      </c>
      <c r="D125" s="9">
        <f t="shared" si="3"/>
        <v>232</v>
      </c>
      <c r="E125" s="9">
        <f>LOOKUP(C125,$X$3:$AA$4)</f>
        <v>10</v>
      </c>
      <c r="F125" s="16">
        <f>INDEX($J$3:$N$7,MATCH(B125,$J$3:$J$7,0),MATCH(C125,$J$3:$N$3,0))</f>
        <v>0.08</v>
      </c>
      <c r="G125" s="9">
        <f t="shared" si="4"/>
        <v>9.2000000000000011</v>
      </c>
      <c r="H125" s="9">
        <f>G125*D125</f>
        <v>2134.4</v>
      </c>
      <c r="I125" s="22"/>
      <c r="P125" s="1" t="str">
        <f t="shared" si="5"/>
        <v>39165Agraiphone</v>
      </c>
      <c r="Q125" s="1">
        <v>39165</v>
      </c>
      <c r="R125" s="1" t="s">
        <v>1654</v>
      </c>
      <c r="S125" s="1" t="s">
        <v>1650</v>
      </c>
      <c r="T125">
        <v>444</v>
      </c>
    </row>
    <row r="126" spans="1:20" x14ac:dyDescent="0.3">
      <c r="A126" s="8">
        <v>39070</v>
      </c>
      <c r="B126" s="8" t="s">
        <v>1653</v>
      </c>
      <c r="C126" s="8" t="s">
        <v>1650</v>
      </c>
      <c r="D126" s="9">
        <f t="shared" si="3"/>
        <v>275</v>
      </c>
      <c r="E126" s="9">
        <f>LOOKUP(C126,$X$3:$AA$4)</f>
        <v>500</v>
      </c>
      <c r="F126" s="16">
        <f>INDEX($J$3:$N$7,MATCH(B126,$J$3:$J$7,0),MATCH(C126,$J$3:$N$3,0))</f>
        <v>0.2</v>
      </c>
      <c r="G126" s="9">
        <f t="shared" si="4"/>
        <v>400</v>
      </c>
      <c r="H126" s="9">
        <f>G126*D126</f>
        <v>110000</v>
      </c>
      <c r="I126" s="22"/>
      <c r="P126" s="1" t="str">
        <f t="shared" si="5"/>
        <v>39093DelhiLaptop</v>
      </c>
      <c r="Q126" s="1">
        <v>39093</v>
      </c>
      <c r="R126" s="1" t="s">
        <v>1646</v>
      </c>
      <c r="S126" s="1" t="s">
        <v>1648</v>
      </c>
      <c r="T126">
        <v>386</v>
      </c>
    </row>
    <row r="127" spans="1:20" x14ac:dyDescent="0.3">
      <c r="A127" s="8">
        <v>39070</v>
      </c>
      <c r="B127" s="8" t="s">
        <v>1653</v>
      </c>
      <c r="C127" s="8" t="s">
        <v>1651</v>
      </c>
      <c r="D127" s="9">
        <f t="shared" si="3"/>
        <v>199</v>
      </c>
      <c r="E127" s="9">
        <f>LOOKUP(C127,$X$3:$AA$4)</f>
        <v>10</v>
      </c>
      <c r="F127" s="16">
        <f>INDEX($J$3:$N$7,MATCH(B127,$J$3:$J$7,0),MATCH(C127,$J$3:$N$3,0))</f>
        <v>0.36</v>
      </c>
      <c r="G127" s="9">
        <f t="shared" si="4"/>
        <v>6.4</v>
      </c>
      <c r="H127" s="9">
        <f>G127*D127</f>
        <v>1273.6000000000001</v>
      </c>
      <c r="I127" s="22"/>
      <c r="P127" s="1" t="str">
        <f t="shared" si="5"/>
        <v>39118DelhiChair</v>
      </c>
      <c r="Q127" s="1">
        <v>39118</v>
      </c>
      <c r="R127" s="1" t="s">
        <v>1646</v>
      </c>
      <c r="S127" s="1" t="s">
        <v>1651</v>
      </c>
      <c r="T127">
        <v>488</v>
      </c>
    </row>
    <row r="128" spans="1:20" x14ac:dyDescent="0.3">
      <c r="A128" s="8">
        <v>39070</v>
      </c>
      <c r="B128" s="8" t="s">
        <v>1654</v>
      </c>
      <c r="C128" s="8" t="s">
        <v>1648</v>
      </c>
      <c r="D128" s="9">
        <f t="shared" si="3"/>
        <v>148</v>
      </c>
      <c r="E128" s="9">
        <f>LOOKUP(C128,$X$3:$AA$4)</f>
        <v>200</v>
      </c>
      <c r="F128" s="16">
        <f>INDEX($J$3:$N$7,MATCH(B128,$J$3:$J$7,0),MATCH(C128,$J$3:$N$3,0))</f>
        <v>0.05</v>
      </c>
      <c r="G128" s="9">
        <f t="shared" si="4"/>
        <v>190</v>
      </c>
      <c r="H128" s="9">
        <f>G128*D128</f>
        <v>28120</v>
      </c>
      <c r="I128" s="22"/>
      <c r="P128" s="1" t="str">
        <f t="shared" si="5"/>
        <v>39066AgraLaptop</v>
      </c>
      <c r="Q128" s="1">
        <v>39066</v>
      </c>
      <c r="R128" s="1" t="s">
        <v>1654</v>
      </c>
      <c r="S128" s="1" t="s">
        <v>1648</v>
      </c>
      <c r="T128">
        <v>349</v>
      </c>
    </row>
    <row r="129" spans="1:20" x14ac:dyDescent="0.3">
      <c r="A129" s="8">
        <v>39070</v>
      </c>
      <c r="B129" s="8" t="s">
        <v>1654</v>
      </c>
      <c r="C129" s="8" t="s">
        <v>1649</v>
      </c>
      <c r="D129" s="9">
        <f t="shared" si="3"/>
        <v>155</v>
      </c>
      <c r="E129" s="9">
        <f>LOOKUP(C129,$X$3:$AA$4)</f>
        <v>10</v>
      </c>
      <c r="F129" s="16">
        <f>INDEX($J$3:$N$7,MATCH(B129,$J$3:$J$7,0),MATCH(C129,$J$3:$N$3,0))</f>
        <v>0.06</v>
      </c>
      <c r="G129" s="9">
        <f t="shared" si="4"/>
        <v>9.3999999999999986</v>
      </c>
      <c r="H129" s="9">
        <f>G129*D129</f>
        <v>1456.9999999999998</v>
      </c>
      <c r="I129" s="22"/>
      <c r="P129" s="1" t="str">
        <f t="shared" si="5"/>
        <v>39083AgraLaptop</v>
      </c>
      <c r="Q129" s="1">
        <v>39083</v>
      </c>
      <c r="R129" s="1" t="s">
        <v>1654</v>
      </c>
      <c r="S129" s="1" t="s">
        <v>1648</v>
      </c>
      <c r="T129">
        <v>144</v>
      </c>
    </row>
    <row r="130" spans="1:20" x14ac:dyDescent="0.3">
      <c r="A130" s="8">
        <v>39070</v>
      </c>
      <c r="B130" s="8" t="s">
        <v>1654</v>
      </c>
      <c r="C130" s="8" t="s">
        <v>1650</v>
      </c>
      <c r="D130" s="9">
        <f t="shared" si="3"/>
        <v>245</v>
      </c>
      <c r="E130" s="9">
        <f>LOOKUP(C130,$X$3:$AA$4)</f>
        <v>500</v>
      </c>
      <c r="F130" s="16">
        <f>INDEX($J$3:$N$7,MATCH(B130,$J$3:$J$7,0),MATCH(C130,$J$3:$N$3,0))</f>
        <v>0.25</v>
      </c>
      <c r="G130" s="9">
        <f t="shared" si="4"/>
        <v>375</v>
      </c>
      <c r="H130" s="9">
        <f>G130*D130</f>
        <v>91875</v>
      </c>
      <c r="I130" s="22"/>
      <c r="P130" s="1" t="str">
        <f t="shared" si="5"/>
        <v>39147JaipurBulb</v>
      </c>
      <c r="Q130" s="1">
        <v>39147</v>
      </c>
      <c r="R130" s="1" t="s">
        <v>1653</v>
      </c>
      <c r="S130" s="1" t="s">
        <v>1649</v>
      </c>
      <c r="T130">
        <v>118</v>
      </c>
    </row>
    <row r="131" spans="1:20" x14ac:dyDescent="0.3">
      <c r="A131" s="8">
        <v>39070</v>
      </c>
      <c r="B131" s="8" t="s">
        <v>1654</v>
      </c>
      <c r="C131" s="8" t="s">
        <v>1651</v>
      </c>
      <c r="D131" s="9">
        <f t="shared" si="3"/>
        <v>168</v>
      </c>
      <c r="E131" s="9">
        <f>LOOKUP(C131,$X$3:$AA$4)</f>
        <v>10</v>
      </c>
      <c r="F131" s="16">
        <f>INDEX($J$3:$N$7,MATCH(B131,$J$3:$J$7,0),MATCH(C131,$J$3:$N$3,0))</f>
        <v>0.4</v>
      </c>
      <c r="G131" s="9">
        <f t="shared" si="4"/>
        <v>6</v>
      </c>
      <c r="H131" s="9">
        <f>G131*D131</f>
        <v>1008</v>
      </c>
      <c r="I131" s="22"/>
      <c r="P131" s="1" t="str">
        <f t="shared" si="5"/>
        <v>39094MumbaiLaptop</v>
      </c>
      <c r="Q131" s="1">
        <v>39094</v>
      </c>
      <c r="R131" s="1" t="s">
        <v>1647</v>
      </c>
      <c r="S131" s="1" t="s">
        <v>1648</v>
      </c>
      <c r="T131">
        <v>342</v>
      </c>
    </row>
    <row r="132" spans="1:20" x14ac:dyDescent="0.3">
      <c r="A132" s="8">
        <v>39071</v>
      </c>
      <c r="B132" s="8" t="s">
        <v>1646</v>
      </c>
      <c r="C132" s="8" t="s">
        <v>1648</v>
      </c>
      <c r="D132" s="9">
        <f t="shared" si="3"/>
        <v>299</v>
      </c>
      <c r="E132" s="9">
        <f>LOOKUP(C132,$X$3:$AA$4)</f>
        <v>200</v>
      </c>
      <c r="F132" s="16">
        <f>INDEX($J$3:$N$7,MATCH(B132,$J$3:$J$7,0),MATCH(C132,$J$3:$N$3,0))</f>
        <v>0.13</v>
      </c>
      <c r="G132" s="9">
        <f t="shared" si="4"/>
        <v>174</v>
      </c>
      <c r="H132" s="9">
        <f>G132*D132</f>
        <v>52026</v>
      </c>
      <c r="I132" s="22"/>
      <c r="P132" s="1" t="str">
        <f t="shared" si="5"/>
        <v>39113AgraChair</v>
      </c>
      <c r="Q132" s="1">
        <v>39113</v>
      </c>
      <c r="R132" s="1" t="s">
        <v>1654</v>
      </c>
      <c r="S132" s="1" t="s">
        <v>1651</v>
      </c>
      <c r="T132">
        <v>378</v>
      </c>
    </row>
    <row r="133" spans="1:20" x14ac:dyDescent="0.3">
      <c r="A133" s="8">
        <v>39071</v>
      </c>
      <c r="B133" s="8" t="s">
        <v>1646</v>
      </c>
      <c r="C133" s="8" t="s">
        <v>1649</v>
      </c>
      <c r="D133" s="9">
        <f t="shared" ref="D133:D196" si="6">VLOOKUP(A133&amp;B133&amp;C133,$P$4:$T$2061,5,0)</f>
        <v>335</v>
      </c>
      <c r="E133" s="9">
        <f>LOOKUP(C133,$X$3:$AA$4)</f>
        <v>10</v>
      </c>
      <c r="F133" s="16">
        <f>INDEX($J$3:$N$7,MATCH(B133,$J$3:$J$7,0),MATCH(C133,$J$3:$N$3,0))</f>
        <v>0.09</v>
      </c>
      <c r="G133" s="9">
        <f t="shared" ref="G133:G196" si="7">E133*(1-F133)</f>
        <v>9.1</v>
      </c>
      <c r="H133" s="9">
        <f>G133*D133</f>
        <v>3048.5</v>
      </c>
      <c r="I133" s="22"/>
      <c r="P133" s="1" t="str">
        <f t="shared" ref="P133:P196" si="8">Q133&amp;R133&amp;S133</f>
        <v>39094MumbaiBulb</v>
      </c>
      <c r="Q133" s="1">
        <v>39094</v>
      </c>
      <c r="R133" s="1" t="s">
        <v>1647</v>
      </c>
      <c r="S133" s="1" t="s">
        <v>1649</v>
      </c>
      <c r="T133">
        <v>432</v>
      </c>
    </row>
    <row r="134" spans="1:20" x14ac:dyDescent="0.3">
      <c r="A134" s="8">
        <v>39071</v>
      </c>
      <c r="B134" s="8" t="s">
        <v>1646</v>
      </c>
      <c r="C134" s="8" t="s">
        <v>1650</v>
      </c>
      <c r="D134" s="9">
        <f t="shared" si="6"/>
        <v>137</v>
      </c>
      <c r="E134" s="9">
        <f>LOOKUP(C134,$X$3:$AA$4)</f>
        <v>500</v>
      </c>
      <c r="F134" s="16">
        <f>INDEX($J$3:$N$7,MATCH(B134,$J$3:$J$7,0),MATCH(C134,$J$3:$N$3,0))</f>
        <v>0.24</v>
      </c>
      <c r="G134" s="9">
        <f t="shared" si="7"/>
        <v>380</v>
      </c>
      <c r="H134" s="9">
        <f>G134*D134</f>
        <v>52060</v>
      </c>
      <c r="I134" s="22"/>
      <c r="P134" s="1" t="str">
        <f t="shared" si="8"/>
        <v>39177DelhiLaptop</v>
      </c>
      <c r="Q134" s="1">
        <v>39177</v>
      </c>
      <c r="R134" s="1" t="s">
        <v>1646</v>
      </c>
      <c r="S134" s="1" t="s">
        <v>1648</v>
      </c>
      <c r="T134">
        <v>145</v>
      </c>
    </row>
    <row r="135" spans="1:20" x14ac:dyDescent="0.3">
      <c r="A135" s="8">
        <v>39071</v>
      </c>
      <c r="B135" s="8" t="s">
        <v>1646</v>
      </c>
      <c r="C135" s="8" t="s">
        <v>1651</v>
      </c>
      <c r="D135" s="9">
        <f t="shared" si="6"/>
        <v>276</v>
      </c>
      <c r="E135" s="9">
        <f>LOOKUP(C135,$X$3:$AA$4)</f>
        <v>10</v>
      </c>
      <c r="F135" s="16">
        <f>INDEX($J$3:$N$7,MATCH(B135,$J$3:$J$7,0),MATCH(C135,$J$3:$N$3,0))</f>
        <v>0.33</v>
      </c>
      <c r="G135" s="9">
        <f t="shared" si="7"/>
        <v>6.6999999999999993</v>
      </c>
      <c r="H135" s="9">
        <f>G135*D135</f>
        <v>1849.1999999999998</v>
      </c>
      <c r="I135" s="22"/>
      <c r="P135" s="1" t="str">
        <f t="shared" si="8"/>
        <v>39068Delhiiphone</v>
      </c>
      <c r="Q135" s="1">
        <v>39068</v>
      </c>
      <c r="R135" s="1" t="s">
        <v>1646</v>
      </c>
      <c r="S135" s="1" t="s">
        <v>1650</v>
      </c>
      <c r="T135">
        <v>321</v>
      </c>
    </row>
    <row r="136" spans="1:20" x14ac:dyDescent="0.3">
      <c r="A136" s="8">
        <v>39071</v>
      </c>
      <c r="B136" s="8" t="s">
        <v>1647</v>
      </c>
      <c r="C136" s="8" t="s">
        <v>1648</v>
      </c>
      <c r="D136" s="9">
        <f t="shared" si="6"/>
        <v>277</v>
      </c>
      <c r="E136" s="9">
        <f>LOOKUP(C136,$X$3:$AA$4)</f>
        <v>200</v>
      </c>
      <c r="F136" s="16">
        <f>INDEX($J$3:$N$7,MATCH(B136,$J$3:$J$7,0),MATCH(C136,$J$3:$N$3,0))</f>
        <v>0.1</v>
      </c>
      <c r="G136" s="9">
        <f t="shared" si="7"/>
        <v>180</v>
      </c>
      <c r="H136" s="9">
        <f>G136*D136</f>
        <v>49860</v>
      </c>
      <c r="I136" s="22"/>
      <c r="P136" s="1" t="str">
        <f t="shared" si="8"/>
        <v>39069DelhiBulb</v>
      </c>
      <c r="Q136" s="1">
        <v>39069</v>
      </c>
      <c r="R136" s="1" t="s">
        <v>1646</v>
      </c>
      <c r="S136" s="1" t="s">
        <v>1649</v>
      </c>
      <c r="T136">
        <v>156</v>
      </c>
    </row>
    <row r="137" spans="1:20" x14ac:dyDescent="0.3">
      <c r="A137" s="8">
        <v>39071</v>
      </c>
      <c r="B137" s="8" t="s">
        <v>1647</v>
      </c>
      <c r="C137" s="8" t="s">
        <v>1649</v>
      </c>
      <c r="D137" s="9">
        <f t="shared" si="6"/>
        <v>443</v>
      </c>
      <c r="E137" s="9">
        <f>LOOKUP(C137,$X$3:$AA$4)</f>
        <v>10</v>
      </c>
      <c r="F137" s="16">
        <f>INDEX($J$3:$N$7,MATCH(B137,$J$3:$J$7,0),MATCH(C137,$J$3:$N$3,0))</f>
        <v>0.05</v>
      </c>
      <c r="G137" s="9">
        <f t="shared" si="7"/>
        <v>9.5</v>
      </c>
      <c r="H137" s="9">
        <f>G137*D137</f>
        <v>4208.5</v>
      </c>
      <c r="I137" s="22"/>
      <c r="P137" s="1" t="str">
        <f t="shared" si="8"/>
        <v>39097AgraLaptop</v>
      </c>
      <c r="Q137" s="1">
        <v>39097</v>
      </c>
      <c r="R137" s="1" t="s">
        <v>1654</v>
      </c>
      <c r="S137" s="1" t="s">
        <v>1648</v>
      </c>
      <c r="T137">
        <v>181</v>
      </c>
    </row>
    <row r="138" spans="1:20" x14ac:dyDescent="0.3">
      <c r="A138" s="8">
        <v>39071</v>
      </c>
      <c r="B138" s="8" t="s">
        <v>1647</v>
      </c>
      <c r="C138" s="8" t="s">
        <v>1650</v>
      </c>
      <c r="D138" s="9">
        <f t="shared" si="6"/>
        <v>146</v>
      </c>
      <c r="E138" s="9">
        <f>LOOKUP(C138,$X$3:$AA$4)</f>
        <v>500</v>
      </c>
      <c r="F138" s="16">
        <f>INDEX($J$3:$N$7,MATCH(B138,$J$3:$J$7,0),MATCH(C138,$J$3:$N$3,0))</f>
        <v>0.2</v>
      </c>
      <c r="G138" s="9">
        <f t="shared" si="7"/>
        <v>400</v>
      </c>
      <c r="H138" s="9">
        <f>G138*D138</f>
        <v>58400</v>
      </c>
      <c r="I138" s="22"/>
      <c r="P138" s="1" t="str">
        <f t="shared" si="8"/>
        <v>39124JaipurLaptop</v>
      </c>
      <c r="Q138" s="1">
        <v>39124</v>
      </c>
      <c r="R138" s="1" t="s">
        <v>1653</v>
      </c>
      <c r="S138" s="1" t="s">
        <v>1648</v>
      </c>
      <c r="T138">
        <v>417</v>
      </c>
    </row>
    <row r="139" spans="1:20" x14ac:dyDescent="0.3">
      <c r="A139" s="8">
        <v>39071</v>
      </c>
      <c r="B139" s="8" t="s">
        <v>1647</v>
      </c>
      <c r="C139" s="8" t="s">
        <v>1651</v>
      </c>
      <c r="D139" s="9">
        <f t="shared" si="6"/>
        <v>430</v>
      </c>
      <c r="E139" s="9">
        <f>LOOKUP(C139,$X$3:$AA$4)</f>
        <v>10</v>
      </c>
      <c r="F139" s="16">
        <f>INDEX($J$3:$N$7,MATCH(B139,$J$3:$J$7,0),MATCH(C139,$J$3:$N$3,0))</f>
        <v>0.4</v>
      </c>
      <c r="G139" s="9">
        <f t="shared" si="7"/>
        <v>6</v>
      </c>
      <c r="H139" s="9">
        <f>G139*D139</f>
        <v>2580</v>
      </c>
      <c r="I139" s="22"/>
      <c r="P139" s="1" t="str">
        <f t="shared" si="8"/>
        <v>39139AgraBulb</v>
      </c>
      <c r="Q139" s="1">
        <v>39139</v>
      </c>
      <c r="R139" s="1" t="s">
        <v>1654</v>
      </c>
      <c r="S139" s="1" t="s">
        <v>1649</v>
      </c>
      <c r="T139">
        <v>107</v>
      </c>
    </row>
    <row r="140" spans="1:20" x14ac:dyDescent="0.3">
      <c r="A140" s="8">
        <v>39071</v>
      </c>
      <c r="B140" s="8" t="s">
        <v>1653</v>
      </c>
      <c r="C140" s="8" t="s">
        <v>1648</v>
      </c>
      <c r="D140" s="9">
        <f t="shared" si="6"/>
        <v>212</v>
      </c>
      <c r="E140" s="9">
        <f>LOOKUP(C140,$X$3:$AA$4)</f>
        <v>200</v>
      </c>
      <c r="F140" s="16">
        <f>INDEX($J$3:$N$7,MATCH(B140,$J$3:$J$7,0),MATCH(C140,$J$3:$N$3,0))</f>
        <v>0.09</v>
      </c>
      <c r="G140" s="9">
        <f t="shared" si="7"/>
        <v>182</v>
      </c>
      <c r="H140" s="9">
        <f>G140*D140</f>
        <v>38584</v>
      </c>
      <c r="I140" s="22"/>
      <c r="P140" s="1" t="str">
        <f t="shared" si="8"/>
        <v>39158AgraBulb</v>
      </c>
      <c r="Q140" s="1">
        <v>39158</v>
      </c>
      <c r="R140" s="1" t="s">
        <v>1654</v>
      </c>
      <c r="S140" s="1" t="s">
        <v>1649</v>
      </c>
      <c r="T140">
        <v>454</v>
      </c>
    </row>
    <row r="141" spans="1:20" x14ac:dyDescent="0.3">
      <c r="A141" s="8">
        <v>39071</v>
      </c>
      <c r="B141" s="8" t="s">
        <v>1653</v>
      </c>
      <c r="C141" s="8" t="s">
        <v>1649</v>
      </c>
      <c r="D141" s="9">
        <f t="shared" si="6"/>
        <v>296</v>
      </c>
      <c r="E141" s="9">
        <f>LOOKUP(C141,$X$3:$AA$4)</f>
        <v>10</v>
      </c>
      <c r="F141" s="16">
        <f>INDEX($J$3:$N$7,MATCH(B141,$J$3:$J$7,0),MATCH(C141,$J$3:$N$3,0))</f>
        <v>0.08</v>
      </c>
      <c r="G141" s="9">
        <f t="shared" si="7"/>
        <v>9.2000000000000011</v>
      </c>
      <c r="H141" s="9">
        <f>G141*D141</f>
        <v>2723.2000000000003</v>
      </c>
      <c r="I141" s="22"/>
      <c r="P141" s="1" t="str">
        <f t="shared" si="8"/>
        <v>39177MumbaiChair</v>
      </c>
      <c r="Q141" s="1">
        <v>39177</v>
      </c>
      <c r="R141" s="1" t="s">
        <v>1647</v>
      </c>
      <c r="S141" s="1" t="s">
        <v>1651</v>
      </c>
      <c r="T141">
        <v>380</v>
      </c>
    </row>
    <row r="142" spans="1:20" x14ac:dyDescent="0.3">
      <c r="A142" s="8">
        <v>39071</v>
      </c>
      <c r="B142" s="8" t="s">
        <v>1653</v>
      </c>
      <c r="C142" s="8" t="s">
        <v>1650</v>
      </c>
      <c r="D142" s="9">
        <f t="shared" si="6"/>
        <v>408</v>
      </c>
      <c r="E142" s="9">
        <f>LOOKUP(C142,$X$3:$AA$4)</f>
        <v>500</v>
      </c>
      <c r="F142" s="16">
        <f>INDEX($J$3:$N$7,MATCH(B142,$J$3:$J$7,0),MATCH(C142,$J$3:$N$3,0))</f>
        <v>0.2</v>
      </c>
      <c r="G142" s="9">
        <f t="shared" si="7"/>
        <v>400</v>
      </c>
      <c r="H142" s="9">
        <f>G142*D142</f>
        <v>163200</v>
      </c>
      <c r="I142" s="22"/>
      <c r="P142" s="1" t="str">
        <f t="shared" si="8"/>
        <v>39071JaipurBulb</v>
      </c>
      <c r="Q142" s="1">
        <v>39071</v>
      </c>
      <c r="R142" s="1" t="s">
        <v>1653</v>
      </c>
      <c r="S142" s="1" t="s">
        <v>1649</v>
      </c>
      <c r="T142">
        <v>296</v>
      </c>
    </row>
    <row r="143" spans="1:20" x14ac:dyDescent="0.3">
      <c r="A143" s="8">
        <v>39071</v>
      </c>
      <c r="B143" s="8" t="s">
        <v>1653</v>
      </c>
      <c r="C143" s="8" t="s">
        <v>1651</v>
      </c>
      <c r="D143" s="9">
        <f t="shared" si="6"/>
        <v>496</v>
      </c>
      <c r="E143" s="9">
        <f>LOOKUP(C143,$X$3:$AA$4)</f>
        <v>10</v>
      </c>
      <c r="F143" s="16">
        <f>INDEX($J$3:$N$7,MATCH(B143,$J$3:$J$7,0),MATCH(C143,$J$3:$N$3,0))</f>
        <v>0.36</v>
      </c>
      <c r="G143" s="9">
        <f t="shared" si="7"/>
        <v>6.4</v>
      </c>
      <c r="H143" s="9">
        <f>G143*D143</f>
        <v>3174.4</v>
      </c>
      <c r="I143" s="22"/>
      <c r="P143" s="1" t="str">
        <f t="shared" si="8"/>
        <v>39141AgraBulb</v>
      </c>
      <c r="Q143" s="1">
        <v>39141</v>
      </c>
      <c r="R143" s="1" t="s">
        <v>1654</v>
      </c>
      <c r="S143" s="1" t="s">
        <v>1649</v>
      </c>
      <c r="T143">
        <v>435</v>
      </c>
    </row>
    <row r="144" spans="1:20" x14ac:dyDescent="0.3">
      <c r="A144" s="8">
        <v>39071</v>
      </c>
      <c r="B144" s="8" t="s">
        <v>1654</v>
      </c>
      <c r="C144" s="8" t="s">
        <v>1648</v>
      </c>
      <c r="D144" s="9">
        <f t="shared" si="6"/>
        <v>110</v>
      </c>
      <c r="E144" s="9">
        <f>LOOKUP(C144,$X$3:$AA$4)</f>
        <v>200</v>
      </c>
      <c r="F144" s="16">
        <f>INDEX($J$3:$N$7,MATCH(B144,$J$3:$J$7,0),MATCH(C144,$J$3:$N$3,0))</f>
        <v>0.05</v>
      </c>
      <c r="G144" s="9">
        <f t="shared" si="7"/>
        <v>190</v>
      </c>
      <c r="H144" s="9">
        <f>G144*D144</f>
        <v>20900</v>
      </c>
      <c r="I144" s="22"/>
      <c r="P144" s="1" t="str">
        <f t="shared" si="8"/>
        <v>39097JaipurChair</v>
      </c>
      <c r="Q144" s="1">
        <v>39097</v>
      </c>
      <c r="R144" s="1" t="s">
        <v>1653</v>
      </c>
      <c r="S144" s="1" t="s">
        <v>1651</v>
      </c>
      <c r="T144">
        <v>331</v>
      </c>
    </row>
    <row r="145" spans="1:20" x14ac:dyDescent="0.3">
      <c r="A145" s="8">
        <v>39071</v>
      </c>
      <c r="B145" s="8" t="s">
        <v>1654</v>
      </c>
      <c r="C145" s="8" t="s">
        <v>1649</v>
      </c>
      <c r="D145" s="9">
        <f t="shared" si="6"/>
        <v>365</v>
      </c>
      <c r="E145" s="9">
        <f>LOOKUP(C145,$X$3:$AA$4)</f>
        <v>10</v>
      </c>
      <c r="F145" s="16">
        <f>INDEX($J$3:$N$7,MATCH(B145,$J$3:$J$7,0),MATCH(C145,$J$3:$N$3,0))</f>
        <v>0.06</v>
      </c>
      <c r="G145" s="9">
        <f t="shared" si="7"/>
        <v>9.3999999999999986</v>
      </c>
      <c r="H145" s="9">
        <f>G145*D145</f>
        <v>3430.9999999999995</v>
      </c>
      <c r="I145" s="22"/>
      <c r="P145" s="1" t="str">
        <f t="shared" si="8"/>
        <v>39115MumbaiBulb</v>
      </c>
      <c r="Q145" s="1">
        <v>39115</v>
      </c>
      <c r="R145" s="1" t="s">
        <v>1647</v>
      </c>
      <c r="S145" s="1" t="s">
        <v>1649</v>
      </c>
      <c r="T145">
        <v>174</v>
      </c>
    </row>
    <row r="146" spans="1:20" x14ac:dyDescent="0.3">
      <c r="A146" s="8">
        <v>39071</v>
      </c>
      <c r="B146" s="8" t="s">
        <v>1654</v>
      </c>
      <c r="C146" s="8" t="s">
        <v>1650</v>
      </c>
      <c r="D146" s="9">
        <f t="shared" si="6"/>
        <v>317</v>
      </c>
      <c r="E146" s="9">
        <f>LOOKUP(C146,$X$3:$AA$4)</f>
        <v>500</v>
      </c>
      <c r="F146" s="16">
        <f>INDEX($J$3:$N$7,MATCH(B146,$J$3:$J$7,0),MATCH(C146,$J$3:$N$3,0))</f>
        <v>0.25</v>
      </c>
      <c r="G146" s="9">
        <f t="shared" si="7"/>
        <v>375</v>
      </c>
      <c r="H146" s="9">
        <f>G146*D146</f>
        <v>118875</v>
      </c>
      <c r="I146" s="22"/>
      <c r="P146" s="1" t="str">
        <f t="shared" si="8"/>
        <v>39138Agraiphone</v>
      </c>
      <c r="Q146" s="1">
        <v>39138</v>
      </c>
      <c r="R146" s="1" t="s">
        <v>1654</v>
      </c>
      <c r="S146" s="1" t="s">
        <v>1650</v>
      </c>
      <c r="T146">
        <v>272</v>
      </c>
    </row>
    <row r="147" spans="1:20" x14ac:dyDescent="0.3">
      <c r="A147" s="8">
        <v>39071</v>
      </c>
      <c r="B147" s="8" t="s">
        <v>1654</v>
      </c>
      <c r="C147" s="8" t="s">
        <v>1651</v>
      </c>
      <c r="D147" s="9">
        <f t="shared" si="6"/>
        <v>110</v>
      </c>
      <c r="E147" s="9">
        <f>LOOKUP(C147,$X$3:$AA$4)</f>
        <v>10</v>
      </c>
      <c r="F147" s="16">
        <f>INDEX($J$3:$N$7,MATCH(B147,$J$3:$J$7,0),MATCH(C147,$J$3:$N$3,0))</f>
        <v>0.4</v>
      </c>
      <c r="G147" s="9">
        <f t="shared" si="7"/>
        <v>6</v>
      </c>
      <c r="H147" s="9">
        <f>G147*D147</f>
        <v>660</v>
      </c>
      <c r="I147" s="22"/>
      <c r="P147" s="1" t="str">
        <f t="shared" si="8"/>
        <v>39070AgraLaptop</v>
      </c>
      <c r="Q147" s="1">
        <v>39070</v>
      </c>
      <c r="R147" s="1" t="s">
        <v>1654</v>
      </c>
      <c r="S147" s="1" t="s">
        <v>1648</v>
      </c>
      <c r="T147">
        <v>148</v>
      </c>
    </row>
    <row r="148" spans="1:20" x14ac:dyDescent="0.3">
      <c r="A148" s="8">
        <v>39072</v>
      </c>
      <c r="B148" s="8" t="s">
        <v>1646</v>
      </c>
      <c r="C148" s="8" t="s">
        <v>1648</v>
      </c>
      <c r="D148" s="9">
        <f t="shared" si="6"/>
        <v>269</v>
      </c>
      <c r="E148" s="9">
        <f>LOOKUP(C148,$X$3:$AA$4)</f>
        <v>200</v>
      </c>
      <c r="F148" s="16">
        <f>INDEX($J$3:$N$7,MATCH(B148,$J$3:$J$7,0),MATCH(C148,$J$3:$N$3,0))</f>
        <v>0.13</v>
      </c>
      <c r="G148" s="9">
        <f t="shared" si="7"/>
        <v>174</v>
      </c>
      <c r="H148" s="9">
        <f>G148*D148</f>
        <v>46806</v>
      </c>
      <c r="I148" s="22"/>
      <c r="P148" s="1" t="str">
        <f t="shared" si="8"/>
        <v>39114MumbaiLaptop</v>
      </c>
      <c r="Q148" s="1">
        <v>39114</v>
      </c>
      <c r="R148" s="1" t="s">
        <v>1647</v>
      </c>
      <c r="S148" s="1" t="s">
        <v>1648</v>
      </c>
      <c r="T148">
        <v>174</v>
      </c>
    </row>
    <row r="149" spans="1:20" x14ac:dyDescent="0.3">
      <c r="A149" s="8">
        <v>39072</v>
      </c>
      <c r="B149" s="8" t="s">
        <v>1646</v>
      </c>
      <c r="C149" s="8" t="s">
        <v>1649</v>
      </c>
      <c r="D149" s="9">
        <f t="shared" si="6"/>
        <v>164</v>
      </c>
      <c r="E149" s="9">
        <f>LOOKUP(C149,$X$3:$AA$4)</f>
        <v>10</v>
      </c>
      <c r="F149" s="16">
        <f>INDEX($J$3:$N$7,MATCH(B149,$J$3:$J$7,0),MATCH(C149,$J$3:$N$3,0))</f>
        <v>0.09</v>
      </c>
      <c r="G149" s="9">
        <f t="shared" si="7"/>
        <v>9.1</v>
      </c>
      <c r="H149" s="9">
        <f>G149*D149</f>
        <v>1492.3999999999999</v>
      </c>
      <c r="I149" s="22"/>
      <c r="P149" s="1" t="str">
        <f t="shared" si="8"/>
        <v>39092DelhiLaptop</v>
      </c>
      <c r="Q149" s="1">
        <v>39092</v>
      </c>
      <c r="R149" s="1" t="s">
        <v>1646</v>
      </c>
      <c r="S149" s="1" t="s">
        <v>1648</v>
      </c>
      <c r="T149">
        <v>101</v>
      </c>
    </row>
    <row r="150" spans="1:20" x14ac:dyDescent="0.3">
      <c r="A150" s="8">
        <v>39072</v>
      </c>
      <c r="B150" s="8" t="s">
        <v>1646</v>
      </c>
      <c r="C150" s="8" t="s">
        <v>1650</v>
      </c>
      <c r="D150" s="9">
        <f t="shared" si="6"/>
        <v>120</v>
      </c>
      <c r="E150" s="9">
        <f>LOOKUP(C150,$X$3:$AA$4)</f>
        <v>500</v>
      </c>
      <c r="F150" s="16">
        <f>INDEX($J$3:$N$7,MATCH(B150,$J$3:$J$7,0),MATCH(C150,$J$3:$N$3,0))</f>
        <v>0.24</v>
      </c>
      <c r="G150" s="9">
        <f t="shared" si="7"/>
        <v>380</v>
      </c>
      <c r="H150" s="9">
        <f>G150*D150</f>
        <v>45600</v>
      </c>
      <c r="I150" s="22"/>
      <c r="P150" s="1" t="str">
        <f t="shared" si="8"/>
        <v>39102Mumbaiiphone</v>
      </c>
      <c r="Q150" s="1">
        <v>39102</v>
      </c>
      <c r="R150" s="1" t="s">
        <v>1647</v>
      </c>
      <c r="S150" s="1" t="s">
        <v>1650</v>
      </c>
      <c r="T150">
        <v>176</v>
      </c>
    </row>
    <row r="151" spans="1:20" x14ac:dyDescent="0.3">
      <c r="A151" s="8">
        <v>39072</v>
      </c>
      <c r="B151" s="8" t="s">
        <v>1646</v>
      </c>
      <c r="C151" s="8" t="s">
        <v>1651</v>
      </c>
      <c r="D151" s="9">
        <f t="shared" si="6"/>
        <v>304</v>
      </c>
      <c r="E151" s="9">
        <f>LOOKUP(C151,$X$3:$AA$4)</f>
        <v>10</v>
      </c>
      <c r="F151" s="16">
        <f>INDEX($J$3:$N$7,MATCH(B151,$J$3:$J$7,0),MATCH(C151,$J$3:$N$3,0))</f>
        <v>0.33</v>
      </c>
      <c r="G151" s="9">
        <f t="shared" si="7"/>
        <v>6.6999999999999993</v>
      </c>
      <c r="H151" s="9">
        <f>G151*D151</f>
        <v>2036.7999999999997</v>
      </c>
      <c r="I151" s="22"/>
      <c r="P151" s="1" t="str">
        <f t="shared" si="8"/>
        <v>39114Delhiiphone</v>
      </c>
      <c r="Q151" s="1">
        <v>39114</v>
      </c>
      <c r="R151" s="1" t="s">
        <v>1646</v>
      </c>
      <c r="S151" s="1" t="s">
        <v>1650</v>
      </c>
      <c r="T151">
        <v>296</v>
      </c>
    </row>
    <row r="152" spans="1:20" x14ac:dyDescent="0.3">
      <c r="A152" s="8">
        <v>39072</v>
      </c>
      <c r="B152" s="8" t="s">
        <v>1647</v>
      </c>
      <c r="C152" s="8" t="s">
        <v>1648</v>
      </c>
      <c r="D152" s="9">
        <f t="shared" si="6"/>
        <v>287</v>
      </c>
      <c r="E152" s="9">
        <f>LOOKUP(C152,$X$3:$AA$4)</f>
        <v>200</v>
      </c>
      <c r="F152" s="16">
        <f>INDEX($J$3:$N$7,MATCH(B152,$J$3:$J$7,0),MATCH(C152,$J$3:$N$3,0))</f>
        <v>0.1</v>
      </c>
      <c r="G152" s="9">
        <f t="shared" si="7"/>
        <v>180</v>
      </c>
      <c r="H152" s="9">
        <f>G152*D152</f>
        <v>51660</v>
      </c>
      <c r="I152" s="22"/>
      <c r="P152" s="1" t="str">
        <f t="shared" si="8"/>
        <v>39117Jaipuriphone</v>
      </c>
      <c r="Q152" s="1">
        <v>39117</v>
      </c>
      <c r="R152" s="1" t="s">
        <v>1653</v>
      </c>
      <c r="S152" s="1" t="s">
        <v>1650</v>
      </c>
      <c r="T152">
        <v>292</v>
      </c>
    </row>
    <row r="153" spans="1:20" x14ac:dyDescent="0.3">
      <c r="A153" s="8">
        <v>39072</v>
      </c>
      <c r="B153" s="8" t="s">
        <v>1647</v>
      </c>
      <c r="C153" s="8" t="s">
        <v>1649</v>
      </c>
      <c r="D153" s="9">
        <f t="shared" si="6"/>
        <v>157</v>
      </c>
      <c r="E153" s="9">
        <f>LOOKUP(C153,$X$3:$AA$4)</f>
        <v>10</v>
      </c>
      <c r="F153" s="16">
        <f>INDEX($J$3:$N$7,MATCH(B153,$J$3:$J$7,0),MATCH(C153,$J$3:$N$3,0))</f>
        <v>0.05</v>
      </c>
      <c r="G153" s="9">
        <f t="shared" si="7"/>
        <v>9.5</v>
      </c>
      <c r="H153" s="9">
        <f>G153*D153</f>
        <v>1491.5</v>
      </c>
      <c r="I153" s="22"/>
      <c r="P153" s="1" t="str">
        <f t="shared" si="8"/>
        <v>39073AgraChair</v>
      </c>
      <c r="Q153" s="1">
        <v>39073</v>
      </c>
      <c r="R153" s="1" t="s">
        <v>1654</v>
      </c>
      <c r="S153" s="1" t="s">
        <v>1651</v>
      </c>
      <c r="T153">
        <v>118</v>
      </c>
    </row>
    <row r="154" spans="1:20" x14ac:dyDescent="0.3">
      <c r="A154" s="8">
        <v>39072</v>
      </c>
      <c r="B154" s="8" t="s">
        <v>1647</v>
      </c>
      <c r="C154" s="8" t="s">
        <v>1650</v>
      </c>
      <c r="D154" s="9">
        <f t="shared" si="6"/>
        <v>277</v>
      </c>
      <c r="E154" s="9">
        <f>LOOKUP(C154,$X$3:$AA$4)</f>
        <v>500</v>
      </c>
      <c r="F154" s="16">
        <f>INDEX($J$3:$N$7,MATCH(B154,$J$3:$J$7,0),MATCH(C154,$J$3:$N$3,0))</f>
        <v>0.2</v>
      </c>
      <c r="G154" s="9">
        <f t="shared" si="7"/>
        <v>400</v>
      </c>
      <c r="H154" s="9">
        <f>G154*D154</f>
        <v>110800</v>
      </c>
      <c r="I154" s="22"/>
      <c r="P154" s="1" t="str">
        <f t="shared" si="8"/>
        <v>39118DelhiBulb</v>
      </c>
      <c r="Q154" s="1">
        <v>39118</v>
      </c>
      <c r="R154" s="1" t="s">
        <v>1646</v>
      </c>
      <c r="S154" s="1" t="s">
        <v>1649</v>
      </c>
      <c r="T154">
        <v>299</v>
      </c>
    </row>
    <row r="155" spans="1:20" x14ac:dyDescent="0.3">
      <c r="A155" s="8">
        <v>39072</v>
      </c>
      <c r="B155" s="8" t="s">
        <v>1647</v>
      </c>
      <c r="C155" s="8" t="s">
        <v>1651</v>
      </c>
      <c r="D155" s="9">
        <f t="shared" si="6"/>
        <v>500</v>
      </c>
      <c r="E155" s="9">
        <f>LOOKUP(C155,$X$3:$AA$4)</f>
        <v>10</v>
      </c>
      <c r="F155" s="16">
        <f>INDEX($J$3:$N$7,MATCH(B155,$J$3:$J$7,0),MATCH(C155,$J$3:$N$3,0))</f>
        <v>0.4</v>
      </c>
      <c r="G155" s="9">
        <f t="shared" si="7"/>
        <v>6</v>
      </c>
      <c r="H155" s="9">
        <f>G155*D155</f>
        <v>3000</v>
      </c>
      <c r="I155" s="22"/>
      <c r="P155" s="1" t="str">
        <f t="shared" si="8"/>
        <v>39168Delhiiphone</v>
      </c>
      <c r="Q155" s="1">
        <v>39168</v>
      </c>
      <c r="R155" s="1" t="s">
        <v>1646</v>
      </c>
      <c r="S155" s="1" t="s">
        <v>1650</v>
      </c>
      <c r="T155">
        <v>213</v>
      </c>
    </row>
    <row r="156" spans="1:20" x14ac:dyDescent="0.3">
      <c r="A156" s="8">
        <v>39072</v>
      </c>
      <c r="B156" s="8" t="s">
        <v>1653</v>
      </c>
      <c r="C156" s="8" t="s">
        <v>1648</v>
      </c>
      <c r="D156" s="9">
        <f t="shared" si="6"/>
        <v>272</v>
      </c>
      <c r="E156" s="9">
        <f>LOOKUP(C156,$X$3:$AA$4)</f>
        <v>200</v>
      </c>
      <c r="F156" s="16">
        <f>INDEX($J$3:$N$7,MATCH(B156,$J$3:$J$7,0),MATCH(C156,$J$3:$N$3,0))</f>
        <v>0.09</v>
      </c>
      <c r="G156" s="9">
        <f t="shared" si="7"/>
        <v>182</v>
      </c>
      <c r="H156" s="9">
        <f>G156*D156</f>
        <v>49504</v>
      </c>
      <c r="I156" s="22"/>
      <c r="P156" s="1" t="str">
        <f t="shared" si="8"/>
        <v>39130AgraLaptop</v>
      </c>
      <c r="Q156" s="1">
        <v>39130</v>
      </c>
      <c r="R156" s="1" t="s">
        <v>1654</v>
      </c>
      <c r="S156" s="1" t="s">
        <v>1648</v>
      </c>
      <c r="T156">
        <v>488</v>
      </c>
    </row>
    <row r="157" spans="1:20" x14ac:dyDescent="0.3">
      <c r="A157" s="8">
        <v>39072</v>
      </c>
      <c r="B157" s="8" t="s">
        <v>1653</v>
      </c>
      <c r="C157" s="8" t="s">
        <v>1649</v>
      </c>
      <c r="D157" s="9">
        <f t="shared" si="6"/>
        <v>103</v>
      </c>
      <c r="E157" s="9">
        <f>LOOKUP(C157,$X$3:$AA$4)</f>
        <v>10</v>
      </c>
      <c r="F157" s="16">
        <f>INDEX($J$3:$N$7,MATCH(B157,$J$3:$J$7,0),MATCH(C157,$J$3:$N$3,0))</f>
        <v>0.08</v>
      </c>
      <c r="G157" s="9">
        <f t="shared" si="7"/>
        <v>9.2000000000000011</v>
      </c>
      <c r="H157" s="9">
        <f>G157*D157</f>
        <v>947.60000000000014</v>
      </c>
      <c r="I157" s="22"/>
      <c r="P157" s="1" t="str">
        <f t="shared" si="8"/>
        <v>39162MumbaiBulb</v>
      </c>
      <c r="Q157" s="1">
        <v>39162</v>
      </c>
      <c r="R157" s="1" t="s">
        <v>1647</v>
      </c>
      <c r="S157" s="1" t="s">
        <v>1649</v>
      </c>
      <c r="T157">
        <v>422</v>
      </c>
    </row>
    <row r="158" spans="1:20" x14ac:dyDescent="0.3">
      <c r="A158" s="8">
        <v>39072</v>
      </c>
      <c r="B158" s="8" t="s">
        <v>1653</v>
      </c>
      <c r="C158" s="8" t="s">
        <v>1650</v>
      </c>
      <c r="D158" s="9">
        <f t="shared" si="6"/>
        <v>356</v>
      </c>
      <c r="E158" s="9">
        <f>LOOKUP(C158,$X$3:$AA$4)</f>
        <v>500</v>
      </c>
      <c r="F158" s="16">
        <f>INDEX($J$3:$N$7,MATCH(B158,$J$3:$J$7,0),MATCH(C158,$J$3:$N$3,0))</f>
        <v>0.2</v>
      </c>
      <c r="G158" s="9">
        <f t="shared" si="7"/>
        <v>400</v>
      </c>
      <c r="H158" s="9">
        <f>G158*D158</f>
        <v>142400</v>
      </c>
      <c r="I158" s="22"/>
      <c r="P158" s="1" t="str">
        <f t="shared" si="8"/>
        <v>39114JaipurBulb</v>
      </c>
      <c r="Q158" s="1">
        <v>39114</v>
      </c>
      <c r="R158" s="1" t="s">
        <v>1653</v>
      </c>
      <c r="S158" s="1" t="s">
        <v>1649</v>
      </c>
      <c r="T158">
        <v>341</v>
      </c>
    </row>
    <row r="159" spans="1:20" x14ac:dyDescent="0.3">
      <c r="A159" s="8">
        <v>39072</v>
      </c>
      <c r="B159" s="8" t="s">
        <v>1653</v>
      </c>
      <c r="C159" s="8" t="s">
        <v>1651</v>
      </c>
      <c r="D159" s="9">
        <f t="shared" si="6"/>
        <v>475</v>
      </c>
      <c r="E159" s="9">
        <f>LOOKUP(C159,$X$3:$AA$4)</f>
        <v>10</v>
      </c>
      <c r="F159" s="16">
        <f>INDEX($J$3:$N$7,MATCH(B159,$J$3:$J$7,0),MATCH(C159,$J$3:$N$3,0))</f>
        <v>0.36</v>
      </c>
      <c r="G159" s="9">
        <f t="shared" si="7"/>
        <v>6.4</v>
      </c>
      <c r="H159" s="9">
        <f>G159*D159</f>
        <v>3040</v>
      </c>
      <c r="I159" s="22"/>
      <c r="P159" s="1" t="str">
        <f t="shared" si="8"/>
        <v>39140JaipurChair</v>
      </c>
      <c r="Q159" s="1">
        <v>39140</v>
      </c>
      <c r="R159" s="1" t="s">
        <v>1653</v>
      </c>
      <c r="S159" s="1" t="s">
        <v>1651</v>
      </c>
      <c r="T159">
        <v>354</v>
      </c>
    </row>
    <row r="160" spans="1:20" x14ac:dyDescent="0.3">
      <c r="A160" s="8">
        <v>39072</v>
      </c>
      <c r="B160" s="8" t="s">
        <v>1654</v>
      </c>
      <c r="C160" s="8" t="s">
        <v>1648</v>
      </c>
      <c r="D160" s="9">
        <f t="shared" si="6"/>
        <v>382</v>
      </c>
      <c r="E160" s="9">
        <f>LOOKUP(C160,$X$3:$AA$4)</f>
        <v>200</v>
      </c>
      <c r="F160" s="16">
        <f>INDEX($J$3:$N$7,MATCH(B160,$J$3:$J$7,0),MATCH(C160,$J$3:$N$3,0))</f>
        <v>0.05</v>
      </c>
      <c r="G160" s="9">
        <f t="shared" si="7"/>
        <v>190</v>
      </c>
      <c r="H160" s="9">
        <f>G160*D160</f>
        <v>72580</v>
      </c>
      <c r="I160" s="22"/>
      <c r="P160" s="1" t="str">
        <f t="shared" si="8"/>
        <v>39160MumbaiChair</v>
      </c>
      <c r="Q160" s="1">
        <v>39160</v>
      </c>
      <c r="R160" s="1" t="s">
        <v>1647</v>
      </c>
      <c r="S160" s="1" t="s">
        <v>1651</v>
      </c>
      <c r="T160">
        <v>283</v>
      </c>
    </row>
    <row r="161" spans="1:20" x14ac:dyDescent="0.3">
      <c r="A161" s="8">
        <v>39072</v>
      </c>
      <c r="B161" s="8" t="s">
        <v>1654</v>
      </c>
      <c r="C161" s="8" t="s">
        <v>1649</v>
      </c>
      <c r="D161" s="9">
        <f t="shared" si="6"/>
        <v>400</v>
      </c>
      <c r="E161" s="9">
        <f>LOOKUP(C161,$X$3:$AA$4)</f>
        <v>10</v>
      </c>
      <c r="F161" s="16">
        <f>INDEX($J$3:$N$7,MATCH(B161,$J$3:$J$7,0),MATCH(C161,$J$3:$N$3,0))</f>
        <v>0.06</v>
      </c>
      <c r="G161" s="9">
        <f t="shared" si="7"/>
        <v>9.3999999999999986</v>
      </c>
      <c r="H161" s="9">
        <f>G161*D161</f>
        <v>3759.9999999999995</v>
      </c>
      <c r="I161" s="22"/>
      <c r="P161" s="1" t="str">
        <f t="shared" si="8"/>
        <v>39162JaipurChair</v>
      </c>
      <c r="Q161" s="1">
        <v>39162</v>
      </c>
      <c r="R161" s="1" t="s">
        <v>1653</v>
      </c>
      <c r="S161" s="1" t="s">
        <v>1651</v>
      </c>
      <c r="T161">
        <v>419</v>
      </c>
    </row>
    <row r="162" spans="1:20" x14ac:dyDescent="0.3">
      <c r="A162" s="8">
        <v>39072</v>
      </c>
      <c r="B162" s="8" t="s">
        <v>1654</v>
      </c>
      <c r="C162" s="8" t="s">
        <v>1650</v>
      </c>
      <c r="D162" s="9">
        <f t="shared" si="6"/>
        <v>460</v>
      </c>
      <c r="E162" s="9">
        <f>LOOKUP(C162,$X$3:$AA$4)</f>
        <v>500</v>
      </c>
      <c r="F162" s="16">
        <f>INDEX($J$3:$N$7,MATCH(B162,$J$3:$J$7,0),MATCH(C162,$J$3:$N$3,0))</f>
        <v>0.25</v>
      </c>
      <c r="G162" s="9">
        <f t="shared" si="7"/>
        <v>375</v>
      </c>
      <c r="H162" s="9">
        <f>G162*D162</f>
        <v>172500</v>
      </c>
      <c r="I162" s="22"/>
      <c r="P162" s="1" t="str">
        <f t="shared" si="8"/>
        <v>39092Mumbaiiphone</v>
      </c>
      <c r="Q162" s="1">
        <v>39092</v>
      </c>
      <c r="R162" s="1" t="s">
        <v>1647</v>
      </c>
      <c r="S162" s="1" t="s">
        <v>1650</v>
      </c>
      <c r="T162">
        <v>157</v>
      </c>
    </row>
    <row r="163" spans="1:20" x14ac:dyDescent="0.3">
      <c r="A163" s="8">
        <v>39072</v>
      </c>
      <c r="B163" s="8" t="s">
        <v>1654</v>
      </c>
      <c r="C163" s="8" t="s">
        <v>1651</v>
      </c>
      <c r="D163" s="9">
        <f t="shared" si="6"/>
        <v>497</v>
      </c>
      <c r="E163" s="9">
        <f>LOOKUP(C163,$X$3:$AA$4)</f>
        <v>10</v>
      </c>
      <c r="F163" s="16">
        <f>INDEX($J$3:$N$7,MATCH(B163,$J$3:$J$7,0),MATCH(C163,$J$3:$N$3,0))</f>
        <v>0.4</v>
      </c>
      <c r="G163" s="9">
        <f t="shared" si="7"/>
        <v>6</v>
      </c>
      <c r="H163" s="9">
        <f>G163*D163</f>
        <v>2982</v>
      </c>
      <c r="I163" s="22"/>
      <c r="P163" s="1" t="str">
        <f t="shared" si="8"/>
        <v>39166DelhiChair</v>
      </c>
      <c r="Q163" s="1">
        <v>39166</v>
      </c>
      <c r="R163" s="1" t="s">
        <v>1646</v>
      </c>
      <c r="S163" s="1" t="s">
        <v>1651</v>
      </c>
      <c r="T163">
        <v>320</v>
      </c>
    </row>
    <row r="164" spans="1:20" x14ac:dyDescent="0.3">
      <c r="A164" s="8">
        <v>39073</v>
      </c>
      <c r="B164" s="8" t="s">
        <v>1646</v>
      </c>
      <c r="C164" s="8" t="s">
        <v>1648</v>
      </c>
      <c r="D164" s="9">
        <f t="shared" si="6"/>
        <v>351</v>
      </c>
      <c r="E164" s="9">
        <f>LOOKUP(C164,$X$3:$AA$4)</f>
        <v>200</v>
      </c>
      <c r="F164" s="16">
        <f>INDEX($J$3:$N$7,MATCH(B164,$J$3:$J$7,0),MATCH(C164,$J$3:$N$3,0))</f>
        <v>0.13</v>
      </c>
      <c r="G164" s="9">
        <f t="shared" si="7"/>
        <v>174</v>
      </c>
      <c r="H164" s="9">
        <f>G164*D164</f>
        <v>61074</v>
      </c>
      <c r="I164" s="22"/>
      <c r="P164" s="1" t="str">
        <f t="shared" si="8"/>
        <v>39105JaipurChair</v>
      </c>
      <c r="Q164" s="1">
        <v>39105</v>
      </c>
      <c r="R164" s="1" t="s">
        <v>1653</v>
      </c>
      <c r="S164" s="1" t="s">
        <v>1651</v>
      </c>
      <c r="T164">
        <v>225</v>
      </c>
    </row>
    <row r="165" spans="1:20" x14ac:dyDescent="0.3">
      <c r="A165" s="8">
        <v>39073</v>
      </c>
      <c r="B165" s="8" t="s">
        <v>1646</v>
      </c>
      <c r="C165" s="8" t="s">
        <v>1649</v>
      </c>
      <c r="D165" s="9">
        <f t="shared" si="6"/>
        <v>305</v>
      </c>
      <c r="E165" s="9">
        <f>LOOKUP(C165,$X$3:$AA$4)</f>
        <v>10</v>
      </c>
      <c r="F165" s="16">
        <f>INDEX($J$3:$N$7,MATCH(B165,$J$3:$J$7,0),MATCH(C165,$J$3:$N$3,0))</f>
        <v>0.09</v>
      </c>
      <c r="G165" s="9">
        <f t="shared" si="7"/>
        <v>9.1</v>
      </c>
      <c r="H165" s="9">
        <f>G165*D165</f>
        <v>2775.5</v>
      </c>
      <c r="I165" s="22"/>
      <c r="P165" s="1" t="str">
        <f t="shared" si="8"/>
        <v>39121Agraiphone</v>
      </c>
      <c r="Q165" s="1">
        <v>39121</v>
      </c>
      <c r="R165" s="1" t="s">
        <v>1654</v>
      </c>
      <c r="S165" s="1" t="s">
        <v>1650</v>
      </c>
      <c r="T165">
        <v>431</v>
      </c>
    </row>
    <row r="166" spans="1:20" x14ac:dyDescent="0.3">
      <c r="A166" s="8">
        <v>39073</v>
      </c>
      <c r="B166" s="8" t="s">
        <v>1646</v>
      </c>
      <c r="C166" s="8" t="s">
        <v>1650</v>
      </c>
      <c r="D166" s="9">
        <f t="shared" si="6"/>
        <v>458</v>
      </c>
      <c r="E166" s="9">
        <f>LOOKUP(C166,$X$3:$AA$4)</f>
        <v>500</v>
      </c>
      <c r="F166" s="16">
        <f>INDEX($J$3:$N$7,MATCH(B166,$J$3:$J$7,0),MATCH(C166,$J$3:$N$3,0))</f>
        <v>0.24</v>
      </c>
      <c r="G166" s="9">
        <f t="shared" si="7"/>
        <v>380</v>
      </c>
      <c r="H166" s="9">
        <f>G166*D166</f>
        <v>174040</v>
      </c>
      <c r="I166" s="22"/>
      <c r="P166" s="1" t="str">
        <f t="shared" si="8"/>
        <v>39147MumbaiBulb</v>
      </c>
      <c r="Q166" s="1">
        <v>39147</v>
      </c>
      <c r="R166" s="1" t="s">
        <v>1647</v>
      </c>
      <c r="S166" s="1" t="s">
        <v>1649</v>
      </c>
      <c r="T166">
        <v>105</v>
      </c>
    </row>
    <row r="167" spans="1:20" x14ac:dyDescent="0.3">
      <c r="A167" s="8">
        <v>39073</v>
      </c>
      <c r="B167" s="8" t="s">
        <v>1646</v>
      </c>
      <c r="C167" s="8" t="s">
        <v>1651</v>
      </c>
      <c r="D167" s="9">
        <f t="shared" si="6"/>
        <v>209</v>
      </c>
      <c r="E167" s="9">
        <f>LOOKUP(C167,$X$3:$AA$4)</f>
        <v>10</v>
      </c>
      <c r="F167" s="16">
        <f>INDEX($J$3:$N$7,MATCH(B167,$J$3:$J$7,0),MATCH(C167,$J$3:$N$3,0))</f>
        <v>0.33</v>
      </c>
      <c r="G167" s="9">
        <f t="shared" si="7"/>
        <v>6.6999999999999993</v>
      </c>
      <c r="H167" s="9">
        <f>G167*D167</f>
        <v>1400.3</v>
      </c>
      <c r="I167" s="22"/>
      <c r="P167" s="1" t="str">
        <f t="shared" si="8"/>
        <v>39158MumbaiChair</v>
      </c>
      <c r="Q167" s="1">
        <v>39158</v>
      </c>
      <c r="R167" s="1" t="s">
        <v>1647</v>
      </c>
      <c r="S167" s="1" t="s">
        <v>1651</v>
      </c>
      <c r="T167">
        <v>379</v>
      </c>
    </row>
    <row r="168" spans="1:20" x14ac:dyDescent="0.3">
      <c r="A168" s="8">
        <v>39073</v>
      </c>
      <c r="B168" s="8" t="s">
        <v>1647</v>
      </c>
      <c r="C168" s="8" t="s">
        <v>1648</v>
      </c>
      <c r="D168" s="9">
        <f t="shared" si="6"/>
        <v>401</v>
      </c>
      <c r="E168" s="9">
        <f>LOOKUP(C168,$X$3:$AA$4)</f>
        <v>200</v>
      </c>
      <c r="F168" s="16">
        <f>INDEX($J$3:$N$7,MATCH(B168,$J$3:$J$7,0),MATCH(C168,$J$3:$N$3,0))</f>
        <v>0.1</v>
      </c>
      <c r="G168" s="9">
        <f t="shared" si="7"/>
        <v>180</v>
      </c>
      <c r="H168" s="9">
        <f>G168*D168</f>
        <v>72180</v>
      </c>
      <c r="I168" s="22"/>
      <c r="P168" s="1" t="str">
        <f t="shared" si="8"/>
        <v>39183Agraiphone</v>
      </c>
      <c r="Q168" s="1">
        <v>39183</v>
      </c>
      <c r="R168" s="1" t="s">
        <v>1654</v>
      </c>
      <c r="S168" s="1" t="s">
        <v>1650</v>
      </c>
      <c r="T168">
        <v>451</v>
      </c>
    </row>
    <row r="169" spans="1:20" x14ac:dyDescent="0.3">
      <c r="A169" s="8">
        <v>39073</v>
      </c>
      <c r="B169" s="8" t="s">
        <v>1647</v>
      </c>
      <c r="C169" s="8" t="s">
        <v>1649</v>
      </c>
      <c r="D169" s="9">
        <f t="shared" si="6"/>
        <v>367</v>
      </c>
      <c r="E169" s="9">
        <f>LOOKUP(C169,$X$3:$AA$4)</f>
        <v>10</v>
      </c>
      <c r="F169" s="16">
        <f>INDEX($J$3:$N$7,MATCH(B169,$J$3:$J$7,0),MATCH(C169,$J$3:$N$3,0))</f>
        <v>0.05</v>
      </c>
      <c r="G169" s="9">
        <f t="shared" si="7"/>
        <v>9.5</v>
      </c>
      <c r="H169" s="9">
        <f>G169*D169</f>
        <v>3486.5</v>
      </c>
      <c r="I169" s="22"/>
      <c r="P169" s="1" t="str">
        <f t="shared" si="8"/>
        <v>39111DelhiChair</v>
      </c>
      <c r="Q169" s="1">
        <v>39111</v>
      </c>
      <c r="R169" s="1" t="s">
        <v>1646</v>
      </c>
      <c r="S169" s="1" t="s">
        <v>1651</v>
      </c>
      <c r="T169">
        <v>149</v>
      </c>
    </row>
    <row r="170" spans="1:20" x14ac:dyDescent="0.3">
      <c r="A170" s="8">
        <v>39073</v>
      </c>
      <c r="B170" s="8" t="s">
        <v>1647</v>
      </c>
      <c r="C170" s="8" t="s">
        <v>1650</v>
      </c>
      <c r="D170" s="9">
        <f t="shared" si="6"/>
        <v>414</v>
      </c>
      <c r="E170" s="9">
        <f>LOOKUP(C170,$X$3:$AA$4)</f>
        <v>500</v>
      </c>
      <c r="F170" s="16">
        <f>INDEX($J$3:$N$7,MATCH(B170,$J$3:$J$7,0),MATCH(C170,$J$3:$N$3,0))</f>
        <v>0.2</v>
      </c>
      <c r="G170" s="9">
        <f t="shared" si="7"/>
        <v>400</v>
      </c>
      <c r="H170" s="9">
        <f>G170*D170</f>
        <v>165600</v>
      </c>
      <c r="I170" s="22"/>
      <c r="P170" s="1" t="str">
        <f t="shared" si="8"/>
        <v>39116AgraLaptop</v>
      </c>
      <c r="Q170" s="1">
        <v>39116</v>
      </c>
      <c r="R170" s="1" t="s">
        <v>1654</v>
      </c>
      <c r="S170" s="1" t="s">
        <v>1648</v>
      </c>
      <c r="T170">
        <v>110</v>
      </c>
    </row>
    <row r="171" spans="1:20" x14ac:dyDescent="0.3">
      <c r="A171" s="8">
        <v>39073</v>
      </c>
      <c r="B171" s="8" t="s">
        <v>1647</v>
      </c>
      <c r="C171" s="8" t="s">
        <v>1651</v>
      </c>
      <c r="D171" s="9">
        <f t="shared" si="6"/>
        <v>314</v>
      </c>
      <c r="E171" s="9">
        <f>LOOKUP(C171,$X$3:$AA$4)</f>
        <v>10</v>
      </c>
      <c r="F171" s="16">
        <f>INDEX($J$3:$N$7,MATCH(B171,$J$3:$J$7,0),MATCH(C171,$J$3:$N$3,0))</f>
        <v>0.4</v>
      </c>
      <c r="G171" s="9">
        <f t="shared" si="7"/>
        <v>6</v>
      </c>
      <c r="H171" s="9">
        <f>G171*D171</f>
        <v>1884</v>
      </c>
      <c r="I171" s="22"/>
      <c r="P171" s="1" t="str">
        <f t="shared" si="8"/>
        <v>39121DelhiChair</v>
      </c>
      <c r="Q171" s="1">
        <v>39121</v>
      </c>
      <c r="R171" s="1" t="s">
        <v>1646</v>
      </c>
      <c r="S171" s="1" t="s">
        <v>1651</v>
      </c>
      <c r="T171">
        <v>160</v>
      </c>
    </row>
    <row r="172" spans="1:20" x14ac:dyDescent="0.3">
      <c r="A172" s="8">
        <v>39073</v>
      </c>
      <c r="B172" s="8" t="s">
        <v>1653</v>
      </c>
      <c r="C172" s="8" t="s">
        <v>1648</v>
      </c>
      <c r="D172" s="9">
        <f t="shared" si="6"/>
        <v>273</v>
      </c>
      <c r="E172" s="9">
        <f>LOOKUP(C172,$X$3:$AA$4)</f>
        <v>200</v>
      </c>
      <c r="F172" s="16">
        <f>INDEX($J$3:$N$7,MATCH(B172,$J$3:$J$7,0),MATCH(C172,$J$3:$N$3,0))</f>
        <v>0.09</v>
      </c>
      <c r="G172" s="9">
        <f t="shared" si="7"/>
        <v>182</v>
      </c>
      <c r="H172" s="9">
        <f>G172*D172</f>
        <v>49686</v>
      </c>
      <c r="I172" s="22"/>
      <c r="P172" s="1" t="str">
        <f t="shared" si="8"/>
        <v>39088AgraBulb</v>
      </c>
      <c r="Q172" s="1">
        <v>39088</v>
      </c>
      <c r="R172" s="1" t="s">
        <v>1654</v>
      </c>
      <c r="S172" s="1" t="s">
        <v>1649</v>
      </c>
      <c r="T172">
        <v>495</v>
      </c>
    </row>
    <row r="173" spans="1:20" x14ac:dyDescent="0.3">
      <c r="A173" s="8">
        <v>39073</v>
      </c>
      <c r="B173" s="8" t="s">
        <v>1653</v>
      </c>
      <c r="C173" s="8" t="s">
        <v>1649</v>
      </c>
      <c r="D173" s="9">
        <f t="shared" si="6"/>
        <v>446</v>
      </c>
      <c r="E173" s="9">
        <f>LOOKUP(C173,$X$3:$AA$4)</f>
        <v>10</v>
      </c>
      <c r="F173" s="16">
        <f>INDEX($J$3:$N$7,MATCH(B173,$J$3:$J$7,0),MATCH(C173,$J$3:$N$3,0))</f>
        <v>0.08</v>
      </c>
      <c r="G173" s="9">
        <f t="shared" si="7"/>
        <v>9.2000000000000011</v>
      </c>
      <c r="H173" s="9">
        <f>G173*D173</f>
        <v>4103.2000000000007</v>
      </c>
      <c r="I173" s="22"/>
      <c r="P173" s="1" t="str">
        <f t="shared" si="8"/>
        <v>39140Mumbaiiphone</v>
      </c>
      <c r="Q173" s="1">
        <v>39140</v>
      </c>
      <c r="R173" s="1" t="s">
        <v>1647</v>
      </c>
      <c r="S173" s="1" t="s">
        <v>1650</v>
      </c>
      <c r="T173">
        <v>148</v>
      </c>
    </row>
    <row r="174" spans="1:20" x14ac:dyDescent="0.3">
      <c r="A174" s="8">
        <v>39073</v>
      </c>
      <c r="B174" s="8" t="s">
        <v>1653</v>
      </c>
      <c r="C174" s="8" t="s">
        <v>1650</v>
      </c>
      <c r="D174" s="9">
        <f t="shared" si="6"/>
        <v>160</v>
      </c>
      <c r="E174" s="9">
        <f>LOOKUP(C174,$X$3:$AA$4)</f>
        <v>500</v>
      </c>
      <c r="F174" s="16">
        <f>INDEX($J$3:$N$7,MATCH(B174,$J$3:$J$7,0),MATCH(C174,$J$3:$N$3,0))</f>
        <v>0.2</v>
      </c>
      <c r="G174" s="9">
        <f t="shared" si="7"/>
        <v>400</v>
      </c>
      <c r="H174" s="9">
        <f>G174*D174</f>
        <v>64000</v>
      </c>
      <c r="I174" s="22"/>
      <c r="P174" s="1" t="str">
        <f t="shared" si="8"/>
        <v>39145JaipurLaptop</v>
      </c>
      <c r="Q174" s="1">
        <v>39145</v>
      </c>
      <c r="R174" s="1" t="s">
        <v>1653</v>
      </c>
      <c r="S174" s="1" t="s">
        <v>1648</v>
      </c>
      <c r="T174">
        <v>500</v>
      </c>
    </row>
    <row r="175" spans="1:20" x14ac:dyDescent="0.3">
      <c r="A175" s="8">
        <v>39073</v>
      </c>
      <c r="B175" s="8" t="s">
        <v>1653</v>
      </c>
      <c r="C175" s="8" t="s">
        <v>1651</v>
      </c>
      <c r="D175" s="9">
        <f t="shared" si="6"/>
        <v>102</v>
      </c>
      <c r="E175" s="9">
        <f>LOOKUP(C175,$X$3:$AA$4)</f>
        <v>10</v>
      </c>
      <c r="F175" s="16">
        <f>INDEX($J$3:$N$7,MATCH(B175,$J$3:$J$7,0),MATCH(C175,$J$3:$N$3,0))</f>
        <v>0.36</v>
      </c>
      <c r="G175" s="9">
        <f t="shared" si="7"/>
        <v>6.4</v>
      </c>
      <c r="H175" s="9">
        <f>G175*D175</f>
        <v>652.80000000000007</v>
      </c>
      <c r="I175" s="22"/>
      <c r="P175" s="1" t="str">
        <f t="shared" si="8"/>
        <v>39156JaipurBulb</v>
      </c>
      <c r="Q175" s="1">
        <v>39156</v>
      </c>
      <c r="R175" s="1" t="s">
        <v>1653</v>
      </c>
      <c r="S175" s="1" t="s">
        <v>1649</v>
      </c>
      <c r="T175">
        <v>335</v>
      </c>
    </row>
    <row r="176" spans="1:20" x14ac:dyDescent="0.3">
      <c r="A176" s="8">
        <v>39073</v>
      </c>
      <c r="B176" s="8" t="s">
        <v>1654</v>
      </c>
      <c r="C176" s="8" t="s">
        <v>1648</v>
      </c>
      <c r="D176" s="9">
        <f t="shared" si="6"/>
        <v>435</v>
      </c>
      <c r="E176" s="9">
        <f>LOOKUP(C176,$X$3:$AA$4)</f>
        <v>200</v>
      </c>
      <c r="F176" s="16">
        <f>INDEX($J$3:$N$7,MATCH(B176,$J$3:$J$7,0),MATCH(C176,$J$3:$N$3,0))</f>
        <v>0.05</v>
      </c>
      <c r="G176" s="9">
        <f t="shared" si="7"/>
        <v>190</v>
      </c>
      <c r="H176" s="9">
        <f>G176*D176</f>
        <v>82650</v>
      </c>
      <c r="I176" s="22"/>
      <c r="P176" s="1" t="str">
        <f t="shared" si="8"/>
        <v>39180DelhiBulb</v>
      </c>
      <c r="Q176" s="1">
        <v>39180</v>
      </c>
      <c r="R176" s="1" t="s">
        <v>1646</v>
      </c>
      <c r="S176" s="1" t="s">
        <v>1649</v>
      </c>
      <c r="T176">
        <v>493</v>
      </c>
    </row>
    <row r="177" spans="1:20" x14ac:dyDescent="0.3">
      <c r="A177" s="8">
        <v>39073</v>
      </c>
      <c r="B177" s="8" t="s">
        <v>1654</v>
      </c>
      <c r="C177" s="8" t="s">
        <v>1649</v>
      </c>
      <c r="D177" s="9">
        <f t="shared" si="6"/>
        <v>159</v>
      </c>
      <c r="E177" s="9">
        <f>LOOKUP(C177,$X$3:$AA$4)</f>
        <v>10</v>
      </c>
      <c r="F177" s="16">
        <f>INDEX($J$3:$N$7,MATCH(B177,$J$3:$J$7,0),MATCH(C177,$J$3:$N$3,0))</f>
        <v>0.06</v>
      </c>
      <c r="G177" s="9">
        <f t="shared" si="7"/>
        <v>9.3999999999999986</v>
      </c>
      <c r="H177" s="9">
        <f>G177*D177</f>
        <v>1494.5999999999997</v>
      </c>
      <c r="I177" s="22"/>
      <c r="P177" s="1" t="str">
        <f t="shared" si="8"/>
        <v>39169Jaipuriphone</v>
      </c>
      <c r="Q177" s="1">
        <v>39169</v>
      </c>
      <c r="R177" s="1" t="s">
        <v>1653</v>
      </c>
      <c r="S177" s="1" t="s">
        <v>1650</v>
      </c>
      <c r="T177">
        <v>378</v>
      </c>
    </row>
    <row r="178" spans="1:20" x14ac:dyDescent="0.3">
      <c r="A178" s="8">
        <v>39073</v>
      </c>
      <c r="B178" s="8" t="s">
        <v>1654</v>
      </c>
      <c r="C178" s="8" t="s">
        <v>1650</v>
      </c>
      <c r="D178" s="9">
        <f t="shared" si="6"/>
        <v>460</v>
      </c>
      <c r="E178" s="9">
        <f>LOOKUP(C178,$X$3:$AA$4)</f>
        <v>500</v>
      </c>
      <c r="F178" s="16">
        <f>INDEX($J$3:$N$7,MATCH(B178,$J$3:$J$7,0),MATCH(C178,$J$3:$N$3,0))</f>
        <v>0.25</v>
      </c>
      <c r="G178" s="9">
        <f t="shared" si="7"/>
        <v>375</v>
      </c>
      <c r="H178" s="9">
        <f>G178*D178</f>
        <v>172500</v>
      </c>
      <c r="I178" s="22"/>
      <c r="P178" s="1" t="str">
        <f t="shared" si="8"/>
        <v>39183Delhiiphone</v>
      </c>
      <c r="Q178" s="1">
        <v>39183</v>
      </c>
      <c r="R178" s="1" t="s">
        <v>1646</v>
      </c>
      <c r="S178" s="1" t="s">
        <v>1650</v>
      </c>
      <c r="T178">
        <v>265</v>
      </c>
    </row>
    <row r="179" spans="1:20" x14ac:dyDescent="0.3">
      <c r="A179" s="8">
        <v>39073</v>
      </c>
      <c r="B179" s="8" t="s">
        <v>1654</v>
      </c>
      <c r="C179" s="8" t="s">
        <v>1651</v>
      </c>
      <c r="D179" s="9">
        <f t="shared" si="6"/>
        <v>118</v>
      </c>
      <c r="E179" s="9">
        <f>LOOKUP(C179,$X$3:$AA$4)</f>
        <v>10</v>
      </c>
      <c r="F179" s="16">
        <f>INDEX($J$3:$N$7,MATCH(B179,$J$3:$J$7,0),MATCH(C179,$J$3:$N$3,0))</f>
        <v>0.4</v>
      </c>
      <c r="G179" s="9">
        <f t="shared" si="7"/>
        <v>6</v>
      </c>
      <c r="H179" s="9">
        <f>G179*D179</f>
        <v>708</v>
      </c>
      <c r="I179" s="22"/>
      <c r="P179" s="1" t="str">
        <f t="shared" si="8"/>
        <v>39189MumbaiChair</v>
      </c>
      <c r="Q179" s="1">
        <v>39189</v>
      </c>
      <c r="R179" s="1" t="s">
        <v>1647</v>
      </c>
      <c r="S179" s="1" t="s">
        <v>1651</v>
      </c>
      <c r="T179">
        <v>442</v>
      </c>
    </row>
    <row r="180" spans="1:20" x14ac:dyDescent="0.3">
      <c r="A180" s="8">
        <v>39074</v>
      </c>
      <c r="B180" s="8" t="s">
        <v>1646</v>
      </c>
      <c r="C180" s="8" t="s">
        <v>1648</v>
      </c>
      <c r="D180" s="9">
        <f t="shared" si="6"/>
        <v>424</v>
      </c>
      <c r="E180" s="9">
        <f>LOOKUP(C180,$X$3:$AA$4)</f>
        <v>200</v>
      </c>
      <c r="F180" s="16">
        <f>INDEX($J$3:$N$7,MATCH(B180,$J$3:$J$7,0),MATCH(C180,$J$3:$N$3,0))</f>
        <v>0.13</v>
      </c>
      <c r="G180" s="9">
        <f t="shared" si="7"/>
        <v>174</v>
      </c>
      <c r="H180" s="9">
        <f>G180*D180</f>
        <v>73776</v>
      </c>
      <c r="I180" s="22"/>
      <c r="P180" s="1" t="str">
        <f t="shared" si="8"/>
        <v>39072AgraLaptop</v>
      </c>
      <c r="Q180" s="1">
        <v>39072</v>
      </c>
      <c r="R180" s="1" t="s">
        <v>1654</v>
      </c>
      <c r="S180" s="1" t="s">
        <v>1648</v>
      </c>
      <c r="T180">
        <v>382</v>
      </c>
    </row>
    <row r="181" spans="1:20" x14ac:dyDescent="0.3">
      <c r="A181" s="8">
        <v>39074</v>
      </c>
      <c r="B181" s="8" t="s">
        <v>1646</v>
      </c>
      <c r="C181" s="8" t="s">
        <v>1649</v>
      </c>
      <c r="D181" s="9">
        <f t="shared" si="6"/>
        <v>373</v>
      </c>
      <c r="E181" s="9">
        <f>LOOKUP(C181,$X$3:$AA$4)</f>
        <v>10</v>
      </c>
      <c r="F181" s="16">
        <f>INDEX($J$3:$N$7,MATCH(B181,$J$3:$J$7,0),MATCH(C181,$J$3:$N$3,0))</f>
        <v>0.09</v>
      </c>
      <c r="G181" s="9">
        <f t="shared" si="7"/>
        <v>9.1</v>
      </c>
      <c r="H181" s="9">
        <f>G181*D181</f>
        <v>3394.2999999999997</v>
      </c>
      <c r="I181" s="22"/>
      <c r="P181" s="1" t="str">
        <f t="shared" si="8"/>
        <v>39079MumbaiLaptop</v>
      </c>
      <c r="Q181" s="1">
        <v>39079</v>
      </c>
      <c r="R181" s="1" t="s">
        <v>1647</v>
      </c>
      <c r="S181" s="1" t="s">
        <v>1648</v>
      </c>
      <c r="T181">
        <v>171</v>
      </c>
    </row>
    <row r="182" spans="1:20" x14ac:dyDescent="0.3">
      <c r="A182" s="8">
        <v>39074</v>
      </c>
      <c r="B182" s="8" t="s">
        <v>1646</v>
      </c>
      <c r="C182" s="8" t="s">
        <v>1650</v>
      </c>
      <c r="D182" s="9">
        <f t="shared" si="6"/>
        <v>146</v>
      </c>
      <c r="E182" s="9">
        <f>LOOKUP(C182,$X$3:$AA$4)</f>
        <v>500</v>
      </c>
      <c r="F182" s="16">
        <f>INDEX($J$3:$N$7,MATCH(B182,$J$3:$J$7,0),MATCH(C182,$J$3:$N$3,0))</f>
        <v>0.24</v>
      </c>
      <c r="G182" s="9">
        <f t="shared" si="7"/>
        <v>380</v>
      </c>
      <c r="H182" s="9">
        <f>G182*D182</f>
        <v>55480</v>
      </c>
      <c r="I182" s="22"/>
      <c r="P182" s="1" t="str">
        <f t="shared" si="8"/>
        <v>39137MumbaiBulb</v>
      </c>
      <c r="Q182" s="1">
        <v>39137</v>
      </c>
      <c r="R182" s="1" t="s">
        <v>1647</v>
      </c>
      <c r="S182" s="1" t="s">
        <v>1649</v>
      </c>
      <c r="T182">
        <v>370</v>
      </c>
    </row>
    <row r="183" spans="1:20" x14ac:dyDescent="0.3">
      <c r="A183" s="8">
        <v>39074</v>
      </c>
      <c r="B183" s="8" t="s">
        <v>1646</v>
      </c>
      <c r="C183" s="8" t="s">
        <v>1651</v>
      </c>
      <c r="D183" s="9">
        <f t="shared" si="6"/>
        <v>318</v>
      </c>
      <c r="E183" s="9">
        <f>LOOKUP(C183,$X$3:$AA$4)</f>
        <v>10</v>
      </c>
      <c r="F183" s="16">
        <f>INDEX($J$3:$N$7,MATCH(B183,$J$3:$J$7,0),MATCH(C183,$J$3:$N$3,0))</f>
        <v>0.33</v>
      </c>
      <c r="G183" s="9">
        <f t="shared" si="7"/>
        <v>6.6999999999999993</v>
      </c>
      <c r="H183" s="9">
        <f>G183*D183</f>
        <v>2130.6</v>
      </c>
      <c r="I183" s="22"/>
      <c r="P183" s="1" t="str">
        <f t="shared" si="8"/>
        <v>39115AgraChair</v>
      </c>
      <c r="Q183" s="1">
        <v>39115</v>
      </c>
      <c r="R183" s="1" t="s">
        <v>1654</v>
      </c>
      <c r="S183" s="1" t="s">
        <v>1651</v>
      </c>
      <c r="T183">
        <v>497</v>
      </c>
    </row>
    <row r="184" spans="1:20" x14ac:dyDescent="0.3">
      <c r="A184" s="8">
        <v>39074</v>
      </c>
      <c r="B184" s="8" t="s">
        <v>1647</v>
      </c>
      <c r="C184" s="8" t="s">
        <v>1648</v>
      </c>
      <c r="D184" s="9">
        <f t="shared" si="6"/>
        <v>373</v>
      </c>
      <c r="E184" s="9">
        <f>LOOKUP(C184,$X$3:$AA$4)</f>
        <v>200</v>
      </c>
      <c r="F184" s="16">
        <f>INDEX($J$3:$N$7,MATCH(B184,$J$3:$J$7,0),MATCH(C184,$J$3:$N$3,0))</f>
        <v>0.1</v>
      </c>
      <c r="G184" s="9">
        <f t="shared" si="7"/>
        <v>180</v>
      </c>
      <c r="H184" s="9">
        <f>G184*D184</f>
        <v>67140</v>
      </c>
      <c r="I184" s="22"/>
      <c r="P184" s="1" t="str">
        <f t="shared" si="8"/>
        <v>39135Mumbaiiphone</v>
      </c>
      <c r="Q184" s="1">
        <v>39135</v>
      </c>
      <c r="R184" s="1" t="s">
        <v>1647</v>
      </c>
      <c r="S184" s="1" t="s">
        <v>1650</v>
      </c>
      <c r="T184">
        <v>453</v>
      </c>
    </row>
    <row r="185" spans="1:20" x14ac:dyDescent="0.3">
      <c r="A185" s="8">
        <v>39074</v>
      </c>
      <c r="B185" s="8" t="s">
        <v>1647</v>
      </c>
      <c r="C185" s="8" t="s">
        <v>1649</v>
      </c>
      <c r="D185" s="9">
        <f t="shared" si="6"/>
        <v>172</v>
      </c>
      <c r="E185" s="9">
        <f>LOOKUP(C185,$X$3:$AA$4)</f>
        <v>10</v>
      </c>
      <c r="F185" s="16">
        <f>INDEX($J$3:$N$7,MATCH(B185,$J$3:$J$7,0),MATCH(C185,$J$3:$N$3,0))</f>
        <v>0.05</v>
      </c>
      <c r="G185" s="9">
        <f t="shared" si="7"/>
        <v>9.5</v>
      </c>
      <c r="H185" s="9">
        <f>G185*D185</f>
        <v>1634</v>
      </c>
      <c r="I185" s="22"/>
      <c r="P185" s="1" t="str">
        <f t="shared" si="8"/>
        <v>39168MumbaiBulb</v>
      </c>
      <c r="Q185" s="1">
        <v>39168</v>
      </c>
      <c r="R185" s="1" t="s">
        <v>1647</v>
      </c>
      <c r="S185" s="1" t="s">
        <v>1649</v>
      </c>
      <c r="T185">
        <v>353</v>
      </c>
    </row>
    <row r="186" spans="1:20" x14ac:dyDescent="0.3">
      <c r="A186" s="8">
        <v>39074</v>
      </c>
      <c r="B186" s="8" t="s">
        <v>1647</v>
      </c>
      <c r="C186" s="8" t="s">
        <v>1650</v>
      </c>
      <c r="D186" s="9">
        <f t="shared" si="6"/>
        <v>282</v>
      </c>
      <c r="E186" s="9">
        <f>LOOKUP(C186,$X$3:$AA$4)</f>
        <v>500</v>
      </c>
      <c r="F186" s="16">
        <f>INDEX($J$3:$N$7,MATCH(B186,$J$3:$J$7,0),MATCH(C186,$J$3:$N$3,0))</f>
        <v>0.2</v>
      </c>
      <c r="G186" s="9">
        <f t="shared" si="7"/>
        <v>400</v>
      </c>
      <c r="H186" s="9">
        <f>G186*D186</f>
        <v>112800</v>
      </c>
      <c r="I186" s="22"/>
      <c r="P186" s="1" t="str">
        <f t="shared" si="8"/>
        <v>39190Agraiphone</v>
      </c>
      <c r="Q186" s="1">
        <v>39190</v>
      </c>
      <c r="R186" s="1" t="s">
        <v>1654</v>
      </c>
      <c r="S186" s="1" t="s">
        <v>1650</v>
      </c>
      <c r="T186">
        <v>235</v>
      </c>
    </row>
    <row r="187" spans="1:20" x14ac:dyDescent="0.3">
      <c r="A187" s="8">
        <v>39074</v>
      </c>
      <c r="B187" s="8" t="s">
        <v>1647</v>
      </c>
      <c r="C187" s="8" t="s">
        <v>1651</v>
      </c>
      <c r="D187" s="9">
        <f t="shared" si="6"/>
        <v>222</v>
      </c>
      <c r="E187" s="9">
        <f>LOOKUP(C187,$X$3:$AA$4)</f>
        <v>10</v>
      </c>
      <c r="F187" s="16">
        <f>INDEX($J$3:$N$7,MATCH(B187,$J$3:$J$7,0),MATCH(C187,$J$3:$N$3,0))</f>
        <v>0.4</v>
      </c>
      <c r="G187" s="9">
        <f t="shared" si="7"/>
        <v>6</v>
      </c>
      <c r="H187" s="9">
        <f>G187*D187</f>
        <v>1332</v>
      </c>
      <c r="I187" s="22"/>
      <c r="P187" s="1" t="str">
        <f t="shared" si="8"/>
        <v>39176DelhiLaptop</v>
      </c>
      <c r="Q187" s="1">
        <v>39176</v>
      </c>
      <c r="R187" s="1" t="s">
        <v>1646</v>
      </c>
      <c r="S187" s="1" t="s">
        <v>1648</v>
      </c>
      <c r="T187">
        <v>123</v>
      </c>
    </row>
    <row r="188" spans="1:20" x14ac:dyDescent="0.3">
      <c r="A188" s="8">
        <v>39074</v>
      </c>
      <c r="B188" s="8" t="s">
        <v>1653</v>
      </c>
      <c r="C188" s="8" t="s">
        <v>1648</v>
      </c>
      <c r="D188" s="9">
        <f t="shared" si="6"/>
        <v>312</v>
      </c>
      <c r="E188" s="9">
        <f>LOOKUP(C188,$X$3:$AA$4)</f>
        <v>200</v>
      </c>
      <c r="F188" s="16">
        <f>INDEX($J$3:$N$7,MATCH(B188,$J$3:$J$7,0),MATCH(C188,$J$3:$N$3,0))</f>
        <v>0.09</v>
      </c>
      <c r="G188" s="9">
        <f t="shared" si="7"/>
        <v>182</v>
      </c>
      <c r="H188" s="9">
        <f>G188*D188</f>
        <v>56784</v>
      </c>
      <c r="I188" s="22"/>
      <c r="P188" s="1" t="str">
        <f t="shared" si="8"/>
        <v>39070JaipurLaptop</v>
      </c>
      <c r="Q188" s="1">
        <v>39070</v>
      </c>
      <c r="R188" s="1" t="s">
        <v>1653</v>
      </c>
      <c r="S188" s="1" t="s">
        <v>1648</v>
      </c>
      <c r="T188">
        <v>408</v>
      </c>
    </row>
    <row r="189" spans="1:20" x14ac:dyDescent="0.3">
      <c r="A189" s="8">
        <v>39074</v>
      </c>
      <c r="B189" s="8" t="s">
        <v>1653</v>
      </c>
      <c r="C189" s="8" t="s">
        <v>1649</v>
      </c>
      <c r="D189" s="9">
        <f t="shared" si="6"/>
        <v>157</v>
      </c>
      <c r="E189" s="9">
        <f>LOOKUP(C189,$X$3:$AA$4)</f>
        <v>10</v>
      </c>
      <c r="F189" s="16">
        <f>INDEX($J$3:$N$7,MATCH(B189,$J$3:$J$7,0),MATCH(C189,$J$3:$N$3,0))</f>
        <v>0.08</v>
      </c>
      <c r="G189" s="9">
        <f t="shared" si="7"/>
        <v>9.2000000000000011</v>
      </c>
      <c r="H189" s="9">
        <f>G189*D189</f>
        <v>1444.4</v>
      </c>
      <c r="I189" s="22"/>
      <c r="P189" s="1" t="str">
        <f t="shared" si="8"/>
        <v>39099AgraChair</v>
      </c>
      <c r="Q189" s="1">
        <v>39099</v>
      </c>
      <c r="R189" s="1" t="s">
        <v>1654</v>
      </c>
      <c r="S189" s="1" t="s">
        <v>1651</v>
      </c>
      <c r="T189">
        <v>290</v>
      </c>
    </row>
    <row r="190" spans="1:20" x14ac:dyDescent="0.3">
      <c r="A190" s="8">
        <v>39074</v>
      </c>
      <c r="B190" s="8" t="s">
        <v>1653</v>
      </c>
      <c r="C190" s="8" t="s">
        <v>1650</v>
      </c>
      <c r="D190" s="9">
        <f t="shared" si="6"/>
        <v>383</v>
      </c>
      <c r="E190" s="9">
        <f>LOOKUP(C190,$X$3:$AA$4)</f>
        <v>500</v>
      </c>
      <c r="F190" s="16">
        <f>INDEX($J$3:$N$7,MATCH(B190,$J$3:$J$7,0),MATCH(C190,$J$3:$N$3,0))</f>
        <v>0.2</v>
      </c>
      <c r="G190" s="9">
        <f t="shared" si="7"/>
        <v>400</v>
      </c>
      <c r="H190" s="9">
        <f>G190*D190</f>
        <v>153200</v>
      </c>
      <c r="I190" s="22"/>
      <c r="P190" s="1" t="str">
        <f t="shared" si="8"/>
        <v>39098JaipurBulb</v>
      </c>
      <c r="Q190" s="1">
        <v>39098</v>
      </c>
      <c r="R190" s="1" t="s">
        <v>1653</v>
      </c>
      <c r="S190" s="1" t="s">
        <v>1649</v>
      </c>
      <c r="T190">
        <v>151</v>
      </c>
    </row>
    <row r="191" spans="1:20" x14ac:dyDescent="0.3">
      <c r="A191" s="8">
        <v>39074</v>
      </c>
      <c r="B191" s="8" t="s">
        <v>1653</v>
      </c>
      <c r="C191" s="8" t="s">
        <v>1651</v>
      </c>
      <c r="D191" s="9">
        <f t="shared" si="6"/>
        <v>240</v>
      </c>
      <c r="E191" s="9">
        <f>LOOKUP(C191,$X$3:$AA$4)</f>
        <v>10</v>
      </c>
      <c r="F191" s="16">
        <f>INDEX($J$3:$N$7,MATCH(B191,$J$3:$J$7,0),MATCH(C191,$J$3:$N$3,0))</f>
        <v>0.36</v>
      </c>
      <c r="G191" s="9">
        <f t="shared" si="7"/>
        <v>6.4</v>
      </c>
      <c r="H191" s="9">
        <f>G191*D191</f>
        <v>1536</v>
      </c>
      <c r="I191" s="22"/>
      <c r="P191" s="1" t="str">
        <f t="shared" si="8"/>
        <v>39130MumbaiChair</v>
      </c>
      <c r="Q191" s="1">
        <v>39130</v>
      </c>
      <c r="R191" s="1" t="s">
        <v>1647</v>
      </c>
      <c r="S191" s="1" t="s">
        <v>1651</v>
      </c>
      <c r="T191">
        <v>106</v>
      </c>
    </row>
    <row r="192" spans="1:20" x14ac:dyDescent="0.3">
      <c r="A192" s="8">
        <v>39074</v>
      </c>
      <c r="B192" s="8" t="s">
        <v>1654</v>
      </c>
      <c r="C192" s="8" t="s">
        <v>1648</v>
      </c>
      <c r="D192" s="9">
        <f t="shared" si="6"/>
        <v>356</v>
      </c>
      <c r="E192" s="9">
        <f>LOOKUP(C192,$X$3:$AA$4)</f>
        <v>200</v>
      </c>
      <c r="F192" s="16">
        <f>INDEX($J$3:$N$7,MATCH(B192,$J$3:$J$7,0),MATCH(C192,$J$3:$N$3,0))</f>
        <v>0.05</v>
      </c>
      <c r="G192" s="9">
        <f t="shared" si="7"/>
        <v>190</v>
      </c>
      <c r="H192" s="9">
        <f>G192*D192</f>
        <v>67640</v>
      </c>
      <c r="I192" s="22"/>
      <c r="P192" s="1" t="str">
        <f t="shared" si="8"/>
        <v>39163Mumbaiiphone</v>
      </c>
      <c r="Q192" s="1">
        <v>39163</v>
      </c>
      <c r="R192" s="1" t="s">
        <v>1647</v>
      </c>
      <c r="S192" s="1" t="s">
        <v>1650</v>
      </c>
      <c r="T192">
        <v>211</v>
      </c>
    </row>
    <row r="193" spans="1:20" x14ac:dyDescent="0.3">
      <c r="A193" s="8">
        <v>39074</v>
      </c>
      <c r="B193" s="8" t="s">
        <v>1654</v>
      </c>
      <c r="C193" s="8" t="s">
        <v>1649</v>
      </c>
      <c r="D193" s="9">
        <f t="shared" si="6"/>
        <v>425</v>
      </c>
      <c r="E193" s="9">
        <f>LOOKUP(C193,$X$3:$AA$4)</f>
        <v>10</v>
      </c>
      <c r="F193" s="16">
        <f>INDEX($J$3:$N$7,MATCH(B193,$J$3:$J$7,0),MATCH(C193,$J$3:$N$3,0))</f>
        <v>0.06</v>
      </c>
      <c r="G193" s="9">
        <f t="shared" si="7"/>
        <v>9.3999999999999986</v>
      </c>
      <c r="H193" s="9">
        <f>G193*D193</f>
        <v>3994.9999999999995</v>
      </c>
      <c r="I193" s="22"/>
      <c r="P193" s="1" t="str">
        <f t="shared" si="8"/>
        <v>39173JaipurChair</v>
      </c>
      <c r="Q193" s="1">
        <v>39173</v>
      </c>
      <c r="R193" s="1" t="s">
        <v>1653</v>
      </c>
      <c r="S193" s="1" t="s">
        <v>1651</v>
      </c>
      <c r="T193">
        <v>333</v>
      </c>
    </row>
    <row r="194" spans="1:20" x14ac:dyDescent="0.3">
      <c r="A194" s="8">
        <v>39074</v>
      </c>
      <c r="B194" s="8" t="s">
        <v>1654</v>
      </c>
      <c r="C194" s="8" t="s">
        <v>1650</v>
      </c>
      <c r="D194" s="9">
        <f t="shared" si="6"/>
        <v>400</v>
      </c>
      <c r="E194" s="9">
        <f>LOOKUP(C194,$X$3:$AA$4)</f>
        <v>500</v>
      </c>
      <c r="F194" s="16">
        <f>INDEX($J$3:$N$7,MATCH(B194,$J$3:$J$7,0),MATCH(C194,$J$3:$N$3,0))</f>
        <v>0.25</v>
      </c>
      <c r="G194" s="9">
        <f t="shared" si="7"/>
        <v>375</v>
      </c>
      <c r="H194" s="9">
        <f>G194*D194</f>
        <v>150000</v>
      </c>
      <c r="I194" s="22"/>
      <c r="P194" s="1" t="str">
        <f t="shared" si="8"/>
        <v>39146Jaipuriphone</v>
      </c>
      <c r="Q194" s="1">
        <v>39146</v>
      </c>
      <c r="R194" s="1" t="s">
        <v>1653</v>
      </c>
      <c r="S194" s="1" t="s">
        <v>1650</v>
      </c>
      <c r="T194">
        <v>171</v>
      </c>
    </row>
    <row r="195" spans="1:20" x14ac:dyDescent="0.3">
      <c r="A195" s="8">
        <v>39074</v>
      </c>
      <c r="B195" s="8" t="s">
        <v>1654</v>
      </c>
      <c r="C195" s="8" t="s">
        <v>1651</v>
      </c>
      <c r="D195" s="9">
        <f t="shared" si="6"/>
        <v>169</v>
      </c>
      <c r="E195" s="9">
        <f>LOOKUP(C195,$X$3:$AA$4)</f>
        <v>10</v>
      </c>
      <c r="F195" s="16">
        <f>INDEX($J$3:$N$7,MATCH(B195,$J$3:$J$7,0),MATCH(C195,$J$3:$N$3,0))</f>
        <v>0.4</v>
      </c>
      <c r="G195" s="9">
        <f t="shared" si="7"/>
        <v>6</v>
      </c>
      <c r="H195" s="9">
        <f>G195*D195</f>
        <v>1014</v>
      </c>
      <c r="I195" s="22"/>
      <c r="P195" s="1" t="str">
        <f t="shared" si="8"/>
        <v>39078Delhiiphone</v>
      </c>
      <c r="Q195" s="1">
        <v>39078</v>
      </c>
      <c r="R195" s="1" t="s">
        <v>1646</v>
      </c>
      <c r="S195" s="1" t="s">
        <v>1650</v>
      </c>
      <c r="T195">
        <v>279</v>
      </c>
    </row>
    <row r="196" spans="1:20" x14ac:dyDescent="0.3">
      <c r="A196" s="8">
        <v>39075</v>
      </c>
      <c r="B196" s="8" t="s">
        <v>1646</v>
      </c>
      <c r="C196" s="8" t="s">
        <v>1648</v>
      </c>
      <c r="D196" s="9">
        <f t="shared" si="6"/>
        <v>410</v>
      </c>
      <c r="E196" s="9">
        <f>LOOKUP(C196,$X$3:$AA$4)</f>
        <v>200</v>
      </c>
      <c r="F196" s="16">
        <f>INDEX($J$3:$N$7,MATCH(B196,$J$3:$J$7,0),MATCH(C196,$J$3:$N$3,0))</f>
        <v>0.13</v>
      </c>
      <c r="G196" s="9">
        <f t="shared" si="7"/>
        <v>174</v>
      </c>
      <c r="H196" s="9">
        <f>G196*D196</f>
        <v>71340</v>
      </c>
      <c r="I196" s="22"/>
      <c r="P196" s="1" t="str">
        <f t="shared" si="8"/>
        <v>39065JaipurBulb</v>
      </c>
      <c r="Q196" s="1">
        <v>39065</v>
      </c>
      <c r="R196" s="1" t="s">
        <v>1653</v>
      </c>
      <c r="S196" s="1" t="s">
        <v>1649</v>
      </c>
      <c r="T196">
        <v>372</v>
      </c>
    </row>
    <row r="197" spans="1:20" x14ac:dyDescent="0.3">
      <c r="A197" s="8">
        <v>39075</v>
      </c>
      <c r="B197" s="8" t="s">
        <v>1646</v>
      </c>
      <c r="C197" s="8" t="s">
        <v>1649</v>
      </c>
      <c r="D197" s="9">
        <f t="shared" ref="D197:D260" si="9">VLOOKUP(A197&amp;B197&amp;C197,$P$4:$T$2061,5,0)</f>
        <v>406</v>
      </c>
      <c r="E197" s="9">
        <f>LOOKUP(C197,$X$3:$AA$4)</f>
        <v>10</v>
      </c>
      <c r="F197" s="16">
        <f>INDEX($J$3:$N$7,MATCH(B197,$J$3:$J$7,0),MATCH(C197,$J$3:$N$3,0))</f>
        <v>0.09</v>
      </c>
      <c r="G197" s="9">
        <f t="shared" ref="G197:G260" si="10">E197*(1-F197)</f>
        <v>9.1</v>
      </c>
      <c r="H197" s="9">
        <f>G197*D197</f>
        <v>3694.6</v>
      </c>
      <c r="I197" s="22"/>
      <c r="P197" s="1" t="str">
        <f t="shared" ref="P197:P260" si="11">Q197&amp;R197&amp;S197</f>
        <v>39098MumbaiBulb</v>
      </c>
      <c r="Q197" s="1">
        <v>39098</v>
      </c>
      <c r="R197" s="1" t="s">
        <v>1647</v>
      </c>
      <c r="S197" s="1" t="s">
        <v>1649</v>
      </c>
      <c r="T197">
        <v>202</v>
      </c>
    </row>
    <row r="198" spans="1:20" x14ac:dyDescent="0.3">
      <c r="A198" s="8">
        <v>39075</v>
      </c>
      <c r="B198" s="8" t="s">
        <v>1646</v>
      </c>
      <c r="C198" s="8" t="s">
        <v>1650</v>
      </c>
      <c r="D198" s="9">
        <f t="shared" si="9"/>
        <v>157</v>
      </c>
      <c r="E198" s="9">
        <f>LOOKUP(C198,$X$3:$AA$4)</f>
        <v>500</v>
      </c>
      <c r="F198" s="16">
        <f>INDEX($J$3:$N$7,MATCH(B198,$J$3:$J$7,0),MATCH(C198,$J$3:$N$3,0))</f>
        <v>0.24</v>
      </c>
      <c r="G198" s="9">
        <f t="shared" si="10"/>
        <v>380</v>
      </c>
      <c r="H198" s="9">
        <f>G198*D198</f>
        <v>59660</v>
      </c>
      <c r="I198" s="22"/>
      <c r="P198" s="1" t="str">
        <f t="shared" si="11"/>
        <v>39101JaipurLaptop</v>
      </c>
      <c r="Q198" s="1">
        <v>39101</v>
      </c>
      <c r="R198" s="1" t="s">
        <v>1653</v>
      </c>
      <c r="S198" s="1" t="s">
        <v>1648</v>
      </c>
      <c r="T198">
        <v>223</v>
      </c>
    </row>
    <row r="199" spans="1:20" x14ac:dyDescent="0.3">
      <c r="A199" s="8">
        <v>39075</v>
      </c>
      <c r="B199" s="8" t="s">
        <v>1646</v>
      </c>
      <c r="C199" s="8" t="s">
        <v>1651</v>
      </c>
      <c r="D199" s="9">
        <f t="shared" si="9"/>
        <v>391</v>
      </c>
      <c r="E199" s="9">
        <f>LOOKUP(C199,$X$3:$AA$4)</f>
        <v>10</v>
      </c>
      <c r="F199" s="16">
        <f>INDEX($J$3:$N$7,MATCH(B199,$J$3:$J$7,0),MATCH(C199,$J$3:$N$3,0))</f>
        <v>0.33</v>
      </c>
      <c r="G199" s="9">
        <f t="shared" si="10"/>
        <v>6.6999999999999993</v>
      </c>
      <c r="H199" s="9">
        <f>G199*D199</f>
        <v>2619.6999999999998</v>
      </c>
      <c r="I199" s="22"/>
      <c r="P199" s="1" t="str">
        <f t="shared" si="11"/>
        <v>39115Mumbaiiphone</v>
      </c>
      <c r="Q199" s="1">
        <v>39115</v>
      </c>
      <c r="R199" s="1" t="s">
        <v>1647</v>
      </c>
      <c r="S199" s="1" t="s">
        <v>1650</v>
      </c>
      <c r="T199">
        <v>481</v>
      </c>
    </row>
    <row r="200" spans="1:20" x14ac:dyDescent="0.3">
      <c r="A200" s="8">
        <v>39075</v>
      </c>
      <c r="B200" s="8" t="s">
        <v>1647</v>
      </c>
      <c r="C200" s="8" t="s">
        <v>1648</v>
      </c>
      <c r="D200" s="9">
        <f t="shared" si="9"/>
        <v>210</v>
      </c>
      <c r="E200" s="9">
        <f>LOOKUP(C200,$X$3:$AA$4)</f>
        <v>200</v>
      </c>
      <c r="F200" s="16">
        <f>INDEX($J$3:$N$7,MATCH(B200,$J$3:$J$7,0),MATCH(C200,$J$3:$N$3,0))</f>
        <v>0.1</v>
      </c>
      <c r="G200" s="9">
        <f t="shared" si="10"/>
        <v>180</v>
      </c>
      <c r="H200" s="9">
        <f>G200*D200</f>
        <v>37800</v>
      </c>
      <c r="I200" s="22"/>
      <c r="P200" s="1" t="str">
        <f t="shared" si="11"/>
        <v>39148MumbaiChair</v>
      </c>
      <c r="Q200" s="1">
        <v>39148</v>
      </c>
      <c r="R200" s="1" t="s">
        <v>1647</v>
      </c>
      <c r="S200" s="1" t="s">
        <v>1651</v>
      </c>
      <c r="T200">
        <v>464</v>
      </c>
    </row>
    <row r="201" spans="1:20" x14ac:dyDescent="0.3">
      <c r="A201" s="8">
        <v>39075</v>
      </c>
      <c r="B201" s="8" t="s">
        <v>1647</v>
      </c>
      <c r="C201" s="8" t="s">
        <v>1649</v>
      </c>
      <c r="D201" s="9">
        <f t="shared" si="9"/>
        <v>281</v>
      </c>
      <c r="E201" s="9">
        <f>LOOKUP(C201,$X$3:$AA$4)</f>
        <v>10</v>
      </c>
      <c r="F201" s="16">
        <f>INDEX($J$3:$N$7,MATCH(B201,$J$3:$J$7,0),MATCH(C201,$J$3:$N$3,0))</f>
        <v>0.05</v>
      </c>
      <c r="G201" s="9">
        <f t="shared" si="10"/>
        <v>9.5</v>
      </c>
      <c r="H201" s="9">
        <f>G201*D201</f>
        <v>2669.5</v>
      </c>
      <c r="I201" s="22"/>
      <c r="P201" s="1" t="str">
        <f t="shared" si="11"/>
        <v>39073JaipurLaptop</v>
      </c>
      <c r="Q201" s="1">
        <v>39073</v>
      </c>
      <c r="R201" s="1" t="s">
        <v>1653</v>
      </c>
      <c r="S201" s="1" t="s">
        <v>1648</v>
      </c>
      <c r="T201">
        <v>273</v>
      </c>
    </row>
    <row r="202" spans="1:20" x14ac:dyDescent="0.3">
      <c r="A202" s="8">
        <v>39075</v>
      </c>
      <c r="B202" s="8" t="s">
        <v>1647</v>
      </c>
      <c r="C202" s="8" t="s">
        <v>1650</v>
      </c>
      <c r="D202" s="9">
        <f t="shared" si="9"/>
        <v>116</v>
      </c>
      <c r="E202" s="9">
        <f>LOOKUP(C202,$X$3:$AA$4)</f>
        <v>500</v>
      </c>
      <c r="F202" s="16">
        <f>INDEX($J$3:$N$7,MATCH(B202,$J$3:$J$7,0),MATCH(C202,$J$3:$N$3,0))</f>
        <v>0.2</v>
      </c>
      <c r="G202" s="9">
        <f t="shared" si="10"/>
        <v>400</v>
      </c>
      <c r="H202" s="9">
        <f>G202*D202</f>
        <v>46400</v>
      </c>
      <c r="I202" s="22"/>
      <c r="P202" s="1" t="str">
        <f t="shared" si="11"/>
        <v>39091MumbaiLaptop</v>
      </c>
      <c r="Q202" s="1">
        <v>39091</v>
      </c>
      <c r="R202" s="1" t="s">
        <v>1647</v>
      </c>
      <c r="S202" s="1" t="s">
        <v>1648</v>
      </c>
      <c r="T202">
        <v>208</v>
      </c>
    </row>
    <row r="203" spans="1:20" x14ac:dyDescent="0.3">
      <c r="A203" s="8">
        <v>39075</v>
      </c>
      <c r="B203" s="8" t="s">
        <v>1647</v>
      </c>
      <c r="C203" s="8" t="s">
        <v>1651</v>
      </c>
      <c r="D203" s="9">
        <f t="shared" si="9"/>
        <v>404</v>
      </c>
      <c r="E203" s="9">
        <f>LOOKUP(C203,$X$3:$AA$4)</f>
        <v>10</v>
      </c>
      <c r="F203" s="16">
        <f>INDEX($J$3:$N$7,MATCH(B203,$J$3:$J$7,0),MATCH(C203,$J$3:$N$3,0))</f>
        <v>0.4</v>
      </c>
      <c r="G203" s="9">
        <f t="shared" si="10"/>
        <v>6</v>
      </c>
      <c r="H203" s="9">
        <f>G203*D203</f>
        <v>2424</v>
      </c>
      <c r="I203" s="22"/>
      <c r="P203" s="1" t="str">
        <f t="shared" si="11"/>
        <v>39114AgraChair</v>
      </c>
      <c r="Q203" s="1">
        <v>39114</v>
      </c>
      <c r="R203" s="1" t="s">
        <v>1654</v>
      </c>
      <c r="S203" s="1" t="s">
        <v>1651</v>
      </c>
      <c r="T203">
        <v>110</v>
      </c>
    </row>
    <row r="204" spans="1:20" x14ac:dyDescent="0.3">
      <c r="A204" s="8">
        <v>39075</v>
      </c>
      <c r="B204" s="8" t="s">
        <v>1653</v>
      </c>
      <c r="C204" s="8" t="s">
        <v>1648</v>
      </c>
      <c r="D204" s="9">
        <f t="shared" si="9"/>
        <v>309</v>
      </c>
      <c r="E204" s="9">
        <f>LOOKUP(C204,$X$3:$AA$4)</f>
        <v>200</v>
      </c>
      <c r="F204" s="16">
        <f>INDEX($J$3:$N$7,MATCH(B204,$J$3:$J$7,0),MATCH(C204,$J$3:$N$3,0))</f>
        <v>0.09</v>
      </c>
      <c r="G204" s="9">
        <f t="shared" si="10"/>
        <v>182</v>
      </c>
      <c r="H204" s="9">
        <f>G204*D204</f>
        <v>56238</v>
      </c>
      <c r="I204" s="22"/>
      <c r="P204" s="1" t="str">
        <f t="shared" si="11"/>
        <v>39119JaipurChair</v>
      </c>
      <c r="Q204" s="1">
        <v>39119</v>
      </c>
      <c r="R204" s="1" t="s">
        <v>1653</v>
      </c>
      <c r="S204" s="1" t="s">
        <v>1651</v>
      </c>
      <c r="T204">
        <v>485</v>
      </c>
    </row>
    <row r="205" spans="1:20" x14ac:dyDescent="0.3">
      <c r="A205" s="8">
        <v>39075</v>
      </c>
      <c r="B205" s="8" t="s">
        <v>1653</v>
      </c>
      <c r="C205" s="8" t="s">
        <v>1649</v>
      </c>
      <c r="D205" s="9">
        <f t="shared" si="9"/>
        <v>281</v>
      </c>
      <c r="E205" s="9">
        <f>LOOKUP(C205,$X$3:$AA$4)</f>
        <v>10</v>
      </c>
      <c r="F205" s="16">
        <f>INDEX($J$3:$N$7,MATCH(B205,$J$3:$J$7,0),MATCH(C205,$J$3:$N$3,0))</f>
        <v>0.08</v>
      </c>
      <c r="G205" s="9">
        <f t="shared" si="10"/>
        <v>9.2000000000000011</v>
      </c>
      <c r="H205" s="9">
        <f>G205*D205</f>
        <v>2585.2000000000003</v>
      </c>
      <c r="I205" s="22"/>
      <c r="P205" s="1" t="str">
        <f t="shared" si="11"/>
        <v>39179AgraBulb</v>
      </c>
      <c r="Q205" s="1">
        <v>39179</v>
      </c>
      <c r="R205" s="1" t="s">
        <v>1654</v>
      </c>
      <c r="S205" s="1" t="s">
        <v>1649</v>
      </c>
      <c r="T205">
        <v>117</v>
      </c>
    </row>
    <row r="206" spans="1:20" x14ac:dyDescent="0.3">
      <c r="A206" s="8">
        <v>39075</v>
      </c>
      <c r="B206" s="8" t="s">
        <v>1653</v>
      </c>
      <c r="C206" s="8" t="s">
        <v>1650</v>
      </c>
      <c r="D206" s="9">
        <f t="shared" si="9"/>
        <v>232</v>
      </c>
      <c r="E206" s="9">
        <f>LOOKUP(C206,$X$3:$AA$4)</f>
        <v>500</v>
      </c>
      <c r="F206" s="16">
        <f>INDEX($J$3:$N$7,MATCH(B206,$J$3:$J$7,0),MATCH(C206,$J$3:$N$3,0))</f>
        <v>0.2</v>
      </c>
      <c r="G206" s="9">
        <f t="shared" si="10"/>
        <v>400</v>
      </c>
      <c r="H206" s="9">
        <f>G206*D206</f>
        <v>92800</v>
      </c>
      <c r="I206" s="22"/>
      <c r="P206" s="1" t="str">
        <f t="shared" si="11"/>
        <v>39077JaipurLaptop</v>
      </c>
      <c r="Q206" s="1">
        <v>39077</v>
      </c>
      <c r="R206" s="1" t="s">
        <v>1653</v>
      </c>
      <c r="S206" s="1" t="s">
        <v>1648</v>
      </c>
      <c r="T206">
        <v>190</v>
      </c>
    </row>
    <row r="207" spans="1:20" x14ac:dyDescent="0.3">
      <c r="A207" s="8">
        <v>39075</v>
      </c>
      <c r="B207" s="8" t="s">
        <v>1653</v>
      </c>
      <c r="C207" s="8" t="s">
        <v>1651</v>
      </c>
      <c r="D207" s="9">
        <f t="shared" si="9"/>
        <v>334</v>
      </c>
      <c r="E207" s="9">
        <f>LOOKUP(C207,$X$3:$AA$4)</f>
        <v>10</v>
      </c>
      <c r="F207" s="16">
        <f>INDEX($J$3:$N$7,MATCH(B207,$J$3:$J$7,0),MATCH(C207,$J$3:$N$3,0))</f>
        <v>0.36</v>
      </c>
      <c r="G207" s="9">
        <f t="shared" si="10"/>
        <v>6.4</v>
      </c>
      <c r="H207" s="9">
        <f>G207*D207</f>
        <v>2137.6</v>
      </c>
      <c r="I207" s="22"/>
      <c r="P207" s="1" t="str">
        <f t="shared" si="11"/>
        <v>39177Delhiiphone</v>
      </c>
      <c r="Q207" s="1">
        <v>39177</v>
      </c>
      <c r="R207" s="1" t="s">
        <v>1646</v>
      </c>
      <c r="S207" s="1" t="s">
        <v>1650</v>
      </c>
      <c r="T207">
        <v>142</v>
      </c>
    </row>
    <row r="208" spans="1:20" x14ac:dyDescent="0.3">
      <c r="A208" s="8">
        <v>39075</v>
      </c>
      <c r="B208" s="8" t="s">
        <v>1654</v>
      </c>
      <c r="C208" s="8" t="s">
        <v>1648</v>
      </c>
      <c r="D208" s="9">
        <f t="shared" si="9"/>
        <v>152</v>
      </c>
      <c r="E208" s="9">
        <f>LOOKUP(C208,$X$3:$AA$4)</f>
        <v>200</v>
      </c>
      <c r="F208" s="16">
        <f>INDEX($J$3:$N$7,MATCH(B208,$J$3:$J$7,0),MATCH(C208,$J$3:$N$3,0))</f>
        <v>0.05</v>
      </c>
      <c r="G208" s="9">
        <f t="shared" si="10"/>
        <v>190</v>
      </c>
      <c r="H208" s="9">
        <f>G208*D208</f>
        <v>28880</v>
      </c>
      <c r="I208" s="22"/>
      <c r="P208" s="1" t="str">
        <f t="shared" si="11"/>
        <v>39191MumbaiChair</v>
      </c>
      <c r="Q208" s="1">
        <v>39191</v>
      </c>
      <c r="R208" s="1" t="s">
        <v>1647</v>
      </c>
      <c r="S208" s="1" t="s">
        <v>1651</v>
      </c>
      <c r="T208">
        <v>186</v>
      </c>
    </row>
    <row r="209" spans="1:20" x14ac:dyDescent="0.3">
      <c r="A209" s="8">
        <v>39075</v>
      </c>
      <c r="B209" s="8" t="s">
        <v>1654</v>
      </c>
      <c r="C209" s="8" t="s">
        <v>1649</v>
      </c>
      <c r="D209" s="9">
        <f t="shared" si="9"/>
        <v>362</v>
      </c>
      <c r="E209" s="9">
        <f>LOOKUP(C209,$X$3:$AA$4)</f>
        <v>10</v>
      </c>
      <c r="F209" s="16">
        <f>INDEX($J$3:$N$7,MATCH(B209,$J$3:$J$7,0),MATCH(C209,$J$3:$N$3,0))</f>
        <v>0.06</v>
      </c>
      <c r="G209" s="9">
        <f t="shared" si="10"/>
        <v>9.3999999999999986</v>
      </c>
      <c r="H209" s="9">
        <f>G209*D209</f>
        <v>3402.7999999999993</v>
      </c>
      <c r="I209" s="22"/>
      <c r="P209" s="1" t="str">
        <f t="shared" si="11"/>
        <v>39087AgraLaptop</v>
      </c>
      <c r="Q209" s="1">
        <v>39087</v>
      </c>
      <c r="R209" s="1" t="s">
        <v>1654</v>
      </c>
      <c r="S209" s="1" t="s">
        <v>1648</v>
      </c>
      <c r="T209">
        <v>378</v>
      </c>
    </row>
    <row r="210" spans="1:20" x14ac:dyDescent="0.3">
      <c r="A210" s="8">
        <v>39075</v>
      </c>
      <c r="B210" s="8" t="s">
        <v>1654</v>
      </c>
      <c r="C210" s="8" t="s">
        <v>1650</v>
      </c>
      <c r="D210" s="9">
        <f t="shared" si="9"/>
        <v>488</v>
      </c>
      <c r="E210" s="9">
        <f>LOOKUP(C210,$X$3:$AA$4)</f>
        <v>500</v>
      </c>
      <c r="F210" s="16">
        <f>INDEX($J$3:$N$7,MATCH(B210,$J$3:$J$7,0),MATCH(C210,$J$3:$N$3,0))</f>
        <v>0.25</v>
      </c>
      <c r="G210" s="9">
        <f t="shared" si="10"/>
        <v>375</v>
      </c>
      <c r="H210" s="9">
        <f>G210*D210</f>
        <v>183000</v>
      </c>
      <c r="I210" s="22"/>
      <c r="P210" s="1" t="str">
        <f t="shared" si="11"/>
        <v>39064JaipurLaptop</v>
      </c>
      <c r="Q210" s="1">
        <v>39064</v>
      </c>
      <c r="R210" s="1" t="s">
        <v>1653</v>
      </c>
      <c r="S210" s="1" t="s">
        <v>1648</v>
      </c>
      <c r="T210">
        <v>381</v>
      </c>
    </row>
    <row r="211" spans="1:20" x14ac:dyDescent="0.3">
      <c r="A211" s="8">
        <v>39075</v>
      </c>
      <c r="B211" s="8" t="s">
        <v>1654</v>
      </c>
      <c r="C211" s="8" t="s">
        <v>1651</v>
      </c>
      <c r="D211" s="9">
        <f t="shared" si="9"/>
        <v>230</v>
      </c>
      <c r="E211" s="9">
        <f>LOOKUP(C211,$X$3:$AA$4)</f>
        <v>10</v>
      </c>
      <c r="F211" s="16">
        <f>INDEX($J$3:$N$7,MATCH(B211,$J$3:$J$7,0),MATCH(C211,$J$3:$N$3,0))</f>
        <v>0.4</v>
      </c>
      <c r="G211" s="9">
        <f t="shared" si="10"/>
        <v>6</v>
      </c>
      <c r="H211" s="9">
        <f>G211*D211</f>
        <v>1380</v>
      </c>
      <c r="I211" s="22"/>
      <c r="P211" s="1" t="str">
        <f t="shared" si="11"/>
        <v>39154Delhiiphone</v>
      </c>
      <c r="Q211" s="1">
        <v>39154</v>
      </c>
      <c r="R211" s="1" t="s">
        <v>1646</v>
      </c>
      <c r="S211" s="1" t="s">
        <v>1650</v>
      </c>
      <c r="T211">
        <v>345</v>
      </c>
    </row>
    <row r="212" spans="1:20" x14ac:dyDescent="0.3">
      <c r="A212" s="8">
        <v>39076</v>
      </c>
      <c r="B212" s="8" t="s">
        <v>1646</v>
      </c>
      <c r="C212" s="8" t="s">
        <v>1648</v>
      </c>
      <c r="D212" s="9">
        <f t="shared" si="9"/>
        <v>330</v>
      </c>
      <c r="E212" s="9">
        <f>LOOKUP(C212,$X$3:$AA$4)</f>
        <v>200</v>
      </c>
      <c r="F212" s="16">
        <f>INDEX($J$3:$N$7,MATCH(B212,$J$3:$J$7,0),MATCH(C212,$J$3:$N$3,0))</f>
        <v>0.13</v>
      </c>
      <c r="G212" s="9">
        <f t="shared" si="10"/>
        <v>174</v>
      </c>
      <c r="H212" s="9">
        <f>G212*D212</f>
        <v>57420</v>
      </c>
      <c r="I212" s="22"/>
      <c r="P212" s="1" t="str">
        <f t="shared" si="11"/>
        <v>39182JaipurLaptop</v>
      </c>
      <c r="Q212" s="1">
        <v>39182</v>
      </c>
      <c r="R212" s="1" t="s">
        <v>1653</v>
      </c>
      <c r="S212" s="1" t="s">
        <v>1648</v>
      </c>
      <c r="T212">
        <v>280</v>
      </c>
    </row>
    <row r="213" spans="1:20" x14ac:dyDescent="0.3">
      <c r="A213" s="8">
        <v>39076</v>
      </c>
      <c r="B213" s="8" t="s">
        <v>1646</v>
      </c>
      <c r="C213" s="8" t="s">
        <v>1649</v>
      </c>
      <c r="D213" s="9">
        <f t="shared" si="9"/>
        <v>172</v>
      </c>
      <c r="E213" s="9">
        <f>LOOKUP(C213,$X$3:$AA$4)</f>
        <v>10</v>
      </c>
      <c r="F213" s="16">
        <f>INDEX($J$3:$N$7,MATCH(B213,$J$3:$J$7,0),MATCH(C213,$J$3:$N$3,0))</f>
        <v>0.09</v>
      </c>
      <c r="G213" s="9">
        <f t="shared" si="10"/>
        <v>9.1</v>
      </c>
      <c r="H213" s="9">
        <f>G213*D213</f>
        <v>1565.2</v>
      </c>
      <c r="I213" s="22"/>
      <c r="P213" s="1" t="str">
        <f t="shared" si="11"/>
        <v>39073Mumbaiiphone</v>
      </c>
      <c r="Q213" s="1">
        <v>39073</v>
      </c>
      <c r="R213" s="1" t="s">
        <v>1647</v>
      </c>
      <c r="S213" s="1" t="s">
        <v>1650</v>
      </c>
      <c r="T213">
        <v>414</v>
      </c>
    </row>
    <row r="214" spans="1:20" x14ac:dyDescent="0.3">
      <c r="A214" s="8">
        <v>39076</v>
      </c>
      <c r="B214" s="8" t="s">
        <v>1646</v>
      </c>
      <c r="C214" s="8" t="s">
        <v>1650</v>
      </c>
      <c r="D214" s="9">
        <f t="shared" si="9"/>
        <v>178</v>
      </c>
      <c r="E214" s="9">
        <f>LOOKUP(C214,$X$3:$AA$4)</f>
        <v>500</v>
      </c>
      <c r="F214" s="16">
        <f>INDEX($J$3:$N$7,MATCH(B214,$J$3:$J$7,0),MATCH(C214,$J$3:$N$3,0))</f>
        <v>0.24</v>
      </c>
      <c r="G214" s="9">
        <f t="shared" si="10"/>
        <v>380</v>
      </c>
      <c r="H214" s="9">
        <f>G214*D214</f>
        <v>67640</v>
      </c>
      <c r="I214" s="22"/>
      <c r="P214" s="1" t="str">
        <f t="shared" si="11"/>
        <v>39122Jaipuriphone</v>
      </c>
      <c r="Q214" s="1">
        <v>39122</v>
      </c>
      <c r="R214" s="1" t="s">
        <v>1653</v>
      </c>
      <c r="S214" s="1" t="s">
        <v>1650</v>
      </c>
      <c r="T214">
        <v>461</v>
      </c>
    </row>
    <row r="215" spans="1:20" x14ac:dyDescent="0.3">
      <c r="A215" s="8">
        <v>39076</v>
      </c>
      <c r="B215" s="8" t="s">
        <v>1646</v>
      </c>
      <c r="C215" s="8" t="s">
        <v>1651</v>
      </c>
      <c r="D215" s="9">
        <f t="shared" si="9"/>
        <v>329</v>
      </c>
      <c r="E215" s="9">
        <f>LOOKUP(C215,$X$3:$AA$4)</f>
        <v>10</v>
      </c>
      <c r="F215" s="16">
        <f>INDEX($J$3:$N$7,MATCH(B215,$J$3:$J$7,0),MATCH(C215,$J$3:$N$3,0))</f>
        <v>0.33</v>
      </c>
      <c r="G215" s="9">
        <f t="shared" si="10"/>
        <v>6.6999999999999993</v>
      </c>
      <c r="H215" s="9">
        <f>G215*D215</f>
        <v>2204.2999999999997</v>
      </c>
      <c r="I215" s="22"/>
      <c r="P215" s="1" t="str">
        <f t="shared" si="11"/>
        <v>39142DelhiLaptop</v>
      </c>
      <c r="Q215" s="1">
        <v>39142</v>
      </c>
      <c r="R215" s="1" t="s">
        <v>1646</v>
      </c>
      <c r="S215" s="1" t="s">
        <v>1648</v>
      </c>
      <c r="T215">
        <v>247</v>
      </c>
    </row>
    <row r="216" spans="1:20" x14ac:dyDescent="0.3">
      <c r="A216" s="8">
        <v>39076</v>
      </c>
      <c r="B216" s="8" t="s">
        <v>1647</v>
      </c>
      <c r="C216" s="8" t="s">
        <v>1648</v>
      </c>
      <c r="D216" s="9">
        <f t="shared" si="9"/>
        <v>386</v>
      </c>
      <c r="E216" s="9">
        <f>LOOKUP(C216,$X$3:$AA$4)</f>
        <v>200</v>
      </c>
      <c r="F216" s="16">
        <f>INDEX($J$3:$N$7,MATCH(B216,$J$3:$J$7,0),MATCH(C216,$J$3:$N$3,0))</f>
        <v>0.1</v>
      </c>
      <c r="G216" s="9">
        <f t="shared" si="10"/>
        <v>180</v>
      </c>
      <c r="H216" s="9">
        <f>G216*D216</f>
        <v>69480</v>
      </c>
      <c r="I216" s="22"/>
      <c r="P216" s="1" t="str">
        <f t="shared" si="11"/>
        <v>39159JaipurBulb</v>
      </c>
      <c r="Q216" s="1">
        <v>39159</v>
      </c>
      <c r="R216" s="1" t="s">
        <v>1653</v>
      </c>
      <c r="S216" s="1" t="s">
        <v>1649</v>
      </c>
      <c r="T216">
        <v>100</v>
      </c>
    </row>
    <row r="217" spans="1:20" x14ac:dyDescent="0.3">
      <c r="A217" s="8">
        <v>39076</v>
      </c>
      <c r="B217" s="8" t="s">
        <v>1647</v>
      </c>
      <c r="C217" s="8" t="s">
        <v>1649</v>
      </c>
      <c r="D217" s="9">
        <f t="shared" si="9"/>
        <v>467</v>
      </c>
      <c r="E217" s="9">
        <f>LOOKUP(C217,$X$3:$AA$4)</f>
        <v>10</v>
      </c>
      <c r="F217" s="16">
        <f>INDEX($J$3:$N$7,MATCH(B217,$J$3:$J$7,0),MATCH(C217,$J$3:$N$3,0))</f>
        <v>0.05</v>
      </c>
      <c r="G217" s="9">
        <f t="shared" si="10"/>
        <v>9.5</v>
      </c>
      <c r="H217" s="9">
        <f>G217*D217</f>
        <v>4436.5</v>
      </c>
      <c r="I217" s="22"/>
      <c r="P217" s="1" t="str">
        <f t="shared" si="11"/>
        <v>39189JaipurChair</v>
      </c>
      <c r="Q217" s="1">
        <v>39189</v>
      </c>
      <c r="R217" s="1" t="s">
        <v>1653</v>
      </c>
      <c r="S217" s="1" t="s">
        <v>1651</v>
      </c>
      <c r="T217">
        <v>220</v>
      </c>
    </row>
    <row r="218" spans="1:20" x14ac:dyDescent="0.3">
      <c r="A218" s="8">
        <v>39076</v>
      </c>
      <c r="B218" s="8" t="s">
        <v>1647</v>
      </c>
      <c r="C218" s="8" t="s">
        <v>1650</v>
      </c>
      <c r="D218" s="9">
        <f t="shared" si="9"/>
        <v>320</v>
      </c>
      <c r="E218" s="9">
        <f>LOOKUP(C218,$X$3:$AA$4)</f>
        <v>500</v>
      </c>
      <c r="F218" s="16">
        <f>INDEX($J$3:$N$7,MATCH(B218,$J$3:$J$7,0),MATCH(C218,$J$3:$N$3,0))</f>
        <v>0.2</v>
      </c>
      <c r="G218" s="9">
        <f t="shared" si="10"/>
        <v>400</v>
      </c>
      <c r="H218" s="9">
        <f>G218*D218</f>
        <v>128000</v>
      </c>
      <c r="I218" s="22"/>
      <c r="P218" s="1" t="str">
        <f t="shared" si="11"/>
        <v>39078JaipurChair</v>
      </c>
      <c r="Q218" s="1">
        <v>39078</v>
      </c>
      <c r="R218" s="1" t="s">
        <v>1653</v>
      </c>
      <c r="S218" s="1" t="s">
        <v>1651</v>
      </c>
      <c r="T218">
        <v>307</v>
      </c>
    </row>
    <row r="219" spans="1:20" x14ac:dyDescent="0.3">
      <c r="A219" s="8">
        <v>39076</v>
      </c>
      <c r="B219" s="8" t="s">
        <v>1647</v>
      </c>
      <c r="C219" s="8" t="s">
        <v>1651</v>
      </c>
      <c r="D219" s="9">
        <f t="shared" si="9"/>
        <v>452</v>
      </c>
      <c r="E219" s="9">
        <f>LOOKUP(C219,$X$3:$AA$4)</f>
        <v>10</v>
      </c>
      <c r="F219" s="16">
        <f>INDEX($J$3:$N$7,MATCH(B219,$J$3:$J$7,0),MATCH(C219,$J$3:$N$3,0))</f>
        <v>0.4</v>
      </c>
      <c r="G219" s="9">
        <f t="shared" si="10"/>
        <v>6</v>
      </c>
      <c r="H219" s="9">
        <f>G219*D219</f>
        <v>2712</v>
      </c>
      <c r="I219" s="22"/>
      <c r="P219" s="1" t="str">
        <f t="shared" si="11"/>
        <v>39087Delhiiphone</v>
      </c>
      <c r="Q219" s="1">
        <v>39087</v>
      </c>
      <c r="R219" s="1" t="s">
        <v>1646</v>
      </c>
      <c r="S219" s="1" t="s">
        <v>1650</v>
      </c>
      <c r="T219">
        <v>272</v>
      </c>
    </row>
    <row r="220" spans="1:20" x14ac:dyDescent="0.3">
      <c r="A220" s="8">
        <v>39076</v>
      </c>
      <c r="B220" s="8" t="s">
        <v>1653</v>
      </c>
      <c r="C220" s="8" t="s">
        <v>1648</v>
      </c>
      <c r="D220" s="9">
        <f t="shared" si="9"/>
        <v>124</v>
      </c>
      <c r="E220" s="9">
        <f>LOOKUP(C220,$X$3:$AA$4)</f>
        <v>200</v>
      </c>
      <c r="F220" s="16">
        <f>INDEX($J$3:$N$7,MATCH(B220,$J$3:$J$7,0),MATCH(C220,$J$3:$N$3,0))</f>
        <v>0.09</v>
      </c>
      <c r="G220" s="9">
        <f t="shared" si="10"/>
        <v>182</v>
      </c>
      <c r="H220" s="9">
        <f>G220*D220</f>
        <v>22568</v>
      </c>
      <c r="I220" s="22"/>
      <c r="P220" s="1" t="str">
        <f t="shared" si="11"/>
        <v>39107MumbaiBulb</v>
      </c>
      <c r="Q220" s="1">
        <v>39107</v>
      </c>
      <c r="R220" s="1" t="s">
        <v>1647</v>
      </c>
      <c r="S220" s="1" t="s">
        <v>1649</v>
      </c>
      <c r="T220">
        <v>386</v>
      </c>
    </row>
    <row r="221" spans="1:20" x14ac:dyDescent="0.3">
      <c r="A221" s="8">
        <v>39076</v>
      </c>
      <c r="B221" s="8" t="s">
        <v>1653</v>
      </c>
      <c r="C221" s="8" t="s">
        <v>1649</v>
      </c>
      <c r="D221" s="9">
        <f t="shared" si="9"/>
        <v>415</v>
      </c>
      <c r="E221" s="9">
        <f>LOOKUP(C221,$X$3:$AA$4)</f>
        <v>10</v>
      </c>
      <c r="F221" s="16">
        <f>INDEX($J$3:$N$7,MATCH(B221,$J$3:$J$7,0),MATCH(C221,$J$3:$N$3,0))</f>
        <v>0.08</v>
      </c>
      <c r="G221" s="9">
        <f t="shared" si="10"/>
        <v>9.2000000000000011</v>
      </c>
      <c r="H221" s="9">
        <f>G221*D221</f>
        <v>3818.0000000000005</v>
      </c>
      <c r="I221" s="22"/>
      <c r="P221" s="1" t="str">
        <f t="shared" si="11"/>
        <v>39110JaipurLaptop</v>
      </c>
      <c r="Q221" s="1">
        <v>39110</v>
      </c>
      <c r="R221" s="1" t="s">
        <v>1653</v>
      </c>
      <c r="S221" s="1" t="s">
        <v>1648</v>
      </c>
      <c r="T221">
        <v>248</v>
      </c>
    </row>
    <row r="222" spans="1:20" x14ac:dyDescent="0.3">
      <c r="A222" s="8">
        <v>39076</v>
      </c>
      <c r="B222" s="8" t="s">
        <v>1653</v>
      </c>
      <c r="C222" s="8" t="s">
        <v>1650</v>
      </c>
      <c r="D222" s="9">
        <f t="shared" si="9"/>
        <v>314</v>
      </c>
      <c r="E222" s="9">
        <f>LOOKUP(C222,$X$3:$AA$4)</f>
        <v>500</v>
      </c>
      <c r="F222" s="16">
        <f>INDEX($J$3:$N$7,MATCH(B222,$J$3:$J$7,0),MATCH(C222,$J$3:$N$3,0))</f>
        <v>0.2</v>
      </c>
      <c r="G222" s="9">
        <f t="shared" si="10"/>
        <v>400</v>
      </c>
      <c r="H222" s="9">
        <f>G222*D222</f>
        <v>125600</v>
      </c>
      <c r="I222" s="22"/>
      <c r="P222" s="1" t="str">
        <f t="shared" si="11"/>
        <v>39117JaipurChair</v>
      </c>
      <c r="Q222" s="1">
        <v>39117</v>
      </c>
      <c r="R222" s="1" t="s">
        <v>1653</v>
      </c>
      <c r="S222" s="1" t="s">
        <v>1651</v>
      </c>
      <c r="T222">
        <v>361</v>
      </c>
    </row>
    <row r="223" spans="1:20" x14ac:dyDescent="0.3">
      <c r="A223" s="8">
        <v>39076</v>
      </c>
      <c r="B223" s="8" t="s">
        <v>1653</v>
      </c>
      <c r="C223" s="8" t="s">
        <v>1651</v>
      </c>
      <c r="D223" s="9">
        <f t="shared" si="9"/>
        <v>143</v>
      </c>
      <c r="E223" s="9">
        <f>LOOKUP(C223,$X$3:$AA$4)</f>
        <v>10</v>
      </c>
      <c r="F223" s="16">
        <f>INDEX($J$3:$N$7,MATCH(B223,$J$3:$J$7,0),MATCH(C223,$J$3:$N$3,0))</f>
        <v>0.36</v>
      </c>
      <c r="G223" s="9">
        <f t="shared" si="10"/>
        <v>6.4</v>
      </c>
      <c r="H223" s="9">
        <f>G223*D223</f>
        <v>915.2</v>
      </c>
      <c r="I223" s="22"/>
      <c r="P223" s="1" t="str">
        <f t="shared" si="11"/>
        <v>39141MumbaiChair</v>
      </c>
      <c r="Q223" s="1">
        <v>39141</v>
      </c>
      <c r="R223" s="1" t="s">
        <v>1647</v>
      </c>
      <c r="S223" s="1" t="s">
        <v>1651</v>
      </c>
      <c r="T223">
        <v>221</v>
      </c>
    </row>
    <row r="224" spans="1:20" x14ac:dyDescent="0.3">
      <c r="A224" s="8">
        <v>39076</v>
      </c>
      <c r="B224" s="8" t="s">
        <v>1654</v>
      </c>
      <c r="C224" s="8" t="s">
        <v>1648</v>
      </c>
      <c r="D224" s="9">
        <f t="shared" si="9"/>
        <v>304</v>
      </c>
      <c r="E224" s="9">
        <f>LOOKUP(C224,$X$3:$AA$4)</f>
        <v>200</v>
      </c>
      <c r="F224" s="16">
        <f>INDEX($J$3:$N$7,MATCH(B224,$J$3:$J$7,0),MATCH(C224,$J$3:$N$3,0))</f>
        <v>0.05</v>
      </c>
      <c r="G224" s="9">
        <f t="shared" si="10"/>
        <v>190</v>
      </c>
      <c r="H224" s="9">
        <f>G224*D224</f>
        <v>57760</v>
      </c>
      <c r="I224" s="22"/>
      <c r="P224" s="1" t="str">
        <f t="shared" si="11"/>
        <v>39076JaipurBulb</v>
      </c>
      <c r="Q224" s="1">
        <v>39076</v>
      </c>
      <c r="R224" s="1" t="s">
        <v>1653</v>
      </c>
      <c r="S224" s="1" t="s">
        <v>1649</v>
      </c>
      <c r="T224">
        <v>415</v>
      </c>
    </row>
    <row r="225" spans="1:20" x14ac:dyDescent="0.3">
      <c r="A225" s="8">
        <v>39076</v>
      </c>
      <c r="B225" s="8" t="s">
        <v>1654</v>
      </c>
      <c r="C225" s="8" t="s">
        <v>1649</v>
      </c>
      <c r="D225" s="9">
        <f t="shared" si="9"/>
        <v>413</v>
      </c>
      <c r="E225" s="9">
        <f>LOOKUP(C225,$X$3:$AA$4)</f>
        <v>10</v>
      </c>
      <c r="F225" s="16">
        <f>INDEX($J$3:$N$7,MATCH(B225,$J$3:$J$7,0),MATCH(C225,$J$3:$N$3,0))</f>
        <v>0.06</v>
      </c>
      <c r="G225" s="9">
        <f t="shared" si="10"/>
        <v>9.3999999999999986</v>
      </c>
      <c r="H225" s="9">
        <f>G225*D225</f>
        <v>3882.1999999999994</v>
      </c>
      <c r="I225" s="22"/>
      <c r="P225" s="1" t="str">
        <f t="shared" si="11"/>
        <v>39067DelhiLaptop</v>
      </c>
      <c r="Q225" s="1">
        <v>39067</v>
      </c>
      <c r="R225" s="1" t="s">
        <v>1646</v>
      </c>
      <c r="S225" s="1" t="s">
        <v>1648</v>
      </c>
      <c r="T225">
        <v>171</v>
      </c>
    </row>
    <row r="226" spans="1:20" x14ac:dyDescent="0.3">
      <c r="A226" s="8">
        <v>39076</v>
      </c>
      <c r="B226" s="8" t="s">
        <v>1654</v>
      </c>
      <c r="C226" s="8" t="s">
        <v>1650</v>
      </c>
      <c r="D226" s="9">
        <f t="shared" si="9"/>
        <v>452</v>
      </c>
      <c r="E226" s="9">
        <f>LOOKUP(C226,$X$3:$AA$4)</f>
        <v>500</v>
      </c>
      <c r="F226" s="16">
        <f>INDEX($J$3:$N$7,MATCH(B226,$J$3:$J$7,0),MATCH(C226,$J$3:$N$3,0))</f>
        <v>0.25</v>
      </c>
      <c r="G226" s="9">
        <f t="shared" si="10"/>
        <v>375</v>
      </c>
      <c r="H226" s="9">
        <f>G226*D226</f>
        <v>169500</v>
      </c>
      <c r="I226" s="22"/>
      <c r="P226" s="1" t="str">
        <f t="shared" si="11"/>
        <v>39068MumbaiLaptop</v>
      </c>
      <c r="Q226" s="1">
        <v>39068</v>
      </c>
      <c r="R226" s="1" t="s">
        <v>1647</v>
      </c>
      <c r="S226" s="1" t="s">
        <v>1648</v>
      </c>
      <c r="T226">
        <v>331</v>
      </c>
    </row>
    <row r="227" spans="1:20" x14ac:dyDescent="0.3">
      <c r="A227" s="8">
        <v>39076</v>
      </c>
      <c r="B227" s="8" t="s">
        <v>1654</v>
      </c>
      <c r="C227" s="8" t="s">
        <v>1651</v>
      </c>
      <c r="D227" s="9">
        <f t="shared" si="9"/>
        <v>334</v>
      </c>
      <c r="E227" s="9">
        <f>LOOKUP(C227,$X$3:$AA$4)</f>
        <v>10</v>
      </c>
      <c r="F227" s="16">
        <f>INDEX($J$3:$N$7,MATCH(B227,$J$3:$J$7,0),MATCH(C227,$J$3:$N$3,0))</f>
        <v>0.4</v>
      </c>
      <c r="G227" s="9">
        <f t="shared" si="10"/>
        <v>6</v>
      </c>
      <c r="H227" s="9">
        <f>G227*D227</f>
        <v>2004</v>
      </c>
      <c r="I227" s="22"/>
      <c r="P227" s="1" t="str">
        <f t="shared" si="11"/>
        <v>39063Mumbaiiphone</v>
      </c>
      <c r="Q227" s="1">
        <v>39063</v>
      </c>
      <c r="R227" t="s">
        <v>1647</v>
      </c>
      <c r="S227" t="s">
        <v>1650</v>
      </c>
      <c r="T227">
        <v>380</v>
      </c>
    </row>
    <row r="228" spans="1:20" x14ac:dyDescent="0.3">
      <c r="A228" s="8">
        <v>39077</v>
      </c>
      <c r="B228" s="8" t="s">
        <v>1646</v>
      </c>
      <c r="C228" s="8" t="s">
        <v>1648</v>
      </c>
      <c r="D228" s="9">
        <f t="shared" si="9"/>
        <v>402</v>
      </c>
      <c r="E228" s="9">
        <f>LOOKUP(C228,$X$3:$AA$4)</f>
        <v>200</v>
      </c>
      <c r="F228" s="16">
        <f>INDEX($J$3:$N$7,MATCH(B228,$J$3:$J$7,0),MATCH(C228,$J$3:$N$3,0))</f>
        <v>0.13</v>
      </c>
      <c r="G228" s="9">
        <f t="shared" si="10"/>
        <v>174</v>
      </c>
      <c r="H228" s="9">
        <f>G228*D228</f>
        <v>69948</v>
      </c>
      <c r="I228" s="22"/>
      <c r="P228" s="1" t="str">
        <f t="shared" si="11"/>
        <v>39074Agraiphone</v>
      </c>
      <c r="Q228" s="1">
        <v>39074</v>
      </c>
      <c r="R228" s="1" t="s">
        <v>1654</v>
      </c>
      <c r="S228" s="1" t="s">
        <v>1650</v>
      </c>
      <c r="T228">
        <v>400</v>
      </c>
    </row>
    <row r="229" spans="1:20" x14ac:dyDescent="0.3">
      <c r="A229" s="8">
        <v>39077</v>
      </c>
      <c r="B229" s="8" t="s">
        <v>1646</v>
      </c>
      <c r="C229" s="8" t="s">
        <v>1649</v>
      </c>
      <c r="D229" s="9">
        <f t="shared" si="9"/>
        <v>253</v>
      </c>
      <c r="E229" s="9">
        <f>LOOKUP(C229,$X$3:$AA$4)</f>
        <v>10</v>
      </c>
      <c r="F229" s="16">
        <f>INDEX($J$3:$N$7,MATCH(B229,$J$3:$J$7,0),MATCH(C229,$J$3:$N$3,0))</f>
        <v>0.09</v>
      </c>
      <c r="G229" s="9">
        <f t="shared" si="10"/>
        <v>9.1</v>
      </c>
      <c r="H229" s="9">
        <f>G229*D229</f>
        <v>2302.2999999999997</v>
      </c>
      <c r="I229" s="22"/>
      <c r="P229" s="1" t="str">
        <f t="shared" si="11"/>
        <v>39148MumbaiBulb</v>
      </c>
      <c r="Q229" s="1">
        <v>39148</v>
      </c>
      <c r="R229" s="1" t="s">
        <v>1647</v>
      </c>
      <c r="S229" s="1" t="s">
        <v>1649</v>
      </c>
      <c r="T229">
        <v>227</v>
      </c>
    </row>
    <row r="230" spans="1:20" x14ac:dyDescent="0.3">
      <c r="A230" s="8">
        <v>39077</v>
      </c>
      <c r="B230" s="8" t="s">
        <v>1646</v>
      </c>
      <c r="C230" s="8" t="s">
        <v>1650</v>
      </c>
      <c r="D230" s="9">
        <f t="shared" si="9"/>
        <v>316</v>
      </c>
      <c r="E230" s="9">
        <f>LOOKUP(C230,$X$3:$AA$4)</f>
        <v>500</v>
      </c>
      <c r="F230" s="16">
        <f>INDEX($J$3:$N$7,MATCH(B230,$J$3:$J$7,0),MATCH(C230,$J$3:$N$3,0))</f>
        <v>0.24</v>
      </c>
      <c r="G230" s="9">
        <f t="shared" si="10"/>
        <v>380</v>
      </c>
      <c r="H230" s="9">
        <f>G230*D230</f>
        <v>120080</v>
      </c>
      <c r="I230" s="22"/>
      <c r="P230" s="1" t="str">
        <f t="shared" si="11"/>
        <v>39186DelhiChair</v>
      </c>
      <c r="Q230" s="1">
        <v>39186</v>
      </c>
      <c r="R230" s="1" t="s">
        <v>1646</v>
      </c>
      <c r="S230" s="1" t="s">
        <v>1651</v>
      </c>
      <c r="T230">
        <v>146</v>
      </c>
    </row>
    <row r="231" spans="1:20" x14ac:dyDescent="0.3">
      <c r="A231" s="8">
        <v>39077</v>
      </c>
      <c r="B231" s="8" t="s">
        <v>1646</v>
      </c>
      <c r="C231" s="8" t="s">
        <v>1651</v>
      </c>
      <c r="D231" s="9">
        <f t="shared" si="9"/>
        <v>362</v>
      </c>
      <c r="E231" s="9">
        <f>LOOKUP(C231,$X$3:$AA$4)</f>
        <v>10</v>
      </c>
      <c r="F231" s="16">
        <f>INDEX($J$3:$N$7,MATCH(B231,$J$3:$J$7,0),MATCH(C231,$J$3:$N$3,0))</f>
        <v>0.33</v>
      </c>
      <c r="G231" s="9">
        <f t="shared" si="10"/>
        <v>6.6999999999999993</v>
      </c>
      <c r="H231" s="9">
        <f>G231*D231</f>
        <v>2425.3999999999996</v>
      </c>
      <c r="I231" s="22"/>
      <c r="P231" s="1" t="str">
        <f t="shared" si="11"/>
        <v>39105Mumbaiiphone</v>
      </c>
      <c r="Q231" s="1">
        <v>39105</v>
      </c>
      <c r="R231" s="1" t="s">
        <v>1647</v>
      </c>
      <c r="S231" s="1" t="s">
        <v>1650</v>
      </c>
      <c r="T231">
        <v>394</v>
      </c>
    </row>
    <row r="232" spans="1:20" x14ac:dyDescent="0.3">
      <c r="A232" s="8">
        <v>39077</v>
      </c>
      <c r="B232" s="8" t="s">
        <v>1647</v>
      </c>
      <c r="C232" s="8" t="s">
        <v>1648</v>
      </c>
      <c r="D232" s="9">
        <f t="shared" si="9"/>
        <v>482</v>
      </c>
      <c r="E232" s="9">
        <f>LOOKUP(C232,$X$3:$AA$4)</f>
        <v>200</v>
      </c>
      <c r="F232" s="16">
        <f>INDEX($J$3:$N$7,MATCH(B232,$J$3:$J$7,0),MATCH(C232,$J$3:$N$3,0))</f>
        <v>0.1</v>
      </c>
      <c r="G232" s="9">
        <f t="shared" si="10"/>
        <v>180</v>
      </c>
      <c r="H232" s="9">
        <f>G232*D232</f>
        <v>86760</v>
      </c>
      <c r="I232" s="22"/>
      <c r="P232" s="1" t="str">
        <f t="shared" si="11"/>
        <v>39066Mumbaiiphone</v>
      </c>
      <c r="Q232" s="1">
        <v>39066</v>
      </c>
      <c r="R232" s="1" t="s">
        <v>1647</v>
      </c>
      <c r="S232" s="1" t="s">
        <v>1650</v>
      </c>
      <c r="T232">
        <v>391</v>
      </c>
    </row>
    <row r="233" spans="1:20" x14ac:dyDescent="0.3">
      <c r="A233" s="8">
        <v>39077</v>
      </c>
      <c r="B233" s="8" t="s">
        <v>1647</v>
      </c>
      <c r="C233" s="8" t="s">
        <v>1649</v>
      </c>
      <c r="D233" s="9">
        <f t="shared" si="9"/>
        <v>401</v>
      </c>
      <c r="E233" s="9">
        <f>LOOKUP(C233,$X$3:$AA$4)</f>
        <v>10</v>
      </c>
      <c r="F233" s="16">
        <f>INDEX($J$3:$N$7,MATCH(B233,$J$3:$J$7,0),MATCH(C233,$J$3:$N$3,0))</f>
        <v>0.05</v>
      </c>
      <c r="G233" s="9">
        <f t="shared" si="10"/>
        <v>9.5</v>
      </c>
      <c r="H233" s="9">
        <f>G233*D233</f>
        <v>3809.5</v>
      </c>
      <c r="I233" s="22"/>
      <c r="P233" s="1" t="str">
        <f t="shared" si="11"/>
        <v>39067MumbaiLaptop</v>
      </c>
      <c r="Q233" s="1">
        <v>39067</v>
      </c>
      <c r="R233" s="1" t="s">
        <v>1647</v>
      </c>
      <c r="S233" s="1" t="s">
        <v>1648</v>
      </c>
      <c r="T233">
        <v>334</v>
      </c>
    </row>
    <row r="234" spans="1:20" x14ac:dyDescent="0.3">
      <c r="A234" s="8">
        <v>39077</v>
      </c>
      <c r="B234" s="8" t="s">
        <v>1647</v>
      </c>
      <c r="C234" s="8" t="s">
        <v>1650</v>
      </c>
      <c r="D234" s="9">
        <f t="shared" si="9"/>
        <v>405</v>
      </c>
      <c r="E234" s="9">
        <f>LOOKUP(C234,$X$3:$AA$4)</f>
        <v>500</v>
      </c>
      <c r="F234" s="16">
        <f>INDEX($J$3:$N$7,MATCH(B234,$J$3:$J$7,0),MATCH(C234,$J$3:$N$3,0))</f>
        <v>0.2</v>
      </c>
      <c r="G234" s="9">
        <f t="shared" si="10"/>
        <v>400</v>
      </c>
      <c r="H234" s="9">
        <f>G234*D234</f>
        <v>162000</v>
      </c>
      <c r="I234" s="22"/>
      <c r="P234" s="1" t="str">
        <f t="shared" si="11"/>
        <v>39185MumbaiChair</v>
      </c>
      <c r="Q234" s="1">
        <v>39185</v>
      </c>
      <c r="R234" s="1" t="s">
        <v>1647</v>
      </c>
      <c r="S234" s="1" t="s">
        <v>1651</v>
      </c>
      <c r="T234">
        <v>200</v>
      </c>
    </row>
    <row r="235" spans="1:20" x14ac:dyDescent="0.3">
      <c r="A235" s="8">
        <v>39077</v>
      </c>
      <c r="B235" s="8" t="s">
        <v>1647</v>
      </c>
      <c r="C235" s="8" t="s">
        <v>1651</v>
      </c>
      <c r="D235" s="9">
        <f t="shared" si="9"/>
        <v>386</v>
      </c>
      <c r="E235" s="9">
        <f>LOOKUP(C235,$X$3:$AA$4)</f>
        <v>10</v>
      </c>
      <c r="F235" s="16">
        <f>INDEX($J$3:$N$7,MATCH(B235,$J$3:$J$7,0),MATCH(C235,$J$3:$N$3,0))</f>
        <v>0.4</v>
      </c>
      <c r="G235" s="9">
        <f t="shared" si="10"/>
        <v>6</v>
      </c>
      <c r="H235" s="9">
        <f>G235*D235</f>
        <v>2316</v>
      </c>
      <c r="I235" s="22"/>
      <c r="P235" s="1" t="str">
        <f t="shared" si="11"/>
        <v>39087Jaipuriphone</v>
      </c>
      <c r="Q235" s="1">
        <v>39087</v>
      </c>
      <c r="R235" s="1" t="s">
        <v>1653</v>
      </c>
      <c r="S235" s="1" t="s">
        <v>1650</v>
      </c>
      <c r="T235">
        <v>474</v>
      </c>
    </row>
    <row r="236" spans="1:20" x14ac:dyDescent="0.3">
      <c r="A236" s="8">
        <v>39077</v>
      </c>
      <c r="B236" s="8" t="s">
        <v>1653</v>
      </c>
      <c r="C236" s="8" t="s">
        <v>1648</v>
      </c>
      <c r="D236" s="9">
        <f t="shared" si="9"/>
        <v>190</v>
      </c>
      <c r="E236" s="9">
        <f>LOOKUP(C236,$X$3:$AA$4)</f>
        <v>200</v>
      </c>
      <c r="F236" s="16">
        <f>INDEX($J$3:$N$7,MATCH(B236,$J$3:$J$7,0),MATCH(C236,$J$3:$N$3,0))</f>
        <v>0.09</v>
      </c>
      <c r="G236" s="9">
        <f t="shared" si="10"/>
        <v>182</v>
      </c>
      <c r="H236" s="9">
        <f>G236*D236</f>
        <v>34580</v>
      </c>
      <c r="I236" s="22"/>
      <c r="P236" s="1" t="str">
        <f t="shared" si="11"/>
        <v>39172MumbaiChair</v>
      </c>
      <c r="Q236" s="1">
        <v>39172</v>
      </c>
      <c r="R236" s="1" t="s">
        <v>1647</v>
      </c>
      <c r="S236" s="1" t="s">
        <v>1651</v>
      </c>
      <c r="T236">
        <v>163</v>
      </c>
    </row>
    <row r="237" spans="1:20" x14ac:dyDescent="0.3">
      <c r="A237" s="8">
        <v>39077</v>
      </c>
      <c r="B237" s="8" t="s">
        <v>1653</v>
      </c>
      <c r="C237" s="8" t="s">
        <v>1649</v>
      </c>
      <c r="D237" s="9">
        <f t="shared" si="9"/>
        <v>420</v>
      </c>
      <c r="E237" s="9">
        <f>LOOKUP(C237,$X$3:$AA$4)</f>
        <v>10</v>
      </c>
      <c r="F237" s="16">
        <f>INDEX($J$3:$N$7,MATCH(B237,$J$3:$J$7,0),MATCH(C237,$J$3:$N$3,0))</f>
        <v>0.08</v>
      </c>
      <c r="G237" s="9">
        <f t="shared" si="10"/>
        <v>9.2000000000000011</v>
      </c>
      <c r="H237" s="9">
        <f>G237*D237</f>
        <v>3864.0000000000005</v>
      </c>
      <c r="I237" s="22"/>
      <c r="P237" s="1" t="str">
        <f t="shared" si="11"/>
        <v>39175DelhiBulb</v>
      </c>
      <c r="Q237" s="1">
        <v>39175</v>
      </c>
      <c r="R237" s="1" t="s">
        <v>1646</v>
      </c>
      <c r="S237" s="1" t="s">
        <v>1649</v>
      </c>
      <c r="T237">
        <v>318</v>
      </c>
    </row>
    <row r="238" spans="1:20" x14ac:dyDescent="0.3">
      <c r="A238" s="8">
        <v>39077</v>
      </c>
      <c r="B238" s="8" t="s">
        <v>1653</v>
      </c>
      <c r="C238" s="8" t="s">
        <v>1650</v>
      </c>
      <c r="D238" s="9">
        <f t="shared" si="9"/>
        <v>465</v>
      </c>
      <c r="E238" s="9">
        <f>LOOKUP(C238,$X$3:$AA$4)</f>
        <v>500</v>
      </c>
      <c r="F238" s="16">
        <f>INDEX($J$3:$N$7,MATCH(B238,$J$3:$J$7,0),MATCH(C238,$J$3:$N$3,0))</f>
        <v>0.2</v>
      </c>
      <c r="G238" s="9">
        <f t="shared" si="10"/>
        <v>400</v>
      </c>
      <c r="H238" s="9">
        <f>G238*D238</f>
        <v>186000</v>
      </c>
      <c r="I238" s="22"/>
      <c r="P238" s="1" t="str">
        <f t="shared" si="11"/>
        <v>39073JaipurBulb</v>
      </c>
      <c r="Q238" s="1">
        <v>39073</v>
      </c>
      <c r="R238" s="1" t="s">
        <v>1653</v>
      </c>
      <c r="S238" s="1" t="s">
        <v>1649</v>
      </c>
      <c r="T238">
        <v>446</v>
      </c>
    </row>
    <row r="239" spans="1:20" x14ac:dyDescent="0.3">
      <c r="A239" s="8">
        <v>39077</v>
      </c>
      <c r="B239" s="8" t="s">
        <v>1653</v>
      </c>
      <c r="C239" s="8" t="s">
        <v>1651</v>
      </c>
      <c r="D239" s="9">
        <f t="shared" si="9"/>
        <v>240</v>
      </c>
      <c r="E239" s="9">
        <f>LOOKUP(C239,$X$3:$AA$4)</f>
        <v>10</v>
      </c>
      <c r="F239" s="16">
        <f>INDEX($J$3:$N$7,MATCH(B239,$J$3:$J$7,0),MATCH(C239,$J$3:$N$3,0))</f>
        <v>0.36</v>
      </c>
      <c r="G239" s="9">
        <f t="shared" si="10"/>
        <v>6.4</v>
      </c>
      <c r="H239" s="9">
        <f>G239*D239</f>
        <v>1536</v>
      </c>
      <c r="I239" s="22"/>
      <c r="P239" s="1" t="str">
        <f t="shared" si="11"/>
        <v>39108MumbaiLaptop</v>
      </c>
      <c r="Q239" s="1">
        <v>39108</v>
      </c>
      <c r="R239" s="1" t="s">
        <v>1647</v>
      </c>
      <c r="S239" s="1" t="s">
        <v>1648</v>
      </c>
      <c r="T239">
        <v>180</v>
      </c>
    </row>
    <row r="240" spans="1:20" x14ac:dyDescent="0.3">
      <c r="A240" s="8">
        <v>39077</v>
      </c>
      <c r="B240" s="8" t="s">
        <v>1654</v>
      </c>
      <c r="C240" s="8" t="s">
        <v>1648</v>
      </c>
      <c r="D240" s="9">
        <f t="shared" si="9"/>
        <v>349</v>
      </c>
      <c r="E240" s="9">
        <f>LOOKUP(C240,$X$3:$AA$4)</f>
        <v>200</v>
      </c>
      <c r="F240" s="16">
        <f>INDEX($J$3:$N$7,MATCH(B240,$J$3:$J$7,0),MATCH(C240,$J$3:$N$3,0))</f>
        <v>0.05</v>
      </c>
      <c r="G240" s="9">
        <f t="shared" si="10"/>
        <v>190</v>
      </c>
      <c r="H240" s="9">
        <f>G240*D240</f>
        <v>66310</v>
      </c>
      <c r="I240" s="22"/>
      <c r="P240" s="1" t="str">
        <f t="shared" si="11"/>
        <v>39138JaipurLaptop</v>
      </c>
      <c r="Q240" s="1">
        <v>39138</v>
      </c>
      <c r="R240" s="1" t="s">
        <v>1653</v>
      </c>
      <c r="S240" s="1" t="s">
        <v>1648</v>
      </c>
      <c r="T240">
        <v>159</v>
      </c>
    </row>
    <row r="241" spans="1:20" x14ac:dyDescent="0.3">
      <c r="A241" s="8">
        <v>39077</v>
      </c>
      <c r="B241" s="8" t="s">
        <v>1654</v>
      </c>
      <c r="C241" s="8" t="s">
        <v>1649</v>
      </c>
      <c r="D241" s="9">
        <f t="shared" si="9"/>
        <v>371</v>
      </c>
      <c r="E241" s="9">
        <f>LOOKUP(C241,$X$3:$AA$4)</f>
        <v>10</v>
      </c>
      <c r="F241" s="16">
        <f>INDEX($J$3:$N$7,MATCH(B241,$J$3:$J$7,0),MATCH(C241,$J$3:$N$3,0))</f>
        <v>0.06</v>
      </c>
      <c r="G241" s="9">
        <f t="shared" si="10"/>
        <v>9.3999999999999986</v>
      </c>
      <c r="H241" s="9">
        <f>G241*D241</f>
        <v>3487.3999999999996</v>
      </c>
      <c r="I241" s="22"/>
      <c r="P241" s="1" t="str">
        <f t="shared" si="11"/>
        <v>39171AgraBulb</v>
      </c>
      <c r="Q241" s="1">
        <v>39171</v>
      </c>
      <c r="R241" s="1" t="s">
        <v>1654</v>
      </c>
      <c r="S241" s="1" t="s">
        <v>1649</v>
      </c>
      <c r="T241">
        <v>348</v>
      </c>
    </row>
    <row r="242" spans="1:20" x14ac:dyDescent="0.3">
      <c r="A242" s="8">
        <v>39077</v>
      </c>
      <c r="B242" s="8" t="s">
        <v>1654</v>
      </c>
      <c r="C242" s="8" t="s">
        <v>1650</v>
      </c>
      <c r="D242" s="9">
        <f t="shared" si="9"/>
        <v>474</v>
      </c>
      <c r="E242" s="9">
        <f>LOOKUP(C242,$X$3:$AA$4)</f>
        <v>500</v>
      </c>
      <c r="F242" s="16">
        <f>INDEX($J$3:$N$7,MATCH(B242,$J$3:$J$7,0),MATCH(C242,$J$3:$N$3,0))</f>
        <v>0.25</v>
      </c>
      <c r="G242" s="9">
        <f t="shared" si="10"/>
        <v>375</v>
      </c>
      <c r="H242" s="9">
        <f>G242*D242</f>
        <v>177750</v>
      </c>
      <c r="I242" s="22"/>
      <c r="P242" s="1" t="str">
        <f t="shared" si="11"/>
        <v>39122JaipurBulb</v>
      </c>
      <c r="Q242" s="1">
        <v>39122</v>
      </c>
      <c r="R242" s="1" t="s">
        <v>1653</v>
      </c>
      <c r="S242" s="1" t="s">
        <v>1649</v>
      </c>
      <c r="T242">
        <v>412</v>
      </c>
    </row>
    <row r="243" spans="1:20" x14ac:dyDescent="0.3">
      <c r="A243" s="8">
        <v>39077</v>
      </c>
      <c r="B243" s="8" t="s">
        <v>1654</v>
      </c>
      <c r="C243" s="8" t="s">
        <v>1651</v>
      </c>
      <c r="D243" s="9">
        <f t="shared" si="9"/>
        <v>273</v>
      </c>
      <c r="E243" s="9">
        <f>LOOKUP(C243,$X$3:$AA$4)</f>
        <v>10</v>
      </c>
      <c r="F243" s="16">
        <f>INDEX($J$3:$N$7,MATCH(B243,$J$3:$J$7,0),MATCH(C243,$J$3:$N$3,0))</f>
        <v>0.4</v>
      </c>
      <c r="G243" s="9">
        <f t="shared" si="10"/>
        <v>6</v>
      </c>
      <c r="H243" s="9">
        <f>G243*D243</f>
        <v>1638</v>
      </c>
      <c r="I243" s="22"/>
      <c r="P243" s="1" t="str">
        <f t="shared" si="11"/>
        <v>39146Agraiphone</v>
      </c>
      <c r="Q243" s="1">
        <v>39146</v>
      </c>
      <c r="R243" s="1" t="s">
        <v>1654</v>
      </c>
      <c r="S243" s="1" t="s">
        <v>1650</v>
      </c>
      <c r="T243">
        <v>158</v>
      </c>
    </row>
    <row r="244" spans="1:20" x14ac:dyDescent="0.3">
      <c r="A244" s="8">
        <v>39078</v>
      </c>
      <c r="B244" s="8" t="s">
        <v>1646</v>
      </c>
      <c r="C244" s="8" t="s">
        <v>1648</v>
      </c>
      <c r="D244" s="9">
        <f t="shared" si="9"/>
        <v>433</v>
      </c>
      <c r="E244" s="9">
        <f>LOOKUP(C244,$X$3:$AA$4)</f>
        <v>200</v>
      </c>
      <c r="F244" s="16">
        <f>INDEX($J$3:$N$7,MATCH(B244,$J$3:$J$7,0),MATCH(C244,$J$3:$N$3,0))</f>
        <v>0.13</v>
      </c>
      <c r="G244" s="9">
        <f t="shared" si="10"/>
        <v>174</v>
      </c>
      <c r="H244" s="9">
        <f>G244*D244</f>
        <v>75342</v>
      </c>
      <c r="I244" s="22"/>
      <c r="P244" s="1" t="str">
        <f t="shared" si="11"/>
        <v>39088AgraChair</v>
      </c>
      <c r="Q244" s="1">
        <v>39088</v>
      </c>
      <c r="R244" s="1" t="s">
        <v>1654</v>
      </c>
      <c r="S244" s="1" t="s">
        <v>1651</v>
      </c>
      <c r="T244">
        <v>142</v>
      </c>
    </row>
    <row r="245" spans="1:20" x14ac:dyDescent="0.3">
      <c r="A245" s="8">
        <v>39078</v>
      </c>
      <c r="B245" s="8" t="s">
        <v>1646</v>
      </c>
      <c r="C245" s="8" t="s">
        <v>1649</v>
      </c>
      <c r="D245" s="9">
        <f t="shared" si="9"/>
        <v>282</v>
      </c>
      <c r="E245" s="9">
        <f>LOOKUP(C245,$X$3:$AA$4)</f>
        <v>10</v>
      </c>
      <c r="F245" s="16">
        <f>INDEX($J$3:$N$7,MATCH(B245,$J$3:$J$7,0),MATCH(C245,$J$3:$N$3,0))</f>
        <v>0.09</v>
      </c>
      <c r="G245" s="9">
        <f t="shared" si="10"/>
        <v>9.1</v>
      </c>
      <c r="H245" s="9">
        <f>G245*D245</f>
        <v>2566.1999999999998</v>
      </c>
      <c r="I245" s="22"/>
      <c r="P245" s="1" t="str">
        <f t="shared" si="11"/>
        <v>39090JaipurLaptop</v>
      </c>
      <c r="Q245" s="1">
        <v>39090</v>
      </c>
      <c r="R245" s="1" t="s">
        <v>1653</v>
      </c>
      <c r="S245" s="1" t="s">
        <v>1648</v>
      </c>
      <c r="T245">
        <v>192</v>
      </c>
    </row>
    <row r="246" spans="1:20" x14ac:dyDescent="0.3">
      <c r="A246" s="8">
        <v>39078</v>
      </c>
      <c r="B246" s="8" t="s">
        <v>1646</v>
      </c>
      <c r="C246" s="8" t="s">
        <v>1650</v>
      </c>
      <c r="D246" s="9">
        <f t="shared" si="9"/>
        <v>279</v>
      </c>
      <c r="E246" s="9">
        <f>LOOKUP(C246,$X$3:$AA$4)</f>
        <v>500</v>
      </c>
      <c r="F246" s="16">
        <f>INDEX($J$3:$N$7,MATCH(B246,$J$3:$J$7,0),MATCH(C246,$J$3:$N$3,0))</f>
        <v>0.24</v>
      </c>
      <c r="G246" s="9">
        <f t="shared" si="10"/>
        <v>380</v>
      </c>
      <c r="H246" s="9">
        <f>G246*D246</f>
        <v>106020</v>
      </c>
      <c r="I246" s="22"/>
      <c r="P246" s="1" t="str">
        <f t="shared" si="11"/>
        <v>39106Mumbaiiphone</v>
      </c>
      <c r="Q246" s="1">
        <v>39106</v>
      </c>
      <c r="R246" s="1" t="s">
        <v>1647</v>
      </c>
      <c r="S246" s="1" t="s">
        <v>1650</v>
      </c>
      <c r="T246">
        <v>246</v>
      </c>
    </row>
    <row r="247" spans="1:20" x14ac:dyDescent="0.3">
      <c r="A247" s="8">
        <v>39078</v>
      </c>
      <c r="B247" s="8" t="s">
        <v>1646</v>
      </c>
      <c r="C247" s="8" t="s">
        <v>1651</v>
      </c>
      <c r="D247" s="9">
        <f t="shared" si="9"/>
        <v>174</v>
      </c>
      <c r="E247" s="9">
        <f>LOOKUP(C247,$X$3:$AA$4)</f>
        <v>10</v>
      </c>
      <c r="F247" s="16">
        <f>INDEX($J$3:$N$7,MATCH(B247,$J$3:$J$7,0),MATCH(C247,$J$3:$N$3,0))</f>
        <v>0.33</v>
      </c>
      <c r="G247" s="9">
        <f t="shared" si="10"/>
        <v>6.6999999999999993</v>
      </c>
      <c r="H247" s="9">
        <f>G247*D247</f>
        <v>1165.8</v>
      </c>
      <c r="I247" s="22"/>
      <c r="P247" s="1" t="str">
        <f t="shared" si="11"/>
        <v>39116Agraiphone</v>
      </c>
      <c r="Q247" s="1">
        <v>39116</v>
      </c>
      <c r="R247" s="1" t="s">
        <v>1654</v>
      </c>
      <c r="S247" s="1" t="s">
        <v>1650</v>
      </c>
      <c r="T247">
        <v>386</v>
      </c>
    </row>
    <row r="248" spans="1:20" x14ac:dyDescent="0.3">
      <c r="A248" s="8">
        <v>39078</v>
      </c>
      <c r="B248" s="8" t="s">
        <v>1647</v>
      </c>
      <c r="C248" s="8" t="s">
        <v>1648</v>
      </c>
      <c r="D248" s="9">
        <f t="shared" si="9"/>
        <v>156</v>
      </c>
      <c r="E248" s="9">
        <f>LOOKUP(C248,$X$3:$AA$4)</f>
        <v>200</v>
      </c>
      <c r="F248" s="16">
        <f>INDEX($J$3:$N$7,MATCH(B248,$J$3:$J$7,0),MATCH(C248,$J$3:$N$3,0))</f>
        <v>0.1</v>
      </c>
      <c r="G248" s="9">
        <f t="shared" si="10"/>
        <v>180</v>
      </c>
      <c r="H248" s="9">
        <f>G248*D248</f>
        <v>28080</v>
      </c>
      <c r="I248" s="22"/>
      <c r="P248" s="1" t="str">
        <f t="shared" si="11"/>
        <v>39151Delhiiphone</v>
      </c>
      <c r="Q248" s="1">
        <v>39151</v>
      </c>
      <c r="R248" s="1" t="s">
        <v>1646</v>
      </c>
      <c r="S248" s="1" t="s">
        <v>1650</v>
      </c>
      <c r="T248">
        <v>219</v>
      </c>
    </row>
    <row r="249" spans="1:20" x14ac:dyDescent="0.3">
      <c r="A249" s="8">
        <v>39078</v>
      </c>
      <c r="B249" s="8" t="s">
        <v>1647</v>
      </c>
      <c r="C249" s="8" t="s">
        <v>1649</v>
      </c>
      <c r="D249" s="9">
        <f t="shared" si="9"/>
        <v>108</v>
      </c>
      <c r="E249" s="9">
        <f>LOOKUP(C249,$X$3:$AA$4)</f>
        <v>10</v>
      </c>
      <c r="F249" s="16">
        <f>INDEX($J$3:$N$7,MATCH(B249,$J$3:$J$7,0),MATCH(C249,$J$3:$N$3,0))</f>
        <v>0.05</v>
      </c>
      <c r="G249" s="9">
        <f t="shared" si="10"/>
        <v>9.5</v>
      </c>
      <c r="H249" s="9">
        <f>G249*D249</f>
        <v>1026</v>
      </c>
      <c r="I249" s="22"/>
      <c r="P249" s="1" t="str">
        <f t="shared" si="11"/>
        <v>39098MumbaiChair</v>
      </c>
      <c r="Q249" s="1">
        <v>39098</v>
      </c>
      <c r="R249" s="1" t="s">
        <v>1647</v>
      </c>
      <c r="S249" s="1" t="s">
        <v>1651</v>
      </c>
      <c r="T249">
        <v>148</v>
      </c>
    </row>
    <row r="250" spans="1:20" x14ac:dyDescent="0.3">
      <c r="A250" s="8">
        <v>39078</v>
      </c>
      <c r="B250" s="8" t="s">
        <v>1647</v>
      </c>
      <c r="C250" s="8" t="s">
        <v>1650</v>
      </c>
      <c r="D250" s="9">
        <f t="shared" si="9"/>
        <v>324</v>
      </c>
      <c r="E250" s="9">
        <f>LOOKUP(C250,$X$3:$AA$4)</f>
        <v>500</v>
      </c>
      <c r="F250" s="16">
        <f>INDEX($J$3:$N$7,MATCH(B250,$J$3:$J$7,0),MATCH(C250,$J$3:$N$3,0))</f>
        <v>0.2</v>
      </c>
      <c r="G250" s="9">
        <f t="shared" si="10"/>
        <v>400</v>
      </c>
      <c r="H250" s="9">
        <f>G250*D250</f>
        <v>129600</v>
      </c>
      <c r="I250" s="22"/>
      <c r="P250" s="1" t="str">
        <f t="shared" si="11"/>
        <v>39108DelhiBulb</v>
      </c>
      <c r="Q250" s="1">
        <v>39108</v>
      </c>
      <c r="R250" s="1" t="s">
        <v>1646</v>
      </c>
      <c r="S250" s="1" t="s">
        <v>1649</v>
      </c>
      <c r="T250">
        <v>262</v>
      </c>
    </row>
    <row r="251" spans="1:20" x14ac:dyDescent="0.3">
      <c r="A251" s="8">
        <v>39078</v>
      </c>
      <c r="B251" s="8" t="s">
        <v>1647</v>
      </c>
      <c r="C251" s="8" t="s">
        <v>1651</v>
      </c>
      <c r="D251" s="9">
        <f t="shared" si="9"/>
        <v>316</v>
      </c>
      <c r="E251" s="9">
        <f>LOOKUP(C251,$X$3:$AA$4)</f>
        <v>10</v>
      </c>
      <c r="F251" s="16">
        <f>INDEX($J$3:$N$7,MATCH(B251,$J$3:$J$7,0),MATCH(C251,$J$3:$N$3,0))</f>
        <v>0.4</v>
      </c>
      <c r="G251" s="9">
        <f t="shared" si="10"/>
        <v>6</v>
      </c>
      <c r="H251" s="9">
        <f>G251*D251</f>
        <v>1896</v>
      </c>
      <c r="I251" s="22"/>
      <c r="P251" s="1" t="str">
        <f t="shared" si="11"/>
        <v>39170AgraLaptop</v>
      </c>
      <c r="Q251" s="1">
        <v>39170</v>
      </c>
      <c r="R251" s="1" t="s">
        <v>1654</v>
      </c>
      <c r="S251" s="1" t="s">
        <v>1648</v>
      </c>
      <c r="T251">
        <v>242</v>
      </c>
    </row>
    <row r="252" spans="1:20" x14ac:dyDescent="0.3">
      <c r="A252" s="8">
        <v>39078</v>
      </c>
      <c r="B252" s="8" t="s">
        <v>1653</v>
      </c>
      <c r="C252" s="8" t="s">
        <v>1648</v>
      </c>
      <c r="D252" s="9">
        <f t="shared" si="9"/>
        <v>176</v>
      </c>
      <c r="E252" s="9">
        <f>LOOKUP(C252,$X$3:$AA$4)</f>
        <v>200</v>
      </c>
      <c r="F252" s="16">
        <f>INDEX($J$3:$N$7,MATCH(B252,$J$3:$J$7,0),MATCH(C252,$J$3:$N$3,0))</f>
        <v>0.09</v>
      </c>
      <c r="G252" s="9">
        <f t="shared" si="10"/>
        <v>182</v>
      </c>
      <c r="H252" s="9">
        <f>G252*D252</f>
        <v>32032</v>
      </c>
      <c r="I252" s="22"/>
      <c r="P252" s="1" t="str">
        <f t="shared" si="11"/>
        <v>39112DelhiBulb</v>
      </c>
      <c r="Q252" s="1">
        <v>39112</v>
      </c>
      <c r="R252" s="1" t="s">
        <v>1646</v>
      </c>
      <c r="S252" s="1" t="s">
        <v>1649</v>
      </c>
      <c r="T252">
        <v>490</v>
      </c>
    </row>
    <row r="253" spans="1:20" x14ac:dyDescent="0.3">
      <c r="A253" s="8">
        <v>39078</v>
      </c>
      <c r="B253" s="8" t="s">
        <v>1653</v>
      </c>
      <c r="C253" s="8" t="s">
        <v>1649</v>
      </c>
      <c r="D253" s="9">
        <f t="shared" si="9"/>
        <v>176</v>
      </c>
      <c r="E253" s="9">
        <f>LOOKUP(C253,$X$3:$AA$4)</f>
        <v>10</v>
      </c>
      <c r="F253" s="16">
        <f>INDEX($J$3:$N$7,MATCH(B253,$J$3:$J$7,0),MATCH(C253,$J$3:$N$3,0))</f>
        <v>0.08</v>
      </c>
      <c r="G253" s="9">
        <f t="shared" si="10"/>
        <v>9.2000000000000011</v>
      </c>
      <c r="H253" s="9">
        <f>G253*D253</f>
        <v>1619.2000000000003</v>
      </c>
      <c r="I253" s="22"/>
      <c r="P253" s="1" t="str">
        <f t="shared" si="11"/>
        <v>39161JaipurChair</v>
      </c>
      <c r="Q253" s="1">
        <v>39161</v>
      </c>
      <c r="R253" s="1" t="s">
        <v>1653</v>
      </c>
      <c r="S253" s="1" t="s">
        <v>1651</v>
      </c>
      <c r="T253">
        <v>106</v>
      </c>
    </row>
    <row r="254" spans="1:20" x14ac:dyDescent="0.3">
      <c r="A254" s="8">
        <v>39078</v>
      </c>
      <c r="B254" s="8" t="s">
        <v>1653</v>
      </c>
      <c r="C254" s="8" t="s">
        <v>1650</v>
      </c>
      <c r="D254" s="9">
        <f t="shared" si="9"/>
        <v>448</v>
      </c>
      <c r="E254" s="9">
        <f>LOOKUP(C254,$X$3:$AA$4)</f>
        <v>500</v>
      </c>
      <c r="F254" s="16">
        <f>INDEX($J$3:$N$7,MATCH(B254,$J$3:$J$7,0),MATCH(C254,$J$3:$N$3,0))</f>
        <v>0.2</v>
      </c>
      <c r="G254" s="9">
        <f t="shared" si="10"/>
        <v>400</v>
      </c>
      <c r="H254" s="9">
        <f>G254*D254</f>
        <v>179200</v>
      </c>
      <c r="I254" s="22"/>
      <c r="P254" s="1" t="str">
        <f t="shared" si="11"/>
        <v>39100AgraBulb</v>
      </c>
      <c r="Q254" s="1">
        <v>39100</v>
      </c>
      <c r="R254" s="1" t="s">
        <v>1654</v>
      </c>
      <c r="S254" s="1" t="s">
        <v>1649</v>
      </c>
      <c r="T254">
        <v>236</v>
      </c>
    </row>
    <row r="255" spans="1:20" x14ac:dyDescent="0.3">
      <c r="A255" s="8">
        <v>39078</v>
      </c>
      <c r="B255" s="8" t="s">
        <v>1653</v>
      </c>
      <c r="C255" s="8" t="s">
        <v>1651</v>
      </c>
      <c r="D255" s="9">
        <f t="shared" si="9"/>
        <v>307</v>
      </c>
      <c r="E255" s="9">
        <f>LOOKUP(C255,$X$3:$AA$4)</f>
        <v>10</v>
      </c>
      <c r="F255" s="16">
        <f>INDEX($J$3:$N$7,MATCH(B255,$J$3:$J$7,0),MATCH(C255,$J$3:$N$3,0))</f>
        <v>0.36</v>
      </c>
      <c r="G255" s="9">
        <f t="shared" si="10"/>
        <v>6.4</v>
      </c>
      <c r="H255" s="9">
        <f>G255*D255</f>
        <v>1964.8000000000002</v>
      </c>
      <c r="I255" s="22"/>
      <c r="P255" s="1" t="str">
        <f t="shared" si="11"/>
        <v>39108JaipurChair</v>
      </c>
      <c r="Q255" s="1">
        <v>39108</v>
      </c>
      <c r="R255" s="1" t="s">
        <v>1653</v>
      </c>
      <c r="S255" s="1" t="s">
        <v>1651</v>
      </c>
      <c r="T255">
        <v>112</v>
      </c>
    </row>
    <row r="256" spans="1:20" x14ac:dyDescent="0.3">
      <c r="A256" s="8">
        <v>39078</v>
      </c>
      <c r="B256" s="8" t="s">
        <v>1654</v>
      </c>
      <c r="C256" s="8" t="s">
        <v>1648</v>
      </c>
      <c r="D256" s="9">
        <f t="shared" si="9"/>
        <v>352</v>
      </c>
      <c r="E256" s="9">
        <f>LOOKUP(C256,$X$3:$AA$4)</f>
        <v>200</v>
      </c>
      <c r="F256" s="16">
        <f>INDEX($J$3:$N$7,MATCH(B256,$J$3:$J$7,0),MATCH(C256,$J$3:$N$3,0))</f>
        <v>0.05</v>
      </c>
      <c r="G256" s="9">
        <f t="shared" si="10"/>
        <v>190</v>
      </c>
      <c r="H256" s="9">
        <f>G256*D256</f>
        <v>66880</v>
      </c>
      <c r="I256" s="22"/>
      <c r="P256" s="1" t="str">
        <f t="shared" si="11"/>
        <v>39117AgraChair</v>
      </c>
      <c r="Q256" s="1">
        <v>39117</v>
      </c>
      <c r="R256" s="1" t="s">
        <v>1654</v>
      </c>
      <c r="S256" s="1" t="s">
        <v>1651</v>
      </c>
      <c r="T256">
        <v>129</v>
      </c>
    </row>
    <row r="257" spans="1:20" x14ac:dyDescent="0.3">
      <c r="A257" s="8">
        <v>39078</v>
      </c>
      <c r="B257" s="8" t="s">
        <v>1654</v>
      </c>
      <c r="C257" s="8" t="s">
        <v>1649</v>
      </c>
      <c r="D257" s="9">
        <f t="shared" si="9"/>
        <v>129</v>
      </c>
      <c r="E257" s="9">
        <f>LOOKUP(C257,$X$3:$AA$4)</f>
        <v>10</v>
      </c>
      <c r="F257" s="16">
        <f>INDEX($J$3:$N$7,MATCH(B257,$J$3:$J$7,0),MATCH(C257,$J$3:$N$3,0))</f>
        <v>0.06</v>
      </c>
      <c r="G257" s="9">
        <f t="shared" si="10"/>
        <v>9.3999999999999986</v>
      </c>
      <c r="H257" s="9">
        <f>G257*D257</f>
        <v>1212.5999999999999</v>
      </c>
      <c r="I257" s="22"/>
      <c r="P257" s="1" t="str">
        <f t="shared" si="11"/>
        <v>39153MumbaiBulb</v>
      </c>
      <c r="Q257" s="1">
        <v>39153</v>
      </c>
      <c r="R257" s="1" t="s">
        <v>1647</v>
      </c>
      <c r="S257" s="1" t="s">
        <v>1649</v>
      </c>
      <c r="T257">
        <v>171</v>
      </c>
    </row>
    <row r="258" spans="1:20" x14ac:dyDescent="0.3">
      <c r="A258" s="8">
        <v>39078</v>
      </c>
      <c r="B258" s="8" t="s">
        <v>1654</v>
      </c>
      <c r="C258" s="8" t="s">
        <v>1650</v>
      </c>
      <c r="D258" s="9">
        <f t="shared" si="9"/>
        <v>448</v>
      </c>
      <c r="E258" s="9">
        <f>LOOKUP(C258,$X$3:$AA$4)</f>
        <v>500</v>
      </c>
      <c r="F258" s="16">
        <f>INDEX($J$3:$N$7,MATCH(B258,$J$3:$J$7,0),MATCH(C258,$J$3:$N$3,0))</f>
        <v>0.25</v>
      </c>
      <c r="G258" s="9">
        <f t="shared" si="10"/>
        <v>375</v>
      </c>
      <c r="H258" s="9">
        <f>G258*D258</f>
        <v>168000</v>
      </c>
      <c r="I258" s="22"/>
      <c r="P258" s="1" t="str">
        <f t="shared" si="11"/>
        <v>39087JaipurBulb</v>
      </c>
      <c r="Q258" s="1">
        <v>39087</v>
      </c>
      <c r="R258" s="1" t="s">
        <v>1653</v>
      </c>
      <c r="S258" s="1" t="s">
        <v>1649</v>
      </c>
      <c r="T258">
        <v>437</v>
      </c>
    </row>
    <row r="259" spans="1:20" x14ac:dyDescent="0.3">
      <c r="A259" s="8">
        <v>39078</v>
      </c>
      <c r="B259" s="8" t="s">
        <v>1654</v>
      </c>
      <c r="C259" s="8" t="s">
        <v>1651</v>
      </c>
      <c r="D259" s="9">
        <f t="shared" si="9"/>
        <v>404</v>
      </c>
      <c r="E259" s="9">
        <f>LOOKUP(C259,$X$3:$AA$4)</f>
        <v>10</v>
      </c>
      <c r="F259" s="16">
        <f>INDEX($J$3:$N$7,MATCH(B259,$J$3:$J$7,0),MATCH(C259,$J$3:$N$3,0))</f>
        <v>0.4</v>
      </c>
      <c r="G259" s="9">
        <f t="shared" si="10"/>
        <v>6</v>
      </c>
      <c r="H259" s="9">
        <f>G259*D259</f>
        <v>2424</v>
      </c>
      <c r="I259" s="22"/>
      <c r="P259" s="1" t="str">
        <f t="shared" si="11"/>
        <v>39100JaipurLaptop</v>
      </c>
      <c r="Q259" s="1">
        <v>39100</v>
      </c>
      <c r="R259" s="1" t="s">
        <v>1653</v>
      </c>
      <c r="S259" s="1" t="s">
        <v>1648</v>
      </c>
      <c r="T259">
        <v>368</v>
      </c>
    </row>
    <row r="260" spans="1:20" x14ac:dyDescent="0.3">
      <c r="A260" s="8">
        <v>39079</v>
      </c>
      <c r="B260" s="8" t="s">
        <v>1646</v>
      </c>
      <c r="C260" s="8" t="s">
        <v>1648</v>
      </c>
      <c r="D260" s="9">
        <f t="shared" si="9"/>
        <v>443</v>
      </c>
      <c r="E260" s="9">
        <f>LOOKUP(C260,$X$3:$AA$4)</f>
        <v>200</v>
      </c>
      <c r="F260" s="16">
        <f>INDEX($J$3:$N$7,MATCH(B260,$J$3:$J$7,0),MATCH(C260,$J$3:$N$3,0))</f>
        <v>0.13</v>
      </c>
      <c r="G260" s="9">
        <f t="shared" si="10"/>
        <v>174</v>
      </c>
      <c r="H260" s="9">
        <f>G260*D260</f>
        <v>77082</v>
      </c>
      <c r="I260" s="22"/>
      <c r="P260" s="1" t="str">
        <f t="shared" si="11"/>
        <v>39134AgraBulb</v>
      </c>
      <c r="Q260" s="1">
        <v>39134</v>
      </c>
      <c r="R260" s="1" t="s">
        <v>1654</v>
      </c>
      <c r="S260" s="1" t="s">
        <v>1649</v>
      </c>
      <c r="T260">
        <v>473</v>
      </c>
    </row>
    <row r="261" spans="1:20" x14ac:dyDescent="0.3">
      <c r="A261" s="8">
        <v>39079</v>
      </c>
      <c r="B261" s="8" t="s">
        <v>1646</v>
      </c>
      <c r="C261" s="8" t="s">
        <v>1649</v>
      </c>
      <c r="D261" s="9">
        <f t="shared" ref="D261:D324" si="12">VLOOKUP(A261&amp;B261&amp;C261,$P$4:$T$2061,5,0)</f>
        <v>213</v>
      </c>
      <c r="E261" s="9">
        <f>LOOKUP(C261,$X$3:$AA$4)</f>
        <v>10</v>
      </c>
      <c r="F261" s="16">
        <f>INDEX($J$3:$N$7,MATCH(B261,$J$3:$J$7,0),MATCH(C261,$J$3:$N$3,0))</f>
        <v>0.09</v>
      </c>
      <c r="G261" s="9">
        <f t="shared" ref="G261:G324" si="13">E261*(1-F261)</f>
        <v>9.1</v>
      </c>
      <c r="H261" s="9">
        <f>G261*D261</f>
        <v>1938.3</v>
      </c>
      <c r="I261" s="22"/>
      <c r="P261" s="1" t="str">
        <f t="shared" ref="P261:P324" si="14">Q261&amp;R261&amp;S261</f>
        <v>39181MumbaiChair</v>
      </c>
      <c r="Q261" s="1">
        <v>39181</v>
      </c>
      <c r="R261" s="1" t="s">
        <v>1647</v>
      </c>
      <c r="S261" s="1" t="s">
        <v>1651</v>
      </c>
      <c r="T261">
        <v>195</v>
      </c>
    </row>
    <row r="262" spans="1:20" x14ac:dyDescent="0.3">
      <c r="A262" s="8">
        <v>39079</v>
      </c>
      <c r="B262" s="8" t="s">
        <v>1646</v>
      </c>
      <c r="C262" s="8" t="s">
        <v>1650</v>
      </c>
      <c r="D262" s="9">
        <f t="shared" si="12"/>
        <v>286</v>
      </c>
      <c r="E262" s="9">
        <f>LOOKUP(C262,$X$3:$AA$4)</f>
        <v>500</v>
      </c>
      <c r="F262" s="16">
        <f>INDEX($J$3:$N$7,MATCH(B262,$J$3:$J$7,0),MATCH(C262,$J$3:$N$3,0))</f>
        <v>0.24</v>
      </c>
      <c r="G262" s="9">
        <f t="shared" si="13"/>
        <v>380</v>
      </c>
      <c r="H262" s="9">
        <f>G262*D262</f>
        <v>108680</v>
      </c>
      <c r="I262" s="22"/>
      <c r="P262" s="1" t="str">
        <f t="shared" si="14"/>
        <v>39063DelhiBulb</v>
      </c>
      <c r="Q262" s="1">
        <v>39063</v>
      </c>
      <c r="R262" t="s">
        <v>1646</v>
      </c>
      <c r="S262" t="s">
        <v>1649</v>
      </c>
      <c r="T262">
        <v>357</v>
      </c>
    </row>
    <row r="263" spans="1:20" x14ac:dyDescent="0.3">
      <c r="A263" s="8">
        <v>39079</v>
      </c>
      <c r="B263" s="8" t="s">
        <v>1646</v>
      </c>
      <c r="C263" s="8" t="s">
        <v>1651</v>
      </c>
      <c r="D263" s="9">
        <f t="shared" si="12"/>
        <v>342</v>
      </c>
      <c r="E263" s="9">
        <f>LOOKUP(C263,$X$3:$AA$4)</f>
        <v>10</v>
      </c>
      <c r="F263" s="16">
        <f>INDEX($J$3:$N$7,MATCH(B263,$J$3:$J$7,0),MATCH(C263,$J$3:$N$3,0))</f>
        <v>0.33</v>
      </c>
      <c r="G263" s="9">
        <f t="shared" si="13"/>
        <v>6.6999999999999993</v>
      </c>
      <c r="H263" s="9">
        <f>G263*D263</f>
        <v>2291.3999999999996</v>
      </c>
      <c r="I263" s="22"/>
      <c r="P263" s="1" t="str">
        <f t="shared" si="14"/>
        <v>39124Delhiiphone</v>
      </c>
      <c r="Q263" s="1">
        <v>39124</v>
      </c>
      <c r="R263" s="1" t="s">
        <v>1646</v>
      </c>
      <c r="S263" s="1" t="s">
        <v>1650</v>
      </c>
      <c r="T263">
        <v>163</v>
      </c>
    </row>
    <row r="264" spans="1:20" x14ac:dyDescent="0.3">
      <c r="A264" s="8">
        <v>39079</v>
      </c>
      <c r="B264" s="8" t="s">
        <v>1647</v>
      </c>
      <c r="C264" s="8" t="s">
        <v>1648</v>
      </c>
      <c r="D264" s="9">
        <f t="shared" si="12"/>
        <v>171</v>
      </c>
      <c r="E264" s="9">
        <f>LOOKUP(C264,$X$3:$AA$4)</f>
        <v>200</v>
      </c>
      <c r="F264" s="16">
        <f>INDEX($J$3:$N$7,MATCH(B264,$J$3:$J$7,0),MATCH(C264,$J$3:$N$3,0))</f>
        <v>0.1</v>
      </c>
      <c r="G264" s="9">
        <f t="shared" si="13"/>
        <v>180</v>
      </c>
      <c r="H264" s="9">
        <f>G264*D264</f>
        <v>30780</v>
      </c>
      <c r="I264" s="22"/>
      <c r="P264" s="1" t="str">
        <f t="shared" si="14"/>
        <v>39129AgraChair</v>
      </c>
      <c r="Q264" s="1">
        <v>39129</v>
      </c>
      <c r="R264" s="1" t="s">
        <v>1654</v>
      </c>
      <c r="S264" s="1" t="s">
        <v>1651</v>
      </c>
      <c r="T264">
        <v>454</v>
      </c>
    </row>
    <row r="265" spans="1:20" x14ac:dyDescent="0.3">
      <c r="A265" s="8">
        <v>39079</v>
      </c>
      <c r="B265" s="8" t="s">
        <v>1647</v>
      </c>
      <c r="C265" s="8" t="s">
        <v>1649</v>
      </c>
      <c r="D265" s="9">
        <f t="shared" si="12"/>
        <v>129</v>
      </c>
      <c r="E265" s="9">
        <f>LOOKUP(C265,$X$3:$AA$4)</f>
        <v>10</v>
      </c>
      <c r="F265" s="16">
        <f>INDEX($J$3:$N$7,MATCH(B265,$J$3:$J$7,0),MATCH(C265,$J$3:$N$3,0))</f>
        <v>0.05</v>
      </c>
      <c r="G265" s="9">
        <f t="shared" si="13"/>
        <v>9.5</v>
      </c>
      <c r="H265" s="9">
        <f>G265*D265</f>
        <v>1225.5</v>
      </c>
      <c r="I265" s="22"/>
      <c r="P265" s="1" t="str">
        <f t="shared" si="14"/>
        <v>39180JaipurLaptop</v>
      </c>
      <c r="Q265" s="1">
        <v>39180</v>
      </c>
      <c r="R265" s="1" t="s">
        <v>1653</v>
      </c>
      <c r="S265" s="1" t="s">
        <v>1648</v>
      </c>
      <c r="T265">
        <v>182</v>
      </c>
    </row>
    <row r="266" spans="1:20" x14ac:dyDescent="0.3">
      <c r="A266" s="8">
        <v>39079</v>
      </c>
      <c r="B266" s="8" t="s">
        <v>1647</v>
      </c>
      <c r="C266" s="8" t="s">
        <v>1650</v>
      </c>
      <c r="D266" s="9">
        <f t="shared" si="12"/>
        <v>344</v>
      </c>
      <c r="E266" s="9">
        <f>LOOKUP(C266,$X$3:$AA$4)</f>
        <v>500</v>
      </c>
      <c r="F266" s="16">
        <f>INDEX($J$3:$N$7,MATCH(B266,$J$3:$J$7,0),MATCH(C266,$J$3:$N$3,0))</f>
        <v>0.2</v>
      </c>
      <c r="G266" s="9">
        <f t="shared" si="13"/>
        <v>400</v>
      </c>
      <c r="H266" s="9">
        <f>G266*D266</f>
        <v>137600</v>
      </c>
      <c r="I266" s="22"/>
      <c r="P266" s="1" t="str">
        <f t="shared" si="14"/>
        <v>39185MumbaiLaptop</v>
      </c>
      <c r="Q266" s="1">
        <v>39185</v>
      </c>
      <c r="R266" s="1" t="s">
        <v>1647</v>
      </c>
      <c r="S266" s="1" t="s">
        <v>1648</v>
      </c>
      <c r="T266">
        <v>344</v>
      </c>
    </row>
    <row r="267" spans="1:20" x14ac:dyDescent="0.3">
      <c r="A267" s="8">
        <v>39079</v>
      </c>
      <c r="B267" s="8" t="s">
        <v>1647</v>
      </c>
      <c r="C267" s="8" t="s">
        <v>1651</v>
      </c>
      <c r="D267" s="9">
        <f t="shared" si="12"/>
        <v>232</v>
      </c>
      <c r="E267" s="9">
        <f>LOOKUP(C267,$X$3:$AA$4)</f>
        <v>10</v>
      </c>
      <c r="F267" s="16">
        <f>INDEX($J$3:$N$7,MATCH(B267,$J$3:$J$7,0),MATCH(C267,$J$3:$N$3,0))</f>
        <v>0.4</v>
      </c>
      <c r="G267" s="9">
        <f t="shared" si="13"/>
        <v>6</v>
      </c>
      <c r="H267" s="9">
        <f>G267*D267</f>
        <v>1392</v>
      </c>
      <c r="I267" s="22"/>
      <c r="P267" s="1" t="str">
        <f t="shared" si="14"/>
        <v>39190JaipurBulb</v>
      </c>
      <c r="Q267" s="1">
        <v>39190</v>
      </c>
      <c r="R267" s="1" t="s">
        <v>1653</v>
      </c>
      <c r="S267" s="1" t="s">
        <v>1649</v>
      </c>
      <c r="T267">
        <v>328</v>
      </c>
    </row>
    <row r="268" spans="1:20" x14ac:dyDescent="0.3">
      <c r="A268" s="8">
        <v>39079</v>
      </c>
      <c r="B268" s="8" t="s">
        <v>1653</v>
      </c>
      <c r="C268" s="8" t="s">
        <v>1648</v>
      </c>
      <c r="D268" s="9">
        <f t="shared" si="12"/>
        <v>429</v>
      </c>
      <c r="E268" s="9">
        <f>LOOKUP(C268,$X$3:$AA$4)</f>
        <v>200</v>
      </c>
      <c r="F268" s="16">
        <f>INDEX($J$3:$N$7,MATCH(B268,$J$3:$J$7,0),MATCH(C268,$J$3:$N$3,0))</f>
        <v>0.09</v>
      </c>
      <c r="G268" s="9">
        <f t="shared" si="13"/>
        <v>182</v>
      </c>
      <c r="H268" s="9">
        <f>G268*D268</f>
        <v>78078</v>
      </c>
      <c r="I268" s="22"/>
      <c r="P268" s="1" t="str">
        <f t="shared" si="14"/>
        <v>39111Delhiiphone</v>
      </c>
      <c r="Q268" s="1">
        <v>39111</v>
      </c>
      <c r="R268" s="1" t="s">
        <v>1646</v>
      </c>
      <c r="S268" s="1" t="s">
        <v>1650</v>
      </c>
      <c r="T268">
        <v>178</v>
      </c>
    </row>
    <row r="269" spans="1:20" x14ac:dyDescent="0.3">
      <c r="A269" s="8">
        <v>39079</v>
      </c>
      <c r="B269" s="8" t="s">
        <v>1653</v>
      </c>
      <c r="C269" s="8" t="s">
        <v>1649</v>
      </c>
      <c r="D269" s="9">
        <f t="shared" si="12"/>
        <v>303</v>
      </c>
      <c r="E269" s="9">
        <f>LOOKUP(C269,$X$3:$AA$4)</f>
        <v>10</v>
      </c>
      <c r="F269" s="16">
        <f>INDEX($J$3:$N$7,MATCH(B269,$J$3:$J$7,0),MATCH(C269,$J$3:$N$3,0))</f>
        <v>0.08</v>
      </c>
      <c r="G269" s="9">
        <f t="shared" si="13"/>
        <v>9.2000000000000011</v>
      </c>
      <c r="H269" s="9">
        <f>G269*D269</f>
        <v>2787.6000000000004</v>
      </c>
      <c r="I269" s="22"/>
      <c r="P269" s="1" t="str">
        <f t="shared" si="14"/>
        <v>39117JaipurBulb</v>
      </c>
      <c r="Q269" s="1">
        <v>39117</v>
      </c>
      <c r="R269" s="1" t="s">
        <v>1653</v>
      </c>
      <c r="S269" s="1" t="s">
        <v>1649</v>
      </c>
      <c r="T269">
        <v>360</v>
      </c>
    </row>
    <row r="270" spans="1:20" x14ac:dyDescent="0.3">
      <c r="A270" s="8">
        <v>39079</v>
      </c>
      <c r="B270" s="8" t="s">
        <v>1653</v>
      </c>
      <c r="C270" s="8" t="s">
        <v>1650</v>
      </c>
      <c r="D270" s="9">
        <f t="shared" si="12"/>
        <v>490</v>
      </c>
      <c r="E270" s="9">
        <f>LOOKUP(C270,$X$3:$AA$4)</f>
        <v>500</v>
      </c>
      <c r="F270" s="16">
        <f>INDEX($J$3:$N$7,MATCH(B270,$J$3:$J$7,0),MATCH(C270,$J$3:$N$3,0))</f>
        <v>0.2</v>
      </c>
      <c r="G270" s="9">
        <f t="shared" si="13"/>
        <v>400</v>
      </c>
      <c r="H270" s="9">
        <f>G270*D270</f>
        <v>196000</v>
      </c>
      <c r="I270" s="22"/>
      <c r="P270" s="1" t="str">
        <f t="shared" si="14"/>
        <v>39160MumbaiLaptop</v>
      </c>
      <c r="Q270" s="1">
        <v>39160</v>
      </c>
      <c r="R270" s="1" t="s">
        <v>1647</v>
      </c>
      <c r="S270" s="1" t="s">
        <v>1648</v>
      </c>
      <c r="T270">
        <v>200</v>
      </c>
    </row>
    <row r="271" spans="1:20" x14ac:dyDescent="0.3">
      <c r="A271" s="8">
        <v>39079</v>
      </c>
      <c r="B271" s="8" t="s">
        <v>1653</v>
      </c>
      <c r="C271" s="8" t="s">
        <v>1651</v>
      </c>
      <c r="D271" s="9">
        <f t="shared" si="12"/>
        <v>124</v>
      </c>
      <c r="E271" s="9">
        <f>LOOKUP(C271,$X$3:$AA$4)</f>
        <v>10</v>
      </c>
      <c r="F271" s="16">
        <f>INDEX($J$3:$N$7,MATCH(B271,$J$3:$J$7,0),MATCH(C271,$J$3:$N$3,0))</f>
        <v>0.36</v>
      </c>
      <c r="G271" s="9">
        <f t="shared" si="13"/>
        <v>6.4</v>
      </c>
      <c r="H271" s="9">
        <f>G271*D271</f>
        <v>793.6</v>
      </c>
      <c r="I271" s="22"/>
      <c r="P271" s="1" t="str">
        <f t="shared" si="14"/>
        <v>39155DelhiBulb</v>
      </c>
      <c r="Q271" s="1">
        <v>39155</v>
      </c>
      <c r="R271" s="1" t="s">
        <v>1646</v>
      </c>
      <c r="S271" s="1" t="s">
        <v>1649</v>
      </c>
      <c r="T271">
        <v>261</v>
      </c>
    </row>
    <row r="272" spans="1:20" x14ac:dyDescent="0.3">
      <c r="A272" s="8">
        <v>39079</v>
      </c>
      <c r="B272" s="8" t="s">
        <v>1654</v>
      </c>
      <c r="C272" s="8" t="s">
        <v>1648</v>
      </c>
      <c r="D272" s="9">
        <f t="shared" si="12"/>
        <v>226</v>
      </c>
      <c r="E272" s="9">
        <f>LOOKUP(C272,$X$3:$AA$4)</f>
        <v>200</v>
      </c>
      <c r="F272" s="16">
        <f>INDEX($J$3:$N$7,MATCH(B272,$J$3:$J$7,0),MATCH(C272,$J$3:$N$3,0))</f>
        <v>0.05</v>
      </c>
      <c r="G272" s="9">
        <f t="shared" si="13"/>
        <v>190</v>
      </c>
      <c r="H272" s="9">
        <f>G272*D272</f>
        <v>42940</v>
      </c>
      <c r="I272" s="22"/>
      <c r="P272" s="1" t="str">
        <f t="shared" si="14"/>
        <v>39069MumbaiChair</v>
      </c>
      <c r="Q272" s="1">
        <v>39069</v>
      </c>
      <c r="R272" s="1" t="s">
        <v>1647</v>
      </c>
      <c r="S272" s="1" t="s">
        <v>1651</v>
      </c>
      <c r="T272">
        <v>399</v>
      </c>
    </row>
    <row r="273" spans="1:20" x14ac:dyDescent="0.3">
      <c r="A273" s="8">
        <v>39079</v>
      </c>
      <c r="B273" s="8" t="s">
        <v>1654</v>
      </c>
      <c r="C273" s="8" t="s">
        <v>1649</v>
      </c>
      <c r="D273" s="9">
        <f t="shared" si="12"/>
        <v>208</v>
      </c>
      <c r="E273" s="9">
        <f>LOOKUP(C273,$X$3:$AA$4)</f>
        <v>10</v>
      </c>
      <c r="F273" s="16">
        <f>INDEX($J$3:$N$7,MATCH(B273,$J$3:$J$7,0),MATCH(C273,$J$3:$N$3,0))</f>
        <v>0.06</v>
      </c>
      <c r="G273" s="9">
        <f t="shared" si="13"/>
        <v>9.3999999999999986</v>
      </c>
      <c r="H273" s="9">
        <f>G273*D273</f>
        <v>1955.1999999999998</v>
      </c>
      <c r="I273" s="22"/>
      <c r="P273" s="1" t="str">
        <f t="shared" si="14"/>
        <v>39093Mumbaiiphone</v>
      </c>
      <c r="Q273" s="1">
        <v>39093</v>
      </c>
      <c r="R273" s="1" t="s">
        <v>1647</v>
      </c>
      <c r="S273" s="1" t="s">
        <v>1650</v>
      </c>
      <c r="T273">
        <v>473</v>
      </c>
    </row>
    <row r="274" spans="1:20" x14ac:dyDescent="0.3">
      <c r="A274" s="8">
        <v>39079</v>
      </c>
      <c r="B274" s="8" t="s">
        <v>1654</v>
      </c>
      <c r="C274" s="8" t="s">
        <v>1650</v>
      </c>
      <c r="D274" s="9">
        <f t="shared" si="12"/>
        <v>495</v>
      </c>
      <c r="E274" s="9">
        <f>LOOKUP(C274,$X$3:$AA$4)</f>
        <v>500</v>
      </c>
      <c r="F274" s="16">
        <f>INDEX($J$3:$N$7,MATCH(B274,$J$3:$J$7,0),MATCH(C274,$J$3:$N$3,0))</f>
        <v>0.25</v>
      </c>
      <c r="G274" s="9">
        <f t="shared" si="13"/>
        <v>375</v>
      </c>
      <c r="H274" s="9">
        <f>G274*D274</f>
        <v>185625</v>
      </c>
      <c r="I274" s="22"/>
      <c r="P274" s="1" t="str">
        <f t="shared" si="14"/>
        <v>39094Jaipuriphone</v>
      </c>
      <c r="Q274" s="1">
        <v>39094</v>
      </c>
      <c r="R274" s="1" t="s">
        <v>1653</v>
      </c>
      <c r="S274" s="1" t="s">
        <v>1650</v>
      </c>
      <c r="T274">
        <v>136</v>
      </c>
    </row>
    <row r="275" spans="1:20" x14ac:dyDescent="0.3">
      <c r="A275" s="8">
        <v>39079</v>
      </c>
      <c r="B275" s="8" t="s">
        <v>1654</v>
      </c>
      <c r="C275" s="8" t="s">
        <v>1651</v>
      </c>
      <c r="D275" s="9">
        <f t="shared" si="12"/>
        <v>275</v>
      </c>
      <c r="E275" s="9">
        <f>LOOKUP(C275,$X$3:$AA$4)</f>
        <v>10</v>
      </c>
      <c r="F275" s="16">
        <f>INDEX($J$3:$N$7,MATCH(B275,$J$3:$J$7,0),MATCH(C275,$J$3:$N$3,0))</f>
        <v>0.4</v>
      </c>
      <c r="G275" s="9">
        <f t="shared" si="13"/>
        <v>6</v>
      </c>
      <c r="H275" s="9">
        <f>G275*D275</f>
        <v>1650</v>
      </c>
      <c r="I275" s="22"/>
      <c r="P275" s="1" t="str">
        <f t="shared" si="14"/>
        <v>39128MumbaiLaptop</v>
      </c>
      <c r="Q275" s="1">
        <v>39128</v>
      </c>
      <c r="R275" s="1" t="s">
        <v>1647</v>
      </c>
      <c r="S275" s="1" t="s">
        <v>1648</v>
      </c>
      <c r="T275">
        <v>409</v>
      </c>
    </row>
    <row r="276" spans="1:20" x14ac:dyDescent="0.3">
      <c r="A276" s="8">
        <v>39080</v>
      </c>
      <c r="B276" s="8" t="s">
        <v>1646</v>
      </c>
      <c r="C276" s="8" t="s">
        <v>1648</v>
      </c>
      <c r="D276" s="9">
        <f t="shared" si="12"/>
        <v>397</v>
      </c>
      <c r="E276" s="9">
        <f>LOOKUP(C276,$X$3:$AA$4)</f>
        <v>200</v>
      </c>
      <c r="F276" s="16">
        <f>INDEX($J$3:$N$7,MATCH(B276,$J$3:$J$7,0),MATCH(C276,$J$3:$N$3,0))</f>
        <v>0.13</v>
      </c>
      <c r="G276" s="9">
        <f t="shared" si="13"/>
        <v>174</v>
      </c>
      <c r="H276" s="9">
        <f>G276*D276</f>
        <v>69078</v>
      </c>
      <c r="I276" s="22"/>
      <c r="P276" s="1" t="str">
        <f t="shared" si="14"/>
        <v>39161AgraLaptop</v>
      </c>
      <c r="Q276" s="1">
        <v>39161</v>
      </c>
      <c r="R276" s="1" t="s">
        <v>1654</v>
      </c>
      <c r="S276" s="1" t="s">
        <v>1648</v>
      </c>
      <c r="T276">
        <v>304</v>
      </c>
    </row>
    <row r="277" spans="1:20" x14ac:dyDescent="0.3">
      <c r="A277" s="8">
        <v>39080</v>
      </c>
      <c r="B277" s="8" t="s">
        <v>1646</v>
      </c>
      <c r="C277" s="8" t="s">
        <v>1649</v>
      </c>
      <c r="D277" s="9">
        <f t="shared" si="12"/>
        <v>375</v>
      </c>
      <c r="E277" s="9">
        <f>LOOKUP(C277,$X$3:$AA$4)</f>
        <v>10</v>
      </c>
      <c r="F277" s="16">
        <f>INDEX($J$3:$N$7,MATCH(B277,$J$3:$J$7,0),MATCH(C277,$J$3:$N$3,0))</f>
        <v>0.09</v>
      </c>
      <c r="G277" s="9">
        <f t="shared" si="13"/>
        <v>9.1</v>
      </c>
      <c r="H277" s="9">
        <f>G277*D277</f>
        <v>3412.5</v>
      </c>
      <c r="I277" s="22"/>
      <c r="P277" s="1" t="str">
        <f t="shared" si="14"/>
        <v>39189DelhiChair</v>
      </c>
      <c r="Q277" s="1">
        <v>39189</v>
      </c>
      <c r="R277" s="1" t="s">
        <v>1646</v>
      </c>
      <c r="S277" s="1" t="s">
        <v>1651</v>
      </c>
      <c r="T277">
        <v>331</v>
      </c>
    </row>
    <row r="278" spans="1:20" x14ac:dyDescent="0.3">
      <c r="A278" s="8">
        <v>39080</v>
      </c>
      <c r="B278" s="8" t="s">
        <v>1646</v>
      </c>
      <c r="C278" s="8" t="s">
        <v>1650</v>
      </c>
      <c r="D278" s="9">
        <f t="shared" si="12"/>
        <v>433</v>
      </c>
      <c r="E278" s="9">
        <f>LOOKUP(C278,$X$3:$AA$4)</f>
        <v>500</v>
      </c>
      <c r="F278" s="16">
        <f>INDEX($J$3:$N$7,MATCH(B278,$J$3:$J$7,0),MATCH(C278,$J$3:$N$3,0))</f>
        <v>0.24</v>
      </c>
      <c r="G278" s="9">
        <f t="shared" si="13"/>
        <v>380</v>
      </c>
      <c r="H278" s="9">
        <f>G278*D278</f>
        <v>164540</v>
      </c>
      <c r="I278" s="22"/>
      <c r="P278" s="1" t="str">
        <f t="shared" si="14"/>
        <v>39064MumbaiBulb</v>
      </c>
      <c r="Q278" s="1">
        <v>39064</v>
      </c>
      <c r="R278" s="1" t="s">
        <v>1647</v>
      </c>
      <c r="S278" s="1" t="s">
        <v>1649</v>
      </c>
      <c r="T278">
        <v>483</v>
      </c>
    </row>
    <row r="279" spans="1:20" x14ac:dyDescent="0.3">
      <c r="A279" s="8">
        <v>39080</v>
      </c>
      <c r="B279" s="8" t="s">
        <v>1646</v>
      </c>
      <c r="C279" s="8" t="s">
        <v>1651</v>
      </c>
      <c r="D279" s="9">
        <f t="shared" si="12"/>
        <v>396</v>
      </c>
      <c r="E279" s="9">
        <f>LOOKUP(C279,$X$3:$AA$4)</f>
        <v>10</v>
      </c>
      <c r="F279" s="16">
        <f>INDEX($J$3:$N$7,MATCH(B279,$J$3:$J$7,0),MATCH(C279,$J$3:$N$3,0))</f>
        <v>0.33</v>
      </c>
      <c r="G279" s="9">
        <f t="shared" si="13"/>
        <v>6.6999999999999993</v>
      </c>
      <c r="H279" s="9">
        <f>G279*D279</f>
        <v>2653.2</v>
      </c>
      <c r="I279" s="22"/>
      <c r="P279" s="1" t="str">
        <f t="shared" si="14"/>
        <v>39071Mumbaiiphone</v>
      </c>
      <c r="Q279" s="1">
        <v>39071</v>
      </c>
      <c r="R279" s="1" t="s">
        <v>1647</v>
      </c>
      <c r="S279" s="1" t="s">
        <v>1650</v>
      </c>
      <c r="T279">
        <v>146</v>
      </c>
    </row>
    <row r="280" spans="1:20" x14ac:dyDescent="0.3">
      <c r="A280" s="8">
        <v>39080</v>
      </c>
      <c r="B280" s="8" t="s">
        <v>1647</v>
      </c>
      <c r="C280" s="8" t="s">
        <v>1648</v>
      </c>
      <c r="D280" s="9">
        <f t="shared" si="12"/>
        <v>203</v>
      </c>
      <c r="E280" s="9">
        <f>LOOKUP(C280,$X$3:$AA$4)</f>
        <v>200</v>
      </c>
      <c r="F280" s="16">
        <f>INDEX($J$3:$N$7,MATCH(B280,$J$3:$J$7,0),MATCH(C280,$J$3:$N$3,0))</f>
        <v>0.1</v>
      </c>
      <c r="G280" s="9">
        <f t="shared" si="13"/>
        <v>180</v>
      </c>
      <c r="H280" s="9">
        <f>G280*D280</f>
        <v>36540</v>
      </c>
      <c r="I280" s="22"/>
      <c r="P280" s="1" t="str">
        <f t="shared" si="14"/>
        <v>39099Jaipuriphone</v>
      </c>
      <c r="Q280" s="1">
        <v>39099</v>
      </c>
      <c r="R280" s="1" t="s">
        <v>1653</v>
      </c>
      <c r="S280" s="1" t="s">
        <v>1650</v>
      </c>
      <c r="T280">
        <v>262</v>
      </c>
    </row>
    <row r="281" spans="1:20" x14ac:dyDescent="0.3">
      <c r="A281" s="8">
        <v>39080</v>
      </c>
      <c r="B281" s="8" t="s">
        <v>1647</v>
      </c>
      <c r="C281" s="8" t="s">
        <v>1649</v>
      </c>
      <c r="D281" s="9">
        <f t="shared" si="12"/>
        <v>479</v>
      </c>
      <c r="E281" s="9">
        <f>LOOKUP(C281,$X$3:$AA$4)</f>
        <v>10</v>
      </c>
      <c r="F281" s="16">
        <f>INDEX($J$3:$N$7,MATCH(B281,$J$3:$J$7,0),MATCH(C281,$J$3:$N$3,0))</f>
        <v>0.05</v>
      </c>
      <c r="G281" s="9">
        <f t="shared" si="13"/>
        <v>9.5</v>
      </c>
      <c r="H281" s="9">
        <f>G281*D281</f>
        <v>4550.5</v>
      </c>
      <c r="I281" s="22"/>
      <c r="P281" s="1" t="str">
        <f t="shared" si="14"/>
        <v>39174DelhiChair</v>
      </c>
      <c r="Q281" s="1">
        <v>39174</v>
      </c>
      <c r="R281" s="1" t="s">
        <v>1646</v>
      </c>
      <c r="S281" s="1" t="s">
        <v>1651</v>
      </c>
      <c r="T281">
        <v>240</v>
      </c>
    </row>
    <row r="282" spans="1:20" x14ac:dyDescent="0.3">
      <c r="A282" s="8">
        <v>39080</v>
      </c>
      <c r="B282" s="8" t="s">
        <v>1647</v>
      </c>
      <c r="C282" s="8" t="s">
        <v>1650</v>
      </c>
      <c r="D282" s="9">
        <f t="shared" si="12"/>
        <v>245</v>
      </c>
      <c r="E282" s="9">
        <f>LOOKUP(C282,$X$3:$AA$4)</f>
        <v>500</v>
      </c>
      <c r="F282" s="16">
        <f>INDEX($J$3:$N$7,MATCH(B282,$J$3:$J$7,0),MATCH(C282,$J$3:$N$3,0))</f>
        <v>0.2</v>
      </c>
      <c r="G282" s="9">
        <f t="shared" si="13"/>
        <v>400</v>
      </c>
      <c r="H282" s="9">
        <f>G282*D282</f>
        <v>98000</v>
      </c>
      <c r="I282" s="22"/>
      <c r="P282" s="1" t="str">
        <f t="shared" si="14"/>
        <v>39074Jaipuriphone</v>
      </c>
      <c r="Q282" s="1">
        <v>39074</v>
      </c>
      <c r="R282" s="1" t="s">
        <v>1653</v>
      </c>
      <c r="S282" s="1" t="s">
        <v>1650</v>
      </c>
      <c r="T282">
        <v>383</v>
      </c>
    </row>
    <row r="283" spans="1:20" x14ac:dyDescent="0.3">
      <c r="A283" s="8">
        <v>39080</v>
      </c>
      <c r="B283" s="8" t="s">
        <v>1647</v>
      </c>
      <c r="C283" s="8" t="s">
        <v>1651</v>
      </c>
      <c r="D283" s="9">
        <f t="shared" si="12"/>
        <v>483</v>
      </c>
      <c r="E283" s="9">
        <f>LOOKUP(C283,$X$3:$AA$4)</f>
        <v>10</v>
      </c>
      <c r="F283" s="16">
        <f>INDEX($J$3:$N$7,MATCH(B283,$J$3:$J$7,0),MATCH(C283,$J$3:$N$3,0))</f>
        <v>0.4</v>
      </c>
      <c r="G283" s="9">
        <f t="shared" si="13"/>
        <v>6</v>
      </c>
      <c r="H283" s="9">
        <f>G283*D283</f>
        <v>2898</v>
      </c>
      <c r="I283" s="22"/>
      <c r="P283" s="1" t="str">
        <f t="shared" si="14"/>
        <v>39165DelhiChair</v>
      </c>
      <c r="Q283" s="1">
        <v>39165</v>
      </c>
      <c r="R283" s="1" t="s">
        <v>1646</v>
      </c>
      <c r="S283" s="1" t="s">
        <v>1651</v>
      </c>
      <c r="T283">
        <v>437</v>
      </c>
    </row>
    <row r="284" spans="1:20" x14ac:dyDescent="0.3">
      <c r="A284" s="8">
        <v>39080</v>
      </c>
      <c r="B284" s="8" t="s">
        <v>1653</v>
      </c>
      <c r="C284" s="8" t="s">
        <v>1648</v>
      </c>
      <c r="D284" s="9">
        <f t="shared" si="12"/>
        <v>158</v>
      </c>
      <c r="E284" s="9">
        <f>LOOKUP(C284,$X$3:$AA$4)</f>
        <v>200</v>
      </c>
      <c r="F284" s="16">
        <f>INDEX($J$3:$N$7,MATCH(B284,$J$3:$J$7,0),MATCH(C284,$J$3:$N$3,0))</f>
        <v>0.09</v>
      </c>
      <c r="G284" s="9">
        <f t="shared" si="13"/>
        <v>182</v>
      </c>
      <c r="H284" s="9">
        <f>G284*D284</f>
        <v>28756</v>
      </c>
      <c r="I284" s="22"/>
      <c r="P284" s="1" t="str">
        <f t="shared" si="14"/>
        <v>39094Delhiiphone</v>
      </c>
      <c r="Q284" s="1">
        <v>39094</v>
      </c>
      <c r="R284" s="1" t="s">
        <v>1646</v>
      </c>
      <c r="S284" s="1" t="s">
        <v>1650</v>
      </c>
      <c r="T284">
        <v>132</v>
      </c>
    </row>
    <row r="285" spans="1:20" x14ac:dyDescent="0.3">
      <c r="A285" s="8">
        <v>39080</v>
      </c>
      <c r="B285" s="8" t="s">
        <v>1653</v>
      </c>
      <c r="C285" s="8" t="s">
        <v>1649</v>
      </c>
      <c r="D285" s="9">
        <f t="shared" si="12"/>
        <v>471</v>
      </c>
      <c r="E285" s="9">
        <f>LOOKUP(C285,$X$3:$AA$4)</f>
        <v>10</v>
      </c>
      <c r="F285" s="16">
        <f>INDEX($J$3:$N$7,MATCH(B285,$J$3:$J$7,0),MATCH(C285,$J$3:$N$3,0))</f>
        <v>0.08</v>
      </c>
      <c r="G285" s="9">
        <f t="shared" si="13"/>
        <v>9.2000000000000011</v>
      </c>
      <c r="H285" s="9">
        <f>G285*D285</f>
        <v>4333.2000000000007</v>
      </c>
      <c r="I285" s="22"/>
      <c r="P285" s="1" t="str">
        <f t="shared" si="14"/>
        <v>39063JaipurLaptop</v>
      </c>
      <c r="Q285" s="1">
        <v>39063</v>
      </c>
      <c r="R285" t="s">
        <v>1653</v>
      </c>
      <c r="S285" t="s">
        <v>1648</v>
      </c>
      <c r="T285">
        <v>124</v>
      </c>
    </row>
    <row r="286" spans="1:20" x14ac:dyDescent="0.3">
      <c r="A286" s="8">
        <v>39080</v>
      </c>
      <c r="B286" s="8" t="s">
        <v>1653</v>
      </c>
      <c r="C286" s="8" t="s">
        <v>1650</v>
      </c>
      <c r="D286" s="9">
        <f t="shared" si="12"/>
        <v>379</v>
      </c>
      <c r="E286" s="9">
        <f>LOOKUP(C286,$X$3:$AA$4)</f>
        <v>500</v>
      </c>
      <c r="F286" s="16">
        <f>INDEX($J$3:$N$7,MATCH(B286,$J$3:$J$7,0),MATCH(C286,$J$3:$N$3,0))</f>
        <v>0.2</v>
      </c>
      <c r="G286" s="9">
        <f t="shared" si="13"/>
        <v>400</v>
      </c>
      <c r="H286" s="9">
        <f>G286*D286</f>
        <v>151600</v>
      </c>
      <c r="I286" s="22"/>
      <c r="P286" s="1" t="str">
        <f t="shared" si="14"/>
        <v>39078Jaipuriphone</v>
      </c>
      <c r="Q286" s="1">
        <v>39078</v>
      </c>
      <c r="R286" s="1" t="s">
        <v>1653</v>
      </c>
      <c r="S286" s="1" t="s">
        <v>1650</v>
      </c>
      <c r="T286">
        <v>448</v>
      </c>
    </row>
    <row r="287" spans="1:20" x14ac:dyDescent="0.3">
      <c r="A287" s="8">
        <v>39080</v>
      </c>
      <c r="B287" s="8" t="s">
        <v>1653</v>
      </c>
      <c r="C287" s="8" t="s">
        <v>1651</v>
      </c>
      <c r="D287" s="9">
        <f t="shared" si="12"/>
        <v>380</v>
      </c>
      <c r="E287" s="9">
        <f>LOOKUP(C287,$X$3:$AA$4)</f>
        <v>10</v>
      </c>
      <c r="F287" s="16">
        <f>INDEX($J$3:$N$7,MATCH(B287,$J$3:$J$7,0),MATCH(C287,$J$3:$N$3,0))</f>
        <v>0.36</v>
      </c>
      <c r="G287" s="9">
        <f t="shared" si="13"/>
        <v>6.4</v>
      </c>
      <c r="H287" s="9">
        <f>G287*D287</f>
        <v>2432</v>
      </c>
      <c r="I287" s="22"/>
      <c r="P287" s="1" t="str">
        <f t="shared" si="14"/>
        <v>39075JaipurLaptop</v>
      </c>
      <c r="Q287" s="1">
        <v>39075</v>
      </c>
      <c r="R287" s="1" t="s">
        <v>1653</v>
      </c>
      <c r="S287" s="1" t="s">
        <v>1648</v>
      </c>
      <c r="T287">
        <v>309</v>
      </c>
    </row>
    <row r="288" spans="1:20" x14ac:dyDescent="0.3">
      <c r="A288" s="8">
        <v>39080</v>
      </c>
      <c r="B288" s="8" t="s">
        <v>1654</v>
      </c>
      <c r="C288" s="8" t="s">
        <v>1648</v>
      </c>
      <c r="D288" s="9">
        <f t="shared" si="12"/>
        <v>490</v>
      </c>
      <c r="E288" s="9">
        <f>LOOKUP(C288,$X$3:$AA$4)</f>
        <v>200</v>
      </c>
      <c r="F288" s="16">
        <f>INDEX($J$3:$N$7,MATCH(B288,$J$3:$J$7,0),MATCH(C288,$J$3:$N$3,0))</f>
        <v>0.05</v>
      </c>
      <c r="G288" s="9">
        <f t="shared" si="13"/>
        <v>190</v>
      </c>
      <c r="H288" s="9">
        <f>G288*D288</f>
        <v>93100</v>
      </c>
      <c r="I288" s="22"/>
      <c r="P288" s="1" t="str">
        <f t="shared" si="14"/>
        <v>39135JaipurChair</v>
      </c>
      <c r="Q288" s="1">
        <v>39135</v>
      </c>
      <c r="R288" s="1" t="s">
        <v>1653</v>
      </c>
      <c r="S288" s="1" t="s">
        <v>1651</v>
      </c>
      <c r="T288">
        <v>260</v>
      </c>
    </row>
    <row r="289" spans="1:20" x14ac:dyDescent="0.3">
      <c r="A289" s="8">
        <v>39080</v>
      </c>
      <c r="B289" s="8" t="s">
        <v>1654</v>
      </c>
      <c r="C289" s="8" t="s">
        <v>1649</v>
      </c>
      <c r="D289" s="9">
        <f t="shared" si="12"/>
        <v>281</v>
      </c>
      <c r="E289" s="9">
        <f>LOOKUP(C289,$X$3:$AA$4)</f>
        <v>10</v>
      </c>
      <c r="F289" s="16">
        <f>INDEX($J$3:$N$7,MATCH(B289,$J$3:$J$7,0),MATCH(C289,$J$3:$N$3,0))</f>
        <v>0.06</v>
      </c>
      <c r="G289" s="9">
        <f t="shared" si="13"/>
        <v>9.3999999999999986</v>
      </c>
      <c r="H289" s="9">
        <f>G289*D289</f>
        <v>2641.3999999999996</v>
      </c>
      <c r="I289" s="22"/>
      <c r="P289" s="1" t="str">
        <f t="shared" si="14"/>
        <v>39167Delhiiphone</v>
      </c>
      <c r="Q289" s="1">
        <v>39167</v>
      </c>
      <c r="R289" s="1" t="s">
        <v>1646</v>
      </c>
      <c r="S289" s="1" t="s">
        <v>1650</v>
      </c>
      <c r="T289">
        <v>339</v>
      </c>
    </row>
    <row r="290" spans="1:20" x14ac:dyDescent="0.3">
      <c r="A290" s="8">
        <v>39080</v>
      </c>
      <c r="B290" s="8" t="s">
        <v>1654</v>
      </c>
      <c r="C290" s="8" t="s">
        <v>1650</v>
      </c>
      <c r="D290" s="9">
        <f t="shared" si="12"/>
        <v>209</v>
      </c>
      <c r="E290" s="9">
        <f>LOOKUP(C290,$X$3:$AA$4)</f>
        <v>500</v>
      </c>
      <c r="F290" s="16">
        <f>INDEX($J$3:$N$7,MATCH(B290,$J$3:$J$7,0),MATCH(C290,$J$3:$N$3,0))</f>
        <v>0.25</v>
      </c>
      <c r="G290" s="9">
        <f t="shared" si="13"/>
        <v>375</v>
      </c>
      <c r="H290" s="9">
        <f>G290*D290</f>
        <v>78375</v>
      </c>
      <c r="I290" s="22"/>
      <c r="P290" s="1" t="str">
        <f t="shared" si="14"/>
        <v>39134AgraLaptop</v>
      </c>
      <c r="Q290" s="1">
        <v>39134</v>
      </c>
      <c r="R290" s="1" t="s">
        <v>1654</v>
      </c>
      <c r="S290" s="1" t="s">
        <v>1648</v>
      </c>
      <c r="T290">
        <v>115</v>
      </c>
    </row>
    <row r="291" spans="1:20" x14ac:dyDescent="0.3">
      <c r="A291" s="8">
        <v>39080</v>
      </c>
      <c r="B291" s="8" t="s">
        <v>1654</v>
      </c>
      <c r="C291" s="8" t="s">
        <v>1651</v>
      </c>
      <c r="D291" s="9">
        <f t="shared" si="12"/>
        <v>277</v>
      </c>
      <c r="E291" s="9">
        <f>LOOKUP(C291,$X$3:$AA$4)</f>
        <v>10</v>
      </c>
      <c r="F291" s="16">
        <f>INDEX($J$3:$N$7,MATCH(B291,$J$3:$J$7,0),MATCH(C291,$J$3:$N$3,0))</f>
        <v>0.4</v>
      </c>
      <c r="G291" s="9">
        <f t="shared" si="13"/>
        <v>6</v>
      </c>
      <c r="H291" s="9">
        <f>G291*D291</f>
        <v>1662</v>
      </c>
      <c r="I291" s="22"/>
      <c r="P291" s="1" t="str">
        <f t="shared" si="14"/>
        <v>39165DelhiBulb</v>
      </c>
      <c r="Q291" s="1">
        <v>39165</v>
      </c>
      <c r="R291" s="1" t="s">
        <v>1646</v>
      </c>
      <c r="S291" s="1" t="s">
        <v>1649</v>
      </c>
      <c r="T291">
        <v>275</v>
      </c>
    </row>
    <row r="292" spans="1:20" x14ac:dyDescent="0.3">
      <c r="A292" s="8">
        <v>39081</v>
      </c>
      <c r="B292" s="8" t="s">
        <v>1646</v>
      </c>
      <c r="C292" s="8" t="s">
        <v>1648</v>
      </c>
      <c r="D292" s="9">
        <f t="shared" si="12"/>
        <v>112</v>
      </c>
      <c r="E292" s="9">
        <f>LOOKUP(C292,$X$3:$AA$4)</f>
        <v>200</v>
      </c>
      <c r="F292" s="16">
        <f>INDEX($J$3:$N$7,MATCH(B292,$J$3:$J$7,0),MATCH(C292,$J$3:$N$3,0))</f>
        <v>0.13</v>
      </c>
      <c r="G292" s="9">
        <f t="shared" si="13"/>
        <v>174</v>
      </c>
      <c r="H292" s="9">
        <f>G292*D292</f>
        <v>19488</v>
      </c>
      <c r="I292" s="22"/>
      <c r="P292" s="1" t="str">
        <f t="shared" si="14"/>
        <v>39080MumbaiLaptop</v>
      </c>
      <c r="Q292" s="1">
        <v>39080</v>
      </c>
      <c r="R292" s="1" t="s">
        <v>1647</v>
      </c>
      <c r="S292" s="1" t="s">
        <v>1648</v>
      </c>
      <c r="T292">
        <v>203</v>
      </c>
    </row>
    <row r="293" spans="1:20" x14ac:dyDescent="0.3">
      <c r="A293" s="8">
        <v>39081</v>
      </c>
      <c r="B293" s="8" t="s">
        <v>1646</v>
      </c>
      <c r="C293" s="8" t="s">
        <v>1649</v>
      </c>
      <c r="D293" s="9">
        <f t="shared" si="12"/>
        <v>358</v>
      </c>
      <c r="E293" s="9">
        <f>LOOKUP(C293,$X$3:$AA$4)</f>
        <v>10</v>
      </c>
      <c r="F293" s="16">
        <f>INDEX($J$3:$N$7,MATCH(B293,$J$3:$J$7,0),MATCH(C293,$J$3:$N$3,0))</f>
        <v>0.09</v>
      </c>
      <c r="G293" s="9">
        <f t="shared" si="13"/>
        <v>9.1</v>
      </c>
      <c r="H293" s="9">
        <f>G293*D293</f>
        <v>3257.7999999999997</v>
      </c>
      <c r="I293" s="22"/>
      <c r="P293" s="1" t="str">
        <f t="shared" si="14"/>
        <v>39129AgraLaptop</v>
      </c>
      <c r="Q293" s="1">
        <v>39129</v>
      </c>
      <c r="R293" s="1" t="s">
        <v>1654</v>
      </c>
      <c r="S293" s="1" t="s">
        <v>1648</v>
      </c>
      <c r="T293">
        <v>337</v>
      </c>
    </row>
    <row r="294" spans="1:20" x14ac:dyDescent="0.3">
      <c r="A294" s="8">
        <v>39081</v>
      </c>
      <c r="B294" s="8" t="s">
        <v>1646</v>
      </c>
      <c r="C294" s="8" t="s">
        <v>1650</v>
      </c>
      <c r="D294" s="9">
        <f t="shared" si="12"/>
        <v>151</v>
      </c>
      <c r="E294" s="9">
        <f>LOOKUP(C294,$X$3:$AA$4)</f>
        <v>500</v>
      </c>
      <c r="F294" s="16">
        <f>INDEX($J$3:$N$7,MATCH(B294,$J$3:$J$7,0),MATCH(C294,$J$3:$N$3,0))</f>
        <v>0.24</v>
      </c>
      <c r="G294" s="9">
        <f t="shared" si="13"/>
        <v>380</v>
      </c>
      <c r="H294" s="9">
        <f>G294*D294</f>
        <v>57380</v>
      </c>
      <c r="I294" s="22"/>
      <c r="P294" s="1" t="str">
        <f t="shared" si="14"/>
        <v>39089AgraBulb</v>
      </c>
      <c r="Q294" s="1">
        <v>39089</v>
      </c>
      <c r="R294" s="1" t="s">
        <v>1654</v>
      </c>
      <c r="S294" s="1" t="s">
        <v>1649</v>
      </c>
      <c r="T294">
        <v>331</v>
      </c>
    </row>
    <row r="295" spans="1:20" x14ac:dyDescent="0.3">
      <c r="A295" s="8">
        <v>39081</v>
      </c>
      <c r="B295" s="8" t="s">
        <v>1646</v>
      </c>
      <c r="C295" s="8" t="s">
        <v>1651</v>
      </c>
      <c r="D295" s="9">
        <f t="shared" si="12"/>
        <v>360</v>
      </c>
      <c r="E295" s="9">
        <f>LOOKUP(C295,$X$3:$AA$4)</f>
        <v>10</v>
      </c>
      <c r="F295" s="16">
        <f>INDEX($J$3:$N$7,MATCH(B295,$J$3:$J$7,0),MATCH(C295,$J$3:$N$3,0))</f>
        <v>0.33</v>
      </c>
      <c r="G295" s="9">
        <f t="shared" si="13"/>
        <v>6.6999999999999993</v>
      </c>
      <c r="H295" s="9">
        <f>G295*D295</f>
        <v>2411.9999999999995</v>
      </c>
      <c r="I295" s="22"/>
      <c r="P295" s="1" t="str">
        <f t="shared" si="14"/>
        <v>39175AgraLaptop</v>
      </c>
      <c r="Q295" s="1">
        <v>39175</v>
      </c>
      <c r="R295" s="1" t="s">
        <v>1654</v>
      </c>
      <c r="S295" s="1" t="s">
        <v>1648</v>
      </c>
      <c r="T295">
        <v>484</v>
      </c>
    </row>
    <row r="296" spans="1:20" x14ac:dyDescent="0.3">
      <c r="A296" s="8">
        <v>39081</v>
      </c>
      <c r="B296" s="8" t="s">
        <v>1647</v>
      </c>
      <c r="C296" s="8" t="s">
        <v>1648</v>
      </c>
      <c r="D296" s="9">
        <f t="shared" si="12"/>
        <v>158</v>
      </c>
      <c r="E296" s="9">
        <f>LOOKUP(C296,$X$3:$AA$4)</f>
        <v>200</v>
      </c>
      <c r="F296" s="16">
        <f>INDEX($J$3:$N$7,MATCH(B296,$J$3:$J$7,0),MATCH(C296,$J$3:$N$3,0))</f>
        <v>0.1</v>
      </c>
      <c r="G296" s="9">
        <f t="shared" si="13"/>
        <v>180</v>
      </c>
      <c r="H296" s="9">
        <f>G296*D296</f>
        <v>28440</v>
      </c>
      <c r="I296" s="22"/>
      <c r="P296" s="1" t="str">
        <f t="shared" si="14"/>
        <v>39187AgraBulb</v>
      </c>
      <c r="Q296" s="1">
        <v>39187</v>
      </c>
      <c r="R296" s="1" t="s">
        <v>1654</v>
      </c>
      <c r="S296" s="1" t="s">
        <v>1649</v>
      </c>
      <c r="T296">
        <v>467</v>
      </c>
    </row>
    <row r="297" spans="1:20" x14ac:dyDescent="0.3">
      <c r="A297" s="8">
        <v>39081</v>
      </c>
      <c r="B297" s="8" t="s">
        <v>1647</v>
      </c>
      <c r="C297" s="8" t="s">
        <v>1649</v>
      </c>
      <c r="D297" s="9">
        <f t="shared" si="12"/>
        <v>448</v>
      </c>
      <c r="E297" s="9">
        <f>LOOKUP(C297,$X$3:$AA$4)</f>
        <v>10</v>
      </c>
      <c r="F297" s="16">
        <f>INDEX($J$3:$N$7,MATCH(B297,$J$3:$J$7,0),MATCH(C297,$J$3:$N$3,0))</f>
        <v>0.05</v>
      </c>
      <c r="G297" s="9">
        <f t="shared" si="13"/>
        <v>9.5</v>
      </c>
      <c r="H297" s="9">
        <f>G297*D297</f>
        <v>4256</v>
      </c>
      <c r="I297" s="22"/>
      <c r="P297" s="1" t="str">
        <f t="shared" si="14"/>
        <v>39079JaipurLaptop</v>
      </c>
      <c r="Q297" s="1">
        <v>39079</v>
      </c>
      <c r="R297" s="1" t="s">
        <v>1653</v>
      </c>
      <c r="S297" s="1" t="s">
        <v>1648</v>
      </c>
      <c r="T297">
        <v>429</v>
      </c>
    </row>
    <row r="298" spans="1:20" x14ac:dyDescent="0.3">
      <c r="A298" s="8">
        <v>39081</v>
      </c>
      <c r="B298" s="8" t="s">
        <v>1647</v>
      </c>
      <c r="C298" s="8" t="s">
        <v>1650</v>
      </c>
      <c r="D298" s="9">
        <f t="shared" si="12"/>
        <v>353</v>
      </c>
      <c r="E298" s="9">
        <f>LOOKUP(C298,$X$3:$AA$4)</f>
        <v>500</v>
      </c>
      <c r="F298" s="16">
        <f>INDEX($J$3:$N$7,MATCH(B298,$J$3:$J$7,0),MATCH(C298,$J$3:$N$3,0))</f>
        <v>0.2</v>
      </c>
      <c r="G298" s="9">
        <f t="shared" si="13"/>
        <v>400</v>
      </c>
      <c r="H298" s="9">
        <f>G298*D298</f>
        <v>141200</v>
      </c>
      <c r="I298" s="22"/>
      <c r="P298" s="1" t="str">
        <f t="shared" si="14"/>
        <v>39156AgraLaptop</v>
      </c>
      <c r="Q298" s="1">
        <v>39156</v>
      </c>
      <c r="R298" s="1" t="s">
        <v>1654</v>
      </c>
      <c r="S298" s="1" t="s">
        <v>1648</v>
      </c>
      <c r="T298">
        <v>105</v>
      </c>
    </row>
    <row r="299" spans="1:20" x14ac:dyDescent="0.3">
      <c r="A299" s="8">
        <v>39081</v>
      </c>
      <c r="B299" s="8" t="s">
        <v>1647</v>
      </c>
      <c r="C299" s="8" t="s">
        <v>1651</v>
      </c>
      <c r="D299" s="9">
        <f t="shared" si="12"/>
        <v>253</v>
      </c>
      <c r="E299" s="9">
        <f>LOOKUP(C299,$X$3:$AA$4)</f>
        <v>10</v>
      </c>
      <c r="F299" s="16">
        <f>INDEX($J$3:$N$7,MATCH(B299,$J$3:$J$7,0),MATCH(C299,$J$3:$N$3,0))</f>
        <v>0.4</v>
      </c>
      <c r="G299" s="9">
        <f t="shared" si="13"/>
        <v>6</v>
      </c>
      <c r="H299" s="9">
        <f>G299*D299</f>
        <v>1518</v>
      </c>
      <c r="I299" s="22"/>
      <c r="P299" s="1" t="str">
        <f t="shared" si="14"/>
        <v>39188Jaipuriphone</v>
      </c>
      <c r="Q299" s="1">
        <v>39188</v>
      </c>
      <c r="R299" s="1" t="s">
        <v>1653</v>
      </c>
      <c r="S299" s="1" t="s">
        <v>1650</v>
      </c>
      <c r="T299">
        <v>410</v>
      </c>
    </row>
    <row r="300" spans="1:20" x14ac:dyDescent="0.3">
      <c r="A300" s="8">
        <v>39081</v>
      </c>
      <c r="B300" s="8" t="s">
        <v>1653</v>
      </c>
      <c r="C300" s="8" t="s">
        <v>1648</v>
      </c>
      <c r="D300" s="9">
        <f t="shared" si="12"/>
        <v>397</v>
      </c>
      <c r="E300" s="9">
        <f>LOOKUP(C300,$X$3:$AA$4)</f>
        <v>200</v>
      </c>
      <c r="F300" s="16">
        <f>INDEX($J$3:$N$7,MATCH(B300,$J$3:$J$7,0),MATCH(C300,$J$3:$N$3,0))</f>
        <v>0.09</v>
      </c>
      <c r="G300" s="9">
        <f t="shared" si="13"/>
        <v>182</v>
      </c>
      <c r="H300" s="9">
        <f>G300*D300</f>
        <v>72254</v>
      </c>
      <c r="I300" s="22"/>
      <c r="P300" s="1" t="str">
        <f t="shared" si="14"/>
        <v>39086JaipurChair</v>
      </c>
      <c r="Q300" s="1">
        <v>39086</v>
      </c>
      <c r="R300" s="1" t="s">
        <v>1653</v>
      </c>
      <c r="S300" s="1" t="s">
        <v>1651</v>
      </c>
      <c r="T300">
        <v>492</v>
      </c>
    </row>
    <row r="301" spans="1:20" x14ac:dyDescent="0.3">
      <c r="A301" s="8">
        <v>39081</v>
      </c>
      <c r="B301" s="8" t="s">
        <v>1653</v>
      </c>
      <c r="C301" s="8" t="s">
        <v>1649</v>
      </c>
      <c r="D301" s="9">
        <f t="shared" si="12"/>
        <v>320</v>
      </c>
      <c r="E301" s="9">
        <f>LOOKUP(C301,$X$3:$AA$4)</f>
        <v>10</v>
      </c>
      <c r="F301" s="16">
        <f>INDEX($J$3:$N$7,MATCH(B301,$J$3:$J$7,0),MATCH(C301,$J$3:$N$3,0))</f>
        <v>0.08</v>
      </c>
      <c r="G301" s="9">
        <f t="shared" si="13"/>
        <v>9.2000000000000011</v>
      </c>
      <c r="H301" s="9">
        <f>G301*D301</f>
        <v>2944.0000000000005</v>
      </c>
      <c r="I301" s="22"/>
      <c r="P301" s="1" t="str">
        <f t="shared" si="14"/>
        <v>39139Mumbaiiphone</v>
      </c>
      <c r="Q301" s="1">
        <v>39139</v>
      </c>
      <c r="R301" s="1" t="s">
        <v>1647</v>
      </c>
      <c r="S301" s="1" t="s">
        <v>1650</v>
      </c>
      <c r="T301">
        <v>357</v>
      </c>
    </row>
    <row r="302" spans="1:20" x14ac:dyDescent="0.3">
      <c r="A302" s="8">
        <v>39081</v>
      </c>
      <c r="B302" s="8" t="s">
        <v>1653</v>
      </c>
      <c r="C302" s="8" t="s">
        <v>1650</v>
      </c>
      <c r="D302" s="9">
        <f t="shared" si="12"/>
        <v>488</v>
      </c>
      <c r="E302" s="9">
        <f>LOOKUP(C302,$X$3:$AA$4)</f>
        <v>500</v>
      </c>
      <c r="F302" s="16">
        <f>INDEX($J$3:$N$7,MATCH(B302,$J$3:$J$7,0),MATCH(C302,$J$3:$N$3,0))</f>
        <v>0.2</v>
      </c>
      <c r="G302" s="9">
        <f t="shared" si="13"/>
        <v>400</v>
      </c>
      <c r="H302" s="9">
        <f>G302*D302</f>
        <v>195200</v>
      </c>
      <c r="I302" s="22"/>
      <c r="P302" s="1" t="str">
        <f t="shared" si="14"/>
        <v>39170MumbaiBulb</v>
      </c>
      <c r="Q302" s="1">
        <v>39170</v>
      </c>
      <c r="R302" s="1" t="s">
        <v>1647</v>
      </c>
      <c r="S302" s="1" t="s">
        <v>1649</v>
      </c>
      <c r="T302">
        <v>496</v>
      </c>
    </row>
    <row r="303" spans="1:20" x14ac:dyDescent="0.3">
      <c r="A303" s="8">
        <v>39081</v>
      </c>
      <c r="B303" s="8" t="s">
        <v>1653</v>
      </c>
      <c r="C303" s="8" t="s">
        <v>1651</v>
      </c>
      <c r="D303" s="9">
        <f t="shared" si="12"/>
        <v>333</v>
      </c>
      <c r="E303" s="9">
        <f>LOOKUP(C303,$X$3:$AA$4)</f>
        <v>10</v>
      </c>
      <c r="F303" s="16">
        <f>INDEX($J$3:$N$7,MATCH(B303,$J$3:$J$7,0),MATCH(C303,$J$3:$N$3,0))</f>
        <v>0.36</v>
      </c>
      <c r="G303" s="9">
        <f t="shared" si="13"/>
        <v>6.4</v>
      </c>
      <c r="H303" s="9">
        <f>G303*D303</f>
        <v>2131.2000000000003</v>
      </c>
      <c r="I303" s="22"/>
      <c r="P303" s="1" t="str">
        <f t="shared" si="14"/>
        <v>39098JaipurChair</v>
      </c>
      <c r="Q303" s="1">
        <v>39098</v>
      </c>
      <c r="R303" s="1" t="s">
        <v>1653</v>
      </c>
      <c r="S303" s="1" t="s">
        <v>1651</v>
      </c>
      <c r="T303">
        <v>440</v>
      </c>
    </row>
    <row r="304" spans="1:20" x14ac:dyDescent="0.3">
      <c r="A304" s="8">
        <v>39081</v>
      </c>
      <c r="B304" s="8" t="s">
        <v>1654</v>
      </c>
      <c r="C304" s="8" t="s">
        <v>1648</v>
      </c>
      <c r="D304" s="9">
        <f t="shared" si="12"/>
        <v>304</v>
      </c>
      <c r="E304" s="9">
        <f>LOOKUP(C304,$X$3:$AA$4)</f>
        <v>200</v>
      </c>
      <c r="F304" s="16">
        <f>INDEX($J$3:$N$7,MATCH(B304,$J$3:$J$7,0),MATCH(C304,$J$3:$N$3,0))</f>
        <v>0.05</v>
      </c>
      <c r="G304" s="9">
        <f t="shared" si="13"/>
        <v>190</v>
      </c>
      <c r="H304" s="9">
        <f>G304*D304</f>
        <v>57760</v>
      </c>
      <c r="I304" s="22"/>
      <c r="P304" s="1" t="str">
        <f t="shared" si="14"/>
        <v>39103DelhiLaptop</v>
      </c>
      <c r="Q304" s="1">
        <v>39103</v>
      </c>
      <c r="R304" s="1" t="s">
        <v>1646</v>
      </c>
      <c r="S304" s="1" t="s">
        <v>1648</v>
      </c>
      <c r="T304">
        <v>300</v>
      </c>
    </row>
    <row r="305" spans="1:20" x14ac:dyDescent="0.3">
      <c r="A305" s="8">
        <v>39081</v>
      </c>
      <c r="B305" s="8" t="s">
        <v>1654</v>
      </c>
      <c r="C305" s="8" t="s">
        <v>1649</v>
      </c>
      <c r="D305" s="9">
        <f t="shared" si="12"/>
        <v>232</v>
      </c>
      <c r="E305" s="9">
        <f>LOOKUP(C305,$X$3:$AA$4)</f>
        <v>10</v>
      </c>
      <c r="F305" s="16">
        <f>INDEX($J$3:$N$7,MATCH(B305,$J$3:$J$7,0),MATCH(C305,$J$3:$N$3,0))</f>
        <v>0.06</v>
      </c>
      <c r="G305" s="9">
        <f t="shared" si="13"/>
        <v>9.3999999999999986</v>
      </c>
      <c r="H305" s="9">
        <f>G305*D305</f>
        <v>2180.7999999999997</v>
      </c>
      <c r="I305" s="22"/>
      <c r="P305" s="1" t="str">
        <f t="shared" si="14"/>
        <v>39116MumbaiLaptop</v>
      </c>
      <c r="Q305" s="1">
        <v>39116</v>
      </c>
      <c r="R305" s="1" t="s">
        <v>1647</v>
      </c>
      <c r="S305" s="1" t="s">
        <v>1648</v>
      </c>
      <c r="T305">
        <v>241</v>
      </c>
    </row>
    <row r="306" spans="1:20" x14ac:dyDescent="0.3">
      <c r="A306" s="8">
        <v>39081</v>
      </c>
      <c r="B306" s="8" t="s">
        <v>1654</v>
      </c>
      <c r="C306" s="8" t="s">
        <v>1650</v>
      </c>
      <c r="D306" s="9">
        <f t="shared" si="12"/>
        <v>258</v>
      </c>
      <c r="E306" s="9">
        <f>LOOKUP(C306,$X$3:$AA$4)</f>
        <v>500</v>
      </c>
      <c r="F306" s="16">
        <f>INDEX($J$3:$N$7,MATCH(B306,$J$3:$J$7,0),MATCH(C306,$J$3:$N$3,0))</f>
        <v>0.25</v>
      </c>
      <c r="G306" s="9">
        <f t="shared" si="13"/>
        <v>375</v>
      </c>
      <c r="H306" s="9">
        <f>G306*D306</f>
        <v>96750</v>
      </c>
      <c r="I306" s="22"/>
      <c r="P306" s="1" t="str">
        <f t="shared" si="14"/>
        <v>39162DelhiBulb</v>
      </c>
      <c r="Q306" s="1">
        <v>39162</v>
      </c>
      <c r="R306" s="1" t="s">
        <v>1646</v>
      </c>
      <c r="S306" s="1" t="s">
        <v>1649</v>
      </c>
      <c r="T306">
        <v>114</v>
      </c>
    </row>
    <row r="307" spans="1:20" x14ac:dyDescent="0.3">
      <c r="A307" s="8">
        <v>39081</v>
      </c>
      <c r="B307" s="8" t="s">
        <v>1654</v>
      </c>
      <c r="C307" s="8" t="s">
        <v>1651</v>
      </c>
      <c r="D307" s="9">
        <f t="shared" si="12"/>
        <v>243</v>
      </c>
      <c r="E307" s="9">
        <f>LOOKUP(C307,$X$3:$AA$4)</f>
        <v>10</v>
      </c>
      <c r="F307" s="16">
        <f>INDEX($J$3:$N$7,MATCH(B307,$J$3:$J$7,0),MATCH(C307,$J$3:$N$3,0))</f>
        <v>0.4</v>
      </c>
      <c r="G307" s="9">
        <f t="shared" si="13"/>
        <v>6</v>
      </c>
      <c r="H307" s="9">
        <f>G307*D307</f>
        <v>1458</v>
      </c>
      <c r="I307" s="22"/>
      <c r="P307" s="1" t="str">
        <f t="shared" si="14"/>
        <v>39176MumbaiBulb</v>
      </c>
      <c r="Q307" s="1">
        <v>39176</v>
      </c>
      <c r="R307" s="1" t="s">
        <v>1647</v>
      </c>
      <c r="S307" s="1" t="s">
        <v>1649</v>
      </c>
      <c r="T307">
        <v>455</v>
      </c>
    </row>
    <row r="308" spans="1:20" x14ac:dyDescent="0.3">
      <c r="A308" s="8">
        <v>39082</v>
      </c>
      <c r="B308" s="8" t="s">
        <v>1646</v>
      </c>
      <c r="C308" s="8" t="s">
        <v>1648</v>
      </c>
      <c r="D308" s="9">
        <f t="shared" si="12"/>
        <v>221</v>
      </c>
      <c r="E308" s="9">
        <f>LOOKUP(C308,$X$3:$AA$4)</f>
        <v>200</v>
      </c>
      <c r="F308" s="16">
        <f>INDEX($J$3:$N$7,MATCH(B308,$J$3:$J$7,0),MATCH(C308,$J$3:$N$3,0))</f>
        <v>0.13</v>
      </c>
      <c r="G308" s="9">
        <f t="shared" si="13"/>
        <v>174</v>
      </c>
      <c r="H308" s="9">
        <f>G308*D308</f>
        <v>38454</v>
      </c>
      <c r="I308" s="22"/>
      <c r="P308" s="1" t="str">
        <f t="shared" si="14"/>
        <v>39095MumbaiChair</v>
      </c>
      <c r="Q308" s="1">
        <v>39095</v>
      </c>
      <c r="R308" s="1" t="s">
        <v>1647</v>
      </c>
      <c r="S308" s="1" t="s">
        <v>1651</v>
      </c>
      <c r="T308">
        <v>422</v>
      </c>
    </row>
    <row r="309" spans="1:20" x14ac:dyDescent="0.3">
      <c r="A309" s="8">
        <v>39082</v>
      </c>
      <c r="B309" s="8" t="s">
        <v>1646</v>
      </c>
      <c r="C309" s="8" t="s">
        <v>1649</v>
      </c>
      <c r="D309" s="9">
        <f t="shared" si="12"/>
        <v>168</v>
      </c>
      <c r="E309" s="9">
        <f>LOOKUP(C309,$X$3:$AA$4)</f>
        <v>10</v>
      </c>
      <c r="F309" s="16">
        <f>INDEX($J$3:$N$7,MATCH(B309,$J$3:$J$7,0),MATCH(C309,$J$3:$N$3,0))</f>
        <v>0.09</v>
      </c>
      <c r="G309" s="9">
        <f t="shared" si="13"/>
        <v>9.1</v>
      </c>
      <c r="H309" s="9">
        <f>G309*D309</f>
        <v>1528.8</v>
      </c>
      <c r="I309" s="22"/>
      <c r="P309" s="1" t="str">
        <f t="shared" si="14"/>
        <v>39120JaipurBulb</v>
      </c>
      <c r="Q309" s="1">
        <v>39120</v>
      </c>
      <c r="R309" s="1" t="s">
        <v>1653</v>
      </c>
      <c r="S309" s="1" t="s">
        <v>1649</v>
      </c>
      <c r="T309">
        <v>136</v>
      </c>
    </row>
    <row r="310" spans="1:20" x14ac:dyDescent="0.3">
      <c r="A310" s="8">
        <v>39082</v>
      </c>
      <c r="B310" s="8" t="s">
        <v>1646</v>
      </c>
      <c r="C310" s="8" t="s">
        <v>1650</v>
      </c>
      <c r="D310" s="9">
        <f t="shared" si="12"/>
        <v>284</v>
      </c>
      <c r="E310" s="9">
        <f>LOOKUP(C310,$X$3:$AA$4)</f>
        <v>500</v>
      </c>
      <c r="F310" s="16">
        <f>INDEX($J$3:$N$7,MATCH(B310,$J$3:$J$7,0),MATCH(C310,$J$3:$N$3,0))</f>
        <v>0.24</v>
      </c>
      <c r="G310" s="9">
        <f t="shared" si="13"/>
        <v>380</v>
      </c>
      <c r="H310" s="9">
        <f>G310*D310</f>
        <v>107920</v>
      </c>
      <c r="I310" s="22"/>
      <c r="P310" s="1" t="str">
        <f t="shared" si="14"/>
        <v>39182MumbaiLaptop</v>
      </c>
      <c r="Q310" s="1">
        <v>39182</v>
      </c>
      <c r="R310" s="1" t="s">
        <v>1647</v>
      </c>
      <c r="S310" s="1" t="s">
        <v>1648</v>
      </c>
      <c r="T310">
        <v>282</v>
      </c>
    </row>
    <row r="311" spans="1:20" x14ac:dyDescent="0.3">
      <c r="A311" s="8">
        <v>39082</v>
      </c>
      <c r="B311" s="8" t="s">
        <v>1646</v>
      </c>
      <c r="C311" s="8" t="s">
        <v>1651</v>
      </c>
      <c r="D311" s="9">
        <f t="shared" si="12"/>
        <v>221</v>
      </c>
      <c r="E311" s="9">
        <f>LOOKUP(C311,$X$3:$AA$4)</f>
        <v>10</v>
      </c>
      <c r="F311" s="16">
        <f>INDEX($J$3:$N$7,MATCH(B311,$J$3:$J$7,0),MATCH(C311,$J$3:$N$3,0))</f>
        <v>0.33</v>
      </c>
      <c r="G311" s="9">
        <f t="shared" si="13"/>
        <v>6.6999999999999993</v>
      </c>
      <c r="H311" s="9">
        <f>G311*D311</f>
        <v>1480.6999999999998</v>
      </c>
      <c r="I311" s="22"/>
      <c r="P311" s="1" t="str">
        <f t="shared" si="14"/>
        <v>39064MumbaiChair</v>
      </c>
      <c r="Q311" s="1">
        <v>39064</v>
      </c>
      <c r="R311" s="1" t="s">
        <v>1647</v>
      </c>
      <c r="S311" s="1" t="s">
        <v>1651</v>
      </c>
      <c r="T311">
        <v>121</v>
      </c>
    </row>
    <row r="312" spans="1:20" x14ac:dyDescent="0.3">
      <c r="A312" s="8">
        <v>39082</v>
      </c>
      <c r="B312" s="8" t="s">
        <v>1647</v>
      </c>
      <c r="C312" s="8" t="s">
        <v>1648</v>
      </c>
      <c r="D312" s="9">
        <f t="shared" si="12"/>
        <v>182</v>
      </c>
      <c r="E312" s="9">
        <f>LOOKUP(C312,$X$3:$AA$4)</f>
        <v>200</v>
      </c>
      <c r="F312" s="16">
        <f>INDEX($J$3:$N$7,MATCH(B312,$J$3:$J$7,0),MATCH(C312,$J$3:$N$3,0))</f>
        <v>0.1</v>
      </c>
      <c r="G312" s="9">
        <f t="shared" si="13"/>
        <v>180</v>
      </c>
      <c r="H312" s="9">
        <f>G312*D312</f>
        <v>32760</v>
      </c>
      <c r="I312" s="22"/>
      <c r="P312" s="1" t="str">
        <f t="shared" si="14"/>
        <v>39115Delhiiphone</v>
      </c>
      <c r="Q312" s="1">
        <v>39115</v>
      </c>
      <c r="R312" s="1" t="s">
        <v>1646</v>
      </c>
      <c r="S312" s="1" t="s">
        <v>1650</v>
      </c>
      <c r="T312">
        <v>111</v>
      </c>
    </row>
    <row r="313" spans="1:20" x14ac:dyDescent="0.3">
      <c r="A313" s="8">
        <v>39082</v>
      </c>
      <c r="B313" s="8" t="s">
        <v>1647</v>
      </c>
      <c r="C313" s="8" t="s">
        <v>1649</v>
      </c>
      <c r="D313" s="9">
        <f t="shared" si="12"/>
        <v>393</v>
      </c>
      <c r="E313" s="9">
        <f>LOOKUP(C313,$X$3:$AA$4)</f>
        <v>10</v>
      </c>
      <c r="F313" s="16">
        <f>INDEX($J$3:$N$7,MATCH(B313,$J$3:$J$7,0),MATCH(C313,$J$3:$N$3,0))</f>
        <v>0.05</v>
      </c>
      <c r="G313" s="9">
        <f t="shared" si="13"/>
        <v>9.5</v>
      </c>
      <c r="H313" s="9">
        <f>G313*D313</f>
        <v>3733.5</v>
      </c>
      <c r="I313" s="22"/>
      <c r="P313" s="1" t="str">
        <f t="shared" si="14"/>
        <v>39066MumbaiBulb</v>
      </c>
      <c r="Q313" s="1">
        <v>39066</v>
      </c>
      <c r="R313" s="1" t="s">
        <v>1647</v>
      </c>
      <c r="S313" s="1" t="s">
        <v>1649</v>
      </c>
      <c r="T313">
        <v>468</v>
      </c>
    </row>
    <row r="314" spans="1:20" x14ac:dyDescent="0.3">
      <c r="A314" s="8">
        <v>39082</v>
      </c>
      <c r="B314" s="8" t="s">
        <v>1647</v>
      </c>
      <c r="C314" s="8" t="s">
        <v>1650</v>
      </c>
      <c r="D314" s="9">
        <f t="shared" si="12"/>
        <v>475</v>
      </c>
      <c r="E314" s="9">
        <f>LOOKUP(C314,$X$3:$AA$4)</f>
        <v>500</v>
      </c>
      <c r="F314" s="16">
        <f>INDEX($J$3:$N$7,MATCH(B314,$J$3:$J$7,0),MATCH(C314,$J$3:$N$3,0))</f>
        <v>0.2</v>
      </c>
      <c r="G314" s="9">
        <f t="shared" si="13"/>
        <v>400</v>
      </c>
      <c r="H314" s="9">
        <f>G314*D314</f>
        <v>190000</v>
      </c>
      <c r="I314" s="22"/>
      <c r="P314" s="1" t="str">
        <f t="shared" si="14"/>
        <v>39091JaipurChair</v>
      </c>
      <c r="Q314" s="1">
        <v>39091</v>
      </c>
      <c r="R314" s="1" t="s">
        <v>1653</v>
      </c>
      <c r="S314" s="1" t="s">
        <v>1651</v>
      </c>
      <c r="T314">
        <v>208</v>
      </c>
    </row>
    <row r="315" spans="1:20" x14ac:dyDescent="0.3">
      <c r="A315" s="8">
        <v>39082</v>
      </c>
      <c r="B315" s="8" t="s">
        <v>1647</v>
      </c>
      <c r="C315" s="8" t="s">
        <v>1651</v>
      </c>
      <c r="D315" s="9">
        <f t="shared" si="12"/>
        <v>218</v>
      </c>
      <c r="E315" s="9">
        <f>LOOKUP(C315,$X$3:$AA$4)</f>
        <v>10</v>
      </c>
      <c r="F315" s="16">
        <f>INDEX($J$3:$N$7,MATCH(B315,$J$3:$J$7,0),MATCH(C315,$J$3:$N$3,0))</f>
        <v>0.4</v>
      </c>
      <c r="G315" s="9">
        <f t="shared" si="13"/>
        <v>6</v>
      </c>
      <c r="H315" s="9">
        <f>G315*D315</f>
        <v>1308</v>
      </c>
      <c r="I315" s="22"/>
      <c r="P315" s="1" t="str">
        <f t="shared" si="14"/>
        <v>39140DelhiChair</v>
      </c>
      <c r="Q315" s="1">
        <v>39140</v>
      </c>
      <c r="R315" s="1" t="s">
        <v>1646</v>
      </c>
      <c r="S315" s="1" t="s">
        <v>1651</v>
      </c>
      <c r="T315">
        <v>244</v>
      </c>
    </row>
    <row r="316" spans="1:20" x14ac:dyDescent="0.3">
      <c r="A316" s="8">
        <v>39082</v>
      </c>
      <c r="B316" s="8" t="s">
        <v>1653</v>
      </c>
      <c r="C316" s="8" t="s">
        <v>1648</v>
      </c>
      <c r="D316" s="9">
        <f t="shared" si="12"/>
        <v>257</v>
      </c>
      <c r="E316" s="9">
        <f>LOOKUP(C316,$X$3:$AA$4)</f>
        <v>200</v>
      </c>
      <c r="F316" s="16">
        <f>INDEX($J$3:$N$7,MATCH(B316,$J$3:$J$7,0),MATCH(C316,$J$3:$N$3,0))</f>
        <v>0.09</v>
      </c>
      <c r="G316" s="9">
        <f t="shared" si="13"/>
        <v>182</v>
      </c>
      <c r="H316" s="9">
        <f>G316*D316</f>
        <v>46774</v>
      </c>
      <c r="I316" s="22"/>
      <c r="P316" s="1" t="str">
        <f t="shared" si="14"/>
        <v>39148AgraLaptop</v>
      </c>
      <c r="Q316" s="1">
        <v>39148</v>
      </c>
      <c r="R316" s="1" t="s">
        <v>1654</v>
      </c>
      <c r="S316" s="1" t="s">
        <v>1648</v>
      </c>
      <c r="T316">
        <v>127</v>
      </c>
    </row>
    <row r="317" spans="1:20" x14ac:dyDescent="0.3">
      <c r="A317" s="8">
        <v>39082</v>
      </c>
      <c r="B317" s="8" t="s">
        <v>1653</v>
      </c>
      <c r="C317" s="8" t="s">
        <v>1649</v>
      </c>
      <c r="D317" s="9">
        <f t="shared" si="12"/>
        <v>122</v>
      </c>
      <c r="E317" s="9">
        <f>LOOKUP(C317,$X$3:$AA$4)</f>
        <v>10</v>
      </c>
      <c r="F317" s="16">
        <f>INDEX($J$3:$N$7,MATCH(B317,$J$3:$J$7,0),MATCH(C317,$J$3:$N$3,0))</f>
        <v>0.08</v>
      </c>
      <c r="G317" s="9">
        <f t="shared" si="13"/>
        <v>9.2000000000000011</v>
      </c>
      <c r="H317" s="9">
        <f>G317*D317</f>
        <v>1122.4000000000001</v>
      </c>
      <c r="I317" s="22"/>
      <c r="P317" s="1" t="str">
        <f t="shared" si="14"/>
        <v>39082MumbaiChair</v>
      </c>
      <c r="Q317" s="1">
        <v>39082</v>
      </c>
      <c r="R317" s="1" t="s">
        <v>1647</v>
      </c>
      <c r="S317" s="1" t="s">
        <v>1651</v>
      </c>
      <c r="T317">
        <v>218</v>
      </c>
    </row>
    <row r="318" spans="1:20" x14ac:dyDescent="0.3">
      <c r="A318" s="8">
        <v>39082</v>
      </c>
      <c r="B318" s="8" t="s">
        <v>1653</v>
      </c>
      <c r="C318" s="8" t="s">
        <v>1650</v>
      </c>
      <c r="D318" s="9">
        <f t="shared" si="12"/>
        <v>144</v>
      </c>
      <c r="E318" s="9">
        <f>LOOKUP(C318,$X$3:$AA$4)</f>
        <v>500</v>
      </c>
      <c r="F318" s="16">
        <f>INDEX($J$3:$N$7,MATCH(B318,$J$3:$J$7,0),MATCH(C318,$J$3:$N$3,0))</f>
        <v>0.2</v>
      </c>
      <c r="G318" s="9">
        <f t="shared" si="13"/>
        <v>400</v>
      </c>
      <c r="H318" s="9">
        <f>G318*D318</f>
        <v>57600</v>
      </c>
      <c r="I318" s="22"/>
      <c r="P318" s="1" t="str">
        <f t="shared" si="14"/>
        <v>39097Delhiiphone</v>
      </c>
      <c r="Q318" s="1">
        <v>39097</v>
      </c>
      <c r="R318" s="1" t="s">
        <v>1646</v>
      </c>
      <c r="S318" s="1" t="s">
        <v>1650</v>
      </c>
      <c r="T318">
        <v>312</v>
      </c>
    </row>
    <row r="319" spans="1:20" x14ac:dyDescent="0.3">
      <c r="A319" s="8">
        <v>39082</v>
      </c>
      <c r="B319" s="8" t="s">
        <v>1653</v>
      </c>
      <c r="C319" s="8" t="s">
        <v>1651</v>
      </c>
      <c r="D319" s="9">
        <f t="shared" si="12"/>
        <v>449</v>
      </c>
      <c r="E319" s="9">
        <f>LOOKUP(C319,$X$3:$AA$4)</f>
        <v>10</v>
      </c>
      <c r="F319" s="16">
        <f>INDEX($J$3:$N$7,MATCH(B319,$J$3:$J$7,0),MATCH(C319,$J$3:$N$3,0))</f>
        <v>0.36</v>
      </c>
      <c r="G319" s="9">
        <f t="shared" si="13"/>
        <v>6.4</v>
      </c>
      <c r="H319" s="9">
        <f>G319*D319</f>
        <v>2873.6000000000004</v>
      </c>
      <c r="I319" s="22"/>
      <c r="P319" s="1" t="str">
        <f t="shared" si="14"/>
        <v>39106JaipurChair</v>
      </c>
      <c r="Q319" s="1">
        <v>39106</v>
      </c>
      <c r="R319" s="1" t="s">
        <v>1653</v>
      </c>
      <c r="S319" s="1" t="s">
        <v>1651</v>
      </c>
      <c r="T319">
        <v>370</v>
      </c>
    </row>
    <row r="320" spans="1:20" x14ac:dyDescent="0.3">
      <c r="A320" s="8">
        <v>39082</v>
      </c>
      <c r="B320" s="8" t="s">
        <v>1654</v>
      </c>
      <c r="C320" s="8" t="s">
        <v>1648</v>
      </c>
      <c r="D320" s="9">
        <f t="shared" si="12"/>
        <v>333</v>
      </c>
      <c r="E320" s="9">
        <f>LOOKUP(C320,$X$3:$AA$4)</f>
        <v>200</v>
      </c>
      <c r="F320" s="16">
        <f>INDEX($J$3:$N$7,MATCH(B320,$J$3:$J$7,0),MATCH(C320,$J$3:$N$3,0))</f>
        <v>0.05</v>
      </c>
      <c r="G320" s="9">
        <f t="shared" si="13"/>
        <v>190</v>
      </c>
      <c r="H320" s="9">
        <f>G320*D320</f>
        <v>63270</v>
      </c>
      <c r="I320" s="22"/>
      <c r="P320" s="1" t="str">
        <f t="shared" si="14"/>
        <v>39125JaipurLaptop</v>
      </c>
      <c r="Q320" s="1">
        <v>39125</v>
      </c>
      <c r="R320" s="1" t="s">
        <v>1653</v>
      </c>
      <c r="S320" s="1" t="s">
        <v>1648</v>
      </c>
      <c r="T320">
        <v>124</v>
      </c>
    </row>
    <row r="321" spans="1:20" x14ac:dyDescent="0.3">
      <c r="A321" s="8">
        <v>39082</v>
      </c>
      <c r="B321" s="8" t="s">
        <v>1654</v>
      </c>
      <c r="C321" s="8" t="s">
        <v>1649</v>
      </c>
      <c r="D321" s="9">
        <f t="shared" si="12"/>
        <v>388</v>
      </c>
      <c r="E321" s="9">
        <f>LOOKUP(C321,$X$3:$AA$4)</f>
        <v>10</v>
      </c>
      <c r="F321" s="16">
        <f>INDEX($J$3:$N$7,MATCH(B321,$J$3:$J$7,0),MATCH(C321,$J$3:$N$3,0))</f>
        <v>0.06</v>
      </c>
      <c r="G321" s="9">
        <f t="shared" si="13"/>
        <v>9.3999999999999986</v>
      </c>
      <c r="H321" s="9">
        <f>G321*D321</f>
        <v>3647.1999999999994</v>
      </c>
      <c r="I321" s="22"/>
      <c r="P321" s="1" t="str">
        <f t="shared" si="14"/>
        <v>39155Agraiphone</v>
      </c>
      <c r="Q321" s="1">
        <v>39155</v>
      </c>
      <c r="R321" s="1" t="s">
        <v>1654</v>
      </c>
      <c r="S321" s="1" t="s">
        <v>1650</v>
      </c>
      <c r="T321">
        <v>491</v>
      </c>
    </row>
    <row r="322" spans="1:20" x14ac:dyDescent="0.3">
      <c r="A322" s="8">
        <v>39082</v>
      </c>
      <c r="B322" s="8" t="s">
        <v>1654</v>
      </c>
      <c r="C322" s="8" t="s">
        <v>1650</v>
      </c>
      <c r="D322" s="9">
        <f t="shared" si="12"/>
        <v>341</v>
      </c>
      <c r="E322" s="9">
        <f>LOOKUP(C322,$X$3:$AA$4)</f>
        <v>500</v>
      </c>
      <c r="F322" s="16">
        <f>INDEX($J$3:$N$7,MATCH(B322,$J$3:$J$7,0),MATCH(C322,$J$3:$N$3,0))</f>
        <v>0.25</v>
      </c>
      <c r="G322" s="9">
        <f t="shared" si="13"/>
        <v>375</v>
      </c>
      <c r="H322" s="9">
        <f>G322*D322</f>
        <v>127875</v>
      </c>
      <c r="I322" s="22"/>
      <c r="P322" s="1" t="str">
        <f t="shared" si="14"/>
        <v>39184Jaipuriphone</v>
      </c>
      <c r="Q322" s="1">
        <v>39184</v>
      </c>
      <c r="R322" s="1" t="s">
        <v>1653</v>
      </c>
      <c r="S322" s="1" t="s">
        <v>1650</v>
      </c>
      <c r="T322">
        <v>346</v>
      </c>
    </row>
    <row r="323" spans="1:20" x14ac:dyDescent="0.3">
      <c r="A323" s="8">
        <v>39082</v>
      </c>
      <c r="B323" s="8" t="s">
        <v>1654</v>
      </c>
      <c r="C323" s="8" t="s">
        <v>1651</v>
      </c>
      <c r="D323" s="9">
        <f t="shared" si="12"/>
        <v>240</v>
      </c>
      <c r="E323" s="9">
        <f>LOOKUP(C323,$X$3:$AA$4)</f>
        <v>10</v>
      </c>
      <c r="F323" s="16">
        <f>INDEX($J$3:$N$7,MATCH(B323,$J$3:$J$7,0),MATCH(C323,$J$3:$N$3,0))</f>
        <v>0.4</v>
      </c>
      <c r="G323" s="9">
        <f t="shared" si="13"/>
        <v>6</v>
      </c>
      <c r="H323" s="9">
        <f>G323*D323</f>
        <v>1440</v>
      </c>
      <c r="I323" s="22"/>
      <c r="P323" s="1" t="str">
        <f t="shared" si="14"/>
        <v>39153Delhiiphone</v>
      </c>
      <c r="Q323" s="1">
        <v>39153</v>
      </c>
      <c r="R323" s="1" t="s">
        <v>1646</v>
      </c>
      <c r="S323" s="1" t="s">
        <v>1650</v>
      </c>
      <c r="T323">
        <v>342</v>
      </c>
    </row>
    <row r="324" spans="1:20" x14ac:dyDescent="0.3">
      <c r="A324" s="8">
        <v>39083</v>
      </c>
      <c r="B324" s="8" t="s">
        <v>1646</v>
      </c>
      <c r="C324" s="8" t="s">
        <v>1648</v>
      </c>
      <c r="D324" s="9">
        <f t="shared" si="12"/>
        <v>379</v>
      </c>
      <c r="E324" s="9">
        <f>LOOKUP(C324,$X$3:$AA$4)</f>
        <v>200</v>
      </c>
      <c r="F324" s="16">
        <f>INDEX($J$3:$N$7,MATCH(B324,$J$3:$J$7,0),MATCH(C324,$J$3:$N$3,0))</f>
        <v>0.13</v>
      </c>
      <c r="G324" s="9">
        <f t="shared" si="13"/>
        <v>174</v>
      </c>
      <c r="H324" s="9">
        <f>G324*D324</f>
        <v>65946</v>
      </c>
      <c r="I324" s="22"/>
      <c r="P324" s="1" t="str">
        <f t="shared" si="14"/>
        <v>39114DelhiChair</v>
      </c>
      <c r="Q324" s="1">
        <v>39114</v>
      </c>
      <c r="R324" s="1" t="s">
        <v>1646</v>
      </c>
      <c r="S324" s="1" t="s">
        <v>1651</v>
      </c>
      <c r="T324">
        <v>371</v>
      </c>
    </row>
    <row r="325" spans="1:20" x14ac:dyDescent="0.3">
      <c r="A325" s="8">
        <v>39083</v>
      </c>
      <c r="B325" s="8" t="s">
        <v>1646</v>
      </c>
      <c r="C325" s="8" t="s">
        <v>1649</v>
      </c>
      <c r="D325" s="9">
        <f t="shared" ref="D325:D388" si="15">VLOOKUP(A325&amp;B325&amp;C325,$P$4:$T$2061,5,0)</f>
        <v>122</v>
      </c>
      <c r="E325" s="9">
        <f>LOOKUP(C325,$X$3:$AA$4)</f>
        <v>10</v>
      </c>
      <c r="F325" s="16">
        <f>INDEX($J$3:$N$7,MATCH(B325,$J$3:$J$7,0),MATCH(C325,$J$3:$N$3,0))</f>
        <v>0.09</v>
      </c>
      <c r="G325" s="9">
        <f t="shared" ref="G325:G388" si="16">E325*(1-F325)</f>
        <v>9.1</v>
      </c>
      <c r="H325" s="9">
        <f>G325*D325</f>
        <v>1110.2</v>
      </c>
      <c r="I325" s="22"/>
      <c r="P325" s="1" t="str">
        <f t="shared" ref="P325:P388" si="17">Q325&amp;R325&amp;S325</f>
        <v>39126DelhiChair</v>
      </c>
      <c r="Q325" s="1">
        <v>39126</v>
      </c>
      <c r="R325" s="1" t="s">
        <v>1646</v>
      </c>
      <c r="S325" s="1" t="s">
        <v>1651</v>
      </c>
      <c r="T325">
        <v>267</v>
      </c>
    </row>
    <row r="326" spans="1:20" x14ac:dyDescent="0.3">
      <c r="A326" s="8">
        <v>39083</v>
      </c>
      <c r="B326" s="8" t="s">
        <v>1646</v>
      </c>
      <c r="C326" s="8" t="s">
        <v>1650</v>
      </c>
      <c r="D326" s="9">
        <f t="shared" si="15"/>
        <v>268</v>
      </c>
      <c r="E326" s="9">
        <f>LOOKUP(C326,$X$3:$AA$4)</f>
        <v>500</v>
      </c>
      <c r="F326" s="16">
        <f>INDEX($J$3:$N$7,MATCH(B326,$J$3:$J$7,0),MATCH(C326,$J$3:$N$3,0))</f>
        <v>0.24</v>
      </c>
      <c r="G326" s="9">
        <f t="shared" si="16"/>
        <v>380</v>
      </c>
      <c r="H326" s="9">
        <f>G326*D326</f>
        <v>101840</v>
      </c>
      <c r="I326" s="22"/>
      <c r="P326" s="1" t="str">
        <f t="shared" si="17"/>
        <v>39149DelhiChair</v>
      </c>
      <c r="Q326" s="1">
        <v>39149</v>
      </c>
      <c r="R326" s="1" t="s">
        <v>1646</v>
      </c>
      <c r="S326" s="1" t="s">
        <v>1651</v>
      </c>
      <c r="T326">
        <v>421</v>
      </c>
    </row>
    <row r="327" spans="1:20" x14ac:dyDescent="0.3">
      <c r="A327" s="8">
        <v>39083</v>
      </c>
      <c r="B327" s="8" t="s">
        <v>1646</v>
      </c>
      <c r="C327" s="8" t="s">
        <v>1651</v>
      </c>
      <c r="D327" s="9">
        <f t="shared" si="15"/>
        <v>419</v>
      </c>
      <c r="E327" s="9">
        <f>LOOKUP(C327,$X$3:$AA$4)</f>
        <v>10</v>
      </c>
      <c r="F327" s="16">
        <f>INDEX($J$3:$N$7,MATCH(B327,$J$3:$J$7,0),MATCH(C327,$J$3:$N$3,0))</f>
        <v>0.33</v>
      </c>
      <c r="G327" s="9">
        <f t="shared" si="16"/>
        <v>6.6999999999999993</v>
      </c>
      <c r="H327" s="9">
        <f>G327*D327</f>
        <v>2807.2999999999997</v>
      </c>
      <c r="I327" s="22"/>
      <c r="P327" s="1" t="str">
        <f t="shared" si="17"/>
        <v>39149JaipurChair</v>
      </c>
      <c r="Q327" s="1">
        <v>39149</v>
      </c>
      <c r="R327" s="1" t="s">
        <v>1653</v>
      </c>
      <c r="S327" s="1" t="s">
        <v>1651</v>
      </c>
      <c r="T327">
        <v>265</v>
      </c>
    </row>
    <row r="328" spans="1:20" x14ac:dyDescent="0.3">
      <c r="A328" s="8">
        <v>39083</v>
      </c>
      <c r="B328" s="8" t="s">
        <v>1647</v>
      </c>
      <c r="C328" s="8" t="s">
        <v>1648</v>
      </c>
      <c r="D328" s="9">
        <f t="shared" si="15"/>
        <v>328</v>
      </c>
      <c r="E328" s="9">
        <f>LOOKUP(C328,$X$3:$AA$4)</f>
        <v>200</v>
      </c>
      <c r="F328" s="16">
        <f>INDEX($J$3:$N$7,MATCH(B328,$J$3:$J$7,0),MATCH(C328,$J$3:$N$3,0))</f>
        <v>0.1</v>
      </c>
      <c r="G328" s="9">
        <f t="shared" si="16"/>
        <v>180</v>
      </c>
      <c r="H328" s="9">
        <f>G328*D328</f>
        <v>59040</v>
      </c>
      <c r="I328" s="22"/>
      <c r="P328" s="1" t="str">
        <f t="shared" si="17"/>
        <v>39162Jaipuriphone</v>
      </c>
      <c r="Q328" s="1">
        <v>39162</v>
      </c>
      <c r="R328" s="1" t="s">
        <v>1653</v>
      </c>
      <c r="S328" s="1" t="s">
        <v>1650</v>
      </c>
      <c r="T328">
        <v>121</v>
      </c>
    </row>
    <row r="329" spans="1:20" x14ac:dyDescent="0.3">
      <c r="A329" s="8">
        <v>39083</v>
      </c>
      <c r="B329" s="8" t="s">
        <v>1647</v>
      </c>
      <c r="C329" s="8" t="s">
        <v>1649</v>
      </c>
      <c r="D329" s="9">
        <f t="shared" si="15"/>
        <v>387</v>
      </c>
      <c r="E329" s="9">
        <f>LOOKUP(C329,$X$3:$AA$4)</f>
        <v>10</v>
      </c>
      <c r="F329" s="16">
        <f>INDEX($J$3:$N$7,MATCH(B329,$J$3:$J$7,0),MATCH(C329,$J$3:$N$3,0))</f>
        <v>0.05</v>
      </c>
      <c r="G329" s="9">
        <f t="shared" si="16"/>
        <v>9.5</v>
      </c>
      <c r="H329" s="9">
        <f>G329*D329</f>
        <v>3676.5</v>
      </c>
      <c r="I329" s="22"/>
      <c r="P329" s="1" t="str">
        <f t="shared" si="17"/>
        <v>39169DelhiBulb</v>
      </c>
      <c r="Q329" s="1">
        <v>39169</v>
      </c>
      <c r="R329" s="1" t="s">
        <v>1646</v>
      </c>
      <c r="S329" s="1" t="s">
        <v>1649</v>
      </c>
      <c r="T329">
        <v>260</v>
      </c>
    </row>
    <row r="330" spans="1:20" x14ac:dyDescent="0.3">
      <c r="A330" s="8">
        <v>39083</v>
      </c>
      <c r="B330" s="8" t="s">
        <v>1647</v>
      </c>
      <c r="C330" s="8" t="s">
        <v>1650</v>
      </c>
      <c r="D330" s="9">
        <f t="shared" si="15"/>
        <v>102</v>
      </c>
      <c r="E330" s="9">
        <f>LOOKUP(C330,$X$3:$AA$4)</f>
        <v>500</v>
      </c>
      <c r="F330" s="16">
        <f>INDEX($J$3:$N$7,MATCH(B330,$J$3:$J$7,0),MATCH(C330,$J$3:$N$3,0))</f>
        <v>0.2</v>
      </c>
      <c r="G330" s="9">
        <f t="shared" si="16"/>
        <v>400</v>
      </c>
      <c r="H330" s="9">
        <f>G330*D330</f>
        <v>40800</v>
      </c>
      <c r="I330" s="22"/>
      <c r="P330" s="1" t="str">
        <f t="shared" si="17"/>
        <v>39092MumbaiChair</v>
      </c>
      <c r="Q330" s="1">
        <v>39092</v>
      </c>
      <c r="R330" s="1" t="s">
        <v>1647</v>
      </c>
      <c r="S330" s="1" t="s">
        <v>1651</v>
      </c>
      <c r="T330">
        <v>124</v>
      </c>
    </row>
    <row r="331" spans="1:20" x14ac:dyDescent="0.3">
      <c r="A331" s="8">
        <v>39083</v>
      </c>
      <c r="B331" s="8" t="s">
        <v>1647</v>
      </c>
      <c r="C331" s="8" t="s">
        <v>1651</v>
      </c>
      <c r="D331" s="9">
        <f t="shared" si="15"/>
        <v>316</v>
      </c>
      <c r="E331" s="9">
        <f>LOOKUP(C331,$X$3:$AA$4)</f>
        <v>10</v>
      </c>
      <c r="F331" s="16">
        <f>INDEX($J$3:$N$7,MATCH(B331,$J$3:$J$7,0),MATCH(C331,$J$3:$N$3,0))</f>
        <v>0.4</v>
      </c>
      <c r="G331" s="9">
        <f t="shared" si="16"/>
        <v>6</v>
      </c>
      <c r="H331" s="9">
        <f>G331*D331</f>
        <v>1896</v>
      </c>
      <c r="I331" s="22"/>
      <c r="P331" s="1" t="str">
        <f t="shared" si="17"/>
        <v>39131AgraLaptop</v>
      </c>
      <c r="Q331" s="1">
        <v>39131</v>
      </c>
      <c r="R331" s="1" t="s">
        <v>1654</v>
      </c>
      <c r="S331" s="1" t="s">
        <v>1648</v>
      </c>
      <c r="T331">
        <v>193</v>
      </c>
    </row>
    <row r="332" spans="1:20" x14ac:dyDescent="0.3">
      <c r="A332" s="8">
        <v>39083</v>
      </c>
      <c r="B332" s="8" t="s">
        <v>1653</v>
      </c>
      <c r="C332" s="8" t="s">
        <v>1648</v>
      </c>
      <c r="D332" s="9">
        <f t="shared" si="15"/>
        <v>326</v>
      </c>
      <c r="E332" s="9">
        <f>LOOKUP(C332,$X$3:$AA$4)</f>
        <v>200</v>
      </c>
      <c r="F332" s="16">
        <f>INDEX($J$3:$N$7,MATCH(B332,$J$3:$J$7,0),MATCH(C332,$J$3:$N$3,0))</f>
        <v>0.09</v>
      </c>
      <c r="G332" s="9">
        <f t="shared" si="16"/>
        <v>182</v>
      </c>
      <c r="H332" s="9">
        <f>G332*D332</f>
        <v>59332</v>
      </c>
      <c r="I332" s="22"/>
      <c r="P332" s="1" t="str">
        <f t="shared" si="17"/>
        <v>39167AgraBulb</v>
      </c>
      <c r="Q332" s="1">
        <v>39167</v>
      </c>
      <c r="R332" s="1" t="s">
        <v>1654</v>
      </c>
      <c r="S332" s="1" t="s">
        <v>1649</v>
      </c>
      <c r="T332">
        <v>434</v>
      </c>
    </row>
    <row r="333" spans="1:20" x14ac:dyDescent="0.3">
      <c r="A333" s="8">
        <v>39083</v>
      </c>
      <c r="B333" s="8" t="s">
        <v>1653</v>
      </c>
      <c r="C333" s="8" t="s">
        <v>1649</v>
      </c>
      <c r="D333" s="9">
        <f t="shared" si="15"/>
        <v>175</v>
      </c>
      <c r="E333" s="9">
        <f>LOOKUP(C333,$X$3:$AA$4)</f>
        <v>10</v>
      </c>
      <c r="F333" s="16">
        <f>INDEX($J$3:$N$7,MATCH(B333,$J$3:$J$7,0),MATCH(C333,$J$3:$N$3,0))</f>
        <v>0.08</v>
      </c>
      <c r="G333" s="9">
        <f t="shared" si="16"/>
        <v>9.2000000000000011</v>
      </c>
      <c r="H333" s="9">
        <f>G333*D333</f>
        <v>1610.0000000000002</v>
      </c>
      <c r="I333" s="22"/>
      <c r="P333" s="1" t="str">
        <f t="shared" si="17"/>
        <v>39115Jaipuriphone</v>
      </c>
      <c r="Q333" s="1">
        <v>39115</v>
      </c>
      <c r="R333" s="1" t="s">
        <v>1653</v>
      </c>
      <c r="S333" s="1" t="s">
        <v>1650</v>
      </c>
      <c r="T333">
        <v>435</v>
      </c>
    </row>
    <row r="334" spans="1:20" x14ac:dyDescent="0.3">
      <c r="A334" s="8">
        <v>39083</v>
      </c>
      <c r="B334" s="8" t="s">
        <v>1653</v>
      </c>
      <c r="C334" s="8" t="s">
        <v>1650</v>
      </c>
      <c r="D334" s="9">
        <f t="shared" si="15"/>
        <v>111</v>
      </c>
      <c r="E334" s="9">
        <f>LOOKUP(C334,$X$3:$AA$4)</f>
        <v>500</v>
      </c>
      <c r="F334" s="16">
        <f>INDEX($J$3:$N$7,MATCH(B334,$J$3:$J$7,0),MATCH(C334,$J$3:$N$3,0))</f>
        <v>0.2</v>
      </c>
      <c r="G334" s="9">
        <f t="shared" si="16"/>
        <v>400</v>
      </c>
      <c r="H334" s="9">
        <f>G334*D334</f>
        <v>44400</v>
      </c>
      <c r="I334" s="22"/>
      <c r="P334" s="1" t="str">
        <f t="shared" si="17"/>
        <v>39128MumbaiChair</v>
      </c>
      <c r="Q334" s="1">
        <v>39128</v>
      </c>
      <c r="R334" s="1" t="s">
        <v>1647</v>
      </c>
      <c r="S334" s="1" t="s">
        <v>1651</v>
      </c>
      <c r="T334">
        <v>174</v>
      </c>
    </row>
    <row r="335" spans="1:20" x14ac:dyDescent="0.3">
      <c r="A335" s="8">
        <v>39083</v>
      </c>
      <c r="B335" s="8" t="s">
        <v>1653</v>
      </c>
      <c r="C335" s="8" t="s">
        <v>1651</v>
      </c>
      <c r="D335" s="9">
        <f t="shared" si="15"/>
        <v>189</v>
      </c>
      <c r="E335" s="9">
        <f>LOOKUP(C335,$X$3:$AA$4)</f>
        <v>10</v>
      </c>
      <c r="F335" s="16">
        <f>INDEX($J$3:$N$7,MATCH(B335,$J$3:$J$7,0),MATCH(C335,$J$3:$N$3,0))</f>
        <v>0.36</v>
      </c>
      <c r="G335" s="9">
        <f t="shared" si="16"/>
        <v>6.4</v>
      </c>
      <c r="H335" s="9">
        <f>G335*D335</f>
        <v>1209.6000000000001</v>
      </c>
      <c r="I335" s="22"/>
      <c r="P335" s="1" t="str">
        <f t="shared" si="17"/>
        <v>39148AgraBulb</v>
      </c>
      <c r="Q335" s="1">
        <v>39148</v>
      </c>
      <c r="R335" s="1" t="s">
        <v>1654</v>
      </c>
      <c r="S335" s="1" t="s">
        <v>1649</v>
      </c>
      <c r="T335">
        <v>367</v>
      </c>
    </row>
    <row r="336" spans="1:20" x14ac:dyDescent="0.3">
      <c r="A336" s="8">
        <v>39083</v>
      </c>
      <c r="B336" s="8" t="s">
        <v>1654</v>
      </c>
      <c r="C336" s="8" t="s">
        <v>1648</v>
      </c>
      <c r="D336" s="9">
        <f t="shared" si="15"/>
        <v>144</v>
      </c>
      <c r="E336" s="9">
        <f>LOOKUP(C336,$X$3:$AA$4)</f>
        <v>200</v>
      </c>
      <c r="F336" s="16">
        <f>INDEX($J$3:$N$7,MATCH(B336,$J$3:$J$7,0),MATCH(C336,$J$3:$N$3,0))</f>
        <v>0.05</v>
      </c>
      <c r="G336" s="9">
        <f t="shared" si="16"/>
        <v>190</v>
      </c>
      <c r="H336" s="9">
        <f>G336*D336</f>
        <v>27360</v>
      </c>
      <c r="I336" s="22"/>
      <c r="P336" s="1" t="str">
        <f t="shared" si="17"/>
        <v>39183DelhiLaptop</v>
      </c>
      <c r="Q336" s="1">
        <v>39183</v>
      </c>
      <c r="R336" s="1" t="s">
        <v>1646</v>
      </c>
      <c r="S336" s="1" t="s">
        <v>1648</v>
      </c>
      <c r="T336">
        <v>347</v>
      </c>
    </row>
    <row r="337" spans="1:20" x14ac:dyDescent="0.3">
      <c r="A337" s="8">
        <v>39083</v>
      </c>
      <c r="B337" s="8" t="s">
        <v>1654</v>
      </c>
      <c r="C337" s="8" t="s">
        <v>1649</v>
      </c>
      <c r="D337" s="9">
        <f t="shared" si="15"/>
        <v>151</v>
      </c>
      <c r="E337" s="9">
        <f>LOOKUP(C337,$X$3:$AA$4)</f>
        <v>10</v>
      </c>
      <c r="F337" s="16">
        <f>INDEX($J$3:$N$7,MATCH(B337,$J$3:$J$7,0),MATCH(C337,$J$3:$N$3,0))</f>
        <v>0.06</v>
      </c>
      <c r="G337" s="9">
        <f t="shared" si="16"/>
        <v>9.3999999999999986</v>
      </c>
      <c r="H337" s="9">
        <f>G337*D337</f>
        <v>1419.3999999999999</v>
      </c>
      <c r="I337" s="22"/>
      <c r="P337" s="1" t="str">
        <f t="shared" si="17"/>
        <v>39186JaipurBulb</v>
      </c>
      <c r="Q337" s="1">
        <v>39186</v>
      </c>
      <c r="R337" s="1" t="s">
        <v>1653</v>
      </c>
      <c r="S337" s="1" t="s">
        <v>1649</v>
      </c>
      <c r="T337">
        <v>102</v>
      </c>
    </row>
    <row r="338" spans="1:20" x14ac:dyDescent="0.3">
      <c r="A338" s="8">
        <v>39083</v>
      </c>
      <c r="B338" s="8" t="s">
        <v>1654</v>
      </c>
      <c r="C338" s="8" t="s">
        <v>1650</v>
      </c>
      <c r="D338" s="9">
        <f t="shared" si="15"/>
        <v>314</v>
      </c>
      <c r="E338" s="9">
        <f>LOOKUP(C338,$X$3:$AA$4)</f>
        <v>500</v>
      </c>
      <c r="F338" s="16">
        <f>INDEX($J$3:$N$7,MATCH(B338,$J$3:$J$7,0),MATCH(C338,$J$3:$N$3,0))</f>
        <v>0.25</v>
      </c>
      <c r="G338" s="9">
        <f t="shared" si="16"/>
        <v>375</v>
      </c>
      <c r="H338" s="9">
        <f>G338*D338</f>
        <v>117750</v>
      </c>
      <c r="I338" s="22"/>
      <c r="P338" s="1" t="str">
        <f t="shared" si="17"/>
        <v>39067DelhiChair</v>
      </c>
      <c r="Q338" s="1">
        <v>39067</v>
      </c>
      <c r="R338" s="1" t="s">
        <v>1646</v>
      </c>
      <c r="S338" s="1" t="s">
        <v>1651</v>
      </c>
      <c r="T338">
        <v>372</v>
      </c>
    </row>
    <row r="339" spans="1:20" x14ac:dyDescent="0.3">
      <c r="A339" s="8">
        <v>39083</v>
      </c>
      <c r="B339" s="8" t="s">
        <v>1654</v>
      </c>
      <c r="C339" s="8" t="s">
        <v>1651</v>
      </c>
      <c r="D339" s="9">
        <f t="shared" si="15"/>
        <v>226</v>
      </c>
      <c r="E339" s="9">
        <f>LOOKUP(C339,$X$3:$AA$4)</f>
        <v>10</v>
      </c>
      <c r="F339" s="16">
        <f>INDEX($J$3:$N$7,MATCH(B339,$J$3:$J$7,0),MATCH(C339,$J$3:$N$3,0))</f>
        <v>0.4</v>
      </c>
      <c r="G339" s="9">
        <f t="shared" si="16"/>
        <v>6</v>
      </c>
      <c r="H339" s="9">
        <f>G339*D339</f>
        <v>1356</v>
      </c>
      <c r="I339" s="22"/>
      <c r="P339" s="1" t="str">
        <f t="shared" si="17"/>
        <v>39068AgraBulb</v>
      </c>
      <c r="Q339" s="1">
        <v>39068</v>
      </c>
      <c r="R339" s="1" t="s">
        <v>1654</v>
      </c>
      <c r="S339" s="1" t="s">
        <v>1649</v>
      </c>
      <c r="T339">
        <v>470</v>
      </c>
    </row>
    <row r="340" spans="1:20" x14ac:dyDescent="0.3">
      <c r="A340" s="8">
        <v>39084</v>
      </c>
      <c r="B340" s="8" t="s">
        <v>1646</v>
      </c>
      <c r="C340" s="8" t="s">
        <v>1648</v>
      </c>
      <c r="D340" s="9">
        <f t="shared" si="15"/>
        <v>210</v>
      </c>
      <c r="E340" s="9">
        <f>LOOKUP(C340,$X$3:$AA$4)</f>
        <v>200</v>
      </c>
      <c r="F340" s="16">
        <f>INDEX($J$3:$N$7,MATCH(B340,$J$3:$J$7,0),MATCH(C340,$J$3:$N$3,0))</f>
        <v>0.13</v>
      </c>
      <c r="G340" s="9">
        <f t="shared" si="16"/>
        <v>174</v>
      </c>
      <c r="H340" s="9">
        <f>G340*D340</f>
        <v>36540</v>
      </c>
      <c r="I340" s="22"/>
      <c r="P340" s="1" t="str">
        <f t="shared" si="17"/>
        <v>39075DelhiLaptop</v>
      </c>
      <c r="Q340" s="1">
        <v>39075</v>
      </c>
      <c r="R340" s="1" t="s">
        <v>1646</v>
      </c>
      <c r="S340" s="1" t="s">
        <v>1648</v>
      </c>
      <c r="T340">
        <v>410</v>
      </c>
    </row>
    <row r="341" spans="1:20" x14ac:dyDescent="0.3">
      <c r="A341" s="8">
        <v>39084</v>
      </c>
      <c r="B341" s="8" t="s">
        <v>1646</v>
      </c>
      <c r="C341" s="8" t="s">
        <v>1649</v>
      </c>
      <c r="D341" s="9">
        <f t="shared" si="15"/>
        <v>141</v>
      </c>
      <c r="E341" s="9">
        <f>LOOKUP(C341,$X$3:$AA$4)</f>
        <v>10</v>
      </c>
      <c r="F341" s="16">
        <f>INDEX($J$3:$N$7,MATCH(B341,$J$3:$J$7,0),MATCH(C341,$J$3:$N$3,0))</f>
        <v>0.09</v>
      </c>
      <c r="G341" s="9">
        <f t="shared" si="16"/>
        <v>9.1</v>
      </c>
      <c r="H341" s="9">
        <f>G341*D341</f>
        <v>1283.0999999999999</v>
      </c>
      <c r="I341" s="22"/>
      <c r="P341" s="1" t="str">
        <f t="shared" si="17"/>
        <v>39129Delhiiphone</v>
      </c>
      <c r="Q341" s="1">
        <v>39129</v>
      </c>
      <c r="R341" s="1" t="s">
        <v>1646</v>
      </c>
      <c r="S341" s="1" t="s">
        <v>1650</v>
      </c>
      <c r="T341">
        <v>298</v>
      </c>
    </row>
    <row r="342" spans="1:20" x14ac:dyDescent="0.3">
      <c r="A342" s="8">
        <v>39084</v>
      </c>
      <c r="B342" s="8" t="s">
        <v>1646</v>
      </c>
      <c r="C342" s="8" t="s">
        <v>1650</v>
      </c>
      <c r="D342" s="9">
        <f t="shared" si="15"/>
        <v>270</v>
      </c>
      <c r="E342" s="9">
        <f>LOOKUP(C342,$X$3:$AA$4)</f>
        <v>500</v>
      </c>
      <c r="F342" s="16">
        <f>INDEX($J$3:$N$7,MATCH(B342,$J$3:$J$7,0),MATCH(C342,$J$3:$N$3,0))</f>
        <v>0.24</v>
      </c>
      <c r="G342" s="9">
        <f t="shared" si="16"/>
        <v>380</v>
      </c>
      <c r="H342" s="9">
        <f>G342*D342</f>
        <v>102600</v>
      </c>
      <c r="I342" s="22"/>
      <c r="P342" s="1" t="str">
        <f t="shared" si="17"/>
        <v>39132MumbaiBulb</v>
      </c>
      <c r="Q342" s="1">
        <v>39132</v>
      </c>
      <c r="R342" s="1" t="s">
        <v>1647</v>
      </c>
      <c r="S342" s="1" t="s">
        <v>1649</v>
      </c>
      <c r="T342">
        <v>457</v>
      </c>
    </row>
    <row r="343" spans="1:20" x14ac:dyDescent="0.3">
      <c r="A343" s="8">
        <v>39084</v>
      </c>
      <c r="B343" s="8" t="s">
        <v>1646</v>
      </c>
      <c r="C343" s="8" t="s">
        <v>1651</v>
      </c>
      <c r="D343" s="9">
        <f t="shared" si="15"/>
        <v>303</v>
      </c>
      <c r="E343" s="9">
        <f>LOOKUP(C343,$X$3:$AA$4)</f>
        <v>10</v>
      </c>
      <c r="F343" s="16">
        <f>INDEX($J$3:$N$7,MATCH(B343,$J$3:$J$7,0),MATCH(C343,$J$3:$N$3,0))</f>
        <v>0.33</v>
      </c>
      <c r="G343" s="9">
        <f t="shared" si="16"/>
        <v>6.6999999999999993</v>
      </c>
      <c r="H343" s="9">
        <f>G343*D343</f>
        <v>2030.0999999999997</v>
      </c>
      <c r="I343" s="22"/>
      <c r="P343" s="1" t="str">
        <f t="shared" si="17"/>
        <v>39160JaipurLaptop</v>
      </c>
      <c r="Q343" s="1">
        <v>39160</v>
      </c>
      <c r="R343" s="1" t="s">
        <v>1653</v>
      </c>
      <c r="S343" s="1" t="s">
        <v>1648</v>
      </c>
      <c r="T343">
        <v>238</v>
      </c>
    </row>
    <row r="344" spans="1:20" x14ac:dyDescent="0.3">
      <c r="A344" s="8">
        <v>39084</v>
      </c>
      <c r="B344" s="8" t="s">
        <v>1647</v>
      </c>
      <c r="C344" s="8" t="s">
        <v>1648</v>
      </c>
      <c r="D344" s="9">
        <f t="shared" si="15"/>
        <v>356</v>
      </c>
      <c r="E344" s="9">
        <f>LOOKUP(C344,$X$3:$AA$4)</f>
        <v>200</v>
      </c>
      <c r="F344" s="16">
        <f>INDEX($J$3:$N$7,MATCH(B344,$J$3:$J$7,0),MATCH(C344,$J$3:$N$3,0))</f>
        <v>0.1</v>
      </c>
      <c r="G344" s="9">
        <f t="shared" si="16"/>
        <v>180</v>
      </c>
      <c r="H344" s="9">
        <f>G344*D344</f>
        <v>64080</v>
      </c>
      <c r="I344" s="22"/>
      <c r="P344" s="1" t="str">
        <f t="shared" si="17"/>
        <v>39187DelhiLaptop</v>
      </c>
      <c r="Q344" s="1">
        <v>39187</v>
      </c>
      <c r="R344" s="1" t="s">
        <v>1646</v>
      </c>
      <c r="S344" s="1" t="s">
        <v>1648</v>
      </c>
      <c r="T344">
        <v>327</v>
      </c>
    </row>
    <row r="345" spans="1:20" x14ac:dyDescent="0.3">
      <c r="A345" s="8">
        <v>39084</v>
      </c>
      <c r="B345" s="8" t="s">
        <v>1647</v>
      </c>
      <c r="C345" s="8" t="s">
        <v>1649</v>
      </c>
      <c r="D345" s="9">
        <f t="shared" si="15"/>
        <v>442</v>
      </c>
      <c r="E345" s="9">
        <f>LOOKUP(C345,$X$3:$AA$4)</f>
        <v>10</v>
      </c>
      <c r="F345" s="16">
        <f>INDEX($J$3:$N$7,MATCH(B345,$J$3:$J$7,0),MATCH(C345,$J$3:$N$3,0))</f>
        <v>0.05</v>
      </c>
      <c r="G345" s="9">
        <f t="shared" si="16"/>
        <v>9.5</v>
      </c>
      <c r="H345" s="9">
        <f>G345*D345</f>
        <v>4199</v>
      </c>
      <c r="I345" s="22"/>
      <c r="P345" s="1" t="str">
        <f t="shared" si="17"/>
        <v>39091JaipurLaptop</v>
      </c>
      <c r="Q345" s="1">
        <v>39091</v>
      </c>
      <c r="R345" s="1" t="s">
        <v>1653</v>
      </c>
      <c r="S345" s="1" t="s">
        <v>1648</v>
      </c>
      <c r="T345">
        <v>286</v>
      </c>
    </row>
    <row r="346" spans="1:20" x14ac:dyDescent="0.3">
      <c r="A346" s="8">
        <v>39084</v>
      </c>
      <c r="B346" s="8" t="s">
        <v>1647</v>
      </c>
      <c r="C346" s="8" t="s">
        <v>1650</v>
      </c>
      <c r="D346" s="9">
        <f t="shared" si="15"/>
        <v>323</v>
      </c>
      <c r="E346" s="9">
        <f>LOOKUP(C346,$X$3:$AA$4)</f>
        <v>500</v>
      </c>
      <c r="F346" s="16">
        <f>INDEX($J$3:$N$7,MATCH(B346,$J$3:$J$7,0),MATCH(C346,$J$3:$N$3,0))</f>
        <v>0.2</v>
      </c>
      <c r="G346" s="9">
        <f t="shared" si="16"/>
        <v>400</v>
      </c>
      <c r="H346" s="9">
        <f>G346*D346</f>
        <v>129200</v>
      </c>
      <c r="I346" s="22"/>
      <c r="P346" s="1" t="str">
        <f t="shared" si="17"/>
        <v>39109JaipurChair</v>
      </c>
      <c r="Q346" s="1">
        <v>39109</v>
      </c>
      <c r="R346" s="1" t="s">
        <v>1653</v>
      </c>
      <c r="S346" s="1" t="s">
        <v>1651</v>
      </c>
      <c r="T346">
        <v>445</v>
      </c>
    </row>
    <row r="347" spans="1:20" x14ac:dyDescent="0.3">
      <c r="A347" s="8">
        <v>39084</v>
      </c>
      <c r="B347" s="8" t="s">
        <v>1647</v>
      </c>
      <c r="C347" s="8" t="s">
        <v>1651</v>
      </c>
      <c r="D347" s="9">
        <f t="shared" si="15"/>
        <v>153</v>
      </c>
      <c r="E347" s="9">
        <f>LOOKUP(C347,$X$3:$AA$4)</f>
        <v>10</v>
      </c>
      <c r="F347" s="16">
        <f>INDEX($J$3:$N$7,MATCH(B347,$J$3:$J$7,0),MATCH(C347,$J$3:$N$3,0))</f>
        <v>0.4</v>
      </c>
      <c r="G347" s="9">
        <f t="shared" si="16"/>
        <v>6</v>
      </c>
      <c r="H347" s="9">
        <f>G347*D347</f>
        <v>918</v>
      </c>
      <c r="I347" s="22"/>
      <c r="P347" s="1" t="str">
        <f t="shared" si="17"/>
        <v>39160MumbaiBulb</v>
      </c>
      <c r="Q347" s="1">
        <v>39160</v>
      </c>
      <c r="R347" s="1" t="s">
        <v>1647</v>
      </c>
      <c r="S347" s="1" t="s">
        <v>1649</v>
      </c>
      <c r="T347">
        <v>132</v>
      </c>
    </row>
    <row r="348" spans="1:20" x14ac:dyDescent="0.3">
      <c r="A348" s="8">
        <v>39084</v>
      </c>
      <c r="B348" s="8" t="s">
        <v>1653</v>
      </c>
      <c r="C348" s="8" t="s">
        <v>1648</v>
      </c>
      <c r="D348" s="9">
        <f t="shared" si="15"/>
        <v>353</v>
      </c>
      <c r="E348" s="9">
        <f>LOOKUP(C348,$X$3:$AA$4)</f>
        <v>200</v>
      </c>
      <c r="F348" s="16">
        <f>INDEX($J$3:$N$7,MATCH(B348,$J$3:$J$7,0),MATCH(C348,$J$3:$N$3,0))</f>
        <v>0.09</v>
      </c>
      <c r="G348" s="9">
        <f t="shared" si="16"/>
        <v>182</v>
      </c>
      <c r="H348" s="9">
        <f>G348*D348</f>
        <v>64246</v>
      </c>
      <c r="I348" s="22"/>
      <c r="P348" s="1" t="str">
        <f t="shared" si="17"/>
        <v>39179DelhiBulb</v>
      </c>
      <c r="Q348" s="1">
        <v>39179</v>
      </c>
      <c r="R348" s="1" t="s">
        <v>1646</v>
      </c>
      <c r="S348" s="1" t="s">
        <v>1649</v>
      </c>
      <c r="T348">
        <v>147</v>
      </c>
    </row>
    <row r="349" spans="1:20" x14ac:dyDescent="0.3">
      <c r="A349" s="8">
        <v>39084</v>
      </c>
      <c r="B349" s="8" t="s">
        <v>1653</v>
      </c>
      <c r="C349" s="8" t="s">
        <v>1649</v>
      </c>
      <c r="D349" s="9">
        <f t="shared" si="15"/>
        <v>308</v>
      </c>
      <c r="E349" s="9">
        <f>LOOKUP(C349,$X$3:$AA$4)</f>
        <v>10</v>
      </c>
      <c r="F349" s="16">
        <f>INDEX($J$3:$N$7,MATCH(B349,$J$3:$J$7,0),MATCH(C349,$J$3:$N$3,0))</f>
        <v>0.08</v>
      </c>
      <c r="G349" s="9">
        <f t="shared" si="16"/>
        <v>9.2000000000000011</v>
      </c>
      <c r="H349" s="9">
        <f>G349*D349</f>
        <v>2833.6000000000004</v>
      </c>
      <c r="I349" s="22"/>
      <c r="P349" s="1" t="str">
        <f t="shared" si="17"/>
        <v>39124DelhiLaptop</v>
      </c>
      <c r="Q349" s="1">
        <v>39124</v>
      </c>
      <c r="R349" s="1" t="s">
        <v>1646</v>
      </c>
      <c r="S349" s="1" t="s">
        <v>1648</v>
      </c>
      <c r="T349">
        <v>491</v>
      </c>
    </row>
    <row r="350" spans="1:20" x14ac:dyDescent="0.3">
      <c r="A350" s="8">
        <v>39084</v>
      </c>
      <c r="B350" s="8" t="s">
        <v>1653</v>
      </c>
      <c r="C350" s="8" t="s">
        <v>1650</v>
      </c>
      <c r="D350" s="9">
        <f t="shared" si="15"/>
        <v>169</v>
      </c>
      <c r="E350" s="9">
        <f>LOOKUP(C350,$X$3:$AA$4)</f>
        <v>500</v>
      </c>
      <c r="F350" s="16">
        <f>INDEX($J$3:$N$7,MATCH(B350,$J$3:$J$7,0),MATCH(C350,$J$3:$N$3,0))</f>
        <v>0.2</v>
      </c>
      <c r="G350" s="9">
        <f t="shared" si="16"/>
        <v>400</v>
      </c>
      <c r="H350" s="9">
        <f>G350*D350</f>
        <v>67600</v>
      </c>
      <c r="I350" s="22"/>
      <c r="P350" s="1" t="str">
        <f t="shared" si="17"/>
        <v>39125DelhiChair</v>
      </c>
      <c r="Q350" s="1">
        <v>39125</v>
      </c>
      <c r="R350" s="1" t="s">
        <v>1646</v>
      </c>
      <c r="S350" s="1" t="s">
        <v>1651</v>
      </c>
      <c r="T350">
        <v>304</v>
      </c>
    </row>
    <row r="351" spans="1:20" x14ac:dyDescent="0.3">
      <c r="A351" s="8">
        <v>39084</v>
      </c>
      <c r="B351" s="8" t="s">
        <v>1653</v>
      </c>
      <c r="C351" s="8" t="s">
        <v>1651</v>
      </c>
      <c r="D351" s="9">
        <f t="shared" si="15"/>
        <v>254</v>
      </c>
      <c r="E351" s="9">
        <f>LOOKUP(C351,$X$3:$AA$4)</f>
        <v>10</v>
      </c>
      <c r="F351" s="16">
        <f>INDEX($J$3:$N$7,MATCH(B351,$J$3:$J$7,0),MATCH(C351,$J$3:$N$3,0))</f>
        <v>0.36</v>
      </c>
      <c r="G351" s="9">
        <f t="shared" si="16"/>
        <v>6.4</v>
      </c>
      <c r="H351" s="9">
        <f>G351*D351</f>
        <v>1625.6000000000001</v>
      </c>
      <c r="I351" s="22"/>
      <c r="P351" s="1" t="str">
        <f t="shared" si="17"/>
        <v>39125Delhiiphone</v>
      </c>
      <c r="Q351" s="1">
        <v>39125</v>
      </c>
      <c r="R351" s="1" t="s">
        <v>1646</v>
      </c>
      <c r="S351" s="1" t="s">
        <v>1650</v>
      </c>
      <c r="T351">
        <v>455</v>
      </c>
    </row>
    <row r="352" spans="1:20" x14ac:dyDescent="0.3">
      <c r="A352" s="8">
        <v>39084</v>
      </c>
      <c r="B352" s="8" t="s">
        <v>1654</v>
      </c>
      <c r="C352" s="8" t="s">
        <v>1648</v>
      </c>
      <c r="D352" s="9">
        <f t="shared" si="15"/>
        <v>416</v>
      </c>
      <c r="E352" s="9">
        <f>LOOKUP(C352,$X$3:$AA$4)</f>
        <v>200</v>
      </c>
      <c r="F352" s="16">
        <f>INDEX($J$3:$N$7,MATCH(B352,$J$3:$J$7,0),MATCH(C352,$J$3:$N$3,0))</f>
        <v>0.05</v>
      </c>
      <c r="G352" s="9">
        <f t="shared" si="16"/>
        <v>190</v>
      </c>
      <c r="H352" s="9">
        <f>G352*D352</f>
        <v>79040</v>
      </c>
      <c r="I352" s="22"/>
      <c r="P352" s="1" t="str">
        <f t="shared" si="17"/>
        <v>39166MumbaiChair</v>
      </c>
      <c r="Q352" s="1">
        <v>39166</v>
      </c>
      <c r="R352" s="1" t="s">
        <v>1647</v>
      </c>
      <c r="S352" s="1" t="s">
        <v>1651</v>
      </c>
      <c r="T352">
        <v>302</v>
      </c>
    </row>
    <row r="353" spans="1:20" x14ac:dyDescent="0.3">
      <c r="A353" s="8">
        <v>39084</v>
      </c>
      <c r="B353" s="8" t="s">
        <v>1654</v>
      </c>
      <c r="C353" s="8" t="s">
        <v>1649</v>
      </c>
      <c r="D353" s="9">
        <f t="shared" si="15"/>
        <v>466</v>
      </c>
      <c r="E353" s="9">
        <f>LOOKUP(C353,$X$3:$AA$4)</f>
        <v>10</v>
      </c>
      <c r="F353" s="16">
        <f>INDEX($J$3:$N$7,MATCH(B353,$J$3:$J$7,0),MATCH(C353,$J$3:$N$3,0))</f>
        <v>0.06</v>
      </c>
      <c r="G353" s="9">
        <f t="shared" si="16"/>
        <v>9.3999999999999986</v>
      </c>
      <c r="H353" s="9">
        <f>G353*D353</f>
        <v>4380.3999999999996</v>
      </c>
      <c r="I353" s="22"/>
      <c r="P353" s="1" t="str">
        <f t="shared" si="17"/>
        <v>39121AgraLaptop</v>
      </c>
      <c r="Q353" s="1">
        <v>39121</v>
      </c>
      <c r="R353" s="1" t="s">
        <v>1654</v>
      </c>
      <c r="S353" s="1" t="s">
        <v>1648</v>
      </c>
      <c r="T353">
        <v>307</v>
      </c>
    </row>
    <row r="354" spans="1:20" x14ac:dyDescent="0.3">
      <c r="A354" s="8">
        <v>39084</v>
      </c>
      <c r="B354" s="8" t="s">
        <v>1654</v>
      </c>
      <c r="C354" s="8" t="s">
        <v>1650</v>
      </c>
      <c r="D354" s="9">
        <f t="shared" si="15"/>
        <v>352</v>
      </c>
      <c r="E354" s="9">
        <f>LOOKUP(C354,$X$3:$AA$4)</f>
        <v>500</v>
      </c>
      <c r="F354" s="16">
        <f>INDEX($J$3:$N$7,MATCH(B354,$J$3:$J$7,0),MATCH(C354,$J$3:$N$3,0))</f>
        <v>0.25</v>
      </c>
      <c r="G354" s="9">
        <f t="shared" si="16"/>
        <v>375</v>
      </c>
      <c r="H354" s="9">
        <f>G354*D354</f>
        <v>132000</v>
      </c>
      <c r="I354" s="22"/>
      <c r="P354" s="1" t="str">
        <f t="shared" si="17"/>
        <v>39071Jaipuriphone</v>
      </c>
      <c r="Q354" s="1">
        <v>39071</v>
      </c>
      <c r="R354" s="1" t="s">
        <v>1653</v>
      </c>
      <c r="S354" s="1" t="s">
        <v>1650</v>
      </c>
      <c r="T354">
        <v>408</v>
      </c>
    </row>
    <row r="355" spans="1:20" x14ac:dyDescent="0.3">
      <c r="A355" s="8">
        <v>39084</v>
      </c>
      <c r="B355" s="8" t="s">
        <v>1654</v>
      </c>
      <c r="C355" s="8" t="s">
        <v>1651</v>
      </c>
      <c r="D355" s="9">
        <f t="shared" si="15"/>
        <v>321</v>
      </c>
      <c r="E355" s="9">
        <f>LOOKUP(C355,$X$3:$AA$4)</f>
        <v>10</v>
      </c>
      <c r="F355" s="16">
        <f>INDEX($J$3:$N$7,MATCH(B355,$J$3:$J$7,0),MATCH(C355,$J$3:$N$3,0))</f>
        <v>0.4</v>
      </c>
      <c r="G355" s="9">
        <f t="shared" si="16"/>
        <v>6</v>
      </c>
      <c r="H355" s="9">
        <f>G355*D355</f>
        <v>1926</v>
      </c>
      <c r="I355" s="22"/>
      <c r="P355" s="1" t="str">
        <f t="shared" si="17"/>
        <v>39152JaipurLaptop</v>
      </c>
      <c r="Q355" s="1">
        <v>39152</v>
      </c>
      <c r="R355" s="1" t="s">
        <v>1653</v>
      </c>
      <c r="S355" s="1" t="s">
        <v>1648</v>
      </c>
      <c r="T355">
        <v>423</v>
      </c>
    </row>
    <row r="356" spans="1:20" x14ac:dyDescent="0.3">
      <c r="A356" s="8">
        <v>39085</v>
      </c>
      <c r="B356" s="8" t="s">
        <v>1646</v>
      </c>
      <c r="C356" s="8" t="s">
        <v>1648</v>
      </c>
      <c r="D356" s="9">
        <f t="shared" si="15"/>
        <v>391</v>
      </c>
      <c r="E356" s="9">
        <f>LOOKUP(C356,$X$3:$AA$4)</f>
        <v>200</v>
      </c>
      <c r="F356" s="16">
        <f>INDEX($J$3:$N$7,MATCH(B356,$J$3:$J$7,0),MATCH(C356,$J$3:$N$3,0))</f>
        <v>0.13</v>
      </c>
      <c r="G356" s="9">
        <f t="shared" si="16"/>
        <v>174</v>
      </c>
      <c r="H356" s="9">
        <f>G356*D356</f>
        <v>68034</v>
      </c>
      <c r="I356" s="22"/>
      <c r="P356" s="1" t="str">
        <f t="shared" si="17"/>
        <v>39083JaipurBulb</v>
      </c>
      <c r="Q356" s="1">
        <v>39083</v>
      </c>
      <c r="R356" s="1" t="s">
        <v>1653</v>
      </c>
      <c r="S356" s="1" t="s">
        <v>1649</v>
      </c>
      <c r="T356">
        <v>175</v>
      </c>
    </row>
    <row r="357" spans="1:20" x14ac:dyDescent="0.3">
      <c r="A357" s="8">
        <v>39085</v>
      </c>
      <c r="B357" s="8" t="s">
        <v>1646</v>
      </c>
      <c r="C357" s="8" t="s">
        <v>1649</v>
      </c>
      <c r="D357" s="9">
        <f t="shared" si="15"/>
        <v>463</v>
      </c>
      <c r="E357" s="9">
        <f>LOOKUP(C357,$X$3:$AA$4)</f>
        <v>10</v>
      </c>
      <c r="F357" s="16">
        <f>INDEX($J$3:$N$7,MATCH(B357,$J$3:$J$7,0),MATCH(C357,$J$3:$N$3,0))</f>
        <v>0.09</v>
      </c>
      <c r="G357" s="9">
        <f t="shared" si="16"/>
        <v>9.1</v>
      </c>
      <c r="H357" s="9">
        <f>G357*D357</f>
        <v>4213.3</v>
      </c>
      <c r="I357" s="22"/>
      <c r="P357" s="1" t="str">
        <f t="shared" si="17"/>
        <v>39100JaipurBulb</v>
      </c>
      <c r="Q357" s="1">
        <v>39100</v>
      </c>
      <c r="R357" s="1" t="s">
        <v>1653</v>
      </c>
      <c r="S357" s="1" t="s">
        <v>1649</v>
      </c>
      <c r="T357">
        <v>316</v>
      </c>
    </row>
    <row r="358" spans="1:20" x14ac:dyDescent="0.3">
      <c r="A358" s="8">
        <v>39085</v>
      </c>
      <c r="B358" s="8" t="s">
        <v>1646</v>
      </c>
      <c r="C358" s="8" t="s">
        <v>1650</v>
      </c>
      <c r="D358" s="9">
        <f t="shared" si="15"/>
        <v>292</v>
      </c>
      <c r="E358" s="9">
        <f>LOOKUP(C358,$X$3:$AA$4)</f>
        <v>500</v>
      </c>
      <c r="F358" s="16">
        <f>INDEX($J$3:$N$7,MATCH(B358,$J$3:$J$7,0),MATCH(C358,$J$3:$N$3,0))</f>
        <v>0.24</v>
      </c>
      <c r="G358" s="9">
        <f t="shared" si="16"/>
        <v>380</v>
      </c>
      <c r="H358" s="9">
        <f>G358*D358</f>
        <v>110960</v>
      </c>
      <c r="I358" s="22"/>
      <c r="P358" s="1" t="str">
        <f t="shared" si="17"/>
        <v>39117Delhiiphone</v>
      </c>
      <c r="Q358" s="1">
        <v>39117</v>
      </c>
      <c r="R358" s="1" t="s">
        <v>1646</v>
      </c>
      <c r="S358" s="1" t="s">
        <v>1650</v>
      </c>
      <c r="T358">
        <v>123</v>
      </c>
    </row>
    <row r="359" spans="1:20" x14ac:dyDescent="0.3">
      <c r="A359" s="8">
        <v>39085</v>
      </c>
      <c r="B359" s="8" t="s">
        <v>1646</v>
      </c>
      <c r="C359" s="8" t="s">
        <v>1651</v>
      </c>
      <c r="D359" s="9">
        <f t="shared" si="15"/>
        <v>112</v>
      </c>
      <c r="E359" s="9">
        <f>LOOKUP(C359,$X$3:$AA$4)</f>
        <v>10</v>
      </c>
      <c r="F359" s="16">
        <f>INDEX($J$3:$N$7,MATCH(B359,$J$3:$J$7,0),MATCH(C359,$J$3:$N$3,0))</f>
        <v>0.33</v>
      </c>
      <c r="G359" s="9">
        <f t="shared" si="16"/>
        <v>6.6999999999999993</v>
      </c>
      <c r="H359" s="9">
        <f>G359*D359</f>
        <v>750.39999999999986</v>
      </c>
      <c r="I359" s="22"/>
      <c r="P359" s="1" t="str">
        <f t="shared" si="17"/>
        <v>39165AgraBulb</v>
      </c>
      <c r="Q359" s="1">
        <v>39165</v>
      </c>
      <c r="R359" s="1" t="s">
        <v>1654</v>
      </c>
      <c r="S359" s="1" t="s">
        <v>1649</v>
      </c>
      <c r="T359">
        <v>346</v>
      </c>
    </row>
    <row r="360" spans="1:20" x14ac:dyDescent="0.3">
      <c r="A360" s="8">
        <v>39085</v>
      </c>
      <c r="B360" s="8" t="s">
        <v>1647</v>
      </c>
      <c r="C360" s="8" t="s">
        <v>1648</v>
      </c>
      <c r="D360" s="9">
        <f t="shared" si="15"/>
        <v>200</v>
      </c>
      <c r="E360" s="9">
        <f>LOOKUP(C360,$X$3:$AA$4)</f>
        <v>200</v>
      </c>
      <c r="F360" s="16">
        <f>INDEX($J$3:$N$7,MATCH(B360,$J$3:$J$7,0),MATCH(C360,$J$3:$N$3,0))</f>
        <v>0.1</v>
      </c>
      <c r="G360" s="9">
        <f t="shared" si="16"/>
        <v>180</v>
      </c>
      <c r="H360" s="9">
        <f>G360*D360</f>
        <v>36000</v>
      </c>
      <c r="I360" s="22"/>
      <c r="P360" s="1" t="str">
        <f t="shared" si="17"/>
        <v>39177MumbaiLaptop</v>
      </c>
      <c r="Q360" s="1">
        <v>39177</v>
      </c>
      <c r="R360" s="1" t="s">
        <v>1647</v>
      </c>
      <c r="S360" s="1" t="s">
        <v>1648</v>
      </c>
      <c r="T360">
        <v>464</v>
      </c>
    </row>
    <row r="361" spans="1:20" x14ac:dyDescent="0.3">
      <c r="A361" s="8">
        <v>39085</v>
      </c>
      <c r="B361" s="8" t="s">
        <v>1647</v>
      </c>
      <c r="C361" s="8" t="s">
        <v>1649</v>
      </c>
      <c r="D361" s="9">
        <f t="shared" si="15"/>
        <v>137</v>
      </c>
      <c r="E361" s="9">
        <f>LOOKUP(C361,$X$3:$AA$4)</f>
        <v>10</v>
      </c>
      <c r="F361" s="16">
        <f>INDEX($J$3:$N$7,MATCH(B361,$J$3:$J$7,0),MATCH(C361,$J$3:$N$3,0))</f>
        <v>0.05</v>
      </c>
      <c r="G361" s="9">
        <f t="shared" si="16"/>
        <v>9.5</v>
      </c>
      <c r="H361" s="9">
        <f>G361*D361</f>
        <v>1301.5</v>
      </c>
      <c r="I361" s="22"/>
      <c r="P361" s="1" t="str">
        <f t="shared" si="17"/>
        <v>39190AgraLaptop</v>
      </c>
      <c r="Q361" s="1">
        <v>39190</v>
      </c>
      <c r="R361" s="1" t="s">
        <v>1654</v>
      </c>
      <c r="S361" s="1" t="s">
        <v>1648</v>
      </c>
      <c r="T361">
        <v>145</v>
      </c>
    </row>
    <row r="362" spans="1:20" x14ac:dyDescent="0.3">
      <c r="A362" s="8">
        <v>39085</v>
      </c>
      <c r="B362" s="8" t="s">
        <v>1647</v>
      </c>
      <c r="C362" s="8" t="s">
        <v>1650</v>
      </c>
      <c r="D362" s="9">
        <f t="shared" si="15"/>
        <v>410</v>
      </c>
      <c r="E362" s="9">
        <f>LOOKUP(C362,$X$3:$AA$4)</f>
        <v>500</v>
      </c>
      <c r="F362" s="16">
        <f>INDEX($J$3:$N$7,MATCH(B362,$J$3:$J$7,0),MATCH(C362,$J$3:$N$3,0))</f>
        <v>0.2</v>
      </c>
      <c r="G362" s="9">
        <f t="shared" si="16"/>
        <v>400</v>
      </c>
      <c r="H362" s="9">
        <f>G362*D362</f>
        <v>164000</v>
      </c>
      <c r="I362" s="22"/>
      <c r="P362" s="1" t="str">
        <f t="shared" si="17"/>
        <v>39072DelhiLaptop</v>
      </c>
      <c r="Q362" s="1">
        <v>39072</v>
      </c>
      <c r="R362" s="1" t="s">
        <v>1646</v>
      </c>
      <c r="S362" s="1" t="s">
        <v>1648</v>
      </c>
      <c r="T362">
        <v>269</v>
      </c>
    </row>
    <row r="363" spans="1:20" x14ac:dyDescent="0.3">
      <c r="A363" s="8">
        <v>39085</v>
      </c>
      <c r="B363" s="8" t="s">
        <v>1647</v>
      </c>
      <c r="C363" s="8" t="s">
        <v>1651</v>
      </c>
      <c r="D363" s="9">
        <f t="shared" si="15"/>
        <v>307</v>
      </c>
      <c r="E363" s="9">
        <f>LOOKUP(C363,$X$3:$AA$4)</f>
        <v>10</v>
      </c>
      <c r="F363" s="16">
        <f>INDEX($J$3:$N$7,MATCH(B363,$J$3:$J$7,0),MATCH(C363,$J$3:$N$3,0))</f>
        <v>0.4</v>
      </c>
      <c r="G363" s="9">
        <f t="shared" si="16"/>
        <v>6</v>
      </c>
      <c r="H363" s="9">
        <f>G363*D363</f>
        <v>1842</v>
      </c>
      <c r="I363" s="22"/>
      <c r="P363" s="1" t="str">
        <f t="shared" si="17"/>
        <v>39145DelhiChair</v>
      </c>
      <c r="Q363" s="1">
        <v>39145</v>
      </c>
      <c r="R363" s="1" t="s">
        <v>1646</v>
      </c>
      <c r="S363" s="1" t="s">
        <v>1651</v>
      </c>
      <c r="T363">
        <v>434</v>
      </c>
    </row>
    <row r="364" spans="1:20" x14ac:dyDescent="0.3">
      <c r="A364" s="8">
        <v>39085</v>
      </c>
      <c r="B364" s="8" t="s">
        <v>1653</v>
      </c>
      <c r="C364" s="8" t="s">
        <v>1648</v>
      </c>
      <c r="D364" s="9">
        <f t="shared" si="15"/>
        <v>136</v>
      </c>
      <c r="E364" s="9">
        <f>LOOKUP(C364,$X$3:$AA$4)</f>
        <v>200</v>
      </c>
      <c r="F364" s="16">
        <f>INDEX($J$3:$N$7,MATCH(B364,$J$3:$J$7,0),MATCH(C364,$J$3:$N$3,0))</f>
        <v>0.09</v>
      </c>
      <c r="G364" s="9">
        <f t="shared" si="16"/>
        <v>182</v>
      </c>
      <c r="H364" s="9">
        <f>G364*D364</f>
        <v>24752</v>
      </c>
      <c r="I364" s="22"/>
      <c r="P364" s="1" t="str">
        <f t="shared" si="17"/>
        <v>39181JaipurLaptop</v>
      </c>
      <c r="Q364" s="1">
        <v>39181</v>
      </c>
      <c r="R364" s="1" t="s">
        <v>1653</v>
      </c>
      <c r="S364" s="1" t="s">
        <v>1648</v>
      </c>
      <c r="T364">
        <v>175</v>
      </c>
    </row>
    <row r="365" spans="1:20" x14ac:dyDescent="0.3">
      <c r="A365" s="8">
        <v>39085</v>
      </c>
      <c r="B365" s="8" t="s">
        <v>1653</v>
      </c>
      <c r="C365" s="8" t="s">
        <v>1649</v>
      </c>
      <c r="D365" s="9">
        <f t="shared" si="15"/>
        <v>185</v>
      </c>
      <c r="E365" s="9">
        <f>LOOKUP(C365,$X$3:$AA$4)</f>
        <v>10</v>
      </c>
      <c r="F365" s="16">
        <f>INDEX($J$3:$N$7,MATCH(B365,$J$3:$J$7,0),MATCH(C365,$J$3:$N$3,0))</f>
        <v>0.08</v>
      </c>
      <c r="G365" s="9">
        <f t="shared" si="16"/>
        <v>9.2000000000000011</v>
      </c>
      <c r="H365" s="9">
        <f>G365*D365</f>
        <v>1702.0000000000002</v>
      </c>
      <c r="I365" s="22"/>
      <c r="P365" s="1" t="str">
        <f t="shared" si="17"/>
        <v>39067Mumbaiiphone</v>
      </c>
      <c r="Q365" s="1">
        <v>39067</v>
      </c>
      <c r="R365" s="1" t="s">
        <v>1647</v>
      </c>
      <c r="S365" s="1" t="s">
        <v>1650</v>
      </c>
      <c r="T365">
        <v>398</v>
      </c>
    </row>
    <row r="366" spans="1:20" x14ac:dyDescent="0.3">
      <c r="A366" s="8">
        <v>39085</v>
      </c>
      <c r="B366" s="8" t="s">
        <v>1653</v>
      </c>
      <c r="C366" s="8" t="s">
        <v>1650</v>
      </c>
      <c r="D366" s="9">
        <f t="shared" si="15"/>
        <v>157</v>
      </c>
      <c r="E366" s="9">
        <f>LOOKUP(C366,$X$3:$AA$4)</f>
        <v>500</v>
      </c>
      <c r="F366" s="16">
        <f>INDEX($J$3:$N$7,MATCH(B366,$J$3:$J$7,0),MATCH(C366,$J$3:$N$3,0))</f>
        <v>0.2</v>
      </c>
      <c r="G366" s="9">
        <f t="shared" si="16"/>
        <v>400</v>
      </c>
      <c r="H366" s="9">
        <f>G366*D366</f>
        <v>62800</v>
      </c>
      <c r="I366" s="22"/>
      <c r="P366" s="1" t="str">
        <f t="shared" si="17"/>
        <v>39131DelhiChair</v>
      </c>
      <c r="Q366" s="1">
        <v>39131</v>
      </c>
      <c r="R366" s="1" t="s">
        <v>1646</v>
      </c>
      <c r="S366" s="1" t="s">
        <v>1651</v>
      </c>
      <c r="T366">
        <v>288</v>
      </c>
    </row>
    <row r="367" spans="1:20" x14ac:dyDescent="0.3">
      <c r="A367" s="8">
        <v>39085</v>
      </c>
      <c r="B367" s="8" t="s">
        <v>1653</v>
      </c>
      <c r="C367" s="8" t="s">
        <v>1651</v>
      </c>
      <c r="D367" s="9">
        <f t="shared" si="15"/>
        <v>147</v>
      </c>
      <c r="E367" s="9">
        <f>LOOKUP(C367,$X$3:$AA$4)</f>
        <v>10</v>
      </c>
      <c r="F367" s="16">
        <f>INDEX($J$3:$N$7,MATCH(B367,$J$3:$J$7,0),MATCH(C367,$J$3:$N$3,0))</f>
        <v>0.36</v>
      </c>
      <c r="G367" s="9">
        <f t="shared" si="16"/>
        <v>6.4</v>
      </c>
      <c r="H367" s="9">
        <f>G367*D367</f>
        <v>940.80000000000007</v>
      </c>
      <c r="I367" s="22"/>
      <c r="P367" s="1" t="str">
        <f t="shared" si="17"/>
        <v>39162Agraiphone</v>
      </c>
      <c r="Q367" s="1">
        <v>39162</v>
      </c>
      <c r="R367" s="1" t="s">
        <v>1654</v>
      </c>
      <c r="S367" s="1" t="s">
        <v>1650</v>
      </c>
      <c r="T367">
        <v>296</v>
      </c>
    </row>
    <row r="368" spans="1:20" x14ac:dyDescent="0.3">
      <c r="A368" s="8">
        <v>39085</v>
      </c>
      <c r="B368" s="8" t="s">
        <v>1654</v>
      </c>
      <c r="C368" s="8" t="s">
        <v>1648</v>
      </c>
      <c r="D368" s="9">
        <f t="shared" si="15"/>
        <v>454</v>
      </c>
      <c r="E368" s="9">
        <f>LOOKUP(C368,$X$3:$AA$4)</f>
        <v>200</v>
      </c>
      <c r="F368" s="16">
        <f>INDEX($J$3:$N$7,MATCH(B368,$J$3:$J$7,0),MATCH(C368,$J$3:$N$3,0))</f>
        <v>0.05</v>
      </c>
      <c r="G368" s="9">
        <f t="shared" si="16"/>
        <v>190</v>
      </c>
      <c r="H368" s="9">
        <f>G368*D368</f>
        <v>86260</v>
      </c>
      <c r="I368" s="22"/>
      <c r="P368" s="1" t="str">
        <f t="shared" si="17"/>
        <v>39114Agraiphone</v>
      </c>
      <c r="Q368" s="1">
        <v>39114</v>
      </c>
      <c r="R368" s="1" t="s">
        <v>1654</v>
      </c>
      <c r="S368" s="1" t="s">
        <v>1650</v>
      </c>
      <c r="T368">
        <v>444</v>
      </c>
    </row>
    <row r="369" spans="1:20" x14ac:dyDescent="0.3">
      <c r="A369" s="8">
        <v>39085</v>
      </c>
      <c r="B369" s="8" t="s">
        <v>1654</v>
      </c>
      <c r="C369" s="8" t="s">
        <v>1649</v>
      </c>
      <c r="D369" s="9">
        <f t="shared" si="15"/>
        <v>267</v>
      </c>
      <c r="E369" s="9">
        <f>LOOKUP(C369,$X$3:$AA$4)</f>
        <v>10</v>
      </c>
      <c r="F369" s="16">
        <f>INDEX($J$3:$N$7,MATCH(B369,$J$3:$J$7,0),MATCH(C369,$J$3:$N$3,0))</f>
        <v>0.06</v>
      </c>
      <c r="G369" s="9">
        <f t="shared" si="16"/>
        <v>9.3999999999999986</v>
      </c>
      <c r="H369" s="9">
        <f>G369*D369</f>
        <v>2509.7999999999997</v>
      </c>
      <c r="I369" s="22"/>
      <c r="P369" s="1" t="str">
        <f t="shared" si="17"/>
        <v>39104MumbaiBulb</v>
      </c>
      <c r="Q369" s="1">
        <v>39104</v>
      </c>
      <c r="R369" s="1" t="s">
        <v>1647</v>
      </c>
      <c r="S369" s="1" t="s">
        <v>1649</v>
      </c>
      <c r="T369">
        <v>429</v>
      </c>
    </row>
    <row r="370" spans="1:20" x14ac:dyDescent="0.3">
      <c r="A370" s="8">
        <v>39085</v>
      </c>
      <c r="B370" s="8" t="s">
        <v>1654</v>
      </c>
      <c r="C370" s="8" t="s">
        <v>1650</v>
      </c>
      <c r="D370" s="9">
        <f t="shared" si="15"/>
        <v>452</v>
      </c>
      <c r="E370" s="9">
        <f>LOOKUP(C370,$X$3:$AA$4)</f>
        <v>500</v>
      </c>
      <c r="F370" s="16">
        <f>INDEX($J$3:$N$7,MATCH(B370,$J$3:$J$7,0),MATCH(C370,$J$3:$N$3,0))</f>
        <v>0.25</v>
      </c>
      <c r="G370" s="9">
        <f t="shared" si="16"/>
        <v>375</v>
      </c>
      <c r="H370" s="9">
        <f>G370*D370</f>
        <v>169500</v>
      </c>
      <c r="I370" s="22"/>
      <c r="P370" s="1" t="str">
        <f t="shared" si="17"/>
        <v>39110AgraChair</v>
      </c>
      <c r="Q370" s="1">
        <v>39110</v>
      </c>
      <c r="R370" s="1" t="s">
        <v>1654</v>
      </c>
      <c r="S370" s="1" t="s">
        <v>1651</v>
      </c>
      <c r="T370">
        <v>122</v>
      </c>
    </row>
    <row r="371" spans="1:20" x14ac:dyDescent="0.3">
      <c r="A371" s="8">
        <v>39085</v>
      </c>
      <c r="B371" s="8" t="s">
        <v>1654</v>
      </c>
      <c r="C371" s="8" t="s">
        <v>1651</v>
      </c>
      <c r="D371" s="9">
        <f t="shared" si="15"/>
        <v>289</v>
      </c>
      <c r="E371" s="9">
        <f>LOOKUP(C371,$X$3:$AA$4)</f>
        <v>10</v>
      </c>
      <c r="F371" s="16">
        <f>INDEX($J$3:$N$7,MATCH(B371,$J$3:$J$7,0),MATCH(C371,$J$3:$N$3,0))</f>
        <v>0.4</v>
      </c>
      <c r="G371" s="9">
        <f t="shared" si="16"/>
        <v>6</v>
      </c>
      <c r="H371" s="9">
        <f>G371*D371</f>
        <v>1734</v>
      </c>
      <c r="I371" s="22"/>
      <c r="P371" s="1" t="str">
        <f t="shared" si="17"/>
        <v>39073MumbaiBulb</v>
      </c>
      <c r="Q371" s="1">
        <v>39073</v>
      </c>
      <c r="R371" s="1" t="s">
        <v>1647</v>
      </c>
      <c r="S371" s="1" t="s">
        <v>1649</v>
      </c>
      <c r="T371">
        <v>367</v>
      </c>
    </row>
    <row r="372" spans="1:20" x14ac:dyDescent="0.3">
      <c r="A372" s="8">
        <v>39086</v>
      </c>
      <c r="B372" s="8" t="s">
        <v>1646</v>
      </c>
      <c r="C372" s="8" t="s">
        <v>1648</v>
      </c>
      <c r="D372" s="9">
        <f t="shared" si="15"/>
        <v>255</v>
      </c>
      <c r="E372" s="9">
        <f>LOOKUP(C372,$X$3:$AA$4)</f>
        <v>200</v>
      </c>
      <c r="F372" s="16">
        <f>INDEX($J$3:$N$7,MATCH(B372,$J$3:$J$7,0),MATCH(C372,$J$3:$N$3,0))</f>
        <v>0.13</v>
      </c>
      <c r="G372" s="9">
        <f t="shared" si="16"/>
        <v>174</v>
      </c>
      <c r="H372" s="9">
        <f>G372*D372</f>
        <v>44370</v>
      </c>
      <c r="I372" s="22"/>
      <c r="P372" s="1" t="str">
        <f t="shared" si="17"/>
        <v>39066DelhiChair</v>
      </c>
      <c r="Q372" s="1">
        <v>39066</v>
      </c>
      <c r="R372" s="1" t="s">
        <v>1646</v>
      </c>
      <c r="S372" s="1" t="s">
        <v>1651</v>
      </c>
      <c r="T372">
        <v>416</v>
      </c>
    </row>
    <row r="373" spans="1:20" x14ac:dyDescent="0.3">
      <c r="A373" s="8">
        <v>39086</v>
      </c>
      <c r="B373" s="8" t="s">
        <v>1646</v>
      </c>
      <c r="C373" s="8" t="s">
        <v>1649</v>
      </c>
      <c r="D373" s="9">
        <f t="shared" si="15"/>
        <v>185</v>
      </c>
      <c r="E373" s="9">
        <f>LOOKUP(C373,$X$3:$AA$4)</f>
        <v>10</v>
      </c>
      <c r="F373" s="16">
        <f>INDEX($J$3:$N$7,MATCH(B373,$J$3:$J$7,0),MATCH(C373,$J$3:$N$3,0))</f>
        <v>0.09</v>
      </c>
      <c r="G373" s="9">
        <f t="shared" si="16"/>
        <v>9.1</v>
      </c>
      <c r="H373" s="9">
        <f>G373*D373</f>
        <v>1683.5</v>
      </c>
      <c r="I373" s="22"/>
      <c r="P373" s="1" t="str">
        <f t="shared" si="17"/>
        <v>39172JaipurLaptop</v>
      </c>
      <c r="Q373" s="1">
        <v>39172</v>
      </c>
      <c r="R373" s="1" t="s">
        <v>1653</v>
      </c>
      <c r="S373" s="1" t="s">
        <v>1648</v>
      </c>
      <c r="T373">
        <v>360</v>
      </c>
    </row>
    <row r="374" spans="1:20" x14ac:dyDescent="0.3">
      <c r="A374" s="8">
        <v>39086</v>
      </c>
      <c r="B374" s="8" t="s">
        <v>1646</v>
      </c>
      <c r="C374" s="8" t="s">
        <v>1650</v>
      </c>
      <c r="D374" s="9">
        <f t="shared" si="15"/>
        <v>500</v>
      </c>
      <c r="E374" s="9">
        <f>LOOKUP(C374,$X$3:$AA$4)</f>
        <v>500</v>
      </c>
      <c r="F374" s="16">
        <f>INDEX($J$3:$N$7,MATCH(B374,$J$3:$J$7,0),MATCH(C374,$J$3:$N$3,0))</f>
        <v>0.24</v>
      </c>
      <c r="G374" s="9">
        <f t="shared" si="16"/>
        <v>380</v>
      </c>
      <c r="H374" s="9">
        <f>G374*D374</f>
        <v>190000</v>
      </c>
      <c r="I374" s="22"/>
      <c r="P374" s="1" t="str">
        <f t="shared" si="17"/>
        <v>39081JaipurBulb</v>
      </c>
      <c r="Q374" s="1">
        <v>39081</v>
      </c>
      <c r="R374" s="1" t="s">
        <v>1653</v>
      </c>
      <c r="S374" s="1" t="s">
        <v>1649</v>
      </c>
      <c r="T374">
        <v>320</v>
      </c>
    </row>
    <row r="375" spans="1:20" x14ac:dyDescent="0.3">
      <c r="A375" s="8">
        <v>39086</v>
      </c>
      <c r="B375" s="8" t="s">
        <v>1646</v>
      </c>
      <c r="C375" s="8" t="s">
        <v>1651</v>
      </c>
      <c r="D375" s="9">
        <f t="shared" si="15"/>
        <v>272</v>
      </c>
      <c r="E375" s="9">
        <f>LOOKUP(C375,$X$3:$AA$4)</f>
        <v>10</v>
      </c>
      <c r="F375" s="16">
        <f>INDEX($J$3:$N$7,MATCH(B375,$J$3:$J$7,0),MATCH(C375,$J$3:$N$3,0))</f>
        <v>0.33</v>
      </c>
      <c r="G375" s="9">
        <f t="shared" si="16"/>
        <v>6.6999999999999993</v>
      </c>
      <c r="H375" s="9">
        <f>G375*D375</f>
        <v>1822.3999999999999</v>
      </c>
      <c r="I375" s="22"/>
      <c r="P375" s="1" t="str">
        <f t="shared" si="17"/>
        <v>39178JaipurChair</v>
      </c>
      <c r="Q375" s="1">
        <v>39178</v>
      </c>
      <c r="R375" s="1" t="s">
        <v>1653</v>
      </c>
      <c r="S375" s="1" t="s">
        <v>1651</v>
      </c>
      <c r="T375">
        <v>429</v>
      </c>
    </row>
    <row r="376" spans="1:20" x14ac:dyDescent="0.3">
      <c r="A376" s="8">
        <v>39086</v>
      </c>
      <c r="B376" s="8" t="s">
        <v>1647</v>
      </c>
      <c r="C376" s="8" t="s">
        <v>1648</v>
      </c>
      <c r="D376" s="9">
        <f t="shared" si="15"/>
        <v>493</v>
      </c>
      <c r="E376" s="9">
        <f>LOOKUP(C376,$X$3:$AA$4)</f>
        <v>200</v>
      </c>
      <c r="F376" s="16">
        <f>INDEX($J$3:$N$7,MATCH(B376,$J$3:$J$7,0),MATCH(C376,$J$3:$N$3,0))</f>
        <v>0.1</v>
      </c>
      <c r="G376" s="9">
        <f t="shared" si="16"/>
        <v>180</v>
      </c>
      <c r="H376" s="9">
        <f>G376*D376</f>
        <v>88740</v>
      </c>
      <c r="I376" s="22"/>
      <c r="P376" s="1" t="str">
        <f t="shared" si="17"/>
        <v>39131MumbaiChair</v>
      </c>
      <c r="Q376" s="1">
        <v>39131</v>
      </c>
      <c r="R376" s="1" t="s">
        <v>1647</v>
      </c>
      <c r="S376" s="1" t="s">
        <v>1651</v>
      </c>
      <c r="T376">
        <v>460</v>
      </c>
    </row>
    <row r="377" spans="1:20" x14ac:dyDescent="0.3">
      <c r="A377" s="8">
        <v>39086</v>
      </c>
      <c r="B377" s="8" t="s">
        <v>1647</v>
      </c>
      <c r="C377" s="8" t="s">
        <v>1649</v>
      </c>
      <c r="D377" s="9">
        <f t="shared" si="15"/>
        <v>411</v>
      </c>
      <c r="E377" s="9">
        <f>LOOKUP(C377,$X$3:$AA$4)</f>
        <v>10</v>
      </c>
      <c r="F377" s="16">
        <f>INDEX($J$3:$N$7,MATCH(B377,$J$3:$J$7,0),MATCH(C377,$J$3:$N$3,0))</f>
        <v>0.05</v>
      </c>
      <c r="G377" s="9">
        <f t="shared" si="16"/>
        <v>9.5</v>
      </c>
      <c r="H377" s="9">
        <f>G377*D377</f>
        <v>3904.5</v>
      </c>
      <c r="I377" s="22"/>
      <c r="P377" s="1" t="str">
        <f t="shared" si="17"/>
        <v>39136DelhiLaptop</v>
      </c>
      <c r="Q377" s="1">
        <v>39136</v>
      </c>
      <c r="R377" s="1" t="s">
        <v>1646</v>
      </c>
      <c r="S377" s="1" t="s">
        <v>1648</v>
      </c>
      <c r="T377">
        <v>144</v>
      </c>
    </row>
    <row r="378" spans="1:20" x14ac:dyDescent="0.3">
      <c r="A378" s="8">
        <v>39086</v>
      </c>
      <c r="B378" s="8" t="s">
        <v>1647</v>
      </c>
      <c r="C378" s="8" t="s">
        <v>1650</v>
      </c>
      <c r="D378" s="9">
        <f t="shared" si="15"/>
        <v>170</v>
      </c>
      <c r="E378" s="9">
        <f>LOOKUP(C378,$X$3:$AA$4)</f>
        <v>500</v>
      </c>
      <c r="F378" s="16">
        <f>INDEX($J$3:$N$7,MATCH(B378,$J$3:$J$7,0),MATCH(C378,$J$3:$N$3,0))</f>
        <v>0.2</v>
      </c>
      <c r="G378" s="9">
        <f t="shared" si="16"/>
        <v>400</v>
      </c>
      <c r="H378" s="9">
        <f>G378*D378</f>
        <v>68000</v>
      </c>
      <c r="I378" s="22"/>
      <c r="P378" s="1" t="str">
        <f t="shared" si="17"/>
        <v>39165JaipurChair</v>
      </c>
      <c r="Q378" s="1">
        <v>39165</v>
      </c>
      <c r="R378" s="1" t="s">
        <v>1653</v>
      </c>
      <c r="S378" s="1" t="s">
        <v>1651</v>
      </c>
      <c r="T378">
        <v>134</v>
      </c>
    </row>
    <row r="379" spans="1:20" x14ac:dyDescent="0.3">
      <c r="A379" s="8">
        <v>39086</v>
      </c>
      <c r="B379" s="8" t="s">
        <v>1647</v>
      </c>
      <c r="C379" s="8" t="s">
        <v>1651</v>
      </c>
      <c r="D379" s="9">
        <f t="shared" si="15"/>
        <v>401</v>
      </c>
      <c r="E379" s="9">
        <f>LOOKUP(C379,$X$3:$AA$4)</f>
        <v>10</v>
      </c>
      <c r="F379" s="16">
        <f>INDEX($J$3:$N$7,MATCH(B379,$J$3:$J$7,0),MATCH(C379,$J$3:$N$3,0))</f>
        <v>0.4</v>
      </c>
      <c r="G379" s="9">
        <f t="shared" si="16"/>
        <v>6</v>
      </c>
      <c r="H379" s="9">
        <f>G379*D379</f>
        <v>2406</v>
      </c>
      <c r="I379" s="22"/>
      <c r="P379" s="1" t="str">
        <f t="shared" si="17"/>
        <v>39151DelhiChair</v>
      </c>
      <c r="Q379" s="1">
        <v>39151</v>
      </c>
      <c r="R379" s="1" t="s">
        <v>1646</v>
      </c>
      <c r="S379" s="1" t="s">
        <v>1651</v>
      </c>
      <c r="T379">
        <v>349</v>
      </c>
    </row>
    <row r="380" spans="1:20" x14ac:dyDescent="0.3">
      <c r="A380" s="8">
        <v>39086</v>
      </c>
      <c r="B380" s="8" t="s">
        <v>1653</v>
      </c>
      <c r="C380" s="8" t="s">
        <v>1648</v>
      </c>
      <c r="D380" s="9">
        <f t="shared" si="15"/>
        <v>227</v>
      </c>
      <c r="E380" s="9">
        <f>LOOKUP(C380,$X$3:$AA$4)</f>
        <v>200</v>
      </c>
      <c r="F380" s="16">
        <f>INDEX($J$3:$N$7,MATCH(B380,$J$3:$J$7,0),MATCH(C380,$J$3:$N$3,0))</f>
        <v>0.09</v>
      </c>
      <c r="G380" s="9">
        <f t="shared" si="16"/>
        <v>182</v>
      </c>
      <c r="H380" s="9">
        <f>G380*D380</f>
        <v>41314</v>
      </c>
      <c r="I380" s="22"/>
      <c r="P380" s="1" t="str">
        <f t="shared" si="17"/>
        <v>39064AgraChair</v>
      </c>
      <c r="Q380" s="1">
        <v>39064</v>
      </c>
      <c r="R380" s="1" t="s">
        <v>1654</v>
      </c>
      <c r="S380" s="1" t="s">
        <v>1651</v>
      </c>
      <c r="T380">
        <v>495</v>
      </c>
    </row>
    <row r="381" spans="1:20" x14ac:dyDescent="0.3">
      <c r="A381" s="8">
        <v>39086</v>
      </c>
      <c r="B381" s="8" t="s">
        <v>1653</v>
      </c>
      <c r="C381" s="8" t="s">
        <v>1649</v>
      </c>
      <c r="D381" s="9">
        <f t="shared" si="15"/>
        <v>262</v>
      </c>
      <c r="E381" s="9">
        <f>LOOKUP(C381,$X$3:$AA$4)</f>
        <v>10</v>
      </c>
      <c r="F381" s="16">
        <f>INDEX($J$3:$N$7,MATCH(B381,$J$3:$J$7,0),MATCH(C381,$J$3:$N$3,0))</f>
        <v>0.08</v>
      </c>
      <c r="G381" s="9">
        <f t="shared" si="16"/>
        <v>9.2000000000000011</v>
      </c>
      <c r="H381" s="9">
        <f>G381*D381</f>
        <v>2410.4</v>
      </c>
      <c r="I381" s="22"/>
      <c r="P381" s="1" t="str">
        <f t="shared" si="17"/>
        <v>39166JaipurChair</v>
      </c>
      <c r="Q381" s="1">
        <v>39166</v>
      </c>
      <c r="R381" s="1" t="s">
        <v>1653</v>
      </c>
      <c r="S381" s="1" t="s">
        <v>1651</v>
      </c>
      <c r="T381">
        <v>410</v>
      </c>
    </row>
    <row r="382" spans="1:20" x14ac:dyDescent="0.3">
      <c r="A382" s="8">
        <v>39086</v>
      </c>
      <c r="B382" s="8" t="s">
        <v>1653</v>
      </c>
      <c r="C382" s="8" t="s">
        <v>1650</v>
      </c>
      <c r="D382" s="9">
        <f t="shared" si="15"/>
        <v>319</v>
      </c>
      <c r="E382" s="9">
        <f>LOOKUP(C382,$X$3:$AA$4)</f>
        <v>500</v>
      </c>
      <c r="F382" s="16">
        <f>INDEX($J$3:$N$7,MATCH(B382,$J$3:$J$7,0),MATCH(C382,$J$3:$N$3,0))</f>
        <v>0.2</v>
      </c>
      <c r="G382" s="9">
        <f t="shared" si="16"/>
        <v>400</v>
      </c>
      <c r="H382" s="9">
        <f>G382*D382</f>
        <v>127600</v>
      </c>
      <c r="I382" s="22"/>
      <c r="P382" s="1" t="str">
        <f t="shared" si="17"/>
        <v>39169MumbaiLaptop</v>
      </c>
      <c r="Q382" s="1">
        <v>39169</v>
      </c>
      <c r="R382" s="1" t="s">
        <v>1647</v>
      </c>
      <c r="S382" s="1" t="s">
        <v>1648</v>
      </c>
      <c r="T382">
        <v>446</v>
      </c>
    </row>
    <row r="383" spans="1:20" x14ac:dyDescent="0.3">
      <c r="A383" s="8">
        <v>39086</v>
      </c>
      <c r="B383" s="8" t="s">
        <v>1653</v>
      </c>
      <c r="C383" s="8" t="s">
        <v>1651</v>
      </c>
      <c r="D383" s="9">
        <f t="shared" si="15"/>
        <v>492</v>
      </c>
      <c r="E383" s="9">
        <f>LOOKUP(C383,$X$3:$AA$4)</f>
        <v>10</v>
      </c>
      <c r="F383" s="16">
        <f>INDEX($J$3:$N$7,MATCH(B383,$J$3:$J$7,0),MATCH(C383,$J$3:$N$3,0))</f>
        <v>0.36</v>
      </c>
      <c r="G383" s="9">
        <f t="shared" si="16"/>
        <v>6.4</v>
      </c>
      <c r="H383" s="9">
        <f>G383*D383</f>
        <v>3148.8</v>
      </c>
      <c r="I383" s="22"/>
      <c r="P383" s="1" t="str">
        <f t="shared" si="17"/>
        <v>39157JaipurLaptop</v>
      </c>
      <c r="Q383" s="1">
        <v>39157</v>
      </c>
      <c r="R383" s="1" t="s">
        <v>1653</v>
      </c>
      <c r="S383" s="1" t="s">
        <v>1648</v>
      </c>
      <c r="T383">
        <v>216</v>
      </c>
    </row>
    <row r="384" spans="1:20" x14ac:dyDescent="0.3">
      <c r="A384" s="8">
        <v>39086</v>
      </c>
      <c r="B384" s="8" t="s">
        <v>1654</v>
      </c>
      <c r="C384" s="8" t="s">
        <v>1648</v>
      </c>
      <c r="D384" s="9">
        <f t="shared" si="15"/>
        <v>388</v>
      </c>
      <c r="E384" s="9">
        <f>LOOKUP(C384,$X$3:$AA$4)</f>
        <v>200</v>
      </c>
      <c r="F384" s="16">
        <f>INDEX($J$3:$N$7,MATCH(B384,$J$3:$J$7,0),MATCH(C384,$J$3:$N$3,0))</f>
        <v>0.05</v>
      </c>
      <c r="G384" s="9">
        <f t="shared" si="16"/>
        <v>190</v>
      </c>
      <c r="H384" s="9">
        <f>G384*D384</f>
        <v>73720</v>
      </c>
      <c r="I384" s="22"/>
      <c r="P384" s="1" t="str">
        <f t="shared" si="17"/>
        <v>39179JaipurChair</v>
      </c>
      <c r="Q384" s="1">
        <v>39179</v>
      </c>
      <c r="R384" s="1" t="s">
        <v>1653</v>
      </c>
      <c r="S384" s="1" t="s">
        <v>1651</v>
      </c>
      <c r="T384">
        <v>377</v>
      </c>
    </row>
    <row r="385" spans="1:20" x14ac:dyDescent="0.3">
      <c r="A385" s="8">
        <v>39086</v>
      </c>
      <c r="B385" s="8" t="s">
        <v>1654</v>
      </c>
      <c r="C385" s="8" t="s">
        <v>1649</v>
      </c>
      <c r="D385" s="9">
        <f t="shared" si="15"/>
        <v>347</v>
      </c>
      <c r="E385" s="9">
        <f>LOOKUP(C385,$X$3:$AA$4)</f>
        <v>10</v>
      </c>
      <c r="F385" s="16">
        <f>INDEX($J$3:$N$7,MATCH(B385,$J$3:$J$7,0),MATCH(C385,$J$3:$N$3,0))</f>
        <v>0.06</v>
      </c>
      <c r="G385" s="9">
        <f t="shared" si="16"/>
        <v>9.3999999999999986</v>
      </c>
      <c r="H385" s="9">
        <f>G385*D385</f>
        <v>3261.7999999999997</v>
      </c>
      <c r="I385" s="22"/>
      <c r="P385" s="1" t="str">
        <f t="shared" si="17"/>
        <v>39182AgraChair</v>
      </c>
      <c r="Q385" s="1">
        <v>39182</v>
      </c>
      <c r="R385" s="1" t="s">
        <v>1654</v>
      </c>
      <c r="S385" s="1" t="s">
        <v>1651</v>
      </c>
      <c r="T385">
        <v>188</v>
      </c>
    </row>
    <row r="386" spans="1:20" x14ac:dyDescent="0.3">
      <c r="A386" s="8">
        <v>39086</v>
      </c>
      <c r="B386" s="8" t="s">
        <v>1654</v>
      </c>
      <c r="C386" s="8" t="s">
        <v>1650</v>
      </c>
      <c r="D386" s="9">
        <f t="shared" si="15"/>
        <v>462</v>
      </c>
      <c r="E386" s="9">
        <f>LOOKUP(C386,$X$3:$AA$4)</f>
        <v>500</v>
      </c>
      <c r="F386" s="16">
        <f>INDEX($J$3:$N$7,MATCH(B386,$J$3:$J$7,0),MATCH(C386,$J$3:$N$3,0))</f>
        <v>0.25</v>
      </c>
      <c r="G386" s="9">
        <f t="shared" si="16"/>
        <v>375</v>
      </c>
      <c r="H386" s="9">
        <f>G386*D386</f>
        <v>173250</v>
      </c>
      <c r="I386" s="22"/>
      <c r="P386" s="1" t="str">
        <f t="shared" si="17"/>
        <v>39089JaipurChair</v>
      </c>
      <c r="Q386" s="1">
        <v>39089</v>
      </c>
      <c r="R386" s="1" t="s">
        <v>1653</v>
      </c>
      <c r="S386" s="1" t="s">
        <v>1651</v>
      </c>
      <c r="T386">
        <v>356</v>
      </c>
    </row>
    <row r="387" spans="1:20" x14ac:dyDescent="0.3">
      <c r="A387" s="8">
        <v>39086</v>
      </c>
      <c r="B387" s="8" t="s">
        <v>1654</v>
      </c>
      <c r="C387" s="8" t="s">
        <v>1651</v>
      </c>
      <c r="D387" s="9">
        <f t="shared" si="15"/>
        <v>422</v>
      </c>
      <c r="E387" s="9">
        <f>LOOKUP(C387,$X$3:$AA$4)</f>
        <v>10</v>
      </c>
      <c r="F387" s="16">
        <f>INDEX($J$3:$N$7,MATCH(B387,$J$3:$J$7,0),MATCH(C387,$J$3:$N$3,0))</f>
        <v>0.4</v>
      </c>
      <c r="G387" s="9">
        <f t="shared" si="16"/>
        <v>6</v>
      </c>
      <c r="H387" s="9">
        <f>G387*D387</f>
        <v>2532</v>
      </c>
      <c r="I387" s="22"/>
      <c r="P387" s="1" t="str">
        <f t="shared" si="17"/>
        <v>39101JaipurChair</v>
      </c>
      <c r="Q387" s="1">
        <v>39101</v>
      </c>
      <c r="R387" s="1" t="s">
        <v>1653</v>
      </c>
      <c r="S387" s="1" t="s">
        <v>1651</v>
      </c>
      <c r="T387">
        <v>491</v>
      </c>
    </row>
    <row r="388" spans="1:20" x14ac:dyDescent="0.3">
      <c r="A388" s="8">
        <v>39087</v>
      </c>
      <c r="B388" s="8" t="s">
        <v>1646</v>
      </c>
      <c r="C388" s="8" t="s">
        <v>1648</v>
      </c>
      <c r="D388" s="9">
        <f t="shared" si="15"/>
        <v>112</v>
      </c>
      <c r="E388" s="9">
        <f>LOOKUP(C388,$X$3:$AA$4)</f>
        <v>200</v>
      </c>
      <c r="F388" s="16">
        <f>INDEX($J$3:$N$7,MATCH(B388,$J$3:$J$7,0),MATCH(C388,$J$3:$N$3,0))</f>
        <v>0.13</v>
      </c>
      <c r="G388" s="9">
        <f t="shared" si="16"/>
        <v>174</v>
      </c>
      <c r="H388" s="9">
        <f>G388*D388</f>
        <v>19488</v>
      </c>
      <c r="I388" s="22"/>
      <c r="P388" s="1" t="str">
        <f t="shared" si="17"/>
        <v>39120MumbaiChair</v>
      </c>
      <c r="Q388" s="1">
        <v>39120</v>
      </c>
      <c r="R388" s="1" t="s">
        <v>1647</v>
      </c>
      <c r="S388" s="1" t="s">
        <v>1651</v>
      </c>
      <c r="T388">
        <v>149</v>
      </c>
    </row>
    <row r="389" spans="1:20" x14ac:dyDescent="0.3">
      <c r="A389" s="8">
        <v>39087</v>
      </c>
      <c r="B389" s="8" t="s">
        <v>1646</v>
      </c>
      <c r="C389" s="8" t="s">
        <v>1649</v>
      </c>
      <c r="D389" s="9">
        <f t="shared" ref="D389:D452" si="18">VLOOKUP(A389&amp;B389&amp;C389,$P$4:$T$2061,5,0)</f>
        <v>334</v>
      </c>
      <c r="E389" s="9">
        <f>LOOKUP(C389,$X$3:$AA$4)</f>
        <v>10</v>
      </c>
      <c r="F389" s="16">
        <f>INDEX($J$3:$N$7,MATCH(B389,$J$3:$J$7,0),MATCH(C389,$J$3:$N$3,0))</f>
        <v>0.09</v>
      </c>
      <c r="G389" s="9">
        <f t="shared" ref="G389:G452" si="19">E389*(1-F389)</f>
        <v>9.1</v>
      </c>
      <c r="H389" s="9">
        <f>G389*D389</f>
        <v>3039.4</v>
      </c>
      <c r="I389" s="22"/>
      <c r="P389" s="1" t="str">
        <f t="shared" ref="P389:P452" si="20">Q389&amp;R389&amp;S389</f>
        <v>39172JaipurBulb</v>
      </c>
      <c r="Q389" s="1">
        <v>39172</v>
      </c>
      <c r="R389" s="1" t="s">
        <v>1653</v>
      </c>
      <c r="S389" s="1" t="s">
        <v>1649</v>
      </c>
      <c r="T389">
        <v>128</v>
      </c>
    </row>
    <row r="390" spans="1:20" x14ac:dyDescent="0.3">
      <c r="A390" s="8">
        <v>39087</v>
      </c>
      <c r="B390" s="8" t="s">
        <v>1646</v>
      </c>
      <c r="C390" s="8" t="s">
        <v>1650</v>
      </c>
      <c r="D390" s="9">
        <f t="shared" si="18"/>
        <v>272</v>
      </c>
      <c r="E390" s="9">
        <f>LOOKUP(C390,$X$3:$AA$4)</f>
        <v>500</v>
      </c>
      <c r="F390" s="16">
        <f>INDEX($J$3:$N$7,MATCH(B390,$J$3:$J$7,0),MATCH(C390,$J$3:$N$3,0))</f>
        <v>0.24</v>
      </c>
      <c r="G390" s="9">
        <f t="shared" si="19"/>
        <v>380</v>
      </c>
      <c r="H390" s="9">
        <f>G390*D390</f>
        <v>103360</v>
      </c>
      <c r="I390" s="22"/>
      <c r="P390" s="1" t="str">
        <f t="shared" si="20"/>
        <v>39091AgraBulb</v>
      </c>
      <c r="Q390" s="1">
        <v>39091</v>
      </c>
      <c r="R390" s="1" t="s">
        <v>1654</v>
      </c>
      <c r="S390" s="1" t="s">
        <v>1649</v>
      </c>
      <c r="T390">
        <v>144</v>
      </c>
    </row>
    <row r="391" spans="1:20" x14ac:dyDescent="0.3">
      <c r="A391" s="8">
        <v>39087</v>
      </c>
      <c r="B391" s="8" t="s">
        <v>1646</v>
      </c>
      <c r="C391" s="8" t="s">
        <v>1651</v>
      </c>
      <c r="D391" s="9">
        <f t="shared" si="18"/>
        <v>187</v>
      </c>
      <c r="E391" s="9">
        <f>LOOKUP(C391,$X$3:$AA$4)</f>
        <v>10</v>
      </c>
      <c r="F391" s="16">
        <f>INDEX($J$3:$N$7,MATCH(B391,$J$3:$J$7,0),MATCH(C391,$J$3:$N$3,0))</f>
        <v>0.33</v>
      </c>
      <c r="G391" s="9">
        <f t="shared" si="19"/>
        <v>6.6999999999999993</v>
      </c>
      <c r="H391" s="9">
        <f>G391*D391</f>
        <v>1252.8999999999999</v>
      </c>
      <c r="I391" s="22"/>
      <c r="P391" s="1" t="str">
        <f t="shared" si="20"/>
        <v>39123MumbaiBulb</v>
      </c>
      <c r="Q391" s="1">
        <v>39123</v>
      </c>
      <c r="R391" s="1" t="s">
        <v>1647</v>
      </c>
      <c r="S391" s="1" t="s">
        <v>1649</v>
      </c>
      <c r="T391">
        <v>294</v>
      </c>
    </row>
    <row r="392" spans="1:20" x14ac:dyDescent="0.3">
      <c r="A392" s="8">
        <v>39087</v>
      </c>
      <c r="B392" s="8" t="s">
        <v>1647</v>
      </c>
      <c r="C392" s="8" t="s">
        <v>1648</v>
      </c>
      <c r="D392" s="9">
        <f t="shared" si="18"/>
        <v>327</v>
      </c>
      <c r="E392" s="9">
        <f>LOOKUP(C392,$X$3:$AA$4)</f>
        <v>200</v>
      </c>
      <c r="F392" s="16">
        <f>INDEX($J$3:$N$7,MATCH(B392,$J$3:$J$7,0),MATCH(C392,$J$3:$N$3,0))</f>
        <v>0.1</v>
      </c>
      <c r="G392" s="9">
        <f t="shared" si="19"/>
        <v>180</v>
      </c>
      <c r="H392" s="9">
        <f>G392*D392</f>
        <v>58860</v>
      </c>
      <c r="I392" s="22"/>
      <c r="P392" s="1" t="str">
        <f t="shared" si="20"/>
        <v>39185AgraLaptop</v>
      </c>
      <c r="Q392" s="1">
        <v>39185</v>
      </c>
      <c r="R392" s="1" t="s">
        <v>1654</v>
      </c>
      <c r="S392" s="1" t="s">
        <v>1648</v>
      </c>
      <c r="T392">
        <v>304</v>
      </c>
    </row>
    <row r="393" spans="1:20" x14ac:dyDescent="0.3">
      <c r="A393" s="8">
        <v>39087</v>
      </c>
      <c r="B393" s="8" t="s">
        <v>1647</v>
      </c>
      <c r="C393" s="8" t="s">
        <v>1649</v>
      </c>
      <c r="D393" s="9">
        <f t="shared" si="18"/>
        <v>164</v>
      </c>
      <c r="E393" s="9">
        <f>LOOKUP(C393,$X$3:$AA$4)</f>
        <v>10</v>
      </c>
      <c r="F393" s="16">
        <f>INDEX($J$3:$N$7,MATCH(B393,$J$3:$J$7,0),MATCH(C393,$J$3:$N$3,0))</f>
        <v>0.05</v>
      </c>
      <c r="G393" s="9">
        <f t="shared" si="19"/>
        <v>9.5</v>
      </c>
      <c r="H393" s="9">
        <f>G393*D393</f>
        <v>1558</v>
      </c>
      <c r="I393" s="22"/>
      <c r="P393" s="1" t="str">
        <f t="shared" si="20"/>
        <v>39144MumbaiBulb</v>
      </c>
      <c r="Q393" s="1">
        <v>39144</v>
      </c>
      <c r="R393" s="1" t="s">
        <v>1647</v>
      </c>
      <c r="S393" s="1" t="s">
        <v>1649</v>
      </c>
      <c r="T393">
        <v>327</v>
      </c>
    </row>
    <row r="394" spans="1:20" x14ac:dyDescent="0.3">
      <c r="A394" s="8">
        <v>39087</v>
      </c>
      <c r="B394" s="8" t="s">
        <v>1647</v>
      </c>
      <c r="C394" s="8" t="s">
        <v>1650</v>
      </c>
      <c r="D394" s="9">
        <f t="shared" si="18"/>
        <v>207</v>
      </c>
      <c r="E394" s="9">
        <f>LOOKUP(C394,$X$3:$AA$4)</f>
        <v>500</v>
      </c>
      <c r="F394" s="16">
        <f>INDEX($J$3:$N$7,MATCH(B394,$J$3:$J$7,0),MATCH(C394,$J$3:$N$3,0))</f>
        <v>0.2</v>
      </c>
      <c r="G394" s="9">
        <f t="shared" si="19"/>
        <v>400</v>
      </c>
      <c r="H394" s="9">
        <f>G394*D394</f>
        <v>82800</v>
      </c>
      <c r="I394" s="22"/>
      <c r="P394" s="1" t="str">
        <f t="shared" si="20"/>
        <v>39178AgraChair</v>
      </c>
      <c r="Q394" s="1">
        <v>39178</v>
      </c>
      <c r="R394" s="1" t="s">
        <v>1654</v>
      </c>
      <c r="S394" s="1" t="s">
        <v>1651</v>
      </c>
      <c r="T394">
        <v>340</v>
      </c>
    </row>
    <row r="395" spans="1:20" x14ac:dyDescent="0.3">
      <c r="A395" s="8">
        <v>39087</v>
      </c>
      <c r="B395" s="8" t="s">
        <v>1647</v>
      </c>
      <c r="C395" s="8" t="s">
        <v>1651</v>
      </c>
      <c r="D395" s="9">
        <f t="shared" si="18"/>
        <v>428</v>
      </c>
      <c r="E395" s="9">
        <f>LOOKUP(C395,$X$3:$AA$4)</f>
        <v>10</v>
      </c>
      <c r="F395" s="16">
        <f>INDEX($J$3:$N$7,MATCH(B395,$J$3:$J$7,0),MATCH(C395,$J$3:$N$3,0))</f>
        <v>0.4</v>
      </c>
      <c r="G395" s="9">
        <f t="shared" si="19"/>
        <v>6</v>
      </c>
      <c r="H395" s="9">
        <f>G395*D395</f>
        <v>2568</v>
      </c>
      <c r="I395" s="22"/>
      <c r="P395" s="1" t="str">
        <f t="shared" si="20"/>
        <v>39070MumbaiBulb</v>
      </c>
      <c r="Q395" s="1">
        <v>39070</v>
      </c>
      <c r="R395" s="1" t="s">
        <v>1647</v>
      </c>
      <c r="S395" s="1" t="s">
        <v>1649</v>
      </c>
      <c r="T395">
        <v>460</v>
      </c>
    </row>
    <row r="396" spans="1:20" x14ac:dyDescent="0.3">
      <c r="A396" s="8">
        <v>39087</v>
      </c>
      <c r="B396" s="8" t="s">
        <v>1653</v>
      </c>
      <c r="C396" s="8" t="s">
        <v>1648</v>
      </c>
      <c r="D396" s="9">
        <f t="shared" si="18"/>
        <v>141</v>
      </c>
      <c r="E396" s="9">
        <f>LOOKUP(C396,$X$3:$AA$4)</f>
        <v>200</v>
      </c>
      <c r="F396" s="16">
        <f>INDEX($J$3:$N$7,MATCH(B396,$J$3:$J$7,0),MATCH(C396,$J$3:$N$3,0))</f>
        <v>0.09</v>
      </c>
      <c r="G396" s="9">
        <f t="shared" si="19"/>
        <v>182</v>
      </c>
      <c r="H396" s="9">
        <f>G396*D396</f>
        <v>25662</v>
      </c>
      <c r="I396" s="22"/>
      <c r="P396" s="1" t="str">
        <f t="shared" si="20"/>
        <v>39094AgraChair</v>
      </c>
      <c r="Q396" s="1">
        <v>39094</v>
      </c>
      <c r="R396" s="1" t="s">
        <v>1654</v>
      </c>
      <c r="S396" s="1" t="s">
        <v>1651</v>
      </c>
      <c r="T396">
        <v>197</v>
      </c>
    </row>
    <row r="397" spans="1:20" x14ac:dyDescent="0.3">
      <c r="A397" s="8">
        <v>39087</v>
      </c>
      <c r="B397" s="8" t="s">
        <v>1653</v>
      </c>
      <c r="C397" s="8" t="s">
        <v>1649</v>
      </c>
      <c r="D397" s="9">
        <f t="shared" si="18"/>
        <v>437</v>
      </c>
      <c r="E397" s="9">
        <f>LOOKUP(C397,$X$3:$AA$4)</f>
        <v>10</v>
      </c>
      <c r="F397" s="16">
        <f>INDEX($J$3:$N$7,MATCH(B397,$J$3:$J$7,0),MATCH(C397,$J$3:$N$3,0))</f>
        <v>0.08</v>
      </c>
      <c r="G397" s="9">
        <f t="shared" si="19"/>
        <v>9.2000000000000011</v>
      </c>
      <c r="H397" s="9">
        <f>G397*D397</f>
        <v>4020.4000000000005</v>
      </c>
      <c r="I397" s="22"/>
      <c r="P397" s="1" t="str">
        <f t="shared" si="20"/>
        <v>39097Jaipuriphone</v>
      </c>
      <c r="Q397" s="1">
        <v>39097</v>
      </c>
      <c r="R397" s="1" t="s">
        <v>1653</v>
      </c>
      <c r="S397" s="1" t="s">
        <v>1650</v>
      </c>
      <c r="T397">
        <v>156</v>
      </c>
    </row>
    <row r="398" spans="1:20" x14ac:dyDescent="0.3">
      <c r="A398" s="8">
        <v>39087</v>
      </c>
      <c r="B398" s="8" t="s">
        <v>1653</v>
      </c>
      <c r="C398" s="8" t="s">
        <v>1650</v>
      </c>
      <c r="D398" s="9">
        <f t="shared" si="18"/>
        <v>474</v>
      </c>
      <c r="E398" s="9">
        <f>LOOKUP(C398,$X$3:$AA$4)</f>
        <v>500</v>
      </c>
      <c r="F398" s="16">
        <f>INDEX($J$3:$N$7,MATCH(B398,$J$3:$J$7,0),MATCH(C398,$J$3:$N$3,0))</f>
        <v>0.2</v>
      </c>
      <c r="G398" s="9">
        <f t="shared" si="19"/>
        <v>400</v>
      </c>
      <c r="H398" s="9">
        <f>G398*D398</f>
        <v>189600</v>
      </c>
      <c r="I398" s="22"/>
      <c r="P398" s="1" t="str">
        <f t="shared" si="20"/>
        <v>39116DelhiChair</v>
      </c>
      <c r="Q398" s="1">
        <v>39116</v>
      </c>
      <c r="R398" s="1" t="s">
        <v>1646</v>
      </c>
      <c r="S398" s="1" t="s">
        <v>1651</v>
      </c>
      <c r="T398">
        <v>333</v>
      </c>
    </row>
    <row r="399" spans="1:20" x14ac:dyDescent="0.3">
      <c r="A399" s="8">
        <v>39087</v>
      </c>
      <c r="B399" s="8" t="s">
        <v>1653</v>
      </c>
      <c r="C399" s="8" t="s">
        <v>1651</v>
      </c>
      <c r="D399" s="9">
        <f t="shared" si="18"/>
        <v>409</v>
      </c>
      <c r="E399" s="9">
        <f>LOOKUP(C399,$X$3:$AA$4)</f>
        <v>10</v>
      </c>
      <c r="F399" s="16">
        <f>INDEX($J$3:$N$7,MATCH(B399,$J$3:$J$7,0),MATCH(C399,$J$3:$N$3,0))</f>
        <v>0.36</v>
      </c>
      <c r="G399" s="9">
        <f t="shared" si="19"/>
        <v>6.4</v>
      </c>
      <c r="H399" s="9">
        <f>G399*D399</f>
        <v>2617.6000000000004</v>
      </c>
      <c r="I399" s="22"/>
      <c r="P399" s="1" t="str">
        <f t="shared" si="20"/>
        <v>39124MumbaiBulb</v>
      </c>
      <c r="Q399" s="1">
        <v>39124</v>
      </c>
      <c r="R399" s="1" t="s">
        <v>1647</v>
      </c>
      <c r="S399" s="1" t="s">
        <v>1649</v>
      </c>
      <c r="T399">
        <v>139</v>
      </c>
    </row>
    <row r="400" spans="1:20" x14ac:dyDescent="0.3">
      <c r="A400" s="8">
        <v>39087</v>
      </c>
      <c r="B400" s="8" t="s">
        <v>1654</v>
      </c>
      <c r="C400" s="8" t="s">
        <v>1648</v>
      </c>
      <c r="D400" s="9">
        <f t="shared" si="18"/>
        <v>378</v>
      </c>
      <c r="E400" s="9">
        <f>LOOKUP(C400,$X$3:$AA$4)</f>
        <v>200</v>
      </c>
      <c r="F400" s="16">
        <f>INDEX($J$3:$N$7,MATCH(B400,$J$3:$J$7,0),MATCH(C400,$J$3:$N$3,0))</f>
        <v>0.05</v>
      </c>
      <c r="G400" s="9">
        <f t="shared" si="19"/>
        <v>190</v>
      </c>
      <c r="H400" s="9">
        <f>G400*D400</f>
        <v>71820</v>
      </c>
      <c r="I400" s="22"/>
      <c r="P400" s="1" t="str">
        <f t="shared" si="20"/>
        <v>39165JaipurLaptop</v>
      </c>
      <c r="Q400" s="1">
        <v>39165</v>
      </c>
      <c r="R400" s="1" t="s">
        <v>1653</v>
      </c>
      <c r="S400" s="1" t="s">
        <v>1648</v>
      </c>
      <c r="T400">
        <v>351</v>
      </c>
    </row>
    <row r="401" spans="1:20" x14ac:dyDescent="0.3">
      <c r="A401" s="8">
        <v>39087</v>
      </c>
      <c r="B401" s="8" t="s">
        <v>1654</v>
      </c>
      <c r="C401" s="8" t="s">
        <v>1649</v>
      </c>
      <c r="D401" s="9">
        <f t="shared" si="18"/>
        <v>447</v>
      </c>
      <c r="E401" s="9">
        <f>LOOKUP(C401,$X$3:$AA$4)</f>
        <v>10</v>
      </c>
      <c r="F401" s="16">
        <f>INDEX($J$3:$N$7,MATCH(B401,$J$3:$J$7,0),MATCH(C401,$J$3:$N$3,0))</f>
        <v>0.06</v>
      </c>
      <c r="G401" s="9">
        <f t="shared" si="19"/>
        <v>9.3999999999999986</v>
      </c>
      <c r="H401" s="9">
        <f>G401*D401</f>
        <v>4201.7999999999993</v>
      </c>
      <c r="I401" s="22"/>
      <c r="P401" s="1" t="str">
        <f t="shared" si="20"/>
        <v>39123MumbaiLaptop</v>
      </c>
      <c r="Q401" s="1">
        <v>39123</v>
      </c>
      <c r="R401" s="1" t="s">
        <v>1647</v>
      </c>
      <c r="S401" s="1" t="s">
        <v>1648</v>
      </c>
      <c r="T401">
        <v>155</v>
      </c>
    </row>
    <row r="402" spans="1:20" x14ac:dyDescent="0.3">
      <c r="A402" s="8">
        <v>39087</v>
      </c>
      <c r="B402" s="8" t="s">
        <v>1654</v>
      </c>
      <c r="C402" s="8" t="s">
        <v>1650</v>
      </c>
      <c r="D402" s="9">
        <f t="shared" si="18"/>
        <v>190</v>
      </c>
      <c r="E402" s="9">
        <f>LOOKUP(C402,$X$3:$AA$4)</f>
        <v>500</v>
      </c>
      <c r="F402" s="16">
        <f>INDEX($J$3:$N$7,MATCH(B402,$J$3:$J$7,0),MATCH(C402,$J$3:$N$3,0))</f>
        <v>0.25</v>
      </c>
      <c r="G402" s="9">
        <f t="shared" si="19"/>
        <v>375</v>
      </c>
      <c r="H402" s="9">
        <f>G402*D402</f>
        <v>71250</v>
      </c>
      <c r="I402" s="22"/>
      <c r="P402" s="1" t="str">
        <f t="shared" si="20"/>
        <v>39128JaipurChair</v>
      </c>
      <c r="Q402" s="1">
        <v>39128</v>
      </c>
      <c r="R402" s="1" t="s">
        <v>1653</v>
      </c>
      <c r="S402" s="1" t="s">
        <v>1651</v>
      </c>
      <c r="T402">
        <v>203</v>
      </c>
    </row>
    <row r="403" spans="1:20" x14ac:dyDescent="0.3">
      <c r="A403" s="8">
        <v>39087</v>
      </c>
      <c r="B403" s="8" t="s">
        <v>1654</v>
      </c>
      <c r="C403" s="8" t="s">
        <v>1651</v>
      </c>
      <c r="D403" s="9">
        <f t="shared" si="18"/>
        <v>444</v>
      </c>
      <c r="E403" s="9">
        <f>LOOKUP(C403,$X$3:$AA$4)</f>
        <v>10</v>
      </c>
      <c r="F403" s="16">
        <f>INDEX($J$3:$N$7,MATCH(B403,$J$3:$J$7,0),MATCH(C403,$J$3:$N$3,0))</f>
        <v>0.4</v>
      </c>
      <c r="G403" s="9">
        <f t="shared" si="19"/>
        <v>6</v>
      </c>
      <c r="H403" s="9">
        <f>G403*D403</f>
        <v>2664</v>
      </c>
      <c r="I403" s="22"/>
      <c r="P403" s="1" t="str">
        <f t="shared" si="20"/>
        <v>39156Agraiphone</v>
      </c>
      <c r="Q403" s="1">
        <v>39156</v>
      </c>
      <c r="R403" s="1" t="s">
        <v>1654</v>
      </c>
      <c r="S403" s="1" t="s">
        <v>1650</v>
      </c>
      <c r="T403">
        <v>472</v>
      </c>
    </row>
    <row r="404" spans="1:20" x14ac:dyDescent="0.3">
      <c r="A404" s="8">
        <v>39088</v>
      </c>
      <c r="B404" s="8" t="s">
        <v>1646</v>
      </c>
      <c r="C404" s="8" t="s">
        <v>1648</v>
      </c>
      <c r="D404" s="9">
        <f t="shared" si="18"/>
        <v>327</v>
      </c>
      <c r="E404" s="9">
        <f>LOOKUP(C404,$X$3:$AA$4)</f>
        <v>200</v>
      </c>
      <c r="F404" s="16">
        <f>INDEX($J$3:$N$7,MATCH(B404,$J$3:$J$7,0),MATCH(C404,$J$3:$N$3,0))</f>
        <v>0.13</v>
      </c>
      <c r="G404" s="9">
        <f t="shared" si="19"/>
        <v>174</v>
      </c>
      <c r="H404" s="9">
        <f>G404*D404</f>
        <v>56898</v>
      </c>
      <c r="I404" s="22"/>
      <c r="P404" s="1" t="str">
        <f t="shared" si="20"/>
        <v>39183Mumbaiiphone</v>
      </c>
      <c r="Q404" s="1">
        <v>39183</v>
      </c>
      <c r="R404" s="1" t="s">
        <v>1647</v>
      </c>
      <c r="S404" s="1" t="s">
        <v>1650</v>
      </c>
      <c r="T404">
        <v>213</v>
      </c>
    </row>
    <row r="405" spans="1:20" x14ac:dyDescent="0.3">
      <c r="A405" s="8">
        <v>39088</v>
      </c>
      <c r="B405" s="8" t="s">
        <v>1646</v>
      </c>
      <c r="C405" s="8" t="s">
        <v>1649</v>
      </c>
      <c r="D405" s="9">
        <f t="shared" si="18"/>
        <v>200</v>
      </c>
      <c r="E405" s="9">
        <f>LOOKUP(C405,$X$3:$AA$4)</f>
        <v>10</v>
      </c>
      <c r="F405" s="16">
        <f>INDEX($J$3:$N$7,MATCH(B405,$J$3:$J$7,0),MATCH(C405,$J$3:$N$3,0))</f>
        <v>0.09</v>
      </c>
      <c r="G405" s="9">
        <f t="shared" si="19"/>
        <v>9.1</v>
      </c>
      <c r="H405" s="9">
        <f>G405*D405</f>
        <v>1820</v>
      </c>
      <c r="I405" s="22"/>
      <c r="P405" s="1" t="str">
        <f t="shared" si="20"/>
        <v>39109DelhiLaptop</v>
      </c>
      <c r="Q405" s="1">
        <v>39109</v>
      </c>
      <c r="R405" s="1" t="s">
        <v>1646</v>
      </c>
      <c r="S405" s="1" t="s">
        <v>1648</v>
      </c>
      <c r="T405">
        <v>262</v>
      </c>
    </row>
    <row r="406" spans="1:20" x14ac:dyDescent="0.3">
      <c r="A406" s="8">
        <v>39088</v>
      </c>
      <c r="B406" s="8" t="s">
        <v>1646</v>
      </c>
      <c r="C406" s="8" t="s">
        <v>1650</v>
      </c>
      <c r="D406" s="9">
        <f t="shared" si="18"/>
        <v>362</v>
      </c>
      <c r="E406" s="9">
        <f>LOOKUP(C406,$X$3:$AA$4)</f>
        <v>500</v>
      </c>
      <c r="F406" s="16">
        <f>INDEX($J$3:$N$7,MATCH(B406,$J$3:$J$7,0),MATCH(C406,$J$3:$N$3,0))</f>
        <v>0.24</v>
      </c>
      <c r="G406" s="9">
        <f t="shared" si="19"/>
        <v>380</v>
      </c>
      <c r="H406" s="9">
        <f>G406*D406</f>
        <v>137560</v>
      </c>
      <c r="I406" s="22"/>
      <c r="P406" s="1" t="str">
        <f t="shared" si="20"/>
        <v>39138AgraBulb</v>
      </c>
      <c r="Q406" s="1">
        <v>39138</v>
      </c>
      <c r="R406" s="1" t="s">
        <v>1654</v>
      </c>
      <c r="S406" s="1" t="s">
        <v>1649</v>
      </c>
      <c r="T406">
        <v>371</v>
      </c>
    </row>
    <row r="407" spans="1:20" x14ac:dyDescent="0.3">
      <c r="A407" s="8">
        <v>39088</v>
      </c>
      <c r="B407" s="8" t="s">
        <v>1646</v>
      </c>
      <c r="C407" s="8" t="s">
        <v>1651</v>
      </c>
      <c r="D407" s="9">
        <f t="shared" si="18"/>
        <v>421</v>
      </c>
      <c r="E407" s="9">
        <f>LOOKUP(C407,$X$3:$AA$4)</f>
        <v>10</v>
      </c>
      <c r="F407" s="16">
        <f>INDEX($J$3:$N$7,MATCH(B407,$J$3:$J$7,0),MATCH(C407,$J$3:$N$3,0))</f>
        <v>0.33</v>
      </c>
      <c r="G407" s="9">
        <f t="shared" si="19"/>
        <v>6.6999999999999993</v>
      </c>
      <c r="H407" s="9">
        <f>G407*D407</f>
        <v>2820.7</v>
      </c>
      <c r="I407" s="22"/>
      <c r="P407" s="1" t="str">
        <f t="shared" si="20"/>
        <v>39106MumbaiChair</v>
      </c>
      <c r="Q407" s="1">
        <v>39106</v>
      </c>
      <c r="R407" s="1" t="s">
        <v>1647</v>
      </c>
      <c r="S407" s="1" t="s">
        <v>1651</v>
      </c>
      <c r="T407">
        <v>110</v>
      </c>
    </row>
    <row r="408" spans="1:20" x14ac:dyDescent="0.3">
      <c r="A408" s="8">
        <v>39088</v>
      </c>
      <c r="B408" s="8" t="s">
        <v>1647</v>
      </c>
      <c r="C408" s="8" t="s">
        <v>1648</v>
      </c>
      <c r="D408" s="9">
        <f t="shared" si="18"/>
        <v>369</v>
      </c>
      <c r="E408" s="9">
        <f>LOOKUP(C408,$X$3:$AA$4)</f>
        <v>200</v>
      </c>
      <c r="F408" s="16">
        <f>INDEX($J$3:$N$7,MATCH(B408,$J$3:$J$7,0),MATCH(C408,$J$3:$N$3,0))</f>
        <v>0.1</v>
      </c>
      <c r="G408" s="9">
        <f t="shared" si="19"/>
        <v>180</v>
      </c>
      <c r="H408" s="9">
        <f>G408*D408</f>
        <v>66420</v>
      </c>
      <c r="I408" s="22"/>
      <c r="P408" s="1" t="str">
        <f t="shared" si="20"/>
        <v>39087MumbaiLaptop</v>
      </c>
      <c r="Q408" s="1">
        <v>39087</v>
      </c>
      <c r="R408" s="1" t="s">
        <v>1647</v>
      </c>
      <c r="S408" s="1" t="s">
        <v>1648</v>
      </c>
      <c r="T408">
        <v>327</v>
      </c>
    </row>
    <row r="409" spans="1:20" x14ac:dyDescent="0.3">
      <c r="A409" s="8">
        <v>39088</v>
      </c>
      <c r="B409" s="8" t="s">
        <v>1647</v>
      </c>
      <c r="C409" s="8" t="s">
        <v>1649</v>
      </c>
      <c r="D409" s="9">
        <f t="shared" si="18"/>
        <v>424</v>
      </c>
      <c r="E409" s="9">
        <f>LOOKUP(C409,$X$3:$AA$4)</f>
        <v>10</v>
      </c>
      <c r="F409" s="16">
        <f>INDEX($J$3:$N$7,MATCH(B409,$J$3:$J$7,0),MATCH(C409,$J$3:$N$3,0))</f>
        <v>0.05</v>
      </c>
      <c r="G409" s="9">
        <f t="shared" si="19"/>
        <v>9.5</v>
      </c>
      <c r="H409" s="9">
        <f>G409*D409</f>
        <v>4028</v>
      </c>
      <c r="I409" s="22"/>
      <c r="P409" s="1" t="str">
        <f t="shared" si="20"/>
        <v>39120Mumbaiiphone</v>
      </c>
      <c r="Q409" s="1">
        <v>39120</v>
      </c>
      <c r="R409" s="1" t="s">
        <v>1647</v>
      </c>
      <c r="S409" s="1" t="s">
        <v>1650</v>
      </c>
      <c r="T409">
        <v>499</v>
      </c>
    </row>
    <row r="410" spans="1:20" x14ac:dyDescent="0.3">
      <c r="A410" s="8">
        <v>39088</v>
      </c>
      <c r="B410" s="8" t="s">
        <v>1647</v>
      </c>
      <c r="C410" s="8" t="s">
        <v>1650</v>
      </c>
      <c r="D410" s="9">
        <f t="shared" si="18"/>
        <v>418</v>
      </c>
      <c r="E410" s="9">
        <f>LOOKUP(C410,$X$3:$AA$4)</f>
        <v>500</v>
      </c>
      <c r="F410" s="16">
        <f>INDEX($J$3:$N$7,MATCH(B410,$J$3:$J$7,0),MATCH(C410,$J$3:$N$3,0))</f>
        <v>0.2</v>
      </c>
      <c r="G410" s="9">
        <f t="shared" si="19"/>
        <v>400</v>
      </c>
      <c r="H410" s="9">
        <f>G410*D410</f>
        <v>167200</v>
      </c>
      <c r="I410" s="22"/>
      <c r="P410" s="1" t="str">
        <f t="shared" si="20"/>
        <v>39141AgraLaptop</v>
      </c>
      <c r="Q410" s="1">
        <v>39141</v>
      </c>
      <c r="R410" s="1" t="s">
        <v>1654</v>
      </c>
      <c r="S410" s="1" t="s">
        <v>1648</v>
      </c>
      <c r="T410">
        <v>467</v>
      </c>
    </row>
    <row r="411" spans="1:20" x14ac:dyDescent="0.3">
      <c r="A411" s="8">
        <v>39088</v>
      </c>
      <c r="B411" s="8" t="s">
        <v>1647</v>
      </c>
      <c r="C411" s="8" t="s">
        <v>1651</v>
      </c>
      <c r="D411" s="9">
        <f t="shared" si="18"/>
        <v>272</v>
      </c>
      <c r="E411" s="9">
        <f>LOOKUP(C411,$X$3:$AA$4)</f>
        <v>10</v>
      </c>
      <c r="F411" s="16">
        <f>INDEX($J$3:$N$7,MATCH(B411,$J$3:$J$7,0),MATCH(C411,$J$3:$N$3,0))</f>
        <v>0.4</v>
      </c>
      <c r="G411" s="9">
        <f t="shared" si="19"/>
        <v>6</v>
      </c>
      <c r="H411" s="9">
        <f>G411*D411</f>
        <v>1632</v>
      </c>
      <c r="I411" s="22"/>
      <c r="P411" s="1" t="str">
        <f t="shared" si="20"/>
        <v>39071DelhiChair</v>
      </c>
      <c r="Q411" s="1">
        <v>39071</v>
      </c>
      <c r="R411" s="1" t="s">
        <v>1646</v>
      </c>
      <c r="S411" s="1" t="s">
        <v>1651</v>
      </c>
      <c r="T411">
        <v>276</v>
      </c>
    </row>
    <row r="412" spans="1:20" x14ac:dyDescent="0.3">
      <c r="A412" s="8">
        <v>39088</v>
      </c>
      <c r="B412" s="8" t="s">
        <v>1653</v>
      </c>
      <c r="C412" s="8" t="s">
        <v>1648</v>
      </c>
      <c r="D412" s="9">
        <f t="shared" si="18"/>
        <v>121</v>
      </c>
      <c r="E412" s="9">
        <f>LOOKUP(C412,$X$3:$AA$4)</f>
        <v>200</v>
      </c>
      <c r="F412" s="16">
        <f>INDEX($J$3:$N$7,MATCH(B412,$J$3:$J$7,0),MATCH(C412,$J$3:$N$3,0))</f>
        <v>0.09</v>
      </c>
      <c r="G412" s="9">
        <f t="shared" si="19"/>
        <v>182</v>
      </c>
      <c r="H412" s="9">
        <f>G412*D412</f>
        <v>22022</v>
      </c>
      <c r="I412" s="22"/>
      <c r="P412" s="1" t="str">
        <f t="shared" si="20"/>
        <v>39088Jaipuriphone</v>
      </c>
      <c r="Q412" s="1">
        <v>39088</v>
      </c>
      <c r="R412" s="1" t="s">
        <v>1653</v>
      </c>
      <c r="S412" s="1" t="s">
        <v>1650</v>
      </c>
      <c r="T412">
        <v>205</v>
      </c>
    </row>
    <row r="413" spans="1:20" x14ac:dyDescent="0.3">
      <c r="A413" s="8">
        <v>39088</v>
      </c>
      <c r="B413" s="8" t="s">
        <v>1653</v>
      </c>
      <c r="C413" s="8" t="s">
        <v>1649</v>
      </c>
      <c r="D413" s="9">
        <f t="shared" si="18"/>
        <v>113</v>
      </c>
      <c r="E413" s="9">
        <f>LOOKUP(C413,$X$3:$AA$4)</f>
        <v>10</v>
      </c>
      <c r="F413" s="16">
        <f>INDEX($J$3:$N$7,MATCH(B413,$J$3:$J$7,0),MATCH(C413,$J$3:$N$3,0))</f>
        <v>0.08</v>
      </c>
      <c r="G413" s="9">
        <f t="shared" si="19"/>
        <v>9.2000000000000011</v>
      </c>
      <c r="H413" s="9">
        <f>G413*D413</f>
        <v>1039.6000000000001</v>
      </c>
      <c r="I413" s="22"/>
      <c r="P413" s="1" t="str">
        <f t="shared" si="20"/>
        <v>39168Jaipuriphone</v>
      </c>
      <c r="Q413" s="1">
        <v>39168</v>
      </c>
      <c r="R413" s="1" t="s">
        <v>1653</v>
      </c>
      <c r="S413" s="1" t="s">
        <v>1650</v>
      </c>
      <c r="T413">
        <v>265</v>
      </c>
    </row>
    <row r="414" spans="1:20" x14ac:dyDescent="0.3">
      <c r="A414" s="8">
        <v>39088</v>
      </c>
      <c r="B414" s="8" t="s">
        <v>1653</v>
      </c>
      <c r="C414" s="8" t="s">
        <v>1650</v>
      </c>
      <c r="D414" s="9">
        <f t="shared" si="18"/>
        <v>205</v>
      </c>
      <c r="E414" s="9">
        <f>LOOKUP(C414,$X$3:$AA$4)</f>
        <v>500</v>
      </c>
      <c r="F414" s="16">
        <f>INDEX($J$3:$N$7,MATCH(B414,$J$3:$J$7,0),MATCH(C414,$J$3:$N$3,0))</f>
        <v>0.2</v>
      </c>
      <c r="G414" s="9">
        <f t="shared" si="19"/>
        <v>400</v>
      </c>
      <c r="H414" s="9">
        <f>G414*D414</f>
        <v>82000</v>
      </c>
      <c r="I414" s="22"/>
      <c r="P414" s="1" t="str">
        <f t="shared" si="20"/>
        <v>39091JaipurBulb</v>
      </c>
      <c r="Q414" s="1">
        <v>39091</v>
      </c>
      <c r="R414" s="1" t="s">
        <v>1653</v>
      </c>
      <c r="S414" s="1" t="s">
        <v>1649</v>
      </c>
      <c r="T414">
        <v>286</v>
      </c>
    </row>
    <row r="415" spans="1:20" x14ac:dyDescent="0.3">
      <c r="A415" s="8">
        <v>39088</v>
      </c>
      <c r="B415" s="8" t="s">
        <v>1653</v>
      </c>
      <c r="C415" s="8" t="s">
        <v>1651</v>
      </c>
      <c r="D415" s="9">
        <f t="shared" si="18"/>
        <v>492</v>
      </c>
      <c r="E415" s="9">
        <f>LOOKUP(C415,$X$3:$AA$4)</f>
        <v>10</v>
      </c>
      <c r="F415" s="16">
        <f>INDEX($J$3:$N$7,MATCH(B415,$J$3:$J$7,0),MATCH(C415,$J$3:$N$3,0))</f>
        <v>0.36</v>
      </c>
      <c r="G415" s="9">
        <f t="shared" si="19"/>
        <v>6.4</v>
      </c>
      <c r="H415" s="9">
        <f>G415*D415</f>
        <v>3148.8</v>
      </c>
      <c r="I415" s="22"/>
      <c r="P415" s="1" t="str">
        <f t="shared" si="20"/>
        <v>39100MumbaiLaptop</v>
      </c>
      <c r="Q415" s="1">
        <v>39100</v>
      </c>
      <c r="R415" s="1" t="s">
        <v>1647</v>
      </c>
      <c r="S415" s="1" t="s">
        <v>1648</v>
      </c>
      <c r="T415">
        <v>433</v>
      </c>
    </row>
    <row r="416" spans="1:20" x14ac:dyDescent="0.3">
      <c r="A416" s="8">
        <v>39088</v>
      </c>
      <c r="B416" s="8" t="s">
        <v>1654</v>
      </c>
      <c r="C416" s="8" t="s">
        <v>1648</v>
      </c>
      <c r="D416" s="9">
        <f t="shared" si="18"/>
        <v>341</v>
      </c>
      <c r="E416" s="9">
        <f>LOOKUP(C416,$X$3:$AA$4)</f>
        <v>200</v>
      </c>
      <c r="F416" s="16">
        <f>INDEX($J$3:$N$7,MATCH(B416,$J$3:$J$7,0),MATCH(C416,$J$3:$N$3,0))</f>
        <v>0.05</v>
      </c>
      <c r="G416" s="9">
        <f t="shared" si="19"/>
        <v>190</v>
      </c>
      <c r="H416" s="9">
        <f>G416*D416</f>
        <v>64790</v>
      </c>
      <c r="I416" s="22"/>
      <c r="P416" s="1" t="str">
        <f t="shared" si="20"/>
        <v>39109Jaipuriphone</v>
      </c>
      <c r="Q416" s="1">
        <v>39109</v>
      </c>
      <c r="R416" s="1" t="s">
        <v>1653</v>
      </c>
      <c r="S416" s="1" t="s">
        <v>1650</v>
      </c>
      <c r="T416">
        <v>195</v>
      </c>
    </row>
    <row r="417" spans="1:20" x14ac:dyDescent="0.3">
      <c r="A417" s="8">
        <v>39088</v>
      </c>
      <c r="B417" s="8" t="s">
        <v>1654</v>
      </c>
      <c r="C417" s="8" t="s">
        <v>1649</v>
      </c>
      <c r="D417" s="9">
        <f t="shared" si="18"/>
        <v>495</v>
      </c>
      <c r="E417" s="9">
        <f>LOOKUP(C417,$X$3:$AA$4)</f>
        <v>10</v>
      </c>
      <c r="F417" s="16">
        <f>INDEX($J$3:$N$7,MATCH(B417,$J$3:$J$7,0),MATCH(C417,$J$3:$N$3,0))</f>
        <v>0.06</v>
      </c>
      <c r="G417" s="9">
        <f t="shared" si="19"/>
        <v>9.3999999999999986</v>
      </c>
      <c r="H417" s="9">
        <f>G417*D417</f>
        <v>4652.9999999999991</v>
      </c>
      <c r="I417" s="22"/>
      <c r="P417" s="1" t="str">
        <f t="shared" si="20"/>
        <v>39174Mumbaiiphone</v>
      </c>
      <c r="Q417" s="1">
        <v>39174</v>
      </c>
      <c r="R417" s="1" t="s">
        <v>1647</v>
      </c>
      <c r="S417" s="1" t="s">
        <v>1650</v>
      </c>
      <c r="T417">
        <v>311</v>
      </c>
    </row>
    <row r="418" spans="1:20" x14ac:dyDescent="0.3">
      <c r="A418" s="8">
        <v>39088</v>
      </c>
      <c r="B418" s="8" t="s">
        <v>1654</v>
      </c>
      <c r="C418" s="8" t="s">
        <v>1650</v>
      </c>
      <c r="D418" s="9">
        <f t="shared" si="18"/>
        <v>229</v>
      </c>
      <c r="E418" s="9">
        <f>LOOKUP(C418,$X$3:$AA$4)</f>
        <v>500</v>
      </c>
      <c r="F418" s="16">
        <f>INDEX($J$3:$N$7,MATCH(B418,$J$3:$J$7,0),MATCH(C418,$J$3:$N$3,0))</f>
        <v>0.25</v>
      </c>
      <c r="G418" s="9">
        <f t="shared" si="19"/>
        <v>375</v>
      </c>
      <c r="H418" s="9">
        <f>G418*D418</f>
        <v>85875</v>
      </c>
      <c r="I418" s="22"/>
      <c r="P418" s="1" t="str">
        <f t="shared" si="20"/>
        <v>39188DelhiBulb</v>
      </c>
      <c r="Q418" s="1">
        <v>39188</v>
      </c>
      <c r="R418" s="1" t="s">
        <v>1646</v>
      </c>
      <c r="S418" s="1" t="s">
        <v>1649</v>
      </c>
      <c r="T418">
        <v>350</v>
      </c>
    </row>
    <row r="419" spans="1:20" x14ac:dyDescent="0.3">
      <c r="A419" s="8">
        <v>39088</v>
      </c>
      <c r="B419" s="8" t="s">
        <v>1654</v>
      </c>
      <c r="C419" s="8" t="s">
        <v>1651</v>
      </c>
      <c r="D419" s="9">
        <f t="shared" si="18"/>
        <v>142</v>
      </c>
      <c r="E419" s="9">
        <f>LOOKUP(C419,$X$3:$AA$4)</f>
        <v>10</v>
      </c>
      <c r="F419" s="16">
        <f>INDEX($J$3:$N$7,MATCH(B419,$J$3:$J$7,0),MATCH(C419,$J$3:$N$3,0))</f>
        <v>0.4</v>
      </c>
      <c r="G419" s="9">
        <f t="shared" si="19"/>
        <v>6</v>
      </c>
      <c r="H419" s="9">
        <f>G419*D419</f>
        <v>852</v>
      </c>
      <c r="I419" s="22"/>
      <c r="P419" s="1" t="str">
        <f t="shared" si="20"/>
        <v>39153JaipurLaptop</v>
      </c>
      <c r="Q419" s="1">
        <v>39153</v>
      </c>
      <c r="R419" s="1" t="s">
        <v>1653</v>
      </c>
      <c r="S419" s="1" t="s">
        <v>1648</v>
      </c>
      <c r="T419">
        <v>110</v>
      </c>
    </row>
    <row r="420" spans="1:20" x14ac:dyDescent="0.3">
      <c r="A420" s="8">
        <v>39089</v>
      </c>
      <c r="B420" s="8" t="s">
        <v>1646</v>
      </c>
      <c r="C420" s="8" t="s">
        <v>1648</v>
      </c>
      <c r="D420" s="9">
        <f t="shared" si="18"/>
        <v>235</v>
      </c>
      <c r="E420" s="9">
        <f>LOOKUP(C420,$X$3:$AA$4)</f>
        <v>200</v>
      </c>
      <c r="F420" s="16">
        <f>INDEX($J$3:$N$7,MATCH(B420,$J$3:$J$7,0),MATCH(C420,$J$3:$N$3,0))</f>
        <v>0.13</v>
      </c>
      <c r="G420" s="9">
        <f t="shared" si="19"/>
        <v>174</v>
      </c>
      <c r="H420" s="9">
        <f>G420*D420</f>
        <v>40890</v>
      </c>
      <c r="I420" s="22"/>
      <c r="P420" s="1" t="str">
        <f t="shared" si="20"/>
        <v>39188AgraChair</v>
      </c>
      <c r="Q420" s="1">
        <v>39188</v>
      </c>
      <c r="R420" s="1" t="s">
        <v>1654</v>
      </c>
      <c r="S420" s="1" t="s">
        <v>1651</v>
      </c>
      <c r="T420">
        <v>193</v>
      </c>
    </row>
    <row r="421" spans="1:20" x14ac:dyDescent="0.3">
      <c r="A421" s="8">
        <v>39089</v>
      </c>
      <c r="B421" s="8" t="s">
        <v>1646</v>
      </c>
      <c r="C421" s="8" t="s">
        <v>1649</v>
      </c>
      <c r="D421" s="9">
        <f t="shared" si="18"/>
        <v>327</v>
      </c>
      <c r="E421" s="9">
        <f>LOOKUP(C421,$X$3:$AA$4)</f>
        <v>10</v>
      </c>
      <c r="F421" s="16">
        <f>INDEX($J$3:$N$7,MATCH(B421,$J$3:$J$7,0),MATCH(C421,$J$3:$N$3,0))</f>
        <v>0.09</v>
      </c>
      <c r="G421" s="9">
        <f t="shared" si="19"/>
        <v>9.1</v>
      </c>
      <c r="H421" s="9">
        <f>G421*D421</f>
        <v>2975.7</v>
      </c>
      <c r="I421" s="22"/>
      <c r="P421" s="1" t="str">
        <f t="shared" si="20"/>
        <v>39153Jaipuriphone</v>
      </c>
      <c r="Q421" s="1">
        <v>39153</v>
      </c>
      <c r="R421" s="1" t="s">
        <v>1653</v>
      </c>
      <c r="S421" s="1" t="s">
        <v>1650</v>
      </c>
      <c r="T421">
        <v>271</v>
      </c>
    </row>
    <row r="422" spans="1:20" x14ac:dyDescent="0.3">
      <c r="A422" s="8">
        <v>39089</v>
      </c>
      <c r="B422" s="8" t="s">
        <v>1646</v>
      </c>
      <c r="C422" s="8" t="s">
        <v>1650</v>
      </c>
      <c r="D422" s="9">
        <f t="shared" si="18"/>
        <v>139</v>
      </c>
      <c r="E422" s="9">
        <f>LOOKUP(C422,$X$3:$AA$4)</f>
        <v>500</v>
      </c>
      <c r="F422" s="16">
        <f>INDEX($J$3:$N$7,MATCH(B422,$J$3:$J$7,0),MATCH(C422,$J$3:$N$3,0))</f>
        <v>0.24</v>
      </c>
      <c r="G422" s="9">
        <f t="shared" si="19"/>
        <v>380</v>
      </c>
      <c r="H422" s="9">
        <f>G422*D422</f>
        <v>52820</v>
      </c>
      <c r="I422" s="22"/>
      <c r="P422" s="1" t="str">
        <f t="shared" si="20"/>
        <v>39136AgraBulb</v>
      </c>
      <c r="Q422" s="1">
        <v>39136</v>
      </c>
      <c r="R422" s="1" t="s">
        <v>1654</v>
      </c>
      <c r="S422" s="1" t="s">
        <v>1649</v>
      </c>
      <c r="T422">
        <v>211</v>
      </c>
    </row>
    <row r="423" spans="1:20" x14ac:dyDescent="0.3">
      <c r="A423" s="8">
        <v>39089</v>
      </c>
      <c r="B423" s="8" t="s">
        <v>1646</v>
      </c>
      <c r="C423" s="8" t="s">
        <v>1651</v>
      </c>
      <c r="D423" s="9">
        <f t="shared" si="18"/>
        <v>216</v>
      </c>
      <c r="E423" s="9">
        <f>LOOKUP(C423,$X$3:$AA$4)</f>
        <v>10</v>
      </c>
      <c r="F423" s="16">
        <f>INDEX($J$3:$N$7,MATCH(B423,$J$3:$J$7,0),MATCH(C423,$J$3:$N$3,0))</f>
        <v>0.33</v>
      </c>
      <c r="G423" s="9">
        <f t="shared" si="19"/>
        <v>6.6999999999999993</v>
      </c>
      <c r="H423" s="9">
        <f>G423*D423</f>
        <v>1447.1999999999998</v>
      </c>
      <c r="I423" s="22"/>
      <c r="P423" s="1" t="str">
        <f t="shared" si="20"/>
        <v>39092MumbaiLaptop</v>
      </c>
      <c r="Q423" s="1">
        <v>39092</v>
      </c>
      <c r="R423" s="1" t="s">
        <v>1647</v>
      </c>
      <c r="S423" s="1" t="s">
        <v>1648</v>
      </c>
      <c r="T423">
        <v>397</v>
      </c>
    </row>
    <row r="424" spans="1:20" x14ac:dyDescent="0.3">
      <c r="A424" s="8">
        <v>39089</v>
      </c>
      <c r="B424" s="8" t="s">
        <v>1647</v>
      </c>
      <c r="C424" s="8" t="s">
        <v>1648</v>
      </c>
      <c r="D424" s="9">
        <f t="shared" si="18"/>
        <v>138</v>
      </c>
      <c r="E424" s="9">
        <f>LOOKUP(C424,$X$3:$AA$4)</f>
        <v>200</v>
      </c>
      <c r="F424" s="16">
        <f>INDEX($J$3:$N$7,MATCH(B424,$J$3:$J$7,0),MATCH(C424,$J$3:$N$3,0))</f>
        <v>0.1</v>
      </c>
      <c r="G424" s="9">
        <f t="shared" si="19"/>
        <v>180</v>
      </c>
      <c r="H424" s="9">
        <f>G424*D424</f>
        <v>24840</v>
      </c>
      <c r="I424" s="22"/>
      <c r="P424" s="1" t="str">
        <f t="shared" si="20"/>
        <v>39135AgraLaptop</v>
      </c>
      <c r="Q424" s="1">
        <v>39135</v>
      </c>
      <c r="R424" s="1" t="s">
        <v>1654</v>
      </c>
      <c r="S424" s="1" t="s">
        <v>1648</v>
      </c>
      <c r="T424">
        <v>220</v>
      </c>
    </row>
    <row r="425" spans="1:20" x14ac:dyDescent="0.3">
      <c r="A425" s="8">
        <v>39089</v>
      </c>
      <c r="B425" s="8" t="s">
        <v>1647</v>
      </c>
      <c r="C425" s="8" t="s">
        <v>1649</v>
      </c>
      <c r="D425" s="9">
        <f t="shared" si="18"/>
        <v>158</v>
      </c>
      <c r="E425" s="9">
        <f>LOOKUP(C425,$X$3:$AA$4)</f>
        <v>10</v>
      </c>
      <c r="F425" s="16">
        <f>INDEX($J$3:$N$7,MATCH(B425,$J$3:$J$7,0),MATCH(C425,$J$3:$N$3,0))</f>
        <v>0.05</v>
      </c>
      <c r="G425" s="9">
        <f t="shared" si="19"/>
        <v>9.5</v>
      </c>
      <c r="H425" s="9">
        <f>G425*D425</f>
        <v>1501</v>
      </c>
      <c r="I425" s="22"/>
      <c r="P425" s="1" t="str">
        <f t="shared" si="20"/>
        <v>39156DelhiChair</v>
      </c>
      <c r="Q425" s="1">
        <v>39156</v>
      </c>
      <c r="R425" s="1" t="s">
        <v>1646</v>
      </c>
      <c r="S425" s="1" t="s">
        <v>1651</v>
      </c>
      <c r="T425">
        <v>224</v>
      </c>
    </row>
    <row r="426" spans="1:20" x14ac:dyDescent="0.3">
      <c r="A426" s="8">
        <v>39089</v>
      </c>
      <c r="B426" s="8" t="s">
        <v>1647</v>
      </c>
      <c r="C426" s="8" t="s">
        <v>1650</v>
      </c>
      <c r="D426" s="9">
        <f t="shared" si="18"/>
        <v>370</v>
      </c>
      <c r="E426" s="9">
        <f>LOOKUP(C426,$X$3:$AA$4)</f>
        <v>500</v>
      </c>
      <c r="F426" s="16">
        <f>INDEX($J$3:$N$7,MATCH(B426,$J$3:$J$7,0),MATCH(C426,$J$3:$N$3,0))</f>
        <v>0.2</v>
      </c>
      <c r="G426" s="9">
        <f t="shared" si="19"/>
        <v>400</v>
      </c>
      <c r="H426" s="9">
        <f>G426*D426</f>
        <v>148000</v>
      </c>
      <c r="I426" s="22"/>
      <c r="P426" s="1" t="str">
        <f t="shared" si="20"/>
        <v>39064Mumbaiiphone</v>
      </c>
      <c r="Q426" s="1">
        <v>39064</v>
      </c>
      <c r="R426" s="1" t="s">
        <v>1647</v>
      </c>
      <c r="S426" s="1" t="s">
        <v>1650</v>
      </c>
      <c r="T426">
        <v>412</v>
      </c>
    </row>
    <row r="427" spans="1:20" x14ac:dyDescent="0.3">
      <c r="A427" s="8">
        <v>39089</v>
      </c>
      <c r="B427" s="8" t="s">
        <v>1647</v>
      </c>
      <c r="C427" s="8" t="s">
        <v>1651</v>
      </c>
      <c r="D427" s="9">
        <f t="shared" si="18"/>
        <v>125</v>
      </c>
      <c r="E427" s="9">
        <f>LOOKUP(C427,$X$3:$AA$4)</f>
        <v>10</v>
      </c>
      <c r="F427" s="16">
        <f>INDEX($J$3:$N$7,MATCH(B427,$J$3:$J$7,0),MATCH(C427,$J$3:$N$3,0))</f>
        <v>0.4</v>
      </c>
      <c r="G427" s="9">
        <f t="shared" si="19"/>
        <v>6</v>
      </c>
      <c r="H427" s="9">
        <f>G427*D427</f>
        <v>750</v>
      </c>
      <c r="I427" s="22"/>
      <c r="P427" s="1" t="str">
        <f t="shared" si="20"/>
        <v>39118AgraChair</v>
      </c>
      <c r="Q427" s="1">
        <v>39118</v>
      </c>
      <c r="R427" s="1" t="s">
        <v>1654</v>
      </c>
      <c r="S427" s="1" t="s">
        <v>1651</v>
      </c>
      <c r="T427">
        <v>191</v>
      </c>
    </row>
    <row r="428" spans="1:20" x14ac:dyDescent="0.3">
      <c r="A428" s="8">
        <v>39089</v>
      </c>
      <c r="B428" s="8" t="s">
        <v>1653</v>
      </c>
      <c r="C428" s="8" t="s">
        <v>1648</v>
      </c>
      <c r="D428" s="9">
        <f t="shared" si="18"/>
        <v>119</v>
      </c>
      <c r="E428" s="9">
        <f>LOOKUP(C428,$X$3:$AA$4)</f>
        <v>200</v>
      </c>
      <c r="F428" s="16">
        <f>INDEX($J$3:$N$7,MATCH(B428,$J$3:$J$7,0),MATCH(C428,$J$3:$N$3,0))</f>
        <v>0.09</v>
      </c>
      <c r="G428" s="9">
        <f t="shared" si="19"/>
        <v>182</v>
      </c>
      <c r="H428" s="9">
        <f>G428*D428</f>
        <v>21658</v>
      </c>
      <c r="I428" s="22"/>
      <c r="P428" s="1" t="str">
        <f t="shared" si="20"/>
        <v>39129Agraiphone</v>
      </c>
      <c r="Q428" s="1">
        <v>39129</v>
      </c>
      <c r="R428" s="1" t="s">
        <v>1654</v>
      </c>
      <c r="S428" s="1" t="s">
        <v>1650</v>
      </c>
      <c r="T428">
        <v>336</v>
      </c>
    </row>
    <row r="429" spans="1:20" x14ac:dyDescent="0.3">
      <c r="A429" s="8">
        <v>39089</v>
      </c>
      <c r="B429" s="8" t="s">
        <v>1653</v>
      </c>
      <c r="C429" s="8" t="s">
        <v>1649</v>
      </c>
      <c r="D429" s="9">
        <f t="shared" si="18"/>
        <v>426</v>
      </c>
      <c r="E429" s="9">
        <f>LOOKUP(C429,$X$3:$AA$4)</f>
        <v>10</v>
      </c>
      <c r="F429" s="16">
        <f>INDEX($J$3:$N$7,MATCH(B429,$J$3:$J$7,0),MATCH(C429,$J$3:$N$3,0))</f>
        <v>0.08</v>
      </c>
      <c r="G429" s="9">
        <f t="shared" si="19"/>
        <v>9.2000000000000011</v>
      </c>
      <c r="H429" s="9">
        <f>G429*D429</f>
        <v>3919.2000000000003</v>
      </c>
      <c r="I429" s="22"/>
      <c r="P429" s="1" t="str">
        <f t="shared" si="20"/>
        <v>39145MumbaiBulb</v>
      </c>
      <c r="Q429" s="1">
        <v>39145</v>
      </c>
      <c r="R429" s="1" t="s">
        <v>1647</v>
      </c>
      <c r="S429" s="1" t="s">
        <v>1649</v>
      </c>
      <c r="T429">
        <v>126</v>
      </c>
    </row>
    <row r="430" spans="1:20" x14ac:dyDescent="0.3">
      <c r="A430" s="8">
        <v>39089</v>
      </c>
      <c r="B430" s="8" t="s">
        <v>1653</v>
      </c>
      <c r="C430" s="8" t="s">
        <v>1650</v>
      </c>
      <c r="D430" s="9">
        <f t="shared" si="18"/>
        <v>147</v>
      </c>
      <c r="E430" s="9">
        <f>LOOKUP(C430,$X$3:$AA$4)</f>
        <v>500</v>
      </c>
      <c r="F430" s="16">
        <f>INDEX($J$3:$N$7,MATCH(B430,$J$3:$J$7,0),MATCH(C430,$J$3:$N$3,0))</f>
        <v>0.2</v>
      </c>
      <c r="G430" s="9">
        <f t="shared" si="19"/>
        <v>400</v>
      </c>
      <c r="H430" s="9">
        <f>G430*D430</f>
        <v>58800</v>
      </c>
      <c r="I430" s="22"/>
      <c r="P430" s="1" t="str">
        <f t="shared" si="20"/>
        <v>39157Jaipuriphone</v>
      </c>
      <c r="Q430" s="1">
        <v>39157</v>
      </c>
      <c r="R430" s="1" t="s">
        <v>1653</v>
      </c>
      <c r="S430" s="1" t="s">
        <v>1650</v>
      </c>
      <c r="T430">
        <v>384</v>
      </c>
    </row>
    <row r="431" spans="1:20" x14ac:dyDescent="0.3">
      <c r="A431" s="8">
        <v>39089</v>
      </c>
      <c r="B431" s="8" t="s">
        <v>1653</v>
      </c>
      <c r="C431" s="8" t="s">
        <v>1651</v>
      </c>
      <c r="D431" s="9">
        <f t="shared" si="18"/>
        <v>356</v>
      </c>
      <c r="E431" s="9">
        <f>LOOKUP(C431,$X$3:$AA$4)</f>
        <v>10</v>
      </c>
      <c r="F431" s="16">
        <f>INDEX($J$3:$N$7,MATCH(B431,$J$3:$J$7,0),MATCH(C431,$J$3:$N$3,0))</f>
        <v>0.36</v>
      </c>
      <c r="G431" s="9">
        <f t="shared" si="19"/>
        <v>6.4</v>
      </c>
      <c r="H431" s="9">
        <f>G431*D431</f>
        <v>2278.4</v>
      </c>
      <c r="I431" s="22"/>
      <c r="P431" s="1" t="str">
        <f t="shared" si="20"/>
        <v>39065AgraChair</v>
      </c>
      <c r="Q431" s="1">
        <v>39065</v>
      </c>
      <c r="R431" s="1" t="s">
        <v>1654</v>
      </c>
      <c r="S431" s="1" t="s">
        <v>1651</v>
      </c>
      <c r="T431">
        <v>256</v>
      </c>
    </row>
    <row r="432" spans="1:20" x14ac:dyDescent="0.3">
      <c r="A432" s="8">
        <v>39089</v>
      </c>
      <c r="B432" s="8" t="s">
        <v>1654</v>
      </c>
      <c r="C432" s="8" t="s">
        <v>1648</v>
      </c>
      <c r="D432" s="9">
        <f t="shared" si="18"/>
        <v>451</v>
      </c>
      <c r="E432" s="9">
        <f>LOOKUP(C432,$X$3:$AA$4)</f>
        <v>200</v>
      </c>
      <c r="F432" s="16">
        <f>INDEX($J$3:$N$7,MATCH(B432,$J$3:$J$7,0),MATCH(C432,$J$3:$N$3,0))</f>
        <v>0.05</v>
      </c>
      <c r="G432" s="9">
        <f t="shared" si="19"/>
        <v>190</v>
      </c>
      <c r="H432" s="9">
        <f>G432*D432</f>
        <v>85690</v>
      </c>
      <c r="I432" s="22"/>
      <c r="P432" s="1" t="str">
        <f t="shared" si="20"/>
        <v>39159JaipurChair</v>
      </c>
      <c r="Q432" s="1">
        <v>39159</v>
      </c>
      <c r="R432" s="1" t="s">
        <v>1653</v>
      </c>
      <c r="S432" s="1" t="s">
        <v>1651</v>
      </c>
      <c r="T432">
        <v>147</v>
      </c>
    </row>
    <row r="433" spans="1:20" x14ac:dyDescent="0.3">
      <c r="A433" s="8">
        <v>39089</v>
      </c>
      <c r="B433" s="8" t="s">
        <v>1654</v>
      </c>
      <c r="C433" s="8" t="s">
        <v>1649</v>
      </c>
      <c r="D433" s="9">
        <f t="shared" si="18"/>
        <v>331</v>
      </c>
      <c r="E433" s="9">
        <f>LOOKUP(C433,$X$3:$AA$4)</f>
        <v>10</v>
      </c>
      <c r="F433" s="16">
        <f>INDEX($J$3:$N$7,MATCH(B433,$J$3:$J$7,0),MATCH(C433,$J$3:$N$3,0))</f>
        <v>0.06</v>
      </c>
      <c r="G433" s="9">
        <f t="shared" si="19"/>
        <v>9.3999999999999986</v>
      </c>
      <c r="H433" s="9">
        <f>G433*D433</f>
        <v>3111.3999999999996</v>
      </c>
      <c r="I433" s="22"/>
      <c r="P433" s="1" t="str">
        <f t="shared" si="20"/>
        <v>39065Jaipuriphone</v>
      </c>
      <c r="Q433" s="1">
        <v>39065</v>
      </c>
      <c r="R433" s="1" t="s">
        <v>1653</v>
      </c>
      <c r="S433" s="1" t="s">
        <v>1650</v>
      </c>
      <c r="T433">
        <v>346</v>
      </c>
    </row>
    <row r="434" spans="1:20" x14ac:dyDescent="0.3">
      <c r="A434" s="8">
        <v>39089</v>
      </c>
      <c r="B434" s="8" t="s">
        <v>1654</v>
      </c>
      <c r="C434" s="8" t="s">
        <v>1650</v>
      </c>
      <c r="D434" s="9">
        <f t="shared" si="18"/>
        <v>119</v>
      </c>
      <c r="E434" s="9">
        <f>LOOKUP(C434,$X$3:$AA$4)</f>
        <v>500</v>
      </c>
      <c r="F434" s="16">
        <f>INDEX($J$3:$N$7,MATCH(B434,$J$3:$J$7,0),MATCH(C434,$J$3:$N$3,0))</f>
        <v>0.25</v>
      </c>
      <c r="G434" s="9">
        <f t="shared" si="19"/>
        <v>375</v>
      </c>
      <c r="H434" s="9">
        <f>G434*D434</f>
        <v>44625</v>
      </c>
      <c r="I434" s="22"/>
      <c r="P434" s="1" t="str">
        <f t="shared" si="20"/>
        <v>39080DelhiBulb</v>
      </c>
      <c r="Q434" s="1">
        <v>39080</v>
      </c>
      <c r="R434" s="1" t="s">
        <v>1646</v>
      </c>
      <c r="S434" s="1" t="s">
        <v>1649</v>
      </c>
      <c r="T434">
        <v>375</v>
      </c>
    </row>
    <row r="435" spans="1:20" x14ac:dyDescent="0.3">
      <c r="A435" s="8">
        <v>39089</v>
      </c>
      <c r="B435" s="8" t="s">
        <v>1654</v>
      </c>
      <c r="C435" s="8" t="s">
        <v>1651</v>
      </c>
      <c r="D435" s="9">
        <f t="shared" si="18"/>
        <v>278</v>
      </c>
      <c r="E435" s="9">
        <f>LOOKUP(C435,$X$3:$AA$4)</f>
        <v>10</v>
      </c>
      <c r="F435" s="16">
        <f>INDEX($J$3:$N$7,MATCH(B435,$J$3:$J$7,0),MATCH(C435,$J$3:$N$3,0))</f>
        <v>0.4</v>
      </c>
      <c r="G435" s="9">
        <f t="shared" si="19"/>
        <v>6</v>
      </c>
      <c r="H435" s="9">
        <f>G435*D435</f>
        <v>1668</v>
      </c>
      <c r="I435" s="22"/>
      <c r="P435" s="1" t="str">
        <f t="shared" si="20"/>
        <v>39119DelhiChair</v>
      </c>
      <c r="Q435" s="1">
        <v>39119</v>
      </c>
      <c r="R435" s="1" t="s">
        <v>1646</v>
      </c>
      <c r="S435" s="1" t="s">
        <v>1651</v>
      </c>
      <c r="T435">
        <v>495</v>
      </c>
    </row>
    <row r="436" spans="1:20" x14ac:dyDescent="0.3">
      <c r="A436" s="8">
        <v>39090</v>
      </c>
      <c r="B436" s="8" t="s">
        <v>1646</v>
      </c>
      <c r="C436" s="8" t="s">
        <v>1648</v>
      </c>
      <c r="D436" s="9">
        <f t="shared" si="18"/>
        <v>398</v>
      </c>
      <c r="E436" s="9">
        <f>LOOKUP(C436,$X$3:$AA$4)</f>
        <v>200</v>
      </c>
      <c r="F436" s="16">
        <f>INDEX($J$3:$N$7,MATCH(B436,$J$3:$J$7,0),MATCH(C436,$J$3:$N$3,0))</f>
        <v>0.13</v>
      </c>
      <c r="G436" s="9">
        <f t="shared" si="19"/>
        <v>174</v>
      </c>
      <c r="H436" s="9">
        <f>G436*D436</f>
        <v>69252</v>
      </c>
      <c r="I436" s="22"/>
      <c r="P436" s="1" t="str">
        <f t="shared" si="20"/>
        <v>39139Delhiiphone</v>
      </c>
      <c r="Q436" s="1">
        <v>39139</v>
      </c>
      <c r="R436" s="1" t="s">
        <v>1646</v>
      </c>
      <c r="S436" s="1" t="s">
        <v>1650</v>
      </c>
      <c r="T436">
        <v>431</v>
      </c>
    </row>
    <row r="437" spans="1:20" x14ac:dyDescent="0.3">
      <c r="A437" s="8">
        <v>39090</v>
      </c>
      <c r="B437" s="8" t="s">
        <v>1646</v>
      </c>
      <c r="C437" s="8" t="s">
        <v>1649</v>
      </c>
      <c r="D437" s="9">
        <f t="shared" si="18"/>
        <v>122</v>
      </c>
      <c r="E437" s="9">
        <f>LOOKUP(C437,$X$3:$AA$4)</f>
        <v>10</v>
      </c>
      <c r="F437" s="16">
        <f>INDEX($J$3:$N$7,MATCH(B437,$J$3:$J$7,0),MATCH(C437,$J$3:$N$3,0))</f>
        <v>0.09</v>
      </c>
      <c r="G437" s="9">
        <f t="shared" si="19"/>
        <v>9.1</v>
      </c>
      <c r="H437" s="9">
        <f>G437*D437</f>
        <v>1110.2</v>
      </c>
      <c r="I437" s="22"/>
      <c r="P437" s="1" t="str">
        <f t="shared" si="20"/>
        <v>39080DelhiLaptop</v>
      </c>
      <c r="Q437" s="1">
        <v>39080</v>
      </c>
      <c r="R437" s="1" t="s">
        <v>1646</v>
      </c>
      <c r="S437" s="1" t="s">
        <v>1648</v>
      </c>
      <c r="T437">
        <v>397</v>
      </c>
    </row>
    <row r="438" spans="1:20" x14ac:dyDescent="0.3">
      <c r="A438" s="8">
        <v>39090</v>
      </c>
      <c r="B438" s="8" t="s">
        <v>1646</v>
      </c>
      <c r="C438" s="8" t="s">
        <v>1650</v>
      </c>
      <c r="D438" s="9">
        <f t="shared" si="18"/>
        <v>447</v>
      </c>
      <c r="E438" s="9">
        <f>LOOKUP(C438,$X$3:$AA$4)</f>
        <v>500</v>
      </c>
      <c r="F438" s="16">
        <f>INDEX($J$3:$N$7,MATCH(B438,$J$3:$J$7,0),MATCH(C438,$J$3:$N$3,0))</f>
        <v>0.24</v>
      </c>
      <c r="G438" s="9">
        <f t="shared" si="19"/>
        <v>380</v>
      </c>
      <c r="H438" s="9">
        <f>G438*D438</f>
        <v>169860</v>
      </c>
      <c r="I438" s="22"/>
      <c r="P438" s="1" t="str">
        <f t="shared" si="20"/>
        <v>39161AgraChair</v>
      </c>
      <c r="Q438" s="1">
        <v>39161</v>
      </c>
      <c r="R438" s="1" t="s">
        <v>1654</v>
      </c>
      <c r="S438" s="1" t="s">
        <v>1651</v>
      </c>
      <c r="T438">
        <v>371</v>
      </c>
    </row>
    <row r="439" spans="1:20" x14ac:dyDescent="0.3">
      <c r="A439" s="8">
        <v>39090</v>
      </c>
      <c r="B439" s="8" t="s">
        <v>1646</v>
      </c>
      <c r="C439" s="8" t="s">
        <v>1651</v>
      </c>
      <c r="D439" s="9">
        <f t="shared" si="18"/>
        <v>283</v>
      </c>
      <c r="E439" s="9">
        <f>LOOKUP(C439,$X$3:$AA$4)</f>
        <v>10</v>
      </c>
      <c r="F439" s="16">
        <f>INDEX($J$3:$N$7,MATCH(B439,$J$3:$J$7,0),MATCH(C439,$J$3:$N$3,0))</f>
        <v>0.33</v>
      </c>
      <c r="G439" s="9">
        <f t="shared" si="19"/>
        <v>6.6999999999999993</v>
      </c>
      <c r="H439" s="9">
        <f>G439*D439</f>
        <v>1896.1</v>
      </c>
      <c r="I439" s="22"/>
      <c r="P439" s="1" t="str">
        <f t="shared" si="20"/>
        <v>39091MumbaiBulb</v>
      </c>
      <c r="Q439" s="1">
        <v>39091</v>
      </c>
      <c r="R439" s="1" t="s">
        <v>1647</v>
      </c>
      <c r="S439" s="1" t="s">
        <v>1649</v>
      </c>
      <c r="T439">
        <v>323</v>
      </c>
    </row>
    <row r="440" spans="1:20" x14ac:dyDescent="0.3">
      <c r="A440" s="8">
        <v>39090</v>
      </c>
      <c r="B440" s="8" t="s">
        <v>1647</v>
      </c>
      <c r="C440" s="8" t="s">
        <v>1648</v>
      </c>
      <c r="D440" s="9">
        <f t="shared" si="18"/>
        <v>355</v>
      </c>
      <c r="E440" s="9">
        <f>LOOKUP(C440,$X$3:$AA$4)</f>
        <v>200</v>
      </c>
      <c r="F440" s="16">
        <f>INDEX($J$3:$N$7,MATCH(B440,$J$3:$J$7,0),MATCH(C440,$J$3:$N$3,0))</f>
        <v>0.1</v>
      </c>
      <c r="G440" s="9">
        <f t="shared" si="19"/>
        <v>180</v>
      </c>
      <c r="H440" s="9">
        <f>G440*D440</f>
        <v>63900</v>
      </c>
      <c r="I440" s="22"/>
      <c r="P440" s="1" t="str">
        <f t="shared" si="20"/>
        <v>39136MumbaiChair</v>
      </c>
      <c r="Q440" s="1">
        <v>39136</v>
      </c>
      <c r="R440" s="1" t="s">
        <v>1647</v>
      </c>
      <c r="S440" s="1" t="s">
        <v>1651</v>
      </c>
      <c r="T440">
        <v>434</v>
      </c>
    </row>
    <row r="441" spans="1:20" x14ac:dyDescent="0.3">
      <c r="A441" s="8">
        <v>39090</v>
      </c>
      <c r="B441" s="8" t="s">
        <v>1647</v>
      </c>
      <c r="C441" s="8" t="s">
        <v>1649</v>
      </c>
      <c r="D441" s="9">
        <f t="shared" si="18"/>
        <v>220</v>
      </c>
      <c r="E441" s="9">
        <f>LOOKUP(C441,$X$3:$AA$4)</f>
        <v>10</v>
      </c>
      <c r="F441" s="16">
        <f>INDEX($J$3:$N$7,MATCH(B441,$J$3:$J$7,0),MATCH(C441,$J$3:$N$3,0))</f>
        <v>0.05</v>
      </c>
      <c r="G441" s="9">
        <f t="shared" si="19"/>
        <v>9.5</v>
      </c>
      <c r="H441" s="9">
        <f>G441*D441</f>
        <v>2090</v>
      </c>
      <c r="I441" s="22"/>
      <c r="P441" s="1" t="str">
        <f t="shared" si="20"/>
        <v>39096Mumbaiiphone</v>
      </c>
      <c r="Q441" s="1">
        <v>39096</v>
      </c>
      <c r="R441" s="1" t="s">
        <v>1647</v>
      </c>
      <c r="S441" s="1" t="s">
        <v>1650</v>
      </c>
      <c r="T441">
        <v>225</v>
      </c>
    </row>
    <row r="442" spans="1:20" x14ac:dyDescent="0.3">
      <c r="A442" s="8">
        <v>39090</v>
      </c>
      <c r="B442" s="8" t="s">
        <v>1647</v>
      </c>
      <c r="C442" s="8" t="s">
        <v>1650</v>
      </c>
      <c r="D442" s="9">
        <f t="shared" si="18"/>
        <v>444</v>
      </c>
      <c r="E442" s="9">
        <f>LOOKUP(C442,$X$3:$AA$4)</f>
        <v>500</v>
      </c>
      <c r="F442" s="16">
        <f>INDEX($J$3:$N$7,MATCH(B442,$J$3:$J$7,0),MATCH(C442,$J$3:$N$3,0))</f>
        <v>0.2</v>
      </c>
      <c r="G442" s="9">
        <f t="shared" si="19"/>
        <v>400</v>
      </c>
      <c r="H442" s="9">
        <f>G442*D442</f>
        <v>177600</v>
      </c>
      <c r="I442" s="22"/>
      <c r="P442" s="1" t="str">
        <f t="shared" si="20"/>
        <v>39161Delhiiphone</v>
      </c>
      <c r="Q442" s="1">
        <v>39161</v>
      </c>
      <c r="R442" s="1" t="s">
        <v>1646</v>
      </c>
      <c r="S442" s="1" t="s">
        <v>1650</v>
      </c>
      <c r="T442">
        <v>181</v>
      </c>
    </row>
    <row r="443" spans="1:20" x14ac:dyDescent="0.3">
      <c r="A443" s="8">
        <v>39090</v>
      </c>
      <c r="B443" s="8" t="s">
        <v>1647</v>
      </c>
      <c r="C443" s="8" t="s">
        <v>1651</v>
      </c>
      <c r="D443" s="9">
        <f t="shared" si="18"/>
        <v>163</v>
      </c>
      <c r="E443" s="9">
        <f>LOOKUP(C443,$X$3:$AA$4)</f>
        <v>10</v>
      </c>
      <c r="F443" s="16">
        <f>INDEX($J$3:$N$7,MATCH(B443,$J$3:$J$7,0),MATCH(C443,$J$3:$N$3,0))</f>
        <v>0.4</v>
      </c>
      <c r="G443" s="9">
        <f t="shared" si="19"/>
        <v>6</v>
      </c>
      <c r="H443" s="9">
        <f>G443*D443</f>
        <v>978</v>
      </c>
      <c r="I443" s="22"/>
      <c r="P443" s="1" t="str">
        <f t="shared" si="20"/>
        <v>39074AgraBulb</v>
      </c>
      <c r="Q443" s="1">
        <v>39074</v>
      </c>
      <c r="R443" s="1" t="s">
        <v>1654</v>
      </c>
      <c r="S443" s="1" t="s">
        <v>1649</v>
      </c>
      <c r="T443">
        <v>425</v>
      </c>
    </row>
    <row r="444" spans="1:20" x14ac:dyDescent="0.3">
      <c r="A444" s="8">
        <v>39090</v>
      </c>
      <c r="B444" s="8" t="s">
        <v>1653</v>
      </c>
      <c r="C444" s="8" t="s">
        <v>1648</v>
      </c>
      <c r="D444" s="9">
        <f t="shared" si="18"/>
        <v>192</v>
      </c>
      <c r="E444" s="9">
        <f>LOOKUP(C444,$X$3:$AA$4)</f>
        <v>200</v>
      </c>
      <c r="F444" s="16">
        <f>INDEX($J$3:$N$7,MATCH(B444,$J$3:$J$7,0),MATCH(C444,$J$3:$N$3,0))</f>
        <v>0.09</v>
      </c>
      <c r="G444" s="9">
        <f t="shared" si="19"/>
        <v>182</v>
      </c>
      <c r="H444" s="9">
        <f>G444*D444</f>
        <v>34944</v>
      </c>
      <c r="I444" s="22"/>
      <c r="P444" s="1" t="str">
        <f t="shared" si="20"/>
        <v>39093JaipurBulb</v>
      </c>
      <c r="Q444" s="1">
        <v>39093</v>
      </c>
      <c r="R444" s="1" t="s">
        <v>1653</v>
      </c>
      <c r="S444" s="1" t="s">
        <v>1649</v>
      </c>
      <c r="T444">
        <v>215</v>
      </c>
    </row>
    <row r="445" spans="1:20" x14ac:dyDescent="0.3">
      <c r="A445" s="8">
        <v>39090</v>
      </c>
      <c r="B445" s="8" t="s">
        <v>1653</v>
      </c>
      <c r="C445" s="8" t="s">
        <v>1649</v>
      </c>
      <c r="D445" s="9">
        <f t="shared" si="18"/>
        <v>390</v>
      </c>
      <c r="E445" s="9">
        <f>LOOKUP(C445,$X$3:$AA$4)</f>
        <v>10</v>
      </c>
      <c r="F445" s="16">
        <f>INDEX($J$3:$N$7,MATCH(B445,$J$3:$J$7,0),MATCH(C445,$J$3:$N$3,0))</f>
        <v>0.08</v>
      </c>
      <c r="G445" s="9">
        <f t="shared" si="19"/>
        <v>9.2000000000000011</v>
      </c>
      <c r="H445" s="9">
        <f>G445*D445</f>
        <v>3588.0000000000005</v>
      </c>
      <c r="I445" s="22"/>
      <c r="P445" s="1" t="str">
        <f t="shared" si="20"/>
        <v>39113JaipurChair</v>
      </c>
      <c r="Q445" s="1">
        <v>39113</v>
      </c>
      <c r="R445" s="1" t="s">
        <v>1653</v>
      </c>
      <c r="S445" s="1" t="s">
        <v>1651</v>
      </c>
      <c r="T445">
        <v>331</v>
      </c>
    </row>
    <row r="446" spans="1:20" x14ac:dyDescent="0.3">
      <c r="A446" s="8">
        <v>39090</v>
      </c>
      <c r="B446" s="8" t="s">
        <v>1653</v>
      </c>
      <c r="C446" s="8" t="s">
        <v>1650</v>
      </c>
      <c r="D446" s="9">
        <f t="shared" si="18"/>
        <v>221</v>
      </c>
      <c r="E446" s="9">
        <f>LOOKUP(C446,$X$3:$AA$4)</f>
        <v>500</v>
      </c>
      <c r="F446" s="16">
        <f>INDEX($J$3:$N$7,MATCH(B446,$J$3:$J$7,0),MATCH(C446,$J$3:$N$3,0))</f>
        <v>0.2</v>
      </c>
      <c r="G446" s="9">
        <f t="shared" si="19"/>
        <v>400</v>
      </c>
      <c r="H446" s="9">
        <f>G446*D446</f>
        <v>88400</v>
      </c>
      <c r="I446" s="22"/>
      <c r="P446" s="1" t="str">
        <f t="shared" si="20"/>
        <v>39187Agraiphone</v>
      </c>
      <c r="Q446" s="1">
        <v>39187</v>
      </c>
      <c r="R446" s="1" t="s">
        <v>1654</v>
      </c>
      <c r="S446" s="1" t="s">
        <v>1650</v>
      </c>
      <c r="T446">
        <v>473</v>
      </c>
    </row>
    <row r="447" spans="1:20" x14ac:dyDescent="0.3">
      <c r="A447" s="8">
        <v>39090</v>
      </c>
      <c r="B447" s="8" t="s">
        <v>1653</v>
      </c>
      <c r="C447" s="8" t="s">
        <v>1651</v>
      </c>
      <c r="D447" s="9">
        <f t="shared" si="18"/>
        <v>182</v>
      </c>
      <c r="E447" s="9">
        <f>LOOKUP(C447,$X$3:$AA$4)</f>
        <v>10</v>
      </c>
      <c r="F447" s="16">
        <f>INDEX($J$3:$N$7,MATCH(B447,$J$3:$J$7,0),MATCH(C447,$J$3:$N$3,0))</f>
        <v>0.36</v>
      </c>
      <c r="G447" s="9">
        <f t="shared" si="19"/>
        <v>6.4</v>
      </c>
      <c r="H447" s="9">
        <f>G447*D447</f>
        <v>1164.8</v>
      </c>
      <c r="I447" s="22"/>
      <c r="P447" s="1" t="str">
        <f t="shared" si="20"/>
        <v>39116JaipurChair</v>
      </c>
      <c r="Q447" s="1">
        <v>39116</v>
      </c>
      <c r="R447" s="1" t="s">
        <v>1653</v>
      </c>
      <c r="S447" s="1" t="s">
        <v>1651</v>
      </c>
      <c r="T447">
        <v>380</v>
      </c>
    </row>
    <row r="448" spans="1:20" x14ac:dyDescent="0.3">
      <c r="A448" s="8">
        <v>39090</v>
      </c>
      <c r="B448" s="8" t="s">
        <v>1654</v>
      </c>
      <c r="C448" s="8" t="s">
        <v>1648</v>
      </c>
      <c r="D448" s="9">
        <f t="shared" si="18"/>
        <v>473</v>
      </c>
      <c r="E448" s="9">
        <f>LOOKUP(C448,$X$3:$AA$4)</f>
        <v>200</v>
      </c>
      <c r="F448" s="16">
        <f>INDEX($J$3:$N$7,MATCH(B448,$J$3:$J$7,0),MATCH(C448,$J$3:$N$3,0))</f>
        <v>0.05</v>
      </c>
      <c r="G448" s="9">
        <f t="shared" si="19"/>
        <v>190</v>
      </c>
      <c r="H448" s="9">
        <f>G448*D448</f>
        <v>89870</v>
      </c>
      <c r="I448" s="22"/>
      <c r="P448" s="1" t="str">
        <f t="shared" si="20"/>
        <v>39136JaipurBulb</v>
      </c>
      <c r="Q448" s="1">
        <v>39136</v>
      </c>
      <c r="R448" s="1" t="s">
        <v>1653</v>
      </c>
      <c r="S448" s="1" t="s">
        <v>1649</v>
      </c>
      <c r="T448">
        <v>414</v>
      </c>
    </row>
    <row r="449" spans="1:20" x14ac:dyDescent="0.3">
      <c r="A449" s="8">
        <v>39090</v>
      </c>
      <c r="B449" s="8" t="s">
        <v>1654</v>
      </c>
      <c r="C449" s="8" t="s">
        <v>1649</v>
      </c>
      <c r="D449" s="9">
        <f t="shared" si="18"/>
        <v>360</v>
      </c>
      <c r="E449" s="9">
        <f>LOOKUP(C449,$X$3:$AA$4)</f>
        <v>10</v>
      </c>
      <c r="F449" s="16">
        <f>INDEX($J$3:$N$7,MATCH(B449,$J$3:$J$7,0),MATCH(C449,$J$3:$N$3,0))</f>
        <v>0.06</v>
      </c>
      <c r="G449" s="9">
        <f t="shared" si="19"/>
        <v>9.3999999999999986</v>
      </c>
      <c r="H449" s="9">
        <f>G449*D449</f>
        <v>3383.9999999999995</v>
      </c>
      <c r="I449" s="22"/>
      <c r="P449" s="1" t="str">
        <f t="shared" si="20"/>
        <v>39143DelhiBulb</v>
      </c>
      <c r="Q449" s="1">
        <v>39143</v>
      </c>
      <c r="R449" s="1" t="s">
        <v>1646</v>
      </c>
      <c r="S449" s="1" t="s">
        <v>1649</v>
      </c>
      <c r="T449">
        <v>209</v>
      </c>
    </row>
    <row r="450" spans="1:20" x14ac:dyDescent="0.3">
      <c r="A450" s="8">
        <v>39090</v>
      </c>
      <c r="B450" s="8" t="s">
        <v>1654</v>
      </c>
      <c r="C450" s="8" t="s">
        <v>1650</v>
      </c>
      <c r="D450" s="9">
        <f t="shared" si="18"/>
        <v>226</v>
      </c>
      <c r="E450" s="9">
        <f>LOOKUP(C450,$X$3:$AA$4)</f>
        <v>500</v>
      </c>
      <c r="F450" s="16">
        <f>INDEX($J$3:$N$7,MATCH(B450,$J$3:$J$7,0),MATCH(C450,$J$3:$N$3,0))</f>
        <v>0.25</v>
      </c>
      <c r="G450" s="9">
        <f t="shared" si="19"/>
        <v>375</v>
      </c>
      <c r="H450" s="9">
        <f>G450*D450</f>
        <v>84750</v>
      </c>
      <c r="I450" s="22"/>
      <c r="P450" s="1" t="str">
        <f t="shared" si="20"/>
        <v>39158AgraChair</v>
      </c>
      <c r="Q450" s="1">
        <v>39158</v>
      </c>
      <c r="R450" s="1" t="s">
        <v>1654</v>
      </c>
      <c r="S450" s="1" t="s">
        <v>1651</v>
      </c>
      <c r="T450">
        <v>211</v>
      </c>
    </row>
    <row r="451" spans="1:20" x14ac:dyDescent="0.3">
      <c r="A451" s="8">
        <v>39090</v>
      </c>
      <c r="B451" s="8" t="s">
        <v>1654</v>
      </c>
      <c r="C451" s="8" t="s">
        <v>1651</v>
      </c>
      <c r="D451" s="9">
        <f t="shared" si="18"/>
        <v>201</v>
      </c>
      <c r="E451" s="9">
        <f>LOOKUP(C451,$X$3:$AA$4)</f>
        <v>10</v>
      </c>
      <c r="F451" s="16">
        <f>INDEX($J$3:$N$7,MATCH(B451,$J$3:$J$7,0),MATCH(C451,$J$3:$N$3,0))</f>
        <v>0.4</v>
      </c>
      <c r="G451" s="9">
        <f t="shared" si="19"/>
        <v>6</v>
      </c>
      <c r="H451" s="9">
        <f>G451*D451</f>
        <v>1206</v>
      </c>
      <c r="I451" s="22"/>
      <c r="P451" s="1" t="str">
        <f t="shared" si="20"/>
        <v>39068Jaipuriphone</v>
      </c>
      <c r="Q451" s="1">
        <v>39068</v>
      </c>
      <c r="R451" s="1" t="s">
        <v>1653</v>
      </c>
      <c r="S451" s="1" t="s">
        <v>1650</v>
      </c>
      <c r="T451">
        <v>473</v>
      </c>
    </row>
    <row r="452" spans="1:20" x14ac:dyDescent="0.3">
      <c r="A452" s="8">
        <v>39091</v>
      </c>
      <c r="B452" s="8" t="s">
        <v>1646</v>
      </c>
      <c r="C452" s="8" t="s">
        <v>1648</v>
      </c>
      <c r="D452" s="9">
        <f t="shared" si="18"/>
        <v>331</v>
      </c>
      <c r="E452" s="9">
        <f>LOOKUP(C452,$X$3:$AA$4)</f>
        <v>200</v>
      </c>
      <c r="F452" s="16">
        <f>INDEX($J$3:$N$7,MATCH(B452,$J$3:$J$7,0),MATCH(C452,$J$3:$N$3,0))</f>
        <v>0.13</v>
      </c>
      <c r="G452" s="9">
        <f t="shared" si="19"/>
        <v>174</v>
      </c>
      <c r="H452" s="9">
        <f>G452*D452</f>
        <v>57594</v>
      </c>
      <c r="I452" s="22"/>
      <c r="P452" s="1" t="str">
        <f t="shared" si="20"/>
        <v>39169AgraLaptop</v>
      </c>
      <c r="Q452" s="1">
        <v>39169</v>
      </c>
      <c r="R452" s="1" t="s">
        <v>1654</v>
      </c>
      <c r="S452" s="1" t="s">
        <v>1648</v>
      </c>
      <c r="T452">
        <v>325</v>
      </c>
    </row>
    <row r="453" spans="1:20" x14ac:dyDescent="0.3">
      <c r="A453" s="8">
        <v>39091</v>
      </c>
      <c r="B453" s="8" t="s">
        <v>1646</v>
      </c>
      <c r="C453" s="8" t="s">
        <v>1649</v>
      </c>
      <c r="D453" s="9">
        <f t="shared" ref="D453:D516" si="21">VLOOKUP(A453&amp;B453&amp;C453,$P$4:$T$2061,5,0)</f>
        <v>178</v>
      </c>
      <c r="E453" s="9">
        <f>LOOKUP(C453,$X$3:$AA$4)</f>
        <v>10</v>
      </c>
      <c r="F453" s="16">
        <f>INDEX($J$3:$N$7,MATCH(B453,$J$3:$J$7,0),MATCH(C453,$J$3:$N$3,0))</f>
        <v>0.09</v>
      </c>
      <c r="G453" s="9">
        <f t="shared" ref="G453:G516" si="22">E453*(1-F453)</f>
        <v>9.1</v>
      </c>
      <c r="H453" s="9">
        <f>G453*D453</f>
        <v>1619.8</v>
      </c>
      <c r="I453" s="22"/>
      <c r="P453" s="1" t="str">
        <f t="shared" ref="P453:P516" si="23">Q453&amp;R453&amp;S453</f>
        <v>39173MumbaiLaptop</v>
      </c>
      <c r="Q453" s="1">
        <v>39173</v>
      </c>
      <c r="R453" s="1" t="s">
        <v>1647</v>
      </c>
      <c r="S453" s="1" t="s">
        <v>1648</v>
      </c>
      <c r="T453">
        <v>198</v>
      </c>
    </row>
    <row r="454" spans="1:20" x14ac:dyDescent="0.3">
      <c r="A454" s="8">
        <v>39091</v>
      </c>
      <c r="B454" s="8" t="s">
        <v>1646</v>
      </c>
      <c r="C454" s="8" t="s">
        <v>1650</v>
      </c>
      <c r="D454" s="9">
        <f t="shared" si="21"/>
        <v>411</v>
      </c>
      <c r="E454" s="9">
        <f>LOOKUP(C454,$X$3:$AA$4)</f>
        <v>500</v>
      </c>
      <c r="F454" s="16">
        <f>INDEX($J$3:$N$7,MATCH(B454,$J$3:$J$7,0),MATCH(C454,$J$3:$N$3,0))</f>
        <v>0.24</v>
      </c>
      <c r="G454" s="9">
        <f t="shared" si="22"/>
        <v>380</v>
      </c>
      <c r="H454" s="9">
        <f>G454*D454</f>
        <v>156180</v>
      </c>
      <c r="I454" s="22"/>
      <c r="P454" s="1" t="str">
        <f t="shared" si="23"/>
        <v>39086AgraBulb</v>
      </c>
      <c r="Q454" s="1">
        <v>39086</v>
      </c>
      <c r="R454" s="1" t="s">
        <v>1654</v>
      </c>
      <c r="S454" s="1" t="s">
        <v>1649</v>
      </c>
      <c r="T454">
        <v>347</v>
      </c>
    </row>
    <row r="455" spans="1:20" x14ac:dyDescent="0.3">
      <c r="A455" s="8">
        <v>39091</v>
      </c>
      <c r="B455" s="8" t="s">
        <v>1646</v>
      </c>
      <c r="C455" s="8" t="s">
        <v>1651</v>
      </c>
      <c r="D455" s="9">
        <f t="shared" si="21"/>
        <v>116</v>
      </c>
      <c r="E455" s="9">
        <f>LOOKUP(C455,$X$3:$AA$4)</f>
        <v>10</v>
      </c>
      <c r="F455" s="16">
        <f>INDEX($J$3:$N$7,MATCH(B455,$J$3:$J$7,0),MATCH(C455,$J$3:$N$3,0))</f>
        <v>0.33</v>
      </c>
      <c r="G455" s="9">
        <f t="shared" si="22"/>
        <v>6.6999999999999993</v>
      </c>
      <c r="H455" s="9">
        <f>G455*D455</f>
        <v>777.19999999999993</v>
      </c>
      <c r="I455" s="22"/>
      <c r="P455" s="1" t="str">
        <f t="shared" si="23"/>
        <v>39103Agraiphone</v>
      </c>
      <c r="Q455" s="1">
        <v>39103</v>
      </c>
      <c r="R455" s="1" t="s">
        <v>1654</v>
      </c>
      <c r="S455" s="1" t="s">
        <v>1650</v>
      </c>
      <c r="T455">
        <v>467</v>
      </c>
    </row>
    <row r="456" spans="1:20" x14ac:dyDescent="0.3">
      <c r="A456" s="8">
        <v>39091</v>
      </c>
      <c r="B456" s="8" t="s">
        <v>1647</v>
      </c>
      <c r="C456" s="8" t="s">
        <v>1648</v>
      </c>
      <c r="D456" s="9">
        <f t="shared" si="21"/>
        <v>208</v>
      </c>
      <c r="E456" s="9">
        <f>LOOKUP(C456,$X$3:$AA$4)</f>
        <v>200</v>
      </c>
      <c r="F456" s="16">
        <f>INDEX($J$3:$N$7,MATCH(B456,$J$3:$J$7,0),MATCH(C456,$J$3:$N$3,0))</f>
        <v>0.1</v>
      </c>
      <c r="G456" s="9">
        <f t="shared" si="22"/>
        <v>180</v>
      </c>
      <c r="H456" s="9">
        <f>G456*D456</f>
        <v>37440</v>
      </c>
      <c r="I456" s="22"/>
      <c r="P456" s="1" t="str">
        <f t="shared" si="23"/>
        <v>39121MumbaiBulb</v>
      </c>
      <c r="Q456" s="1">
        <v>39121</v>
      </c>
      <c r="R456" s="1" t="s">
        <v>1647</v>
      </c>
      <c r="S456" s="1" t="s">
        <v>1649</v>
      </c>
      <c r="T456">
        <v>115</v>
      </c>
    </row>
    <row r="457" spans="1:20" x14ac:dyDescent="0.3">
      <c r="A457" s="8">
        <v>39091</v>
      </c>
      <c r="B457" s="8" t="s">
        <v>1647</v>
      </c>
      <c r="C457" s="8" t="s">
        <v>1649</v>
      </c>
      <c r="D457" s="9">
        <f t="shared" si="21"/>
        <v>323</v>
      </c>
      <c r="E457" s="9">
        <f>LOOKUP(C457,$X$3:$AA$4)</f>
        <v>10</v>
      </c>
      <c r="F457" s="16">
        <f>INDEX($J$3:$N$7,MATCH(B457,$J$3:$J$7,0),MATCH(C457,$J$3:$N$3,0))</f>
        <v>0.05</v>
      </c>
      <c r="G457" s="9">
        <f t="shared" si="22"/>
        <v>9.5</v>
      </c>
      <c r="H457" s="9">
        <f>G457*D457</f>
        <v>3068.5</v>
      </c>
      <c r="I457" s="22"/>
      <c r="P457" s="1" t="str">
        <f t="shared" si="23"/>
        <v>39143JaipurBulb</v>
      </c>
      <c r="Q457" s="1">
        <v>39143</v>
      </c>
      <c r="R457" s="1" t="s">
        <v>1653</v>
      </c>
      <c r="S457" s="1" t="s">
        <v>1649</v>
      </c>
      <c r="T457">
        <v>386</v>
      </c>
    </row>
    <row r="458" spans="1:20" x14ac:dyDescent="0.3">
      <c r="A458" s="8">
        <v>39091</v>
      </c>
      <c r="B458" s="8" t="s">
        <v>1647</v>
      </c>
      <c r="C458" s="8" t="s">
        <v>1650</v>
      </c>
      <c r="D458" s="9">
        <f t="shared" si="21"/>
        <v>121</v>
      </c>
      <c r="E458" s="9">
        <f>LOOKUP(C458,$X$3:$AA$4)</f>
        <v>500</v>
      </c>
      <c r="F458" s="16">
        <f>INDEX($J$3:$N$7,MATCH(B458,$J$3:$J$7,0),MATCH(C458,$J$3:$N$3,0))</f>
        <v>0.2</v>
      </c>
      <c r="G458" s="9">
        <f t="shared" si="22"/>
        <v>400</v>
      </c>
      <c r="H458" s="9">
        <f>G458*D458</f>
        <v>48400</v>
      </c>
      <c r="I458" s="22"/>
      <c r="P458" s="1" t="str">
        <f t="shared" si="23"/>
        <v>39155DelhiLaptop</v>
      </c>
      <c r="Q458" s="1">
        <v>39155</v>
      </c>
      <c r="R458" s="1" t="s">
        <v>1646</v>
      </c>
      <c r="S458" s="1" t="s">
        <v>1648</v>
      </c>
      <c r="T458">
        <v>435</v>
      </c>
    </row>
    <row r="459" spans="1:20" x14ac:dyDescent="0.3">
      <c r="A459" s="8">
        <v>39091</v>
      </c>
      <c r="B459" s="8" t="s">
        <v>1647</v>
      </c>
      <c r="C459" s="8" t="s">
        <v>1651</v>
      </c>
      <c r="D459" s="9">
        <f t="shared" si="21"/>
        <v>119</v>
      </c>
      <c r="E459" s="9">
        <f>LOOKUP(C459,$X$3:$AA$4)</f>
        <v>10</v>
      </c>
      <c r="F459" s="16">
        <f>INDEX($J$3:$N$7,MATCH(B459,$J$3:$J$7,0),MATCH(C459,$J$3:$N$3,0))</f>
        <v>0.4</v>
      </c>
      <c r="G459" s="9">
        <f t="shared" si="22"/>
        <v>6</v>
      </c>
      <c r="H459" s="9">
        <f>G459*D459</f>
        <v>714</v>
      </c>
      <c r="I459" s="22"/>
      <c r="P459" s="1" t="str">
        <f t="shared" si="23"/>
        <v>39162AgraLaptop</v>
      </c>
      <c r="Q459" s="1">
        <v>39162</v>
      </c>
      <c r="R459" s="1" t="s">
        <v>1654</v>
      </c>
      <c r="S459" s="1" t="s">
        <v>1648</v>
      </c>
      <c r="T459">
        <v>351</v>
      </c>
    </row>
    <row r="460" spans="1:20" x14ac:dyDescent="0.3">
      <c r="A460" s="8">
        <v>39091</v>
      </c>
      <c r="B460" s="8" t="s">
        <v>1653</v>
      </c>
      <c r="C460" s="8" t="s">
        <v>1648</v>
      </c>
      <c r="D460" s="9">
        <f t="shared" si="21"/>
        <v>286</v>
      </c>
      <c r="E460" s="9">
        <f>LOOKUP(C460,$X$3:$AA$4)</f>
        <v>200</v>
      </c>
      <c r="F460" s="16">
        <f>INDEX($J$3:$N$7,MATCH(B460,$J$3:$J$7,0),MATCH(C460,$J$3:$N$3,0))</f>
        <v>0.09</v>
      </c>
      <c r="G460" s="9">
        <f t="shared" si="22"/>
        <v>182</v>
      </c>
      <c r="H460" s="9">
        <f>G460*D460</f>
        <v>52052</v>
      </c>
      <c r="I460" s="22"/>
      <c r="P460" s="1" t="str">
        <f t="shared" si="23"/>
        <v>39069MumbaiLaptop</v>
      </c>
      <c r="Q460" s="1">
        <v>39069</v>
      </c>
      <c r="R460" s="1" t="s">
        <v>1647</v>
      </c>
      <c r="S460" s="1" t="s">
        <v>1648</v>
      </c>
      <c r="T460">
        <v>232</v>
      </c>
    </row>
    <row r="461" spans="1:20" x14ac:dyDescent="0.3">
      <c r="A461" s="8">
        <v>39091</v>
      </c>
      <c r="B461" s="8" t="s">
        <v>1653</v>
      </c>
      <c r="C461" s="8" t="s">
        <v>1649</v>
      </c>
      <c r="D461" s="9">
        <f t="shared" si="21"/>
        <v>286</v>
      </c>
      <c r="E461" s="9">
        <f>LOOKUP(C461,$X$3:$AA$4)</f>
        <v>10</v>
      </c>
      <c r="F461" s="16">
        <f>INDEX($J$3:$N$7,MATCH(B461,$J$3:$J$7,0),MATCH(C461,$J$3:$N$3,0))</f>
        <v>0.08</v>
      </c>
      <c r="G461" s="9">
        <f t="shared" si="22"/>
        <v>9.2000000000000011</v>
      </c>
      <c r="H461" s="9">
        <f>G461*D461</f>
        <v>2631.2000000000003</v>
      </c>
      <c r="I461" s="22"/>
      <c r="P461" s="1" t="str">
        <f t="shared" si="23"/>
        <v>39170Delhiiphone</v>
      </c>
      <c r="Q461" s="1">
        <v>39170</v>
      </c>
      <c r="R461" s="1" t="s">
        <v>1646</v>
      </c>
      <c r="S461" s="1" t="s">
        <v>1650</v>
      </c>
      <c r="T461">
        <v>213</v>
      </c>
    </row>
    <row r="462" spans="1:20" x14ac:dyDescent="0.3">
      <c r="A462" s="8">
        <v>39091</v>
      </c>
      <c r="B462" s="8" t="s">
        <v>1653</v>
      </c>
      <c r="C462" s="8" t="s">
        <v>1650</v>
      </c>
      <c r="D462" s="9">
        <f t="shared" si="21"/>
        <v>427</v>
      </c>
      <c r="E462" s="9">
        <f>LOOKUP(C462,$X$3:$AA$4)</f>
        <v>500</v>
      </c>
      <c r="F462" s="16">
        <f>INDEX($J$3:$N$7,MATCH(B462,$J$3:$J$7,0),MATCH(C462,$J$3:$N$3,0))</f>
        <v>0.2</v>
      </c>
      <c r="G462" s="9">
        <f t="shared" si="22"/>
        <v>400</v>
      </c>
      <c r="H462" s="9">
        <f>G462*D462</f>
        <v>170800</v>
      </c>
      <c r="I462" s="22"/>
      <c r="P462" s="1" t="str">
        <f t="shared" si="23"/>
        <v>39191DelhiChair</v>
      </c>
      <c r="Q462" s="1">
        <v>39191</v>
      </c>
      <c r="R462" s="1" t="s">
        <v>1646</v>
      </c>
      <c r="S462" s="1" t="s">
        <v>1651</v>
      </c>
      <c r="T462">
        <v>254</v>
      </c>
    </row>
    <row r="463" spans="1:20" x14ac:dyDescent="0.3">
      <c r="A463" s="8">
        <v>39091</v>
      </c>
      <c r="B463" s="8" t="s">
        <v>1653</v>
      </c>
      <c r="C463" s="8" t="s">
        <v>1651</v>
      </c>
      <c r="D463" s="9">
        <f t="shared" si="21"/>
        <v>208</v>
      </c>
      <c r="E463" s="9">
        <f>LOOKUP(C463,$X$3:$AA$4)</f>
        <v>10</v>
      </c>
      <c r="F463" s="16">
        <f>INDEX($J$3:$N$7,MATCH(B463,$J$3:$J$7,0),MATCH(C463,$J$3:$N$3,0))</f>
        <v>0.36</v>
      </c>
      <c r="G463" s="9">
        <f t="shared" si="22"/>
        <v>6.4</v>
      </c>
      <c r="H463" s="9">
        <f>G463*D463</f>
        <v>1331.2</v>
      </c>
      <c r="I463" s="22"/>
      <c r="P463" s="1" t="str">
        <f t="shared" si="23"/>
        <v>39177Agraiphone</v>
      </c>
      <c r="Q463" s="1">
        <v>39177</v>
      </c>
      <c r="R463" s="1" t="s">
        <v>1654</v>
      </c>
      <c r="S463" s="1" t="s">
        <v>1650</v>
      </c>
      <c r="T463">
        <v>197</v>
      </c>
    </row>
    <row r="464" spans="1:20" x14ac:dyDescent="0.3">
      <c r="A464" s="8">
        <v>39091</v>
      </c>
      <c r="B464" s="8" t="s">
        <v>1654</v>
      </c>
      <c r="C464" s="8" t="s">
        <v>1648</v>
      </c>
      <c r="D464" s="9">
        <f t="shared" si="21"/>
        <v>416</v>
      </c>
      <c r="E464" s="9">
        <f>LOOKUP(C464,$X$3:$AA$4)</f>
        <v>200</v>
      </c>
      <c r="F464" s="16">
        <f>INDEX($J$3:$N$7,MATCH(B464,$J$3:$J$7,0),MATCH(C464,$J$3:$N$3,0))</f>
        <v>0.05</v>
      </c>
      <c r="G464" s="9">
        <f t="shared" si="22"/>
        <v>190</v>
      </c>
      <c r="H464" s="9">
        <f>G464*D464</f>
        <v>79040</v>
      </c>
      <c r="I464" s="22"/>
      <c r="P464" s="1" t="str">
        <f t="shared" si="23"/>
        <v>39094DelhiLaptop</v>
      </c>
      <c r="Q464" s="1">
        <v>39094</v>
      </c>
      <c r="R464" s="1" t="s">
        <v>1646</v>
      </c>
      <c r="S464" s="1" t="s">
        <v>1648</v>
      </c>
      <c r="T464">
        <v>103</v>
      </c>
    </row>
    <row r="465" spans="1:20" x14ac:dyDescent="0.3">
      <c r="A465" s="8">
        <v>39091</v>
      </c>
      <c r="B465" s="8" t="s">
        <v>1654</v>
      </c>
      <c r="C465" s="8" t="s">
        <v>1649</v>
      </c>
      <c r="D465" s="9">
        <f t="shared" si="21"/>
        <v>144</v>
      </c>
      <c r="E465" s="9">
        <f>LOOKUP(C465,$X$3:$AA$4)</f>
        <v>10</v>
      </c>
      <c r="F465" s="16">
        <f>INDEX($J$3:$N$7,MATCH(B465,$J$3:$J$7,0),MATCH(C465,$J$3:$N$3,0))</f>
        <v>0.06</v>
      </c>
      <c r="G465" s="9">
        <f t="shared" si="22"/>
        <v>9.3999999999999986</v>
      </c>
      <c r="H465" s="9">
        <f>G465*D465</f>
        <v>1353.6</v>
      </c>
      <c r="I465" s="22"/>
      <c r="P465" s="1" t="str">
        <f t="shared" si="23"/>
        <v>39117JaipurLaptop</v>
      </c>
      <c r="Q465" s="1">
        <v>39117</v>
      </c>
      <c r="R465" s="1" t="s">
        <v>1653</v>
      </c>
      <c r="S465" s="1" t="s">
        <v>1648</v>
      </c>
      <c r="T465">
        <v>231</v>
      </c>
    </row>
    <row r="466" spans="1:20" x14ac:dyDescent="0.3">
      <c r="A466" s="8">
        <v>39091</v>
      </c>
      <c r="B466" s="8" t="s">
        <v>1654</v>
      </c>
      <c r="C466" s="8" t="s">
        <v>1650</v>
      </c>
      <c r="D466" s="9">
        <f t="shared" si="21"/>
        <v>392</v>
      </c>
      <c r="E466" s="9">
        <f>LOOKUP(C466,$X$3:$AA$4)</f>
        <v>500</v>
      </c>
      <c r="F466" s="16">
        <f>INDEX($J$3:$N$7,MATCH(B466,$J$3:$J$7,0),MATCH(C466,$J$3:$N$3,0))</f>
        <v>0.25</v>
      </c>
      <c r="G466" s="9">
        <f t="shared" si="22"/>
        <v>375</v>
      </c>
      <c r="H466" s="9">
        <f>G466*D466</f>
        <v>147000</v>
      </c>
      <c r="I466" s="22"/>
      <c r="P466" s="1" t="str">
        <f t="shared" si="23"/>
        <v>39145DelhiLaptop</v>
      </c>
      <c r="Q466" s="1">
        <v>39145</v>
      </c>
      <c r="R466" s="1" t="s">
        <v>1646</v>
      </c>
      <c r="S466" s="1" t="s">
        <v>1648</v>
      </c>
      <c r="T466">
        <v>261</v>
      </c>
    </row>
    <row r="467" spans="1:20" x14ac:dyDescent="0.3">
      <c r="A467" s="8">
        <v>39091</v>
      </c>
      <c r="B467" s="8" t="s">
        <v>1654</v>
      </c>
      <c r="C467" s="8" t="s">
        <v>1651</v>
      </c>
      <c r="D467" s="9">
        <f t="shared" si="21"/>
        <v>195</v>
      </c>
      <c r="E467" s="9">
        <f>LOOKUP(C467,$X$3:$AA$4)</f>
        <v>10</v>
      </c>
      <c r="F467" s="16">
        <f>INDEX($J$3:$N$7,MATCH(B467,$J$3:$J$7,0),MATCH(C467,$J$3:$N$3,0))</f>
        <v>0.4</v>
      </c>
      <c r="G467" s="9">
        <f t="shared" si="22"/>
        <v>6</v>
      </c>
      <c r="H467" s="9">
        <f>G467*D467</f>
        <v>1170</v>
      </c>
      <c r="I467" s="22"/>
      <c r="P467" s="1" t="str">
        <f t="shared" si="23"/>
        <v>39175JaipurBulb</v>
      </c>
      <c r="Q467" s="1">
        <v>39175</v>
      </c>
      <c r="R467" s="1" t="s">
        <v>1653</v>
      </c>
      <c r="S467" s="1" t="s">
        <v>1649</v>
      </c>
      <c r="T467">
        <v>311</v>
      </c>
    </row>
    <row r="468" spans="1:20" x14ac:dyDescent="0.3">
      <c r="A468" s="8">
        <v>39092</v>
      </c>
      <c r="B468" s="8" t="s">
        <v>1646</v>
      </c>
      <c r="C468" s="8" t="s">
        <v>1648</v>
      </c>
      <c r="D468" s="9">
        <f t="shared" si="21"/>
        <v>101</v>
      </c>
      <c r="E468" s="9">
        <f>LOOKUP(C468,$X$3:$AA$4)</f>
        <v>200</v>
      </c>
      <c r="F468" s="16">
        <f>INDEX($J$3:$N$7,MATCH(B468,$J$3:$J$7,0),MATCH(C468,$J$3:$N$3,0))</f>
        <v>0.13</v>
      </c>
      <c r="G468" s="9">
        <f t="shared" si="22"/>
        <v>174</v>
      </c>
      <c r="H468" s="9">
        <f>G468*D468</f>
        <v>17574</v>
      </c>
      <c r="I468" s="22"/>
      <c r="P468" s="1" t="str">
        <f t="shared" si="23"/>
        <v>39086JaipurLaptop</v>
      </c>
      <c r="Q468" s="1">
        <v>39086</v>
      </c>
      <c r="R468" s="1" t="s">
        <v>1653</v>
      </c>
      <c r="S468" s="1" t="s">
        <v>1648</v>
      </c>
      <c r="T468">
        <v>227</v>
      </c>
    </row>
    <row r="469" spans="1:20" x14ac:dyDescent="0.3">
      <c r="A469" s="8">
        <v>39092</v>
      </c>
      <c r="B469" s="8" t="s">
        <v>1646</v>
      </c>
      <c r="C469" s="8" t="s">
        <v>1649</v>
      </c>
      <c r="D469" s="9">
        <f t="shared" si="21"/>
        <v>459</v>
      </c>
      <c r="E469" s="9">
        <f>LOOKUP(C469,$X$3:$AA$4)</f>
        <v>10</v>
      </c>
      <c r="F469" s="16">
        <f>INDEX($J$3:$N$7,MATCH(B469,$J$3:$J$7,0),MATCH(C469,$J$3:$N$3,0))</f>
        <v>0.09</v>
      </c>
      <c r="G469" s="9">
        <f t="shared" si="22"/>
        <v>9.1</v>
      </c>
      <c r="H469" s="9">
        <f>G469*D469</f>
        <v>4176.8999999999996</v>
      </c>
      <c r="I469" s="22"/>
      <c r="P469" s="1" t="str">
        <f t="shared" si="23"/>
        <v>39063Jaipuriphone</v>
      </c>
      <c r="Q469" s="1">
        <v>39063</v>
      </c>
      <c r="R469" t="s">
        <v>1653</v>
      </c>
      <c r="S469" t="s">
        <v>1650</v>
      </c>
      <c r="T469">
        <v>155</v>
      </c>
    </row>
    <row r="470" spans="1:20" x14ac:dyDescent="0.3">
      <c r="A470" s="8">
        <v>39092</v>
      </c>
      <c r="B470" s="8" t="s">
        <v>1646</v>
      </c>
      <c r="C470" s="8" t="s">
        <v>1650</v>
      </c>
      <c r="D470" s="9">
        <f t="shared" si="21"/>
        <v>199</v>
      </c>
      <c r="E470" s="9">
        <f>LOOKUP(C470,$X$3:$AA$4)</f>
        <v>500</v>
      </c>
      <c r="F470" s="16">
        <f>INDEX($J$3:$N$7,MATCH(B470,$J$3:$J$7,0),MATCH(C470,$J$3:$N$3,0))</f>
        <v>0.24</v>
      </c>
      <c r="G470" s="9">
        <f t="shared" si="22"/>
        <v>380</v>
      </c>
      <c r="H470" s="9">
        <f>G470*D470</f>
        <v>75620</v>
      </c>
      <c r="I470" s="22"/>
      <c r="P470" s="1" t="str">
        <f t="shared" si="23"/>
        <v>39104JaipurLaptop</v>
      </c>
      <c r="Q470" s="1">
        <v>39104</v>
      </c>
      <c r="R470" s="1" t="s">
        <v>1653</v>
      </c>
      <c r="S470" s="1" t="s">
        <v>1648</v>
      </c>
      <c r="T470">
        <v>348</v>
      </c>
    </row>
    <row r="471" spans="1:20" x14ac:dyDescent="0.3">
      <c r="A471" s="8">
        <v>39092</v>
      </c>
      <c r="B471" s="8" t="s">
        <v>1646</v>
      </c>
      <c r="C471" s="8" t="s">
        <v>1651</v>
      </c>
      <c r="D471" s="9">
        <f t="shared" si="21"/>
        <v>202</v>
      </c>
      <c r="E471" s="9">
        <f>LOOKUP(C471,$X$3:$AA$4)</f>
        <v>10</v>
      </c>
      <c r="F471" s="16">
        <f>INDEX($J$3:$N$7,MATCH(B471,$J$3:$J$7,0),MATCH(C471,$J$3:$N$3,0))</f>
        <v>0.33</v>
      </c>
      <c r="G471" s="9">
        <f t="shared" si="22"/>
        <v>6.6999999999999993</v>
      </c>
      <c r="H471" s="9">
        <f>G471*D471</f>
        <v>1353.3999999999999</v>
      </c>
      <c r="I471" s="22"/>
      <c r="P471" s="1" t="str">
        <f t="shared" si="23"/>
        <v>39128AgraBulb</v>
      </c>
      <c r="Q471" s="1">
        <v>39128</v>
      </c>
      <c r="R471" s="1" t="s">
        <v>1654</v>
      </c>
      <c r="S471" s="1" t="s">
        <v>1649</v>
      </c>
      <c r="T471">
        <v>282</v>
      </c>
    </row>
    <row r="472" spans="1:20" x14ac:dyDescent="0.3">
      <c r="A472" s="8">
        <v>39092</v>
      </c>
      <c r="B472" s="8" t="s">
        <v>1647</v>
      </c>
      <c r="C472" s="8" t="s">
        <v>1648</v>
      </c>
      <c r="D472" s="9">
        <f t="shared" si="21"/>
        <v>397</v>
      </c>
      <c r="E472" s="9">
        <f>LOOKUP(C472,$X$3:$AA$4)</f>
        <v>200</v>
      </c>
      <c r="F472" s="16">
        <f>INDEX($J$3:$N$7,MATCH(B472,$J$3:$J$7,0),MATCH(C472,$J$3:$N$3,0))</f>
        <v>0.1</v>
      </c>
      <c r="G472" s="9">
        <f t="shared" si="22"/>
        <v>180</v>
      </c>
      <c r="H472" s="9">
        <f>G472*D472</f>
        <v>71460</v>
      </c>
      <c r="I472" s="22"/>
      <c r="P472" s="1" t="str">
        <f t="shared" si="23"/>
        <v>39079MumbaiChair</v>
      </c>
      <c r="Q472" s="1">
        <v>39079</v>
      </c>
      <c r="R472" s="1" t="s">
        <v>1647</v>
      </c>
      <c r="S472" s="1" t="s">
        <v>1651</v>
      </c>
      <c r="T472">
        <v>232</v>
      </c>
    </row>
    <row r="473" spans="1:20" x14ac:dyDescent="0.3">
      <c r="A473" s="8">
        <v>39092</v>
      </c>
      <c r="B473" s="8" t="s">
        <v>1647</v>
      </c>
      <c r="C473" s="8" t="s">
        <v>1649</v>
      </c>
      <c r="D473" s="9">
        <f t="shared" si="21"/>
        <v>252</v>
      </c>
      <c r="E473" s="9">
        <f>LOOKUP(C473,$X$3:$AA$4)</f>
        <v>10</v>
      </c>
      <c r="F473" s="16">
        <f>INDEX($J$3:$N$7,MATCH(B473,$J$3:$J$7,0),MATCH(C473,$J$3:$N$3,0))</f>
        <v>0.05</v>
      </c>
      <c r="G473" s="9">
        <f t="shared" si="22"/>
        <v>9.5</v>
      </c>
      <c r="H473" s="9">
        <f>G473*D473</f>
        <v>2394</v>
      </c>
      <c r="I473" s="22"/>
      <c r="P473" s="1" t="str">
        <f t="shared" si="23"/>
        <v>39098DelhiBulb</v>
      </c>
      <c r="Q473" s="1">
        <v>39098</v>
      </c>
      <c r="R473" s="1" t="s">
        <v>1646</v>
      </c>
      <c r="S473" s="1" t="s">
        <v>1649</v>
      </c>
      <c r="T473">
        <v>462</v>
      </c>
    </row>
    <row r="474" spans="1:20" x14ac:dyDescent="0.3">
      <c r="A474" s="8">
        <v>39092</v>
      </c>
      <c r="B474" s="8" t="s">
        <v>1647</v>
      </c>
      <c r="C474" s="8" t="s">
        <v>1650</v>
      </c>
      <c r="D474" s="9">
        <f t="shared" si="21"/>
        <v>157</v>
      </c>
      <c r="E474" s="9">
        <f>LOOKUP(C474,$X$3:$AA$4)</f>
        <v>500</v>
      </c>
      <c r="F474" s="16">
        <f>INDEX($J$3:$N$7,MATCH(B474,$J$3:$J$7,0),MATCH(C474,$J$3:$N$3,0))</f>
        <v>0.2</v>
      </c>
      <c r="G474" s="9">
        <f t="shared" si="22"/>
        <v>400</v>
      </c>
      <c r="H474" s="9">
        <f>G474*D474</f>
        <v>62800</v>
      </c>
      <c r="I474" s="22"/>
      <c r="P474" s="1" t="str">
        <f t="shared" si="23"/>
        <v>39073MumbaiChair</v>
      </c>
      <c r="Q474" s="1">
        <v>39073</v>
      </c>
      <c r="R474" s="1" t="s">
        <v>1647</v>
      </c>
      <c r="S474" s="1" t="s">
        <v>1651</v>
      </c>
      <c r="T474">
        <v>314</v>
      </c>
    </row>
    <row r="475" spans="1:20" x14ac:dyDescent="0.3">
      <c r="A475" s="8">
        <v>39092</v>
      </c>
      <c r="B475" s="8" t="s">
        <v>1647</v>
      </c>
      <c r="C475" s="8" t="s">
        <v>1651</v>
      </c>
      <c r="D475" s="9">
        <f t="shared" si="21"/>
        <v>124</v>
      </c>
      <c r="E475" s="9">
        <f>LOOKUP(C475,$X$3:$AA$4)</f>
        <v>10</v>
      </c>
      <c r="F475" s="16">
        <f>INDEX($J$3:$N$7,MATCH(B475,$J$3:$J$7,0),MATCH(C475,$J$3:$N$3,0))</f>
        <v>0.4</v>
      </c>
      <c r="G475" s="9">
        <f t="shared" si="22"/>
        <v>6</v>
      </c>
      <c r="H475" s="9">
        <f>G475*D475</f>
        <v>744</v>
      </c>
      <c r="I475" s="22"/>
      <c r="P475" s="1" t="str">
        <f t="shared" si="23"/>
        <v>39082AgraChair</v>
      </c>
      <c r="Q475" s="1">
        <v>39082</v>
      </c>
      <c r="R475" s="1" t="s">
        <v>1654</v>
      </c>
      <c r="S475" s="1" t="s">
        <v>1651</v>
      </c>
      <c r="T475">
        <v>240</v>
      </c>
    </row>
    <row r="476" spans="1:20" x14ac:dyDescent="0.3">
      <c r="A476" s="8">
        <v>39092</v>
      </c>
      <c r="B476" s="8" t="s">
        <v>1653</v>
      </c>
      <c r="C476" s="8" t="s">
        <v>1648</v>
      </c>
      <c r="D476" s="9">
        <f t="shared" si="21"/>
        <v>422</v>
      </c>
      <c r="E476" s="9">
        <f>LOOKUP(C476,$X$3:$AA$4)</f>
        <v>200</v>
      </c>
      <c r="F476" s="16">
        <f>INDEX($J$3:$N$7,MATCH(B476,$J$3:$J$7,0),MATCH(C476,$J$3:$N$3,0))</f>
        <v>0.09</v>
      </c>
      <c r="G476" s="9">
        <f t="shared" si="22"/>
        <v>182</v>
      </c>
      <c r="H476" s="9">
        <f>G476*D476</f>
        <v>76804</v>
      </c>
      <c r="I476" s="22"/>
      <c r="P476" s="1" t="str">
        <f t="shared" si="23"/>
        <v>39121JaipurBulb</v>
      </c>
      <c r="Q476" s="1">
        <v>39121</v>
      </c>
      <c r="R476" s="1" t="s">
        <v>1653</v>
      </c>
      <c r="S476" s="1" t="s">
        <v>1649</v>
      </c>
      <c r="T476">
        <v>116</v>
      </c>
    </row>
    <row r="477" spans="1:20" x14ac:dyDescent="0.3">
      <c r="A477" s="8">
        <v>39092</v>
      </c>
      <c r="B477" s="8" t="s">
        <v>1653</v>
      </c>
      <c r="C477" s="8" t="s">
        <v>1649</v>
      </c>
      <c r="D477" s="9">
        <f t="shared" si="21"/>
        <v>337</v>
      </c>
      <c r="E477" s="9">
        <f>LOOKUP(C477,$X$3:$AA$4)</f>
        <v>10</v>
      </c>
      <c r="F477" s="16">
        <f>INDEX($J$3:$N$7,MATCH(B477,$J$3:$J$7,0),MATCH(C477,$J$3:$N$3,0))</f>
        <v>0.08</v>
      </c>
      <c r="G477" s="9">
        <f t="shared" si="22"/>
        <v>9.2000000000000011</v>
      </c>
      <c r="H477" s="9">
        <f>G477*D477</f>
        <v>3100.4000000000005</v>
      </c>
      <c r="I477" s="22"/>
      <c r="P477" s="1" t="str">
        <f t="shared" si="23"/>
        <v>39138MumbaiLaptop</v>
      </c>
      <c r="Q477" s="1">
        <v>39138</v>
      </c>
      <c r="R477" s="1" t="s">
        <v>1647</v>
      </c>
      <c r="S477" s="1" t="s">
        <v>1648</v>
      </c>
      <c r="T477">
        <v>290</v>
      </c>
    </row>
    <row r="478" spans="1:20" x14ac:dyDescent="0.3">
      <c r="A478" s="8">
        <v>39092</v>
      </c>
      <c r="B478" s="8" t="s">
        <v>1653</v>
      </c>
      <c r="C478" s="8" t="s">
        <v>1650</v>
      </c>
      <c r="D478" s="9">
        <f t="shared" si="21"/>
        <v>240</v>
      </c>
      <c r="E478" s="9">
        <f>LOOKUP(C478,$X$3:$AA$4)</f>
        <v>500</v>
      </c>
      <c r="F478" s="16">
        <f>INDEX($J$3:$N$7,MATCH(B478,$J$3:$J$7,0),MATCH(C478,$J$3:$N$3,0))</f>
        <v>0.2</v>
      </c>
      <c r="G478" s="9">
        <f t="shared" si="22"/>
        <v>400</v>
      </c>
      <c r="H478" s="9">
        <f>G478*D478</f>
        <v>96000</v>
      </c>
      <c r="I478" s="22"/>
      <c r="P478" s="1" t="str">
        <f t="shared" si="23"/>
        <v>39063Delhiiphone</v>
      </c>
      <c r="Q478" s="1">
        <v>39063</v>
      </c>
      <c r="R478" t="s">
        <v>1646</v>
      </c>
      <c r="S478" t="s">
        <v>1650</v>
      </c>
      <c r="T478">
        <v>267</v>
      </c>
    </row>
    <row r="479" spans="1:20" x14ac:dyDescent="0.3">
      <c r="A479" s="8">
        <v>39092</v>
      </c>
      <c r="B479" s="8" t="s">
        <v>1653</v>
      </c>
      <c r="C479" s="8" t="s">
        <v>1651</v>
      </c>
      <c r="D479" s="9">
        <f t="shared" si="21"/>
        <v>349</v>
      </c>
      <c r="E479" s="9">
        <f>LOOKUP(C479,$X$3:$AA$4)</f>
        <v>10</v>
      </c>
      <c r="F479" s="16">
        <f>INDEX($J$3:$N$7,MATCH(B479,$J$3:$J$7,0),MATCH(C479,$J$3:$N$3,0))</f>
        <v>0.36</v>
      </c>
      <c r="G479" s="9">
        <f t="shared" si="22"/>
        <v>6.4</v>
      </c>
      <c r="H479" s="9">
        <f>G479*D479</f>
        <v>2233.6</v>
      </c>
      <c r="I479" s="22"/>
      <c r="P479" s="1" t="str">
        <f t="shared" si="23"/>
        <v>39144MumbaiChair</v>
      </c>
      <c r="Q479" s="1">
        <v>39144</v>
      </c>
      <c r="R479" s="1" t="s">
        <v>1647</v>
      </c>
      <c r="S479" s="1" t="s">
        <v>1651</v>
      </c>
      <c r="T479">
        <v>499</v>
      </c>
    </row>
    <row r="480" spans="1:20" x14ac:dyDescent="0.3">
      <c r="A480" s="8">
        <v>39092</v>
      </c>
      <c r="B480" s="8" t="s">
        <v>1654</v>
      </c>
      <c r="C480" s="8" t="s">
        <v>1648</v>
      </c>
      <c r="D480" s="9">
        <f t="shared" si="21"/>
        <v>229</v>
      </c>
      <c r="E480" s="9">
        <f>LOOKUP(C480,$X$3:$AA$4)</f>
        <v>200</v>
      </c>
      <c r="F480" s="16">
        <f>INDEX($J$3:$N$7,MATCH(B480,$J$3:$J$7,0),MATCH(C480,$J$3:$N$3,0))</f>
        <v>0.05</v>
      </c>
      <c r="G480" s="9">
        <f t="shared" si="22"/>
        <v>190</v>
      </c>
      <c r="H480" s="9">
        <f>G480*D480</f>
        <v>43510</v>
      </c>
      <c r="I480" s="22"/>
      <c r="P480" s="1" t="str">
        <f t="shared" si="23"/>
        <v>39075Jaipuriphone</v>
      </c>
      <c r="Q480" s="1">
        <v>39075</v>
      </c>
      <c r="R480" s="1" t="s">
        <v>1653</v>
      </c>
      <c r="S480" s="1" t="s">
        <v>1650</v>
      </c>
      <c r="T480">
        <v>232</v>
      </c>
    </row>
    <row r="481" spans="1:20" x14ac:dyDescent="0.3">
      <c r="A481" s="8">
        <v>39092</v>
      </c>
      <c r="B481" s="8" t="s">
        <v>1654</v>
      </c>
      <c r="C481" s="8" t="s">
        <v>1649</v>
      </c>
      <c r="D481" s="9">
        <f t="shared" si="21"/>
        <v>305</v>
      </c>
      <c r="E481" s="9">
        <f>LOOKUP(C481,$X$3:$AA$4)</f>
        <v>10</v>
      </c>
      <c r="F481" s="16">
        <f>INDEX($J$3:$N$7,MATCH(B481,$J$3:$J$7,0),MATCH(C481,$J$3:$N$3,0))</f>
        <v>0.06</v>
      </c>
      <c r="G481" s="9">
        <f t="shared" si="22"/>
        <v>9.3999999999999986</v>
      </c>
      <c r="H481" s="9">
        <f>G481*D481</f>
        <v>2866.9999999999995</v>
      </c>
      <c r="I481" s="22"/>
      <c r="P481" s="1" t="str">
        <f t="shared" si="23"/>
        <v>39121DelhiLaptop</v>
      </c>
      <c r="Q481" s="1">
        <v>39121</v>
      </c>
      <c r="R481" s="1" t="s">
        <v>1646</v>
      </c>
      <c r="S481" s="1" t="s">
        <v>1648</v>
      </c>
      <c r="T481">
        <v>356</v>
      </c>
    </row>
    <row r="482" spans="1:20" x14ac:dyDescent="0.3">
      <c r="A482" s="8">
        <v>39092</v>
      </c>
      <c r="B482" s="8" t="s">
        <v>1654</v>
      </c>
      <c r="C482" s="8" t="s">
        <v>1650</v>
      </c>
      <c r="D482" s="9">
        <f t="shared" si="21"/>
        <v>255</v>
      </c>
      <c r="E482" s="9">
        <f>LOOKUP(C482,$X$3:$AA$4)</f>
        <v>500</v>
      </c>
      <c r="F482" s="16">
        <f>INDEX($J$3:$N$7,MATCH(B482,$J$3:$J$7,0),MATCH(C482,$J$3:$N$3,0))</f>
        <v>0.25</v>
      </c>
      <c r="G482" s="9">
        <f t="shared" si="22"/>
        <v>375</v>
      </c>
      <c r="H482" s="9">
        <f>G482*D482</f>
        <v>95625</v>
      </c>
      <c r="I482" s="22"/>
      <c r="P482" s="1" t="str">
        <f t="shared" si="23"/>
        <v>39120DelhiBulb</v>
      </c>
      <c r="Q482" s="1">
        <v>39120</v>
      </c>
      <c r="R482" s="1" t="s">
        <v>1646</v>
      </c>
      <c r="S482" s="1" t="s">
        <v>1649</v>
      </c>
      <c r="T482">
        <v>260</v>
      </c>
    </row>
    <row r="483" spans="1:20" x14ac:dyDescent="0.3">
      <c r="A483" s="8">
        <v>39092</v>
      </c>
      <c r="B483" s="8" t="s">
        <v>1654</v>
      </c>
      <c r="C483" s="8" t="s">
        <v>1651</v>
      </c>
      <c r="D483" s="9">
        <f t="shared" si="21"/>
        <v>347</v>
      </c>
      <c r="E483" s="9">
        <f>LOOKUP(C483,$X$3:$AA$4)</f>
        <v>10</v>
      </c>
      <c r="F483" s="16">
        <f>INDEX($J$3:$N$7,MATCH(B483,$J$3:$J$7,0),MATCH(C483,$J$3:$N$3,0))</f>
        <v>0.4</v>
      </c>
      <c r="G483" s="9">
        <f t="shared" si="22"/>
        <v>6</v>
      </c>
      <c r="H483" s="9">
        <f>G483*D483</f>
        <v>2082</v>
      </c>
      <c r="I483" s="22"/>
      <c r="P483" s="1" t="str">
        <f t="shared" si="23"/>
        <v>39175AgraChair</v>
      </c>
      <c r="Q483" s="1">
        <v>39175</v>
      </c>
      <c r="R483" s="1" t="s">
        <v>1654</v>
      </c>
      <c r="S483" s="1" t="s">
        <v>1651</v>
      </c>
      <c r="T483">
        <v>424</v>
      </c>
    </row>
    <row r="484" spans="1:20" x14ac:dyDescent="0.3">
      <c r="A484" s="8">
        <v>39093</v>
      </c>
      <c r="B484" s="8" t="s">
        <v>1646</v>
      </c>
      <c r="C484" s="8" t="s">
        <v>1648</v>
      </c>
      <c r="D484" s="9">
        <f t="shared" si="21"/>
        <v>386</v>
      </c>
      <c r="E484" s="9">
        <f>LOOKUP(C484,$X$3:$AA$4)</f>
        <v>200</v>
      </c>
      <c r="F484" s="16">
        <f>INDEX($J$3:$N$7,MATCH(B484,$J$3:$J$7,0),MATCH(C484,$J$3:$N$3,0))</f>
        <v>0.13</v>
      </c>
      <c r="G484" s="9">
        <f t="shared" si="22"/>
        <v>174</v>
      </c>
      <c r="H484" s="9">
        <f>G484*D484</f>
        <v>67164</v>
      </c>
      <c r="I484" s="22"/>
      <c r="P484" s="1" t="str">
        <f t="shared" si="23"/>
        <v>39107MumbaiChair</v>
      </c>
      <c r="Q484" s="1">
        <v>39107</v>
      </c>
      <c r="R484" s="1" t="s">
        <v>1647</v>
      </c>
      <c r="S484" s="1" t="s">
        <v>1651</v>
      </c>
      <c r="T484">
        <v>315</v>
      </c>
    </row>
    <row r="485" spans="1:20" x14ac:dyDescent="0.3">
      <c r="A485" s="8">
        <v>39093</v>
      </c>
      <c r="B485" s="8" t="s">
        <v>1646</v>
      </c>
      <c r="C485" s="8" t="s">
        <v>1649</v>
      </c>
      <c r="D485" s="9">
        <f t="shared" si="21"/>
        <v>400</v>
      </c>
      <c r="E485" s="9">
        <f>LOOKUP(C485,$X$3:$AA$4)</f>
        <v>10</v>
      </c>
      <c r="F485" s="16">
        <f>INDEX($J$3:$N$7,MATCH(B485,$J$3:$J$7,0),MATCH(C485,$J$3:$N$3,0))</f>
        <v>0.09</v>
      </c>
      <c r="G485" s="9">
        <f t="shared" si="22"/>
        <v>9.1</v>
      </c>
      <c r="H485" s="9">
        <f>G485*D485</f>
        <v>3640</v>
      </c>
      <c r="I485" s="22"/>
      <c r="P485" s="1" t="str">
        <f t="shared" si="23"/>
        <v>39113JaipurLaptop</v>
      </c>
      <c r="Q485" s="1">
        <v>39113</v>
      </c>
      <c r="R485" s="1" t="s">
        <v>1653</v>
      </c>
      <c r="S485" s="1" t="s">
        <v>1648</v>
      </c>
      <c r="T485">
        <v>444</v>
      </c>
    </row>
    <row r="486" spans="1:20" x14ac:dyDescent="0.3">
      <c r="A486" s="8">
        <v>39093</v>
      </c>
      <c r="B486" s="8" t="s">
        <v>1646</v>
      </c>
      <c r="C486" s="8" t="s">
        <v>1650</v>
      </c>
      <c r="D486" s="9">
        <f t="shared" si="21"/>
        <v>103</v>
      </c>
      <c r="E486" s="9">
        <f>LOOKUP(C486,$X$3:$AA$4)</f>
        <v>500</v>
      </c>
      <c r="F486" s="16">
        <f>INDEX($J$3:$N$7,MATCH(B486,$J$3:$J$7,0),MATCH(C486,$J$3:$N$3,0))</f>
        <v>0.24</v>
      </c>
      <c r="G486" s="9">
        <f t="shared" si="22"/>
        <v>380</v>
      </c>
      <c r="H486" s="9">
        <f>G486*D486</f>
        <v>39140</v>
      </c>
      <c r="I486" s="22"/>
      <c r="P486" s="1" t="str">
        <f t="shared" si="23"/>
        <v>39166AgraLaptop</v>
      </c>
      <c r="Q486" s="1">
        <v>39166</v>
      </c>
      <c r="R486" s="1" t="s">
        <v>1654</v>
      </c>
      <c r="S486" s="1" t="s">
        <v>1648</v>
      </c>
      <c r="T486">
        <v>191</v>
      </c>
    </row>
    <row r="487" spans="1:20" x14ac:dyDescent="0.3">
      <c r="A487" s="8">
        <v>39093</v>
      </c>
      <c r="B487" s="8" t="s">
        <v>1646</v>
      </c>
      <c r="C487" s="8" t="s">
        <v>1651</v>
      </c>
      <c r="D487" s="9">
        <f t="shared" si="21"/>
        <v>421</v>
      </c>
      <c r="E487" s="9">
        <f>LOOKUP(C487,$X$3:$AA$4)</f>
        <v>10</v>
      </c>
      <c r="F487" s="16">
        <f>INDEX($J$3:$N$7,MATCH(B487,$J$3:$J$7,0),MATCH(C487,$J$3:$N$3,0))</f>
        <v>0.33</v>
      </c>
      <c r="G487" s="9">
        <f t="shared" si="22"/>
        <v>6.6999999999999993</v>
      </c>
      <c r="H487" s="9">
        <f>G487*D487</f>
        <v>2820.7</v>
      </c>
      <c r="I487" s="22"/>
      <c r="P487" s="1" t="str">
        <f t="shared" si="23"/>
        <v>39174MumbaiBulb</v>
      </c>
      <c r="Q487" s="1">
        <v>39174</v>
      </c>
      <c r="R487" s="1" t="s">
        <v>1647</v>
      </c>
      <c r="S487" s="1" t="s">
        <v>1649</v>
      </c>
      <c r="T487">
        <v>272</v>
      </c>
    </row>
    <row r="488" spans="1:20" x14ac:dyDescent="0.3">
      <c r="A488" s="8">
        <v>39093</v>
      </c>
      <c r="B488" s="8" t="s">
        <v>1647</v>
      </c>
      <c r="C488" s="8" t="s">
        <v>1648</v>
      </c>
      <c r="D488" s="9">
        <f t="shared" si="21"/>
        <v>377</v>
      </c>
      <c r="E488" s="9">
        <f>LOOKUP(C488,$X$3:$AA$4)</f>
        <v>200</v>
      </c>
      <c r="F488" s="16">
        <f>INDEX($J$3:$N$7,MATCH(B488,$J$3:$J$7,0),MATCH(C488,$J$3:$N$3,0))</f>
        <v>0.1</v>
      </c>
      <c r="G488" s="9">
        <f t="shared" si="22"/>
        <v>180</v>
      </c>
      <c r="H488" s="9">
        <f>G488*D488</f>
        <v>67860</v>
      </c>
      <c r="I488" s="22"/>
      <c r="P488" s="1" t="str">
        <f t="shared" si="23"/>
        <v>39181MumbaiBulb</v>
      </c>
      <c r="Q488" s="1">
        <v>39181</v>
      </c>
      <c r="R488" s="1" t="s">
        <v>1647</v>
      </c>
      <c r="S488" s="1" t="s">
        <v>1649</v>
      </c>
      <c r="T488">
        <v>166</v>
      </c>
    </row>
    <row r="489" spans="1:20" x14ac:dyDescent="0.3">
      <c r="A489" s="8">
        <v>39093</v>
      </c>
      <c r="B489" s="8" t="s">
        <v>1647</v>
      </c>
      <c r="C489" s="8" t="s">
        <v>1649</v>
      </c>
      <c r="D489" s="9">
        <f t="shared" si="21"/>
        <v>276</v>
      </c>
      <c r="E489" s="9">
        <f>LOOKUP(C489,$X$3:$AA$4)</f>
        <v>10</v>
      </c>
      <c r="F489" s="16">
        <f>INDEX($J$3:$N$7,MATCH(B489,$J$3:$J$7,0),MATCH(C489,$J$3:$N$3,0))</f>
        <v>0.05</v>
      </c>
      <c r="G489" s="9">
        <f t="shared" si="22"/>
        <v>9.5</v>
      </c>
      <c r="H489" s="9">
        <f>G489*D489</f>
        <v>2622</v>
      </c>
      <c r="I489" s="22"/>
      <c r="P489" s="1" t="str">
        <f t="shared" si="23"/>
        <v>39107MumbaiLaptop</v>
      </c>
      <c r="Q489" s="1">
        <v>39107</v>
      </c>
      <c r="R489" s="1" t="s">
        <v>1647</v>
      </c>
      <c r="S489" s="1" t="s">
        <v>1648</v>
      </c>
      <c r="T489">
        <v>326</v>
      </c>
    </row>
    <row r="490" spans="1:20" x14ac:dyDescent="0.3">
      <c r="A490" s="8">
        <v>39093</v>
      </c>
      <c r="B490" s="8" t="s">
        <v>1647</v>
      </c>
      <c r="C490" s="8" t="s">
        <v>1650</v>
      </c>
      <c r="D490" s="9">
        <f t="shared" si="21"/>
        <v>473</v>
      </c>
      <c r="E490" s="9">
        <f>LOOKUP(C490,$X$3:$AA$4)</f>
        <v>500</v>
      </c>
      <c r="F490" s="16">
        <f>INDEX($J$3:$N$7,MATCH(B490,$J$3:$J$7,0),MATCH(C490,$J$3:$N$3,0))</f>
        <v>0.2</v>
      </c>
      <c r="G490" s="9">
        <f t="shared" si="22"/>
        <v>400</v>
      </c>
      <c r="H490" s="9">
        <f>G490*D490</f>
        <v>189200</v>
      </c>
      <c r="I490" s="22"/>
      <c r="P490" s="1" t="str">
        <f t="shared" si="23"/>
        <v>39123DelhiLaptop</v>
      </c>
      <c r="Q490" s="1">
        <v>39123</v>
      </c>
      <c r="R490" s="1" t="s">
        <v>1646</v>
      </c>
      <c r="S490" s="1" t="s">
        <v>1648</v>
      </c>
      <c r="T490">
        <v>266</v>
      </c>
    </row>
    <row r="491" spans="1:20" x14ac:dyDescent="0.3">
      <c r="A491" s="8">
        <v>39093</v>
      </c>
      <c r="B491" s="8" t="s">
        <v>1647</v>
      </c>
      <c r="C491" s="8" t="s">
        <v>1651</v>
      </c>
      <c r="D491" s="9">
        <f t="shared" si="21"/>
        <v>128</v>
      </c>
      <c r="E491" s="9">
        <f>LOOKUP(C491,$X$3:$AA$4)</f>
        <v>10</v>
      </c>
      <c r="F491" s="16">
        <f>INDEX($J$3:$N$7,MATCH(B491,$J$3:$J$7,0),MATCH(C491,$J$3:$N$3,0))</f>
        <v>0.4</v>
      </c>
      <c r="G491" s="9">
        <f t="shared" si="22"/>
        <v>6</v>
      </c>
      <c r="H491" s="9">
        <f>G491*D491</f>
        <v>768</v>
      </c>
      <c r="I491" s="22"/>
      <c r="P491" s="1" t="str">
        <f t="shared" si="23"/>
        <v>39171Delhiiphone</v>
      </c>
      <c r="Q491" s="1">
        <v>39171</v>
      </c>
      <c r="R491" s="1" t="s">
        <v>1646</v>
      </c>
      <c r="S491" s="1" t="s">
        <v>1650</v>
      </c>
      <c r="T491">
        <v>439</v>
      </c>
    </row>
    <row r="492" spans="1:20" x14ac:dyDescent="0.3">
      <c r="A492" s="8">
        <v>39093</v>
      </c>
      <c r="B492" s="8" t="s">
        <v>1653</v>
      </c>
      <c r="C492" s="8" t="s">
        <v>1648</v>
      </c>
      <c r="D492" s="9">
        <f t="shared" si="21"/>
        <v>471</v>
      </c>
      <c r="E492" s="9">
        <f>LOOKUP(C492,$X$3:$AA$4)</f>
        <v>200</v>
      </c>
      <c r="F492" s="16">
        <f>INDEX($J$3:$N$7,MATCH(B492,$J$3:$J$7,0),MATCH(C492,$J$3:$N$3,0))</f>
        <v>0.09</v>
      </c>
      <c r="G492" s="9">
        <f t="shared" si="22"/>
        <v>182</v>
      </c>
      <c r="H492" s="9">
        <f>G492*D492</f>
        <v>85722</v>
      </c>
      <c r="I492" s="22"/>
      <c r="P492" s="1" t="str">
        <f t="shared" si="23"/>
        <v>39126MumbaiLaptop</v>
      </c>
      <c r="Q492" s="1">
        <v>39126</v>
      </c>
      <c r="R492" s="1" t="s">
        <v>1647</v>
      </c>
      <c r="S492" s="1" t="s">
        <v>1648</v>
      </c>
      <c r="T492">
        <v>223</v>
      </c>
    </row>
    <row r="493" spans="1:20" x14ac:dyDescent="0.3">
      <c r="A493" s="8">
        <v>39093</v>
      </c>
      <c r="B493" s="8" t="s">
        <v>1653</v>
      </c>
      <c r="C493" s="8" t="s">
        <v>1649</v>
      </c>
      <c r="D493" s="9">
        <f t="shared" si="21"/>
        <v>215</v>
      </c>
      <c r="E493" s="9">
        <f>LOOKUP(C493,$X$3:$AA$4)</f>
        <v>10</v>
      </c>
      <c r="F493" s="16">
        <f>INDEX($J$3:$N$7,MATCH(B493,$J$3:$J$7,0),MATCH(C493,$J$3:$N$3,0))</f>
        <v>0.08</v>
      </c>
      <c r="G493" s="9">
        <f t="shared" si="22"/>
        <v>9.2000000000000011</v>
      </c>
      <c r="H493" s="9">
        <f>G493*D493</f>
        <v>1978.0000000000002</v>
      </c>
      <c r="I493" s="22"/>
      <c r="P493" s="1" t="str">
        <f t="shared" si="23"/>
        <v>39178AgraLaptop</v>
      </c>
      <c r="Q493" s="1">
        <v>39178</v>
      </c>
      <c r="R493" s="1" t="s">
        <v>1654</v>
      </c>
      <c r="S493" s="1" t="s">
        <v>1648</v>
      </c>
      <c r="T493">
        <v>196</v>
      </c>
    </row>
    <row r="494" spans="1:20" x14ac:dyDescent="0.3">
      <c r="A494" s="8">
        <v>39093</v>
      </c>
      <c r="B494" s="8" t="s">
        <v>1653</v>
      </c>
      <c r="C494" s="8" t="s">
        <v>1650</v>
      </c>
      <c r="D494" s="9">
        <f t="shared" si="21"/>
        <v>164</v>
      </c>
      <c r="E494" s="9">
        <f>LOOKUP(C494,$X$3:$AA$4)</f>
        <v>500</v>
      </c>
      <c r="F494" s="16">
        <f>INDEX($J$3:$N$7,MATCH(B494,$J$3:$J$7,0),MATCH(C494,$J$3:$N$3,0))</f>
        <v>0.2</v>
      </c>
      <c r="G494" s="9">
        <f t="shared" si="22"/>
        <v>400</v>
      </c>
      <c r="H494" s="9">
        <f>G494*D494</f>
        <v>65600</v>
      </c>
      <c r="I494" s="22"/>
      <c r="P494" s="1" t="str">
        <f t="shared" si="23"/>
        <v>39118DelhiLaptop</v>
      </c>
      <c r="Q494" s="1">
        <v>39118</v>
      </c>
      <c r="R494" s="1" t="s">
        <v>1646</v>
      </c>
      <c r="S494" s="1" t="s">
        <v>1648</v>
      </c>
      <c r="T494">
        <v>251</v>
      </c>
    </row>
    <row r="495" spans="1:20" x14ac:dyDescent="0.3">
      <c r="A495" s="8">
        <v>39093</v>
      </c>
      <c r="B495" s="8" t="s">
        <v>1653</v>
      </c>
      <c r="C495" s="8" t="s">
        <v>1651</v>
      </c>
      <c r="D495" s="9">
        <f t="shared" si="21"/>
        <v>438</v>
      </c>
      <c r="E495" s="9">
        <f>LOOKUP(C495,$X$3:$AA$4)</f>
        <v>10</v>
      </c>
      <c r="F495" s="16">
        <f>INDEX($J$3:$N$7,MATCH(B495,$J$3:$J$7,0),MATCH(C495,$J$3:$N$3,0))</f>
        <v>0.36</v>
      </c>
      <c r="G495" s="9">
        <f t="shared" si="22"/>
        <v>6.4</v>
      </c>
      <c r="H495" s="9">
        <f>G495*D495</f>
        <v>2803.2000000000003</v>
      </c>
      <c r="I495" s="22"/>
      <c r="P495" s="1" t="str">
        <f t="shared" si="23"/>
        <v>39138DelhiLaptop</v>
      </c>
      <c r="Q495" s="1">
        <v>39138</v>
      </c>
      <c r="R495" s="1" t="s">
        <v>1646</v>
      </c>
      <c r="S495" s="1" t="s">
        <v>1648</v>
      </c>
      <c r="T495">
        <v>300</v>
      </c>
    </row>
    <row r="496" spans="1:20" x14ac:dyDescent="0.3">
      <c r="A496" s="8">
        <v>39093</v>
      </c>
      <c r="B496" s="8" t="s">
        <v>1654</v>
      </c>
      <c r="C496" s="8" t="s">
        <v>1648</v>
      </c>
      <c r="D496" s="9">
        <f t="shared" si="21"/>
        <v>352</v>
      </c>
      <c r="E496" s="9">
        <f>LOOKUP(C496,$X$3:$AA$4)</f>
        <v>200</v>
      </c>
      <c r="F496" s="16">
        <f>INDEX($J$3:$N$7,MATCH(B496,$J$3:$J$7,0),MATCH(C496,$J$3:$N$3,0))</f>
        <v>0.05</v>
      </c>
      <c r="G496" s="9">
        <f t="shared" si="22"/>
        <v>190</v>
      </c>
      <c r="H496" s="9">
        <f>G496*D496</f>
        <v>66880</v>
      </c>
      <c r="I496" s="22"/>
      <c r="P496" s="1" t="str">
        <f t="shared" si="23"/>
        <v>39151AgraBulb</v>
      </c>
      <c r="Q496" s="1">
        <v>39151</v>
      </c>
      <c r="R496" s="1" t="s">
        <v>1654</v>
      </c>
      <c r="S496" s="1" t="s">
        <v>1649</v>
      </c>
      <c r="T496">
        <v>392</v>
      </c>
    </row>
    <row r="497" spans="1:20" x14ac:dyDescent="0.3">
      <c r="A497" s="8">
        <v>39093</v>
      </c>
      <c r="B497" s="8" t="s">
        <v>1654</v>
      </c>
      <c r="C497" s="8" t="s">
        <v>1649</v>
      </c>
      <c r="D497" s="9">
        <f t="shared" si="21"/>
        <v>490</v>
      </c>
      <c r="E497" s="9">
        <f>LOOKUP(C497,$X$3:$AA$4)</f>
        <v>10</v>
      </c>
      <c r="F497" s="16">
        <f>INDEX($J$3:$N$7,MATCH(B497,$J$3:$J$7,0),MATCH(C497,$J$3:$N$3,0))</f>
        <v>0.06</v>
      </c>
      <c r="G497" s="9">
        <f t="shared" si="22"/>
        <v>9.3999999999999986</v>
      </c>
      <c r="H497" s="9">
        <f>G497*D497</f>
        <v>4605.9999999999991</v>
      </c>
      <c r="I497" s="22"/>
      <c r="P497" s="1" t="str">
        <f t="shared" si="23"/>
        <v>39189AgraBulb</v>
      </c>
      <c r="Q497" s="1">
        <v>39189</v>
      </c>
      <c r="R497" s="1" t="s">
        <v>1654</v>
      </c>
      <c r="S497" s="1" t="s">
        <v>1649</v>
      </c>
      <c r="T497">
        <v>370</v>
      </c>
    </row>
    <row r="498" spans="1:20" x14ac:dyDescent="0.3">
      <c r="A498" s="8">
        <v>39093</v>
      </c>
      <c r="B498" s="8" t="s">
        <v>1654</v>
      </c>
      <c r="C498" s="8" t="s">
        <v>1650</v>
      </c>
      <c r="D498" s="9">
        <f t="shared" si="21"/>
        <v>228</v>
      </c>
      <c r="E498" s="9">
        <f>LOOKUP(C498,$X$3:$AA$4)</f>
        <v>500</v>
      </c>
      <c r="F498" s="16">
        <f>INDEX($J$3:$N$7,MATCH(B498,$J$3:$J$7,0),MATCH(C498,$J$3:$N$3,0))</f>
        <v>0.25</v>
      </c>
      <c r="G498" s="9">
        <f t="shared" si="22"/>
        <v>375</v>
      </c>
      <c r="H498" s="9">
        <f>G498*D498</f>
        <v>85500</v>
      </c>
      <c r="I498" s="22"/>
      <c r="P498" s="1" t="str">
        <f t="shared" si="23"/>
        <v>39071AgraLaptop</v>
      </c>
      <c r="Q498" s="1">
        <v>39071</v>
      </c>
      <c r="R498" s="1" t="s">
        <v>1654</v>
      </c>
      <c r="S498" s="1" t="s">
        <v>1648</v>
      </c>
      <c r="T498">
        <v>110</v>
      </c>
    </row>
    <row r="499" spans="1:20" x14ac:dyDescent="0.3">
      <c r="A499" s="8">
        <v>39093</v>
      </c>
      <c r="B499" s="8" t="s">
        <v>1654</v>
      </c>
      <c r="C499" s="8" t="s">
        <v>1651</v>
      </c>
      <c r="D499" s="9">
        <f t="shared" si="21"/>
        <v>427</v>
      </c>
      <c r="E499" s="9">
        <f>LOOKUP(C499,$X$3:$AA$4)</f>
        <v>10</v>
      </c>
      <c r="F499" s="16">
        <f>INDEX($J$3:$N$7,MATCH(B499,$J$3:$J$7,0),MATCH(C499,$J$3:$N$3,0))</f>
        <v>0.4</v>
      </c>
      <c r="G499" s="9">
        <f t="shared" si="22"/>
        <v>6</v>
      </c>
      <c r="H499" s="9">
        <f>G499*D499</f>
        <v>2562</v>
      </c>
      <c r="I499" s="22"/>
      <c r="P499" s="1" t="str">
        <f t="shared" si="23"/>
        <v>39188AgraBulb</v>
      </c>
      <c r="Q499" s="1">
        <v>39188</v>
      </c>
      <c r="R499" s="1" t="s">
        <v>1654</v>
      </c>
      <c r="S499" s="1" t="s">
        <v>1649</v>
      </c>
      <c r="T499">
        <v>218</v>
      </c>
    </row>
    <row r="500" spans="1:20" x14ac:dyDescent="0.3">
      <c r="A500" s="8">
        <v>39094</v>
      </c>
      <c r="B500" s="8" t="s">
        <v>1646</v>
      </c>
      <c r="C500" s="8" t="s">
        <v>1648</v>
      </c>
      <c r="D500" s="9">
        <f t="shared" si="21"/>
        <v>103</v>
      </c>
      <c r="E500" s="9">
        <f>LOOKUP(C500,$X$3:$AA$4)</f>
        <v>200</v>
      </c>
      <c r="F500" s="16">
        <f>INDEX($J$3:$N$7,MATCH(B500,$J$3:$J$7,0),MATCH(C500,$J$3:$N$3,0))</f>
        <v>0.13</v>
      </c>
      <c r="G500" s="9">
        <f t="shared" si="22"/>
        <v>174</v>
      </c>
      <c r="H500" s="9">
        <f>G500*D500</f>
        <v>17922</v>
      </c>
      <c r="I500" s="22"/>
      <c r="P500" s="1" t="str">
        <f t="shared" si="23"/>
        <v>39099DelhiChair</v>
      </c>
      <c r="Q500" s="1">
        <v>39099</v>
      </c>
      <c r="R500" s="1" t="s">
        <v>1646</v>
      </c>
      <c r="S500" s="1" t="s">
        <v>1651</v>
      </c>
      <c r="T500">
        <v>419</v>
      </c>
    </row>
    <row r="501" spans="1:20" x14ac:dyDescent="0.3">
      <c r="A501" s="8">
        <v>39094</v>
      </c>
      <c r="B501" s="8" t="s">
        <v>1646</v>
      </c>
      <c r="C501" s="8" t="s">
        <v>1649</v>
      </c>
      <c r="D501" s="9">
        <f t="shared" si="21"/>
        <v>291</v>
      </c>
      <c r="E501" s="9">
        <f>LOOKUP(C501,$X$3:$AA$4)</f>
        <v>10</v>
      </c>
      <c r="F501" s="16">
        <f>INDEX($J$3:$N$7,MATCH(B501,$J$3:$J$7,0),MATCH(C501,$J$3:$N$3,0))</f>
        <v>0.09</v>
      </c>
      <c r="G501" s="9">
        <f t="shared" si="22"/>
        <v>9.1</v>
      </c>
      <c r="H501" s="9">
        <f>G501*D501</f>
        <v>2648.1</v>
      </c>
      <c r="I501" s="22"/>
      <c r="P501" s="1" t="str">
        <f t="shared" si="23"/>
        <v>39131JaipurLaptop</v>
      </c>
      <c r="Q501" s="1">
        <v>39131</v>
      </c>
      <c r="R501" s="1" t="s">
        <v>1653</v>
      </c>
      <c r="S501" s="1" t="s">
        <v>1648</v>
      </c>
      <c r="T501">
        <v>185</v>
      </c>
    </row>
    <row r="502" spans="1:20" x14ac:dyDescent="0.3">
      <c r="A502" s="8">
        <v>39094</v>
      </c>
      <c r="B502" s="8" t="s">
        <v>1646</v>
      </c>
      <c r="C502" s="8" t="s">
        <v>1650</v>
      </c>
      <c r="D502" s="9">
        <f t="shared" si="21"/>
        <v>132</v>
      </c>
      <c r="E502" s="9">
        <f>LOOKUP(C502,$X$3:$AA$4)</f>
        <v>500</v>
      </c>
      <c r="F502" s="16">
        <f>INDEX($J$3:$N$7,MATCH(B502,$J$3:$J$7,0),MATCH(C502,$J$3:$N$3,0))</f>
        <v>0.24</v>
      </c>
      <c r="G502" s="9">
        <f t="shared" si="22"/>
        <v>380</v>
      </c>
      <c r="H502" s="9">
        <f>G502*D502</f>
        <v>50160</v>
      </c>
      <c r="I502" s="22"/>
      <c r="P502" s="1" t="str">
        <f t="shared" si="23"/>
        <v>39169JaipurChair</v>
      </c>
      <c r="Q502" s="1">
        <v>39169</v>
      </c>
      <c r="R502" s="1" t="s">
        <v>1653</v>
      </c>
      <c r="S502" s="1" t="s">
        <v>1651</v>
      </c>
      <c r="T502">
        <v>213</v>
      </c>
    </row>
    <row r="503" spans="1:20" x14ac:dyDescent="0.3">
      <c r="A503" s="8">
        <v>39094</v>
      </c>
      <c r="B503" s="8" t="s">
        <v>1646</v>
      </c>
      <c r="C503" s="8" t="s">
        <v>1651</v>
      </c>
      <c r="D503" s="9">
        <f t="shared" si="21"/>
        <v>324</v>
      </c>
      <c r="E503" s="9">
        <f>LOOKUP(C503,$X$3:$AA$4)</f>
        <v>10</v>
      </c>
      <c r="F503" s="16">
        <f>INDEX($J$3:$N$7,MATCH(B503,$J$3:$J$7,0),MATCH(C503,$J$3:$N$3,0))</f>
        <v>0.33</v>
      </c>
      <c r="G503" s="9">
        <f t="shared" si="22"/>
        <v>6.6999999999999993</v>
      </c>
      <c r="H503" s="9">
        <f>G503*D503</f>
        <v>2170.7999999999997</v>
      </c>
      <c r="I503" s="22"/>
      <c r="P503" s="1" t="str">
        <f t="shared" si="23"/>
        <v>39189Jaipuriphone</v>
      </c>
      <c r="Q503" s="1">
        <v>39189</v>
      </c>
      <c r="R503" s="1" t="s">
        <v>1653</v>
      </c>
      <c r="S503" s="1" t="s">
        <v>1650</v>
      </c>
      <c r="T503">
        <v>471</v>
      </c>
    </row>
    <row r="504" spans="1:20" x14ac:dyDescent="0.3">
      <c r="A504" s="8">
        <v>39094</v>
      </c>
      <c r="B504" s="8" t="s">
        <v>1647</v>
      </c>
      <c r="C504" s="8" t="s">
        <v>1648</v>
      </c>
      <c r="D504" s="9">
        <f t="shared" si="21"/>
        <v>342</v>
      </c>
      <c r="E504" s="9">
        <f>LOOKUP(C504,$X$3:$AA$4)</f>
        <v>200</v>
      </c>
      <c r="F504" s="16">
        <f>INDEX($J$3:$N$7,MATCH(B504,$J$3:$J$7,0),MATCH(C504,$J$3:$N$3,0))</f>
        <v>0.1</v>
      </c>
      <c r="G504" s="9">
        <f t="shared" si="22"/>
        <v>180</v>
      </c>
      <c r="H504" s="9">
        <f>G504*D504</f>
        <v>61560</v>
      </c>
      <c r="I504" s="22"/>
      <c r="P504" s="1" t="str">
        <f t="shared" si="23"/>
        <v>39123Delhiiphone</v>
      </c>
      <c r="Q504" s="1">
        <v>39123</v>
      </c>
      <c r="R504" s="1" t="s">
        <v>1646</v>
      </c>
      <c r="S504" s="1" t="s">
        <v>1650</v>
      </c>
      <c r="T504">
        <v>164</v>
      </c>
    </row>
    <row r="505" spans="1:20" x14ac:dyDescent="0.3">
      <c r="A505" s="8">
        <v>39094</v>
      </c>
      <c r="B505" s="8" t="s">
        <v>1647</v>
      </c>
      <c r="C505" s="8" t="s">
        <v>1649</v>
      </c>
      <c r="D505" s="9">
        <f t="shared" si="21"/>
        <v>432</v>
      </c>
      <c r="E505" s="9">
        <f>LOOKUP(C505,$X$3:$AA$4)</f>
        <v>10</v>
      </c>
      <c r="F505" s="16">
        <f>INDEX($J$3:$N$7,MATCH(B505,$J$3:$J$7,0),MATCH(C505,$J$3:$N$3,0))</f>
        <v>0.05</v>
      </c>
      <c r="G505" s="9">
        <f t="shared" si="22"/>
        <v>9.5</v>
      </c>
      <c r="H505" s="9">
        <f>G505*D505</f>
        <v>4104</v>
      </c>
      <c r="I505" s="22"/>
      <c r="P505" s="1" t="str">
        <f t="shared" si="23"/>
        <v>39157Agraiphone</v>
      </c>
      <c r="Q505" s="1">
        <v>39157</v>
      </c>
      <c r="R505" s="1" t="s">
        <v>1654</v>
      </c>
      <c r="S505" s="1" t="s">
        <v>1650</v>
      </c>
      <c r="T505">
        <v>353</v>
      </c>
    </row>
    <row r="506" spans="1:20" x14ac:dyDescent="0.3">
      <c r="A506" s="8">
        <v>39094</v>
      </c>
      <c r="B506" s="8" t="s">
        <v>1647</v>
      </c>
      <c r="C506" s="8" t="s">
        <v>1650</v>
      </c>
      <c r="D506" s="9">
        <f t="shared" si="21"/>
        <v>353</v>
      </c>
      <c r="E506" s="9">
        <f>LOOKUP(C506,$X$3:$AA$4)</f>
        <v>500</v>
      </c>
      <c r="F506" s="16">
        <f>INDEX($J$3:$N$7,MATCH(B506,$J$3:$J$7,0),MATCH(C506,$J$3:$N$3,0))</f>
        <v>0.2</v>
      </c>
      <c r="G506" s="9">
        <f t="shared" si="22"/>
        <v>400</v>
      </c>
      <c r="H506" s="9">
        <f>G506*D506</f>
        <v>141200</v>
      </c>
      <c r="I506" s="22"/>
      <c r="P506" s="1" t="str">
        <f t="shared" si="23"/>
        <v>39083MumbaiBulb</v>
      </c>
      <c r="Q506" s="1">
        <v>39083</v>
      </c>
      <c r="R506" s="1" t="s">
        <v>1647</v>
      </c>
      <c r="S506" s="1" t="s">
        <v>1649</v>
      </c>
      <c r="T506">
        <v>387</v>
      </c>
    </row>
    <row r="507" spans="1:20" x14ac:dyDescent="0.3">
      <c r="A507" s="8">
        <v>39094</v>
      </c>
      <c r="B507" s="8" t="s">
        <v>1647</v>
      </c>
      <c r="C507" s="8" t="s">
        <v>1651</v>
      </c>
      <c r="D507" s="9">
        <f t="shared" si="21"/>
        <v>203</v>
      </c>
      <c r="E507" s="9">
        <f>LOOKUP(C507,$X$3:$AA$4)</f>
        <v>10</v>
      </c>
      <c r="F507" s="16">
        <f>INDEX($J$3:$N$7,MATCH(B507,$J$3:$J$7,0),MATCH(C507,$J$3:$N$3,0))</f>
        <v>0.4</v>
      </c>
      <c r="G507" s="9">
        <f t="shared" si="22"/>
        <v>6</v>
      </c>
      <c r="H507" s="9">
        <f>G507*D507</f>
        <v>1218</v>
      </c>
      <c r="I507" s="22"/>
      <c r="P507" s="1" t="str">
        <f t="shared" si="23"/>
        <v>39101Delhiiphone</v>
      </c>
      <c r="Q507" s="1">
        <v>39101</v>
      </c>
      <c r="R507" s="1" t="s">
        <v>1646</v>
      </c>
      <c r="S507" s="1" t="s">
        <v>1650</v>
      </c>
      <c r="T507">
        <v>390</v>
      </c>
    </row>
    <row r="508" spans="1:20" x14ac:dyDescent="0.3">
      <c r="A508" s="8">
        <v>39094</v>
      </c>
      <c r="B508" s="8" t="s">
        <v>1653</v>
      </c>
      <c r="C508" s="8" t="s">
        <v>1648</v>
      </c>
      <c r="D508" s="9">
        <f t="shared" si="21"/>
        <v>419</v>
      </c>
      <c r="E508" s="9">
        <f>LOOKUP(C508,$X$3:$AA$4)</f>
        <v>200</v>
      </c>
      <c r="F508" s="16">
        <f>INDEX($J$3:$N$7,MATCH(B508,$J$3:$J$7,0),MATCH(C508,$J$3:$N$3,0))</f>
        <v>0.09</v>
      </c>
      <c r="G508" s="9">
        <f t="shared" si="22"/>
        <v>182</v>
      </c>
      <c r="H508" s="9">
        <f>G508*D508</f>
        <v>76258</v>
      </c>
      <c r="I508" s="22"/>
      <c r="P508" s="1" t="str">
        <f t="shared" si="23"/>
        <v>39168AgraLaptop</v>
      </c>
      <c r="Q508" s="1">
        <v>39168</v>
      </c>
      <c r="R508" s="1" t="s">
        <v>1654</v>
      </c>
      <c r="S508" s="1" t="s">
        <v>1648</v>
      </c>
      <c r="T508">
        <v>478</v>
      </c>
    </row>
    <row r="509" spans="1:20" x14ac:dyDescent="0.3">
      <c r="A509" s="8">
        <v>39094</v>
      </c>
      <c r="B509" s="8" t="s">
        <v>1653</v>
      </c>
      <c r="C509" s="8" t="s">
        <v>1649</v>
      </c>
      <c r="D509" s="9">
        <f t="shared" si="21"/>
        <v>329</v>
      </c>
      <c r="E509" s="9">
        <f>LOOKUP(C509,$X$3:$AA$4)</f>
        <v>10</v>
      </c>
      <c r="F509" s="16">
        <f>INDEX($J$3:$N$7,MATCH(B509,$J$3:$J$7,0),MATCH(C509,$J$3:$N$3,0))</f>
        <v>0.08</v>
      </c>
      <c r="G509" s="9">
        <f t="shared" si="22"/>
        <v>9.2000000000000011</v>
      </c>
      <c r="H509" s="9">
        <f>G509*D509</f>
        <v>3026.8</v>
      </c>
      <c r="I509" s="22"/>
      <c r="P509" s="1" t="str">
        <f t="shared" si="23"/>
        <v>39085JaipurChair</v>
      </c>
      <c r="Q509" s="1">
        <v>39085</v>
      </c>
      <c r="R509" s="1" t="s">
        <v>1653</v>
      </c>
      <c r="S509" s="1" t="s">
        <v>1651</v>
      </c>
      <c r="T509">
        <v>147</v>
      </c>
    </row>
    <row r="510" spans="1:20" x14ac:dyDescent="0.3">
      <c r="A510" s="8">
        <v>39094</v>
      </c>
      <c r="B510" s="8" t="s">
        <v>1653</v>
      </c>
      <c r="C510" s="8" t="s">
        <v>1650</v>
      </c>
      <c r="D510" s="9">
        <f t="shared" si="21"/>
        <v>136</v>
      </c>
      <c r="E510" s="9">
        <f>LOOKUP(C510,$X$3:$AA$4)</f>
        <v>500</v>
      </c>
      <c r="F510" s="16">
        <f>INDEX($J$3:$N$7,MATCH(B510,$J$3:$J$7,0),MATCH(C510,$J$3:$N$3,0))</f>
        <v>0.2</v>
      </c>
      <c r="G510" s="9">
        <f t="shared" si="22"/>
        <v>400</v>
      </c>
      <c r="H510" s="9">
        <f>G510*D510</f>
        <v>54400</v>
      </c>
      <c r="I510" s="22"/>
      <c r="P510" s="1" t="str">
        <f t="shared" si="23"/>
        <v>39137AgraLaptop</v>
      </c>
      <c r="Q510" s="1">
        <v>39137</v>
      </c>
      <c r="R510" s="1" t="s">
        <v>1654</v>
      </c>
      <c r="S510" s="1" t="s">
        <v>1648</v>
      </c>
      <c r="T510">
        <v>352</v>
      </c>
    </row>
    <row r="511" spans="1:20" x14ac:dyDescent="0.3">
      <c r="A511" s="8">
        <v>39094</v>
      </c>
      <c r="B511" s="8" t="s">
        <v>1653</v>
      </c>
      <c r="C511" s="8" t="s">
        <v>1651</v>
      </c>
      <c r="D511" s="9">
        <f t="shared" si="21"/>
        <v>458</v>
      </c>
      <c r="E511" s="9">
        <f>LOOKUP(C511,$X$3:$AA$4)</f>
        <v>10</v>
      </c>
      <c r="F511" s="16">
        <f>INDEX($J$3:$N$7,MATCH(B511,$J$3:$J$7,0),MATCH(C511,$J$3:$N$3,0))</f>
        <v>0.36</v>
      </c>
      <c r="G511" s="9">
        <f t="shared" si="22"/>
        <v>6.4</v>
      </c>
      <c r="H511" s="9">
        <f>G511*D511</f>
        <v>2931.2000000000003</v>
      </c>
      <c r="I511" s="22"/>
      <c r="P511" s="1" t="str">
        <f t="shared" si="23"/>
        <v>39148Delhiiphone</v>
      </c>
      <c r="Q511" s="1">
        <v>39148</v>
      </c>
      <c r="R511" s="1" t="s">
        <v>1646</v>
      </c>
      <c r="S511" s="1" t="s">
        <v>1650</v>
      </c>
      <c r="T511">
        <v>343</v>
      </c>
    </row>
    <row r="512" spans="1:20" x14ac:dyDescent="0.3">
      <c r="A512" s="8">
        <v>39094</v>
      </c>
      <c r="B512" s="8" t="s">
        <v>1654</v>
      </c>
      <c r="C512" s="8" t="s">
        <v>1648</v>
      </c>
      <c r="D512" s="9">
        <f t="shared" si="21"/>
        <v>188</v>
      </c>
      <c r="E512" s="9">
        <f>LOOKUP(C512,$X$3:$AA$4)</f>
        <v>200</v>
      </c>
      <c r="F512" s="16">
        <f>INDEX($J$3:$N$7,MATCH(B512,$J$3:$J$7,0),MATCH(C512,$J$3:$N$3,0))</f>
        <v>0.05</v>
      </c>
      <c r="G512" s="9">
        <f t="shared" si="22"/>
        <v>190</v>
      </c>
      <c r="H512" s="9">
        <f>G512*D512</f>
        <v>35720</v>
      </c>
      <c r="I512" s="22"/>
      <c r="P512" s="1" t="str">
        <f t="shared" si="23"/>
        <v>39072Mumbaiiphone</v>
      </c>
      <c r="Q512" s="1">
        <v>39072</v>
      </c>
      <c r="R512" s="1" t="s">
        <v>1647</v>
      </c>
      <c r="S512" s="1" t="s">
        <v>1650</v>
      </c>
      <c r="T512">
        <v>277</v>
      </c>
    </row>
    <row r="513" spans="1:20" x14ac:dyDescent="0.3">
      <c r="A513" s="8">
        <v>39094</v>
      </c>
      <c r="B513" s="8" t="s">
        <v>1654</v>
      </c>
      <c r="C513" s="8" t="s">
        <v>1649</v>
      </c>
      <c r="D513" s="9">
        <f t="shared" si="21"/>
        <v>237</v>
      </c>
      <c r="E513" s="9">
        <f>LOOKUP(C513,$X$3:$AA$4)</f>
        <v>10</v>
      </c>
      <c r="F513" s="16">
        <f>INDEX($J$3:$N$7,MATCH(B513,$J$3:$J$7,0),MATCH(C513,$J$3:$N$3,0))</f>
        <v>0.06</v>
      </c>
      <c r="G513" s="9">
        <f t="shared" si="22"/>
        <v>9.3999999999999986</v>
      </c>
      <c r="H513" s="9">
        <f>G513*D513</f>
        <v>2227.7999999999997</v>
      </c>
      <c r="I513" s="22"/>
      <c r="P513" s="1" t="str">
        <f t="shared" si="23"/>
        <v>39146DelhiChair</v>
      </c>
      <c r="Q513" s="1">
        <v>39146</v>
      </c>
      <c r="R513" s="1" t="s">
        <v>1646</v>
      </c>
      <c r="S513" s="1" t="s">
        <v>1651</v>
      </c>
      <c r="T513">
        <v>423</v>
      </c>
    </row>
    <row r="514" spans="1:20" x14ac:dyDescent="0.3">
      <c r="A514" s="8">
        <v>39094</v>
      </c>
      <c r="B514" s="8" t="s">
        <v>1654</v>
      </c>
      <c r="C514" s="8" t="s">
        <v>1650</v>
      </c>
      <c r="D514" s="9">
        <f t="shared" si="21"/>
        <v>412</v>
      </c>
      <c r="E514" s="9">
        <f>LOOKUP(C514,$X$3:$AA$4)</f>
        <v>500</v>
      </c>
      <c r="F514" s="16">
        <f>INDEX($J$3:$N$7,MATCH(B514,$J$3:$J$7,0),MATCH(C514,$J$3:$N$3,0))</f>
        <v>0.25</v>
      </c>
      <c r="G514" s="9">
        <f t="shared" si="22"/>
        <v>375</v>
      </c>
      <c r="H514" s="9">
        <f>G514*D514</f>
        <v>154500</v>
      </c>
      <c r="I514" s="22"/>
      <c r="P514" s="1" t="str">
        <f t="shared" si="23"/>
        <v>39079JaipurBulb</v>
      </c>
      <c r="Q514" s="1">
        <v>39079</v>
      </c>
      <c r="R514" s="1" t="s">
        <v>1653</v>
      </c>
      <c r="S514" s="1" t="s">
        <v>1649</v>
      </c>
      <c r="T514">
        <v>303</v>
      </c>
    </row>
    <row r="515" spans="1:20" x14ac:dyDescent="0.3">
      <c r="A515" s="8">
        <v>39094</v>
      </c>
      <c r="B515" s="8" t="s">
        <v>1654</v>
      </c>
      <c r="C515" s="8" t="s">
        <v>1651</v>
      </c>
      <c r="D515" s="9">
        <f t="shared" si="21"/>
        <v>197</v>
      </c>
      <c r="E515" s="9">
        <f>LOOKUP(C515,$X$3:$AA$4)</f>
        <v>10</v>
      </c>
      <c r="F515" s="16">
        <f>INDEX($J$3:$N$7,MATCH(B515,$J$3:$J$7,0),MATCH(C515,$J$3:$N$3,0))</f>
        <v>0.4</v>
      </c>
      <c r="G515" s="9">
        <f t="shared" si="22"/>
        <v>6</v>
      </c>
      <c r="H515" s="9">
        <f>G515*D515</f>
        <v>1182</v>
      </c>
      <c r="I515" s="22"/>
      <c r="P515" s="1" t="str">
        <f t="shared" si="23"/>
        <v>39092AgraLaptop</v>
      </c>
      <c r="Q515" s="1">
        <v>39092</v>
      </c>
      <c r="R515" s="1" t="s">
        <v>1654</v>
      </c>
      <c r="S515" s="1" t="s">
        <v>1648</v>
      </c>
      <c r="T515">
        <v>229</v>
      </c>
    </row>
    <row r="516" spans="1:20" x14ac:dyDescent="0.3">
      <c r="A516" s="8">
        <v>39095</v>
      </c>
      <c r="B516" s="8" t="s">
        <v>1646</v>
      </c>
      <c r="C516" s="8" t="s">
        <v>1648</v>
      </c>
      <c r="D516" s="9">
        <f t="shared" si="21"/>
        <v>403</v>
      </c>
      <c r="E516" s="9">
        <f>LOOKUP(C516,$X$3:$AA$4)</f>
        <v>200</v>
      </c>
      <c r="F516" s="16">
        <f>INDEX($J$3:$N$7,MATCH(B516,$J$3:$J$7,0),MATCH(C516,$J$3:$N$3,0))</f>
        <v>0.13</v>
      </c>
      <c r="G516" s="9">
        <f t="shared" si="22"/>
        <v>174</v>
      </c>
      <c r="H516" s="9">
        <f>G516*D516</f>
        <v>70122</v>
      </c>
      <c r="I516" s="22"/>
      <c r="P516" s="1" t="str">
        <f t="shared" si="23"/>
        <v>39096MumbaiChair</v>
      </c>
      <c r="Q516" s="1">
        <v>39096</v>
      </c>
      <c r="R516" s="1" t="s">
        <v>1647</v>
      </c>
      <c r="S516" s="1" t="s">
        <v>1651</v>
      </c>
      <c r="T516">
        <v>181</v>
      </c>
    </row>
    <row r="517" spans="1:20" x14ac:dyDescent="0.3">
      <c r="A517" s="8">
        <v>39095</v>
      </c>
      <c r="B517" s="8" t="s">
        <v>1646</v>
      </c>
      <c r="C517" s="8" t="s">
        <v>1649</v>
      </c>
      <c r="D517" s="9">
        <f t="shared" ref="D517:D580" si="24">VLOOKUP(A517&amp;B517&amp;C517,$P$4:$T$2061,5,0)</f>
        <v>357</v>
      </c>
      <c r="E517" s="9">
        <f>LOOKUP(C517,$X$3:$AA$4)</f>
        <v>10</v>
      </c>
      <c r="F517" s="16">
        <f>INDEX($J$3:$N$7,MATCH(B517,$J$3:$J$7,0),MATCH(C517,$J$3:$N$3,0))</f>
        <v>0.09</v>
      </c>
      <c r="G517" s="9">
        <f t="shared" ref="G517:G580" si="25">E517*(1-F517)</f>
        <v>9.1</v>
      </c>
      <c r="H517" s="9">
        <f>G517*D517</f>
        <v>3248.7</v>
      </c>
      <c r="I517" s="22"/>
      <c r="P517" s="1" t="str">
        <f t="shared" ref="P517:P580" si="26">Q517&amp;R517&amp;S517</f>
        <v>39098Jaipuriphone</v>
      </c>
      <c r="Q517" s="1">
        <v>39098</v>
      </c>
      <c r="R517" s="1" t="s">
        <v>1653</v>
      </c>
      <c r="S517" s="1" t="s">
        <v>1650</v>
      </c>
      <c r="T517">
        <v>296</v>
      </c>
    </row>
    <row r="518" spans="1:20" x14ac:dyDescent="0.3">
      <c r="A518" s="8">
        <v>39095</v>
      </c>
      <c r="B518" s="8" t="s">
        <v>1646</v>
      </c>
      <c r="C518" s="8" t="s">
        <v>1650</v>
      </c>
      <c r="D518" s="9">
        <f t="shared" si="24"/>
        <v>115</v>
      </c>
      <c r="E518" s="9">
        <f>LOOKUP(C518,$X$3:$AA$4)</f>
        <v>500</v>
      </c>
      <c r="F518" s="16">
        <f>INDEX($J$3:$N$7,MATCH(B518,$J$3:$J$7,0),MATCH(C518,$J$3:$N$3,0))</f>
        <v>0.24</v>
      </c>
      <c r="G518" s="9">
        <f t="shared" si="25"/>
        <v>380</v>
      </c>
      <c r="H518" s="9">
        <f>G518*D518</f>
        <v>43700</v>
      </c>
      <c r="I518" s="22"/>
      <c r="P518" s="1" t="str">
        <f t="shared" si="26"/>
        <v>39071MumbaiBulb</v>
      </c>
      <c r="Q518" s="1">
        <v>39071</v>
      </c>
      <c r="R518" s="1" t="s">
        <v>1647</v>
      </c>
      <c r="S518" s="1" t="s">
        <v>1649</v>
      </c>
      <c r="T518">
        <v>443</v>
      </c>
    </row>
    <row r="519" spans="1:20" x14ac:dyDescent="0.3">
      <c r="A519" s="8">
        <v>39095</v>
      </c>
      <c r="B519" s="8" t="s">
        <v>1646</v>
      </c>
      <c r="C519" s="8" t="s">
        <v>1651</v>
      </c>
      <c r="D519" s="9">
        <f t="shared" si="24"/>
        <v>250</v>
      </c>
      <c r="E519" s="9">
        <f>LOOKUP(C519,$X$3:$AA$4)</f>
        <v>10</v>
      </c>
      <c r="F519" s="16">
        <f>INDEX($J$3:$N$7,MATCH(B519,$J$3:$J$7,0),MATCH(C519,$J$3:$N$3,0))</f>
        <v>0.33</v>
      </c>
      <c r="G519" s="9">
        <f t="shared" si="25"/>
        <v>6.6999999999999993</v>
      </c>
      <c r="H519" s="9">
        <f>G519*D519</f>
        <v>1674.9999999999998</v>
      </c>
      <c r="I519" s="22"/>
      <c r="P519" s="1" t="str">
        <f t="shared" si="26"/>
        <v>39096DelhiLaptop</v>
      </c>
      <c r="Q519" s="1">
        <v>39096</v>
      </c>
      <c r="R519" s="1" t="s">
        <v>1646</v>
      </c>
      <c r="S519" s="1" t="s">
        <v>1648</v>
      </c>
      <c r="T519">
        <v>142</v>
      </c>
    </row>
    <row r="520" spans="1:20" x14ac:dyDescent="0.3">
      <c r="A520" s="8">
        <v>39095</v>
      </c>
      <c r="B520" s="8" t="s">
        <v>1647</v>
      </c>
      <c r="C520" s="8" t="s">
        <v>1648</v>
      </c>
      <c r="D520" s="9">
        <f t="shared" si="24"/>
        <v>153</v>
      </c>
      <c r="E520" s="9">
        <f>LOOKUP(C520,$X$3:$AA$4)</f>
        <v>200</v>
      </c>
      <c r="F520" s="16">
        <f>INDEX($J$3:$N$7,MATCH(B520,$J$3:$J$7,0),MATCH(C520,$J$3:$N$3,0))</f>
        <v>0.1</v>
      </c>
      <c r="G520" s="9">
        <f t="shared" si="25"/>
        <v>180</v>
      </c>
      <c r="H520" s="9">
        <f>G520*D520</f>
        <v>27540</v>
      </c>
      <c r="I520" s="22"/>
      <c r="P520" s="1" t="str">
        <f t="shared" si="26"/>
        <v>39153Agraiphone</v>
      </c>
      <c r="Q520" s="1">
        <v>39153</v>
      </c>
      <c r="R520" s="1" t="s">
        <v>1654</v>
      </c>
      <c r="S520" s="1" t="s">
        <v>1650</v>
      </c>
      <c r="T520">
        <v>216</v>
      </c>
    </row>
    <row r="521" spans="1:20" x14ac:dyDescent="0.3">
      <c r="A521" s="8">
        <v>39095</v>
      </c>
      <c r="B521" s="8" t="s">
        <v>1647</v>
      </c>
      <c r="C521" s="8" t="s">
        <v>1649</v>
      </c>
      <c r="D521" s="9">
        <f t="shared" si="24"/>
        <v>421</v>
      </c>
      <c r="E521" s="9">
        <f>LOOKUP(C521,$X$3:$AA$4)</f>
        <v>10</v>
      </c>
      <c r="F521" s="16">
        <f>INDEX($J$3:$N$7,MATCH(B521,$J$3:$J$7,0),MATCH(C521,$J$3:$N$3,0))</f>
        <v>0.05</v>
      </c>
      <c r="G521" s="9">
        <f t="shared" si="25"/>
        <v>9.5</v>
      </c>
      <c r="H521" s="9">
        <f>G521*D521</f>
        <v>3999.5</v>
      </c>
      <c r="I521" s="22"/>
      <c r="P521" s="1" t="str">
        <f t="shared" si="26"/>
        <v>39160DelhiLaptop</v>
      </c>
      <c r="Q521" s="1">
        <v>39160</v>
      </c>
      <c r="R521" s="1" t="s">
        <v>1646</v>
      </c>
      <c r="S521" s="1" t="s">
        <v>1648</v>
      </c>
      <c r="T521">
        <v>485</v>
      </c>
    </row>
    <row r="522" spans="1:20" x14ac:dyDescent="0.3">
      <c r="A522" s="8">
        <v>39095</v>
      </c>
      <c r="B522" s="8" t="s">
        <v>1647</v>
      </c>
      <c r="C522" s="8" t="s">
        <v>1650</v>
      </c>
      <c r="D522" s="9">
        <f t="shared" si="24"/>
        <v>443</v>
      </c>
      <c r="E522" s="9">
        <f>LOOKUP(C522,$X$3:$AA$4)</f>
        <v>500</v>
      </c>
      <c r="F522" s="16">
        <f>INDEX($J$3:$N$7,MATCH(B522,$J$3:$J$7,0),MATCH(C522,$J$3:$N$3,0))</f>
        <v>0.2</v>
      </c>
      <c r="G522" s="9">
        <f t="shared" si="25"/>
        <v>400</v>
      </c>
      <c r="H522" s="9">
        <f>G522*D522</f>
        <v>177200</v>
      </c>
      <c r="I522" s="22"/>
      <c r="P522" s="1" t="str">
        <f t="shared" si="26"/>
        <v>39163JaipurChair</v>
      </c>
      <c r="Q522" s="1">
        <v>39163</v>
      </c>
      <c r="R522" s="1" t="s">
        <v>1653</v>
      </c>
      <c r="S522" s="1" t="s">
        <v>1651</v>
      </c>
      <c r="T522">
        <v>122</v>
      </c>
    </row>
    <row r="523" spans="1:20" x14ac:dyDescent="0.3">
      <c r="A523" s="8">
        <v>39095</v>
      </c>
      <c r="B523" s="8" t="s">
        <v>1647</v>
      </c>
      <c r="C523" s="8" t="s">
        <v>1651</v>
      </c>
      <c r="D523" s="9">
        <f t="shared" si="24"/>
        <v>422</v>
      </c>
      <c r="E523" s="9">
        <f>LOOKUP(C523,$X$3:$AA$4)</f>
        <v>10</v>
      </c>
      <c r="F523" s="16">
        <f>INDEX($J$3:$N$7,MATCH(B523,$J$3:$J$7,0),MATCH(C523,$J$3:$N$3,0))</f>
        <v>0.4</v>
      </c>
      <c r="G523" s="9">
        <f t="shared" si="25"/>
        <v>6</v>
      </c>
      <c r="H523" s="9">
        <f>G523*D523</f>
        <v>2532</v>
      </c>
      <c r="I523" s="22"/>
      <c r="P523" s="1" t="str">
        <f t="shared" si="26"/>
        <v>39065MumbaiBulb</v>
      </c>
      <c r="Q523" s="1">
        <v>39065</v>
      </c>
      <c r="R523" s="1" t="s">
        <v>1647</v>
      </c>
      <c r="S523" s="1" t="s">
        <v>1649</v>
      </c>
      <c r="T523">
        <v>198</v>
      </c>
    </row>
    <row r="524" spans="1:20" x14ac:dyDescent="0.3">
      <c r="A524" s="8">
        <v>39095</v>
      </c>
      <c r="B524" s="8" t="s">
        <v>1653</v>
      </c>
      <c r="C524" s="8" t="s">
        <v>1648</v>
      </c>
      <c r="D524" s="9">
        <f t="shared" si="24"/>
        <v>281</v>
      </c>
      <c r="E524" s="9">
        <f>LOOKUP(C524,$X$3:$AA$4)</f>
        <v>200</v>
      </c>
      <c r="F524" s="16">
        <f>INDEX($J$3:$N$7,MATCH(B524,$J$3:$J$7,0),MATCH(C524,$J$3:$N$3,0))</f>
        <v>0.09</v>
      </c>
      <c r="G524" s="9">
        <f t="shared" si="25"/>
        <v>182</v>
      </c>
      <c r="H524" s="9">
        <f>G524*D524</f>
        <v>51142</v>
      </c>
      <c r="I524" s="22"/>
      <c r="P524" s="1" t="str">
        <f t="shared" si="26"/>
        <v>39066Agraiphone</v>
      </c>
      <c r="Q524" s="1">
        <v>39066</v>
      </c>
      <c r="R524" s="1" t="s">
        <v>1654</v>
      </c>
      <c r="S524" s="1" t="s">
        <v>1650</v>
      </c>
      <c r="T524">
        <v>422</v>
      </c>
    </row>
    <row r="525" spans="1:20" x14ac:dyDescent="0.3">
      <c r="A525" s="8">
        <v>39095</v>
      </c>
      <c r="B525" s="8" t="s">
        <v>1653</v>
      </c>
      <c r="C525" s="8" t="s">
        <v>1649</v>
      </c>
      <c r="D525" s="9">
        <f t="shared" si="24"/>
        <v>497</v>
      </c>
      <c r="E525" s="9">
        <f>LOOKUP(C525,$X$3:$AA$4)</f>
        <v>10</v>
      </c>
      <c r="F525" s="16">
        <f>INDEX($J$3:$N$7,MATCH(B525,$J$3:$J$7,0),MATCH(C525,$J$3:$N$3,0))</f>
        <v>0.08</v>
      </c>
      <c r="G525" s="9">
        <f t="shared" si="25"/>
        <v>9.2000000000000011</v>
      </c>
      <c r="H525" s="9">
        <f>G525*D525</f>
        <v>4572.4000000000005</v>
      </c>
      <c r="I525" s="22"/>
      <c r="P525" s="1" t="str">
        <f t="shared" si="26"/>
        <v>39135Agraiphone</v>
      </c>
      <c r="Q525" s="1">
        <v>39135</v>
      </c>
      <c r="R525" s="1" t="s">
        <v>1654</v>
      </c>
      <c r="S525" s="1" t="s">
        <v>1650</v>
      </c>
      <c r="T525">
        <v>169</v>
      </c>
    </row>
    <row r="526" spans="1:20" x14ac:dyDescent="0.3">
      <c r="A526" s="8">
        <v>39095</v>
      </c>
      <c r="B526" s="8" t="s">
        <v>1653</v>
      </c>
      <c r="C526" s="8" t="s">
        <v>1650</v>
      </c>
      <c r="D526" s="9">
        <f t="shared" si="24"/>
        <v>441</v>
      </c>
      <c r="E526" s="9">
        <f>LOOKUP(C526,$X$3:$AA$4)</f>
        <v>500</v>
      </c>
      <c r="F526" s="16">
        <f>INDEX($J$3:$N$7,MATCH(B526,$J$3:$J$7,0),MATCH(C526,$J$3:$N$3,0))</f>
        <v>0.2</v>
      </c>
      <c r="G526" s="9">
        <f t="shared" si="25"/>
        <v>400</v>
      </c>
      <c r="H526" s="9">
        <f>G526*D526</f>
        <v>176400</v>
      </c>
      <c r="I526" s="22"/>
      <c r="P526" s="1" t="str">
        <f t="shared" si="26"/>
        <v>39172DelhiLaptop</v>
      </c>
      <c r="Q526" s="1">
        <v>39172</v>
      </c>
      <c r="R526" s="1" t="s">
        <v>1646</v>
      </c>
      <c r="S526" s="1" t="s">
        <v>1648</v>
      </c>
      <c r="T526">
        <v>444</v>
      </c>
    </row>
    <row r="527" spans="1:20" x14ac:dyDescent="0.3">
      <c r="A527" s="8">
        <v>39095</v>
      </c>
      <c r="B527" s="8" t="s">
        <v>1653</v>
      </c>
      <c r="C527" s="8" t="s">
        <v>1651</v>
      </c>
      <c r="D527" s="9">
        <f t="shared" si="24"/>
        <v>175</v>
      </c>
      <c r="E527" s="9">
        <f>LOOKUP(C527,$X$3:$AA$4)</f>
        <v>10</v>
      </c>
      <c r="F527" s="16">
        <f>INDEX($J$3:$N$7,MATCH(B527,$J$3:$J$7,0),MATCH(C527,$J$3:$N$3,0))</f>
        <v>0.36</v>
      </c>
      <c r="G527" s="9">
        <f t="shared" si="25"/>
        <v>6.4</v>
      </c>
      <c r="H527" s="9">
        <f>G527*D527</f>
        <v>1120</v>
      </c>
      <c r="I527" s="22"/>
      <c r="P527" s="1" t="str">
        <f t="shared" si="26"/>
        <v>39085Agraiphone</v>
      </c>
      <c r="Q527" s="1">
        <v>39085</v>
      </c>
      <c r="R527" s="1" t="s">
        <v>1654</v>
      </c>
      <c r="S527" s="1" t="s">
        <v>1650</v>
      </c>
      <c r="T527">
        <v>452</v>
      </c>
    </row>
    <row r="528" spans="1:20" x14ac:dyDescent="0.3">
      <c r="A528" s="8">
        <v>39095</v>
      </c>
      <c r="B528" s="8" t="s">
        <v>1654</v>
      </c>
      <c r="C528" s="8" t="s">
        <v>1648</v>
      </c>
      <c r="D528" s="9">
        <f t="shared" si="24"/>
        <v>136</v>
      </c>
      <c r="E528" s="9">
        <f>LOOKUP(C528,$X$3:$AA$4)</f>
        <v>200</v>
      </c>
      <c r="F528" s="16">
        <f>INDEX($J$3:$N$7,MATCH(B528,$J$3:$J$7,0),MATCH(C528,$J$3:$N$3,0))</f>
        <v>0.05</v>
      </c>
      <c r="G528" s="9">
        <f t="shared" si="25"/>
        <v>190</v>
      </c>
      <c r="H528" s="9">
        <f>G528*D528</f>
        <v>25840</v>
      </c>
      <c r="I528" s="22"/>
      <c r="P528" s="1" t="str">
        <f t="shared" si="26"/>
        <v>39170Agraiphone</v>
      </c>
      <c r="Q528" s="1">
        <v>39170</v>
      </c>
      <c r="R528" s="1" t="s">
        <v>1654</v>
      </c>
      <c r="S528" s="1" t="s">
        <v>1650</v>
      </c>
      <c r="T528">
        <v>178</v>
      </c>
    </row>
    <row r="529" spans="1:20" x14ac:dyDescent="0.3">
      <c r="A529" s="8">
        <v>39095</v>
      </c>
      <c r="B529" s="8" t="s">
        <v>1654</v>
      </c>
      <c r="C529" s="8" t="s">
        <v>1649</v>
      </c>
      <c r="D529" s="9">
        <f t="shared" si="24"/>
        <v>294</v>
      </c>
      <c r="E529" s="9">
        <f>LOOKUP(C529,$X$3:$AA$4)</f>
        <v>10</v>
      </c>
      <c r="F529" s="16">
        <f>INDEX($J$3:$N$7,MATCH(B529,$J$3:$J$7,0),MATCH(C529,$J$3:$N$3,0))</f>
        <v>0.06</v>
      </c>
      <c r="G529" s="9">
        <f t="shared" si="25"/>
        <v>9.3999999999999986</v>
      </c>
      <c r="H529" s="9">
        <f>G529*D529</f>
        <v>2763.5999999999995</v>
      </c>
      <c r="I529" s="22"/>
      <c r="P529" s="1" t="str">
        <f t="shared" si="26"/>
        <v>39079DelhiChair</v>
      </c>
      <c r="Q529" s="1">
        <v>39079</v>
      </c>
      <c r="R529" s="1" t="s">
        <v>1646</v>
      </c>
      <c r="S529" s="1" t="s">
        <v>1651</v>
      </c>
      <c r="T529">
        <v>342</v>
      </c>
    </row>
    <row r="530" spans="1:20" x14ac:dyDescent="0.3">
      <c r="A530" s="8">
        <v>39095</v>
      </c>
      <c r="B530" s="8" t="s">
        <v>1654</v>
      </c>
      <c r="C530" s="8" t="s">
        <v>1650</v>
      </c>
      <c r="D530" s="9">
        <f t="shared" si="24"/>
        <v>295</v>
      </c>
      <c r="E530" s="9">
        <f>LOOKUP(C530,$X$3:$AA$4)</f>
        <v>500</v>
      </c>
      <c r="F530" s="16">
        <f>INDEX($J$3:$N$7,MATCH(B530,$J$3:$J$7,0),MATCH(C530,$J$3:$N$3,0))</f>
        <v>0.25</v>
      </c>
      <c r="G530" s="9">
        <f t="shared" si="25"/>
        <v>375</v>
      </c>
      <c r="H530" s="9">
        <f>G530*D530</f>
        <v>110625</v>
      </c>
      <c r="I530" s="22"/>
      <c r="P530" s="1" t="str">
        <f t="shared" si="26"/>
        <v>39103Jaipuriphone</v>
      </c>
      <c r="Q530" s="1">
        <v>39103</v>
      </c>
      <c r="R530" s="1" t="s">
        <v>1653</v>
      </c>
      <c r="S530" s="1" t="s">
        <v>1650</v>
      </c>
      <c r="T530">
        <v>388</v>
      </c>
    </row>
    <row r="531" spans="1:20" x14ac:dyDescent="0.3">
      <c r="A531" s="8">
        <v>39095</v>
      </c>
      <c r="B531" s="8" t="s">
        <v>1654</v>
      </c>
      <c r="C531" s="8" t="s">
        <v>1651</v>
      </c>
      <c r="D531" s="9">
        <f t="shared" si="24"/>
        <v>451</v>
      </c>
      <c r="E531" s="9">
        <f>LOOKUP(C531,$X$3:$AA$4)</f>
        <v>10</v>
      </c>
      <c r="F531" s="16">
        <f>INDEX($J$3:$N$7,MATCH(B531,$J$3:$J$7,0),MATCH(C531,$J$3:$N$3,0))</f>
        <v>0.4</v>
      </c>
      <c r="G531" s="9">
        <f t="shared" si="25"/>
        <v>6</v>
      </c>
      <c r="H531" s="9">
        <f>G531*D531</f>
        <v>2706</v>
      </c>
      <c r="I531" s="22"/>
      <c r="P531" s="1" t="str">
        <f t="shared" si="26"/>
        <v>39144Mumbaiiphone</v>
      </c>
      <c r="Q531" s="1">
        <v>39144</v>
      </c>
      <c r="R531" s="1" t="s">
        <v>1647</v>
      </c>
      <c r="S531" s="1" t="s">
        <v>1650</v>
      </c>
      <c r="T531">
        <v>333</v>
      </c>
    </row>
    <row r="532" spans="1:20" x14ac:dyDescent="0.3">
      <c r="A532" s="8">
        <v>39096</v>
      </c>
      <c r="B532" s="8" t="s">
        <v>1646</v>
      </c>
      <c r="C532" s="8" t="s">
        <v>1648</v>
      </c>
      <c r="D532" s="9">
        <f t="shared" si="24"/>
        <v>142</v>
      </c>
      <c r="E532" s="9">
        <f>LOOKUP(C532,$X$3:$AA$4)</f>
        <v>200</v>
      </c>
      <c r="F532" s="16">
        <f>INDEX($J$3:$N$7,MATCH(B532,$J$3:$J$7,0),MATCH(C532,$J$3:$N$3,0))</f>
        <v>0.13</v>
      </c>
      <c r="G532" s="9">
        <f t="shared" si="25"/>
        <v>174</v>
      </c>
      <c r="H532" s="9">
        <f>G532*D532</f>
        <v>24708</v>
      </c>
      <c r="I532" s="22"/>
      <c r="P532" s="1" t="str">
        <f t="shared" si="26"/>
        <v>39073Agraiphone</v>
      </c>
      <c r="Q532" s="1">
        <v>39073</v>
      </c>
      <c r="R532" s="1" t="s">
        <v>1654</v>
      </c>
      <c r="S532" s="1" t="s">
        <v>1650</v>
      </c>
      <c r="T532">
        <v>460</v>
      </c>
    </row>
    <row r="533" spans="1:20" x14ac:dyDescent="0.3">
      <c r="A533" s="8">
        <v>39096</v>
      </c>
      <c r="B533" s="8" t="s">
        <v>1646</v>
      </c>
      <c r="C533" s="8" t="s">
        <v>1649</v>
      </c>
      <c r="D533" s="9">
        <f t="shared" si="24"/>
        <v>137</v>
      </c>
      <c r="E533" s="9">
        <f>LOOKUP(C533,$X$3:$AA$4)</f>
        <v>10</v>
      </c>
      <c r="F533" s="16">
        <f>INDEX($J$3:$N$7,MATCH(B533,$J$3:$J$7,0),MATCH(C533,$J$3:$N$3,0))</f>
        <v>0.09</v>
      </c>
      <c r="G533" s="9">
        <f t="shared" si="25"/>
        <v>9.1</v>
      </c>
      <c r="H533" s="9">
        <f>G533*D533</f>
        <v>1246.7</v>
      </c>
      <c r="I533" s="22"/>
      <c r="P533" s="1" t="str">
        <f t="shared" si="26"/>
        <v>39127DelhiChair</v>
      </c>
      <c r="Q533" s="1">
        <v>39127</v>
      </c>
      <c r="R533" s="1" t="s">
        <v>1646</v>
      </c>
      <c r="S533" s="1" t="s">
        <v>1651</v>
      </c>
      <c r="T533">
        <v>364</v>
      </c>
    </row>
    <row r="534" spans="1:20" x14ac:dyDescent="0.3">
      <c r="A534" s="8">
        <v>39096</v>
      </c>
      <c r="B534" s="8" t="s">
        <v>1646</v>
      </c>
      <c r="C534" s="8" t="s">
        <v>1650</v>
      </c>
      <c r="D534" s="9">
        <f t="shared" si="24"/>
        <v>392</v>
      </c>
      <c r="E534" s="9">
        <f>LOOKUP(C534,$X$3:$AA$4)</f>
        <v>500</v>
      </c>
      <c r="F534" s="16">
        <f>INDEX($J$3:$N$7,MATCH(B534,$J$3:$J$7,0),MATCH(C534,$J$3:$N$3,0))</f>
        <v>0.24</v>
      </c>
      <c r="G534" s="9">
        <f t="shared" si="25"/>
        <v>380</v>
      </c>
      <c r="H534" s="9">
        <f>G534*D534</f>
        <v>148960</v>
      </c>
      <c r="I534" s="22"/>
      <c r="P534" s="1" t="str">
        <f t="shared" si="26"/>
        <v>39127AgraChair</v>
      </c>
      <c r="Q534" s="1">
        <v>39127</v>
      </c>
      <c r="R534" s="1" t="s">
        <v>1654</v>
      </c>
      <c r="S534" s="1" t="s">
        <v>1651</v>
      </c>
      <c r="T534">
        <v>486</v>
      </c>
    </row>
    <row r="535" spans="1:20" x14ac:dyDescent="0.3">
      <c r="A535" s="8">
        <v>39096</v>
      </c>
      <c r="B535" s="8" t="s">
        <v>1646</v>
      </c>
      <c r="C535" s="8" t="s">
        <v>1651</v>
      </c>
      <c r="D535" s="9">
        <f t="shared" si="24"/>
        <v>471</v>
      </c>
      <c r="E535" s="9">
        <f>LOOKUP(C535,$X$3:$AA$4)</f>
        <v>10</v>
      </c>
      <c r="F535" s="16">
        <f>INDEX($J$3:$N$7,MATCH(B535,$J$3:$J$7,0),MATCH(C535,$J$3:$N$3,0))</f>
        <v>0.33</v>
      </c>
      <c r="G535" s="9">
        <f t="shared" si="25"/>
        <v>6.6999999999999993</v>
      </c>
      <c r="H535" s="9">
        <f>G535*D535</f>
        <v>3155.7</v>
      </c>
      <c r="I535" s="22"/>
      <c r="P535" s="1" t="str">
        <f t="shared" si="26"/>
        <v>39076Delhiiphone</v>
      </c>
      <c r="Q535" s="1">
        <v>39076</v>
      </c>
      <c r="R535" s="1" t="s">
        <v>1646</v>
      </c>
      <c r="S535" s="1" t="s">
        <v>1650</v>
      </c>
      <c r="T535">
        <v>178</v>
      </c>
    </row>
    <row r="536" spans="1:20" x14ac:dyDescent="0.3">
      <c r="A536" s="8">
        <v>39096</v>
      </c>
      <c r="B536" s="8" t="s">
        <v>1647</v>
      </c>
      <c r="C536" s="8" t="s">
        <v>1648</v>
      </c>
      <c r="D536" s="9">
        <f t="shared" si="24"/>
        <v>146</v>
      </c>
      <c r="E536" s="9">
        <f>LOOKUP(C536,$X$3:$AA$4)</f>
        <v>200</v>
      </c>
      <c r="F536" s="16">
        <f>INDEX($J$3:$N$7,MATCH(B536,$J$3:$J$7,0),MATCH(C536,$J$3:$N$3,0))</f>
        <v>0.1</v>
      </c>
      <c r="G536" s="9">
        <f t="shared" si="25"/>
        <v>180</v>
      </c>
      <c r="H536" s="9">
        <f>G536*D536</f>
        <v>26280</v>
      </c>
      <c r="I536" s="22"/>
      <c r="P536" s="1" t="str">
        <f t="shared" si="26"/>
        <v>39178AgraBulb</v>
      </c>
      <c r="Q536" s="1">
        <v>39178</v>
      </c>
      <c r="R536" s="1" t="s">
        <v>1654</v>
      </c>
      <c r="S536" s="1" t="s">
        <v>1649</v>
      </c>
      <c r="T536">
        <v>300</v>
      </c>
    </row>
    <row r="537" spans="1:20" x14ac:dyDescent="0.3">
      <c r="A537" s="8">
        <v>39096</v>
      </c>
      <c r="B537" s="8" t="s">
        <v>1647</v>
      </c>
      <c r="C537" s="8" t="s">
        <v>1649</v>
      </c>
      <c r="D537" s="9">
        <f t="shared" si="24"/>
        <v>191</v>
      </c>
      <c r="E537" s="9">
        <f>LOOKUP(C537,$X$3:$AA$4)</f>
        <v>10</v>
      </c>
      <c r="F537" s="16">
        <f>INDEX($J$3:$N$7,MATCH(B537,$J$3:$J$7,0),MATCH(C537,$J$3:$N$3,0))</f>
        <v>0.05</v>
      </c>
      <c r="G537" s="9">
        <f t="shared" si="25"/>
        <v>9.5</v>
      </c>
      <c r="H537" s="9">
        <f>G537*D537</f>
        <v>1814.5</v>
      </c>
      <c r="I537" s="22"/>
      <c r="P537" s="1" t="str">
        <f t="shared" si="26"/>
        <v>39112JaipurChair</v>
      </c>
      <c r="Q537" s="1">
        <v>39112</v>
      </c>
      <c r="R537" s="1" t="s">
        <v>1653</v>
      </c>
      <c r="S537" s="1" t="s">
        <v>1651</v>
      </c>
      <c r="T537">
        <v>431</v>
      </c>
    </row>
    <row r="538" spans="1:20" x14ac:dyDescent="0.3">
      <c r="A538" s="8">
        <v>39096</v>
      </c>
      <c r="B538" s="8" t="s">
        <v>1647</v>
      </c>
      <c r="C538" s="8" t="s">
        <v>1650</v>
      </c>
      <c r="D538" s="9">
        <f t="shared" si="24"/>
        <v>225</v>
      </c>
      <c r="E538" s="9">
        <f>LOOKUP(C538,$X$3:$AA$4)</f>
        <v>500</v>
      </c>
      <c r="F538" s="16">
        <f>INDEX($J$3:$N$7,MATCH(B538,$J$3:$J$7,0),MATCH(C538,$J$3:$N$3,0))</f>
        <v>0.2</v>
      </c>
      <c r="G538" s="9">
        <f t="shared" si="25"/>
        <v>400</v>
      </c>
      <c r="H538" s="9">
        <f>G538*D538</f>
        <v>90000</v>
      </c>
      <c r="I538" s="22"/>
      <c r="P538" s="1" t="str">
        <f t="shared" si="26"/>
        <v>39164JaipurChair</v>
      </c>
      <c r="Q538" s="1">
        <v>39164</v>
      </c>
      <c r="R538" s="1" t="s">
        <v>1653</v>
      </c>
      <c r="S538" s="1" t="s">
        <v>1651</v>
      </c>
      <c r="T538">
        <v>181</v>
      </c>
    </row>
    <row r="539" spans="1:20" x14ac:dyDescent="0.3">
      <c r="A539" s="8">
        <v>39096</v>
      </c>
      <c r="B539" s="8" t="s">
        <v>1647</v>
      </c>
      <c r="C539" s="8" t="s">
        <v>1651</v>
      </c>
      <c r="D539" s="9">
        <f t="shared" si="24"/>
        <v>181</v>
      </c>
      <c r="E539" s="9">
        <f>LOOKUP(C539,$X$3:$AA$4)</f>
        <v>10</v>
      </c>
      <c r="F539" s="16">
        <f>INDEX($J$3:$N$7,MATCH(B539,$J$3:$J$7,0),MATCH(C539,$J$3:$N$3,0))</f>
        <v>0.4</v>
      </c>
      <c r="G539" s="9">
        <f t="shared" si="25"/>
        <v>6</v>
      </c>
      <c r="H539" s="9">
        <f>G539*D539</f>
        <v>1086</v>
      </c>
      <c r="I539" s="22"/>
      <c r="P539" s="1" t="str">
        <f t="shared" si="26"/>
        <v>39190MumbaiBulb</v>
      </c>
      <c r="Q539" s="1">
        <v>39190</v>
      </c>
      <c r="R539" s="1" t="s">
        <v>1647</v>
      </c>
      <c r="S539" s="1" t="s">
        <v>1649</v>
      </c>
      <c r="T539">
        <v>430</v>
      </c>
    </row>
    <row r="540" spans="1:20" x14ac:dyDescent="0.3">
      <c r="A540" s="8">
        <v>39096</v>
      </c>
      <c r="B540" s="8" t="s">
        <v>1653</v>
      </c>
      <c r="C540" s="8" t="s">
        <v>1648</v>
      </c>
      <c r="D540" s="9">
        <f t="shared" si="24"/>
        <v>451</v>
      </c>
      <c r="E540" s="9">
        <f>LOOKUP(C540,$X$3:$AA$4)</f>
        <v>200</v>
      </c>
      <c r="F540" s="16">
        <f>INDEX($J$3:$N$7,MATCH(B540,$J$3:$J$7,0),MATCH(C540,$J$3:$N$3,0))</f>
        <v>0.09</v>
      </c>
      <c r="G540" s="9">
        <f t="shared" si="25"/>
        <v>182</v>
      </c>
      <c r="H540" s="9">
        <f>G540*D540</f>
        <v>82082</v>
      </c>
      <c r="I540" s="22"/>
      <c r="P540" s="1" t="str">
        <f t="shared" si="26"/>
        <v>39132AgraLaptop</v>
      </c>
      <c r="Q540" s="1">
        <v>39132</v>
      </c>
      <c r="R540" s="1" t="s">
        <v>1654</v>
      </c>
      <c r="S540" s="1" t="s">
        <v>1648</v>
      </c>
      <c r="T540">
        <v>187</v>
      </c>
    </row>
    <row r="541" spans="1:20" x14ac:dyDescent="0.3">
      <c r="A541" s="8">
        <v>39096</v>
      </c>
      <c r="B541" s="8" t="s">
        <v>1653</v>
      </c>
      <c r="C541" s="8" t="s">
        <v>1649</v>
      </c>
      <c r="D541" s="9">
        <f t="shared" si="24"/>
        <v>157</v>
      </c>
      <c r="E541" s="9">
        <f>LOOKUP(C541,$X$3:$AA$4)</f>
        <v>10</v>
      </c>
      <c r="F541" s="16">
        <f>INDEX($J$3:$N$7,MATCH(B541,$J$3:$J$7,0),MATCH(C541,$J$3:$N$3,0))</f>
        <v>0.08</v>
      </c>
      <c r="G541" s="9">
        <f t="shared" si="25"/>
        <v>9.2000000000000011</v>
      </c>
      <c r="H541" s="9">
        <f>G541*D541</f>
        <v>1444.4</v>
      </c>
      <c r="I541" s="22"/>
      <c r="P541" s="1" t="str">
        <f t="shared" si="26"/>
        <v>39159DelhiLaptop</v>
      </c>
      <c r="Q541" s="1">
        <v>39159</v>
      </c>
      <c r="R541" s="1" t="s">
        <v>1646</v>
      </c>
      <c r="S541" s="1" t="s">
        <v>1648</v>
      </c>
      <c r="T541">
        <v>436</v>
      </c>
    </row>
    <row r="542" spans="1:20" x14ac:dyDescent="0.3">
      <c r="A542" s="8">
        <v>39096</v>
      </c>
      <c r="B542" s="8" t="s">
        <v>1653</v>
      </c>
      <c r="C542" s="8" t="s">
        <v>1650</v>
      </c>
      <c r="D542" s="9">
        <f t="shared" si="24"/>
        <v>372</v>
      </c>
      <c r="E542" s="9">
        <f>LOOKUP(C542,$X$3:$AA$4)</f>
        <v>500</v>
      </c>
      <c r="F542" s="16">
        <f>INDEX($J$3:$N$7,MATCH(B542,$J$3:$J$7,0),MATCH(C542,$J$3:$N$3,0))</f>
        <v>0.2</v>
      </c>
      <c r="G542" s="9">
        <f t="shared" si="25"/>
        <v>400</v>
      </c>
      <c r="H542" s="9">
        <f>G542*D542</f>
        <v>148800</v>
      </c>
      <c r="I542" s="22"/>
      <c r="P542" s="1" t="str">
        <f t="shared" si="26"/>
        <v>39088Mumbaiiphone</v>
      </c>
      <c r="Q542" s="1">
        <v>39088</v>
      </c>
      <c r="R542" s="1" t="s">
        <v>1647</v>
      </c>
      <c r="S542" s="1" t="s">
        <v>1650</v>
      </c>
      <c r="T542">
        <v>418</v>
      </c>
    </row>
    <row r="543" spans="1:20" x14ac:dyDescent="0.3">
      <c r="A543" s="8">
        <v>39096</v>
      </c>
      <c r="B543" s="8" t="s">
        <v>1653</v>
      </c>
      <c r="C543" s="8" t="s">
        <v>1651</v>
      </c>
      <c r="D543" s="9">
        <f t="shared" si="24"/>
        <v>458</v>
      </c>
      <c r="E543" s="9">
        <f>LOOKUP(C543,$X$3:$AA$4)</f>
        <v>10</v>
      </c>
      <c r="F543" s="16">
        <f>INDEX($J$3:$N$7,MATCH(B543,$J$3:$J$7,0),MATCH(C543,$J$3:$N$3,0))</f>
        <v>0.36</v>
      </c>
      <c r="G543" s="9">
        <f t="shared" si="25"/>
        <v>6.4</v>
      </c>
      <c r="H543" s="9">
        <f>G543*D543</f>
        <v>2931.2000000000003</v>
      </c>
      <c r="I543" s="22"/>
      <c r="P543" s="1" t="str">
        <f t="shared" si="26"/>
        <v>39127AgraLaptop</v>
      </c>
      <c r="Q543" s="1">
        <v>39127</v>
      </c>
      <c r="R543" s="1" t="s">
        <v>1654</v>
      </c>
      <c r="S543" s="1" t="s">
        <v>1648</v>
      </c>
      <c r="T543">
        <v>452</v>
      </c>
    </row>
    <row r="544" spans="1:20" x14ac:dyDescent="0.3">
      <c r="A544" s="8">
        <v>39096</v>
      </c>
      <c r="B544" s="8" t="s">
        <v>1654</v>
      </c>
      <c r="C544" s="8" t="s">
        <v>1648</v>
      </c>
      <c r="D544" s="9">
        <f t="shared" si="24"/>
        <v>300</v>
      </c>
      <c r="E544" s="9">
        <f>LOOKUP(C544,$X$3:$AA$4)</f>
        <v>200</v>
      </c>
      <c r="F544" s="16">
        <f>INDEX($J$3:$N$7,MATCH(B544,$J$3:$J$7,0),MATCH(C544,$J$3:$N$3,0))</f>
        <v>0.05</v>
      </c>
      <c r="G544" s="9">
        <f t="shared" si="25"/>
        <v>190</v>
      </c>
      <c r="H544" s="9">
        <f>G544*D544</f>
        <v>57000</v>
      </c>
      <c r="I544" s="22"/>
      <c r="P544" s="1" t="str">
        <f t="shared" si="26"/>
        <v>39189MumbaiBulb</v>
      </c>
      <c r="Q544" s="1">
        <v>39189</v>
      </c>
      <c r="R544" s="1" t="s">
        <v>1647</v>
      </c>
      <c r="S544" s="1" t="s">
        <v>1649</v>
      </c>
      <c r="T544">
        <v>201</v>
      </c>
    </row>
    <row r="545" spans="1:20" x14ac:dyDescent="0.3">
      <c r="A545" s="8">
        <v>39096</v>
      </c>
      <c r="B545" s="8" t="s">
        <v>1654</v>
      </c>
      <c r="C545" s="8" t="s">
        <v>1649</v>
      </c>
      <c r="D545" s="9">
        <f t="shared" si="24"/>
        <v>264</v>
      </c>
      <c r="E545" s="9">
        <f>LOOKUP(C545,$X$3:$AA$4)</f>
        <v>10</v>
      </c>
      <c r="F545" s="16">
        <f>INDEX($J$3:$N$7,MATCH(B545,$J$3:$J$7,0),MATCH(C545,$J$3:$N$3,0))</f>
        <v>0.06</v>
      </c>
      <c r="G545" s="9">
        <f t="shared" si="25"/>
        <v>9.3999999999999986</v>
      </c>
      <c r="H545" s="9">
        <f>G545*D545</f>
        <v>2481.5999999999995</v>
      </c>
      <c r="I545" s="22"/>
      <c r="P545" s="1" t="str">
        <f t="shared" si="26"/>
        <v>39078DelhiBulb</v>
      </c>
      <c r="Q545" s="1">
        <v>39078</v>
      </c>
      <c r="R545" s="1" t="s">
        <v>1646</v>
      </c>
      <c r="S545" s="1" t="s">
        <v>1649</v>
      </c>
      <c r="T545">
        <v>282</v>
      </c>
    </row>
    <row r="546" spans="1:20" x14ac:dyDescent="0.3">
      <c r="A546" s="8">
        <v>39096</v>
      </c>
      <c r="B546" s="8" t="s">
        <v>1654</v>
      </c>
      <c r="C546" s="8" t="s">
        <v>1650</v>
      </c>
      <c r="D546" s="9">
        <f t="shared" si="24"/>
        <v>487</v>
      </c>
      <c r="E546" s="9">
        <f>LOOKUP(C546,$X$3:$AA$4)</f>
        <v>500</v>
      </c>
      <c r="F546" s="16">
        <f>INDEX($J$3:$N$7,MATCH(B546,$J$3:$J$7,0),MATCH(C546,$J$3:$N$3,0))</f>
        <v>0.25</v>
      </c>
      <c r="G546" s="9">
        <f t="shared" si="25"/>
        <v>375</v>
      </c>
      <c r="H546" s="9">
        <f>G546*D546</f>
        <v>182625</v>
      </c>
      <c r="I546" s="22"/>
      <c r="P546" s="1" t="str">
        <f t="shared" si="26"/>
        <v>39073Jaipuriphone</v>
      </c>
      <c r="Q546" s="1">
        <v>39073</v>
      </c>
      <c r="R546" s="1" t="s">
        <v>1653</v>
      </c>
      <c r="S546" s="1" t="s">
        <v>1650</v>
      </c>
      <c r="T546">
        <v>160</v>
      </c>
    </row>
    <row r="547" spans="1:20" x14ac:dyDescent="0.3">
      <c r="A547" s="8">
        <v>39096</v>
      </c>
      <c r="B547" s="8" t="s">
        <v>1654</v>
      </c>
      <c r="C547" s="8" t="s">
        <v>1651</v>
      </c>
      <c r="D547" s="9">
        <f t="shared" si="24"/>
        <v>128</v>
      </c>
      <c r="E547" s="9">
        <f>LOOKUP(C547,$X$3:$AA$4)</f>
        <v>10</v>
      </c>
      <c r="F547" s="16">
        <f>INDEX($J$3:$N$7,MATCH(B547,$J$3:$J$7,0),MATCH(C547,$J$3:$N$3,0))</f>
        <v>0.4</v>
      </c>
      <c r="G547" s="9">
        <f t="shared" si="25"/>
        <v>6</v>
      </c>
      <c r="H547" s="9">
        <f>G547*D547</f>
        <v>768</v>
      </c>
      <c r="I547" s="22"/>
      <c r="P547" s="1" t="str">
        <f t="shared" si="26"/>
        <v>39100AgraChair</v>
      </c>
      <c r="Q547" s="1">
        <v>39100</v>
      </c>
      <c r="R547" s="1" t="s">
        <v>1654</v>
      </c>
      <c r="S547" s="1" t="s">
        <v>1651</v>
      </c>
      <c r="T547">
        <v>373</v>
      </c>
    </row>
    <row r="548" spans="1:20" x14ac:dyDescent="0.3">
      <c r="A548" s="8">
        <v>39097</v>
      </c>
      <c r="B548" s="8" t="s">
        <v>1646</v>
      </c>
      <c r="C548" s="8" t="s">
        <v>1648</v>
      </c>
      <c r="D548" s="9">
        <f t="shared" si="24"/>
        <v>206</v>
      </c>
      <c r="E548" s="9">
        <f>LOOKUP(C548,$X$3:$AA$4)</f>
        <v>200</v>
      </c>
      <c r="F548" s="16">
        <f>INDEX($J$3:$N$7,MATCH(B548,$J$3:$J$7,0),MATCH(C548,$J$3:$N$3,0))</f>
        <v>0.13</v>
      </c>
      <c r="G548" s="9">
        <f t="shared" si="25"/>
        <v>174</v>
      </c>
      <c r="H548" s="9">
        <f>G548*D548</f>
        <v>35844</v>
      </c>
      <c r="I548" s="22"/>
      <c r="P548" s="1" t="str">
        <f t="shared" si="26"/>
        <v>39137Delhiiphone</v>
      </c>
      <c r="Q548" s="1">
        <v>39137</v>
      </c>
      <c r="R548" s="1" t="s">
        <v>1646</v>
      </c>
      <c r="S548" s="1" t="s">
        <v>1650</v>
      </c>
      <c r="T548">
        <v>141</v>
      </c>
    </row>
    <row r="549" spans="1:20" x14ac:dyDescent="0.3">
      <c r="A549" s="8">
        <v>39097</v>
      </c>
      <c r="B549" s="8" t="s">
        <v>1646</v>
      </c>
      <c r="C549" s="8" t="s">
        <v>1649</v>
      </c>
      <c r="D549" s="9">
        <f t="shared" si="24"/>
        <v>212</v>
      </c>
      <c r="E549" s="9">
        <f>LOOKUP(C549,$X$3:$AA$4)</f>
        <v>10</v>
      </c>
      <c r="F549" s="16">
        <f>INDEX($J$3:$N$7,MATCH(B549,$J$3:$J$7,0),MATCH(C549,$J$3:$N$3,0))</f>
        <v>0.09</v>
      </c>
      <c r="G549" s="9">
        <f t="shared" si="25"/>
        <v>9.1</v>
      </c>
      <c r="H549" s="9">
        <f>G549*D549</f>
        <v>1929.1999999999998</v>
      </c>
      <c r="I549" s="22"/>
      <c r="P549" s="1" t="str">
        <f t="shared" si="26"/>
        <v>39082MumbaiLaptop</v>
      </c>
      <c r="Q549" s="1">
        <v>39082</v>
      </c>
      <c r="R549" s="1" t="s">
        <v>1647</v>
      </c>
      <c r="S549" s="1" t="s">
        <v>1648</v>
      </c>
      <c r="T549">
        <v>182</v>
      </c>
    </row>
    <row r="550" spans="1:20" x14ac:dyDescent="0.3">
      <c r="A550" s="8">
        <v>39097</v>
      </c>
      <c r="B550" s="8" t="s">
        <v>1646</v>
      </c>
      <c r="C550" s="8" t="s">
        <v>1650</v>
      </c>
      <c r="D550" s="9">
        <f t="shared" si="24"/>
        <v>312</v>
      </c>
      <c r="E550" s="9">
        <f>LOOKUP(C550,$X$3:$AA$4)</f>
        <v>500</v>
      </c>
      <c r="F550" s="16">
        <f>INDEX($J$3:$N$7,MATCH(B550,$J$3:$J$7,0),MATCH(C550,$J$3:$N$3,0))</f>
        <v>0.24</v>
      </c>
      <c r="G550" s="9">
        <f t="shared" si="25"/>
        <v>380</v>
      </c>
      <c r="H550" s="9">
        <f>G550*D550</f>
        <v>118560</v>
      </c>
      <c r="I550" s="22"/>
      <c r="P550" s="1" t="str">
        <f t="shared" si="26"/>
        <v>39125JaipurBulb</v>
      </c>
      <c r="Q550" s="1">
        <v>39125</v>
      </c>
      <c r="R550" s="1" t="s">
        <v>1653</v>
      </c>
      <c r="S550" s="1" t="s">
        <v>1649</v>
      </c>
      <c r="T550">
        <v>465</v>
      </c>
    </row>
    <row r="551" spans="1:20" x14ac:dyDescent="0.3">
      <c r="A551" s="8">
        <v>39097</v>
      </c>
      <c r="B551" s="8" t="s">
        <v>1646</v>
      </c>
      <c r="C551" s="8" t="s">
        <v>1651</v>
      </c>
      <c r="D551" s="9">
        <f t="shared" si="24"/>
        <v>273</v>
      </c>
      <c r="E551" s="9">
        <f>LOOKUP(C551,$X$3:$AA$4)</f>
        <v>10</v>
      </c>
      <c r="F551" s="16">
        <f>INDEX($J$3:$N$7,MATCH(B551,$J$3:$J$7,0),MATCH(C551,$J$3:$N$3,0))</f>
        <v>0.33</v>
      </c>
      <c r="G551" s="9">
        <f t="shared" si="25"/>
        <v>6.6999999999999993</v>
      </c>
      <c r="H551" s="9">
        <f>G551*D551</f>
        <v>1829.1</v>
      </c>
      <c r="I551" s="22"/>
      <c r="P551" s="1" t="str">
        <f t="shared" si="26"/>
        <v>39090Agraiphone</v>
      </c>
      <c r="Q551" s="1">
        <v>39090</v>
      </c>
      <c r="R551" s="1" t="s">
        <v>1654</v>
      </c>
      <c r="S551" s="1" t="s">
        <v>1650</v>
      </c>
      <c r="T551">
        <v>226</v>
      </c>
    </row>
    <row r="552" spans="1:20" x14ac:dyDescent="0.3">
      <c r="A552" s="8">
        <v>39097</v>
      </c>
      <c r="B552" s="8" t="s">
        <v>1647</v>
      </c>
      <c r="C552" s="8" t="s">
        <v>1648</v>
      </c>
      <c r="D552" s="9">
        <f t="shared" si="24"/>
        <v>277</v>
      </c>
      <c r="E552" s="9">
        <f>LOOKUP(C552,$X$3:$AA$4)</f>
        <v>200</v>
      </c>
      <c r="F552" s="16">
        <f>INDEX($J$3:$N$7,MATCH(B552,$J$3:$J$7,0),MATCH(C552,$J$3:$N$3,0))</f>
        <v>0.1</v>
      </c>
      <c r="G552" s="9">
        <f t="shared" si="25"/>
        <v>180</v>
      </c>
      <c r="H552" s="9">
        <f>G552*D552</f>
        <v>49860</v>
      </c>
      <c r="I552" s="22"/>
      <c r="P552" s="1" t="str">
        <f t="shared" si="26"/>
        <v>39116Delhiiphone</v>
      </c>
      <c r="Q552" s="1">
        <v>39116</v>
      </c>
      <c r="R552" s="1" t="s">
        <v>1646</v>
      </c>
      <c r="S552" s="1" t="s">
        <v>1650</v>
      </c>
      <c r="T552">
        <v>130</v>
      </c>
    </row>
    <row r="553" spans="1:20" x14ac:dyDescent="0.3">
      <c r="A553" s="8">
        <v>39097</v>
      </c>
      <c r="B553" s="8" t="s">
        <v>1647</v>
      </c>
      <c r="C553" s="8" t="s">
        <v>1649</v>
      </c>
      <c r="D553" s="9">
        <f t="shared" si="24"/>
        <v>101</v>
      </c>
      <c r="E553" s="9">
        <f>LOOKUP(C553,$X$3:$AA$4)</f>
        <v>10</v>
      </c>
      <c r="F553" s="16">
        <f>INDEX($J$3:$N$7,MATCH(B553,$J$3:$J$7,0),MATCH(C553,$J$3:$N$3,0))</f>
        <v>0.05</v>
      </c>
      <c r="G553" s="9">
        <f t="shared" si="25"/>
        <v>9.5</v>
      </c>
      <c r="H553" s="9">
        <f>G553*D553</f>
        <v>959.5</v>
      </c>
      <c r="I553" s="22"/>
      <c r="P553" s="1" t="str">
        <f t="shared" si="26"/>
        <v>39089Jaipuriphone</v>
      </c>
      <c r="Q553" s="1">
        <v>39089</v>
      </c>
      <c r="R553" s="1" t="s">
        <v>1653</v>
      </c>
      <c r="S553" s="1" t="s">
        <v>1650</v>
      </c>
      <c r="T553">
        <v>147</v>
      </c>
    </row>
    <row r="554" spans="1:20" x14ac:dyDescent="0.3">
      <c r="A554" s="8">
        <v>39097</v>
      </c>
      <c r="B554" s="8" t="s">
        <v>1647</v>
      </c>
      <c r="C554" s="8" t="s">
        <v>1650</v>
      </c>
      <c r="D554" s="9">
        <f t="shared" si="24"/>
        <v>157</v>
      </c>
      <c r="E554" s="9">
        <f>LOOKUP(C554,$X$3:$AA$4)</f>
        <v>500</v>
      </c>
      <c r="F554" s="16">
        <f>INDEX($J$3:$N$7,MATCH(B554,$J$3:$J$7,0),MATCH(C554,$J$3:$N$3,0))</f>
        <v>0.2</v>
      </c>
      <c r="G554" s="9">
        <f t="shared" si="25"/>
        <v>400</v>
      </c>
      <c r="H554" s="9">
        <f>G554*D554</f>
        <v>62800</v>
      </c>
      <c r="I554" s="22"/>
      <c r="P554" s="1" t="str">
        <f t="shared" si="26"/>
        <v>39090AgraChair</v>
      </c>
      <c r="Q554" s="1">
        <v>39090</v>
      </c>
      <c r="R554" s="1" t="s">
        <v>1654</v>
      </c>
      <c r="S554" s="1" t="s">
        <v>1651</v>
      </c>
      <c r="T554">
        <v>201</v>
      </c>
    </row>
    <row r="555" spans="1:20" x14ac:dyDescent="0.3">
      <c r="A555" s="8">
        <v>39097</v>
      </c>
      <c r="B555" s="8" t="s">
        <v>1647</v>
      </c>
      <c r="C555" s="8" t="s">
        <v>1651</v>
      </c>
      <c r="D555" s="9">
        <f t="shared" si="24"/>
        <v>209</v>
      </c>
      <c r="E555" s="9">
        <f>LOOKUP(C555,$X$3:$AA$4)</f>
        <v>10</v>
      </c>
      <c r="F555" s="16">
        <f>INDEX($J$3:$N$7,MATCH(B555,$J$3:$J$7,0),MATCH(C555,$J$3:$N$3,0))</f>
        <v>0.4</v>
      </c>
      <c r="G555" s="9">
        <f t="shared" si="25"/>
        <v>6</v>
      </c>
      <c r="H555" s="9">
        <f>G555*D555</f>
        <v>1254</v>
      </c>
      <c r="I555" s="22"/>
      <c r="P555" s="1" t="str">
        <f t="shared" si="26"/>
        <v>39133MumbaiChair</v>
      </c>
      <c r="Q555" s="1">
        <v>39133</v>
      </c>
      <c r="R555" s="1" t="s">
        <v>1647</v>
      </c>
      <c r="S555" s="1" t="s">
        <v>1651</v>
      </c>
      <c r="T555">
        <v>454</v>
      </c>
    </row>
    <row r="556" spans="1:20" x14ac:dyDescent="0.3">
      <c r="A556" s="8">
        <v>39097</v>
      </c>
      <c r="B556" s="8" t="s">
        <v>1653</v>
      </c>
      <c r="C556" s="8" t="s">
        <v>1648</v>
      </c>
      <c r="D556" s="9">
        <f t="shared" si="24"/>
        <v>290</v>
      </c>
      <c r="E556" s="9">
        <f>LOOKUP(C556,$X$3:$AA$4)</f>
        <v>200</v>
      </c>
      <c r="F556" s="16">
        <f>INDEX($J$3:$N$7,MATCH(B556,$J$3:$J$7,0),MATCH(C556,$J$3:$N$3,0))</f>
        <v>0.09</v>
      </c>
      <c r="G556" s="9">
        <f t="shared" si="25"/>
        <v>182</v>
      </c>
      <c r="H556" s="9">
        <f>G556*D556</f>
        <v>52780</v>
      </c>
      <c r="I556" s="22"/>
      <c r="P556" s="1" t="str">
        <f t="shared" si="26"/>
        <v>39137AgraChair</v>
      </c>
      <c r="Q556" s="1">
        <v>39137</v>
      </c>
      <c r="R556" s="1" t="s">
        <v>1654</v>
      </c>
      <c r="S556" s="1" t="s">
        <v>1651</v>
      </c>
      <c r="T556">
        <v>120</v>
      </c>
    </row>
    <row r="557" spans="1:20" x14ac:dyDescent="0.3">
      <c r="A557" s="8">
        <v>39097</v>
      </c>
      <c r="B557" s="8" t="s">
        <v>1653</v>
      </c>
      <c r="C557" s="8" t="s">
        <v>1649</v>
      </c>
      <c r="D557" s="9">
        <f t="shared" si="24"/>
        <v>123</v>
      </c>
      <c r="E557" s="9">
        <f>LOOKUP(C557,$X$3:$AA$4)</f>
        <v>10</v>
      </c>
      <c r="F557" s="16">
        <f>INDEX($J$3:$N$7,MATCH(B557,$J$3:$J$7,0),MATCH(C557,$J$3:$N$3,0))</f>
        <v>0.08</v>
      </c>
      <c r="G557" s="9">
        <f t="shared" si="25"/>
        <v>9.2000000000000011</v>
      </c>
      <c r="H557" s="9">
        <f>G557*D557</f>
        <v>1131.6000000000001</v>
      </c>
      <c r="I557" s="22"/>
      <c r="P557" s="1" t="str">
        <f t="shared" si="26"/>
        <v>39142AgraLaptop</v>
      </c>
      <c r="Q557" s="1">
        <v>39142</v>
      </c>
      <c r="R557" s="1" t="s">
        <v>1654</v>
      </c>
      <c r="S557" s="1" t="s">
        <v>1648</v>
      </c>
      <c r="T557">
        <v>257</v>
      </c>
    </row>
    <row r="558" spans="1:20" x14ac:dyDescent="0.3">
      <c r="A558" s="8">
        <v>39097</v>
      </c>
      <c r="B558" s="8" t="s">
        <v>1653</v>
      </c>
      <c r="C558" s="8" t="s">
        <v>1650</v>
      </c>
      <c r="D558" s="9">
        <f t="shared" si="24"/>
        <v>156</v>
      </c>
      <c r="E558" s="9">
        <f>LOOKUP(C558,$X$3:$AA$4)</f>
        <v>500</v>
      </c>
      <c r="F558" s="16">
        <f>INDEX($J$3:$N$7,MATCH(B558,$J$3:$J$7,0),MATCH(C558,$J$3:$N$3,0))</f>
        <v>0.2</v>
      </c>
      <c r="G558" s="9">
        <f t="shared" si="25"/>
        <v>400</v>
      </c>
      <c r="H558" s="9">
        <f>G558*D558</f>
        <v>62400</v>
      </c>
      <c r="I558" s="22"/>
      <c r="P558" s="1" t="str">
        <f t="shared" si="26"/>
        <v>39147JaipurChair</v>
      </c>
      <c r="Q558" s="1">
        <v>39147</v>
      </c>
      <c r="R558" s="1" t="s">
        <v>1653</v>
      </c>
      <c r="S558" s="1" t="s">
        <v>1651</v>
      </c>
      <c r="T558">
        <v>149</v>
      </c>
    </row>
    <row r="559" spans="1:20" x14ac:dyDescent="0.3">
      <c r="A559" s="8">
        <v>39097</v>
      </c>
      <c r="B559" s="8" t="s">
        <v>1653</v>
      </c>
      <c r="C559" s="8" t="s">
        <v>1651</v>
      </c>
      <c r="D559" s="9">
        <f t="shared" si="24"/>
        <v>331</v>
      </c>
      <c r="E559" s="9">
        <f>LOOKUP(C559,$X$3:$AA$4)</f>
        <v>10</v>
      </c>
      <c r="F559" s="16">
        <f>INDEX($J$3:$N$7,MATCH(B559,$J$3:$J$7,0),MATCH(C559,$J$3:$N$3,0))</f>
        <v>0.36</v>
      </c>
      <c r="G559" s="9">
        <f t="shared" si="25"/>
        <v>6.4</v>
      </c>
      <c r="H559" s="9">
        <f>G559*D559</f>
        <v>2118.4</v>
      </c>
      <c r="I559" s="22"/>
      <c r="P559" s="1" t="str">
        <f t="shared" si="26"/>
        <v>39160DelhiBulb</v>
      </c>
      <c r="Q559" s="1">
        <v>39160</v>
      </c>
      <c r="R559" s="1" t="s">
        <v>1646</v>
      </c>
      <c r="S559" s="1" t="s">
        <v>1649</v>
      </c>
      <c r="T559">
        <v>175</v>
      </c>
    </row>
    <row r="560" spans="1:20" x14ac:dyDescent="0.3">
      <c r="A560" s="8">
        <v>39097</v>
      </c>
      <c r="B560" s="8" t="s">
        <v>1654</v>
      </c>
      <c r="C560" s="8" t="s">
        <v>1648</v>
      </c>
      <c r="D560" s="9">
        <f t="shared" si="24"/>
        <v>181</v>
      </c>
      <c r="E560" s="9">
        <f>LOOKUP(C560,$X$3:$AA$4)</f>
        <v>200</v>
      </c>
      <c r="F560" s="16">
        <f>INDEX($J$3:$N$7,MATCH(B560,$J$3:$J$7,0),MATCH(C560,$J$3:$N$3,0))</f>
        <v>0.05</v>
      </c>
      <c r="G560" s="9">
        <f t="shared" si="25"/>
        <v>190</v>
      </c>
      <c r="H560" s="9">
        <f>G560*D560</f>
        <v>34390</v>
      </c>
      <c r="I560" s="22"/>
      <c r="P560" s="1" t="str">
        <f t="shared" si="26"/>
        <v>39183JaipurChair</v>
      </c>
      <c r="Q560" s="1">
        <v>39183</v>
      </c>
      <c r="R560" s="1" t="s">
        <v>1653</v>
      </c>
      <c r="S560" s="1" t="s">
        <v>1651</v>
      </c>
      <c r="T560">
        <v>200</v>
      </c>
    </row>
    <row r="561" spans="1:20" x14ac:dyDescent="0.3">
      <c r="A561" s="8">
        <v>39097</v>
      </c>
      <c r="B561" s="8" t="s">
        <v>1654</v>
      </c>
      <c r="C561" s="8" t="s">
        <v>1649</v>
      </c>
      <c r="D561" s="9">
        <f t="shared" si="24"/>
        <v>110</v>
      </c>
      <c r="E561" s="9">
        <f>LOOKUP(C561,$X$3:$AA$4)</f>
        <v>10</v>
      </c>
      <c r="F561" s="16">
        <f>INDEX($J$3:$N$7,MATCH(B561,$J$3:$J$7,0),MATCH(C561,$J$3:$N$3,0))</f>
        <v>0.06</v>
      </c>
      <c r="G561" s="9">
        <f t="shared" si="25"/>
        <v>9.3999999999999986</v>
      </c>
      <c r="H561" s="9">
        <f>G561*D561</f>
        <v>1033.9999999999998</v>
      </c>
      <c r="I561" s="22"/>
      <c r="P561" s="1" t="str">
        <f t="shared" si="26"/>
        <v>39100DelhiLaptop</v>
      </c>
      <c r="Q561" s="1">
        <v>39100</v>
      </c>
      <c r="R561" s="1" t="s">
        <v>1646</v>
      </c>
      <c r="S561" s="1" t="s">
        <v>1648</v>
      </c>
      <c r="T561">
        <v>323</v>
      </c>
    </row>
    <row r="562" spans="1:20" x14ac:dyDescent="0.3">
      <c r="A562" s="8">
        <v>39097</v>
      </c>
      <c r="B562" s="8" t="s">
        <v>1654</v>
      </c>
      <c r="C562" s="8" t="s">
        <v>1650</v>
      </c>
      <c r="D562" s="9">
        <f t="shared" si="24"/>
        <v>448</v>
      </c>
      <c r="E562" s="9">
        <f>LOOKUP(C562,$X$3:$AA$4)</f>
        <v>500</v>
      </c>
      <c r="F562" s="16">
        <f>INDEX($J$3:$N$7,MATCH(B562,$J$3:$J$7,0),MATCH(C562,$J$3:$N$3,0))</f>
        <v>0.25</v>
      </c>
      <c r="G562" s="9">
        <f t="shared" si="25"/>
        <v>375</v>
      </c>
      <c r="H562" s="9">
        <f>G562*D562</f>
        <v>168000</v>
      </c>
      <c r="I562" s="22"/>
      <c r="P562" s="1" t="str">
        <f t="shared" si="26"/>
        <v>39114DelhiBulb</v>
      </c>
      <c r="Q562" s="1">
        <v>39114</v>
      </c>
      <c r="R562" s="1" t="s">
        <v>1646</v>
      </c>
      <c r="S562" s="1" t="s">
        <v>1649</v>
      </c>
      <c r="T562">
        <v>339</v>
      </c>
    </row>
    <row r="563" spans="1:20" x14ac:dyDescent="0.3">
      <c r="A563" s="8">
        <v>39097</v>
      </c>
      <c r="B563" s="8" t="s">
        <v>1654</v>
      </c>
      <c r="C563" s="8" t="s">
        <v>1651</v>
      </c>
      <c r="D563" s="9">
        <f t="shared" si="24"/>
        <v>301</v>
      </c>
      <c r="E563" s="9">
        <f>LOOKUP(C563,$X$3:$AA$4)</f>
        <v>10</v>
      </c>
      <c r="F563" s="16">
        <f>INDEX($J$3:$N$7,MATCH(B563,$J$3:$J$7,0),MATCH(C563,$J$3:$N$3,0))</f>
        <v>0.4</v>
      </c>
      <c r="G563" s="9">
        <f t="shared" si="25"/>
        <v>6</v>
      </c>
      <c r="H563" s="9">
        <f>G563*D563</f>
        <v>1806</v>
      </c>
      <c r="I563" s="22"/>
      <c r="P563" s="1" t="str">
        <f t="shared" si="26"/>
        <v>39129JaipurLaptop</v>
      </c>
      <c r="Q563" s="1">
        <v>39129</v>
      </c>
      <c r="R563" s="1" t="s">
        <v>1653</v>
      </c>
      <c r="S563" s="1" t="s">
        <v>1648</v>
      </c>
      <c r="T563">
        <v>472</v>
      </c>
    </row>
    <row r="564" spans="1:20" x14ac:dyDescent="0.3">
      <c r="A564" s="8">
        <v>39098</v>
      </c>
      <c r="B564" s="8" t="s">
        <v>1646</v>
      </c>
      <c r="C564" s="8" t="s">
        <v>1648</v>
      </c>
      <c r="D564" s="9">
        <f t="shared" si="24"/>
        <v>172</v>
      </c>
      <c r="E564" s="9">
        <f>LOOKUP(C564,$X$3:$AA$4)</f>
        <v>200</v>
      </c>
      <c r="F564" s="16">
        <f>INDEX($J$3:$N$7,MATCH(B564,$J$3:$J$7,0),MATCH(C564,$J$3:$N$3,0))</f>
        <v>0.13</v>
      </c>
      <c r="G564" s="9">
        <f t="shared" si="25"/>
        <v>174</v>
      </c>
      <c r="H564" s="9">
        <f>G564*D564</f>
        <v>29928</v>
      </c>
      <c r="I564" s="22"/>
      <c r="P564" s="1" t="str">
        <f t="shared" si="26"/>
        <v>39090DelhiBulb</v>
      </c>
      <c r="Q564" s="1">
        <v>39090</v>
      </c>
      <c r="R564" s="1" t="s">
        <v>1646</v>
      </c>
      <c r="S564" s="1" t="s">
        <v>1649</v>
      </c>
      <c r="T564">
        <v>122</v>
      </c>
    </row>
    <row r="565" spans="1:20" x14ac:dyDescent="0.3">
      <c r="A565" s="8">
        <v>39098</v>
      </c>
      <c r="B565" s="8" t="s">
        <v>1646</v>
      </c>
      <c r="C565" s="8" t="s">
        <v>1649</v>
      </c>
      <c r="D565" s="9">
        <f t="shared" si="24"/>
        <v>462</v>
      </c>
      <c r="E565" s="9">
        <f>LOOKUP(C565,$X$3:$AA$4)</f>
        <v>10</v>
      </c>
      <c r="F565" s="16">
        <f>INDEX($J$3:$N$7,MATCH(B565,$J$3:$J$7,0),MATCH(C565,$J$3:$N$3,0))</f>
        <v>0.09</v>
      </c>
      <c r="G565" s="9">
        <f t="shared" si="25"/>
        <v>9.1</v>
      </c>
      <c r="H565" s="9">
        <f>G565*D565</f>
        <v>4204.2</v>
      </c>
      <c r="I565" s="22"/>
      <c r="P565" s="1" t="str">
        <f t="shared" si="26"/>
        <v>39078JaipurBulb</v>
      </c>
      <c r="Q565" s="1">
        <v>39078</v>
      </c>
      <c r="R565" s="1" t="s">
        <v>1653</v>
      </c>
      <c r="S565" s="1" t="s">
        <v>1649</v>
      </c>
      <c r="T565">
        <v>176</v>
      </c>
    </row>
    <row r="566" spans="1:20" x14ac:dyDescent="0.3">
      <c r="A566" s="8">
        <v>39098</v>
      </c>
      <c r="B566" s="8" t="s">
        <v>1646</v>
      </c>
      <c r="C566" s="8" t="s">
        <v>1650</v>
      </c>
      <c r="D566" s="9">
        <f t="shared" si="24"/>
        <v>217</v>
      </c>
      <c r="E566" s="9">
        <f>LOOKUP(C566,$X$3:$AA$4)</f>
        <v>500</v>
      </c>
      <c r="F566" s="16">
        <f>INDEX($J$3:$N$7,MATCH(B566,$J$3:$J$7,0),MATCH(C566,$J$3:$N$3,0))</f>
        <v>0.24</v>
      </c>
      <c r="G566" s="9">
        <f t="shared" si="25"/>
        <v>380</v>
      </c>
      <c r="H566" s="9">
        <f>G566*D566</f>
        <v>82460</v>
      </c>
      <c r="I566" s="22"/>
      <c r="P566" s="1" t="str">
        <f t="shared" si="26"/>
        <v>39139JaipurBulb</v>
      </c>
      <c r="Q566" s="1">
        <v>39139</v>
      </c>
      <c r="R566" s="1" t="s">
        <v>1653</v>
      </c>
      <c r="S566" s="1" t="s">
        <v>1649</v>
      </c>
      <c r="T566">
        <v>160</v>
      </c>
    </row>
    <row r="567" spans="1:20" x14ac:dyDescent="0.3">
      <c r="A567" s="8">
        <v>39098</v>
      </c>
      <c r="B567" s="8" t="s">
        <v>1646</v>
      </c>
      <c r="C567" s="8" t="s">
        <v>1651</v>
      </c>
      <c r="D567" s="9">
        <f t="shared" si="24"/>
        <v>238</v>
      </c>
      <c r="E567" s="9">
        <f>LOOKUP(C567,$X$3:$AA$4)</f>
        <v>10</v>
      </c>
      <c r="F567" s="16">
        <f>INDEX($J$3:$N$7,MATCH(B567,$J$3:$J$7,0),MATCH(C567,$J$3:$N$3,0))</f>
        <v>0.33</v>
      </c>
      <c r="G567" s="9">
        <f t="shared" si="25"/>
        <v>6.6999999999999993</v>
      </c>
      <c r="H567" s="9">
        <f>G567*D567</f>
        <v>1594.6</v>
      </c>
      <c r="I567" s="22"/>
      <c r="P567" s="1" t="str">
        <f t="shared" si="26"/>
        <v>39175JaipurChair</v>
      </c>
      <c r="Q567" s="1">
        <v>39175</v>
      </c>
      <c r="R567" s="1" t="s">
        <v>1653</v>
      </c>
      <c r="S567" s="1" t="s">
        <v>1651</v>
      </c>
      <c r="T567">
        <v>405</v>
      </c>
    </row>
    <row r="568" spans="1:20" x14ac:dyDescent="0.3">
      <c r="A568" s="8">
        <v>39098</v>
      </c>
      <c r="B568" s="8" t="s">
        <v>1647</v>
      </c>
      <c r="C568" s="8" t="s">
        <v>1648</v>
      </c>
      <c r="D568" s="9">
        <f t="shared" si="24"/>
        <v>258</v>
      </c>
      <c r="E568" s="9">
        <f>LOOKUP(C568,$X$3:$AA$4)</f>
        <v>200</v>
      </c>
      <c r="F568" s="16">
        <f>INDEX($J$3:$N$7,MATCH(B568,$J$3:$J$7,0),MATCH(C568,$J$3:$N$3,0))</f>
        <v>0.1</v>
      </c>
      <c r="G568" s="9">
        <f t="shared" si="25"/>
        <v>180</v>
      </c>
      <c r="H568" s="9">
        <f>G568*D568</f>
        <v>46440</v>
      </c>
      <c r="I568" s="22"/>
      <c r="P568" s="1" t="str">
        <f t="shared" si="26"/>
        <v>39190Jaipuriphone</v>
      </c>
      <c r="Q568" s="1">
        <v>39190</v>
      </c>
      <c r="R568" s="1" t="s">
        <v>1653</v>
      </c>
      <c r="S568" s="1" t="s">
        <v>1650</v>
      </c>
      <c r="T568">
        <v>314</v>
      </c>
    </row>
    <row r="569" spans="1:20" x14ac:dyDescent="0.3">
      <c r="A569" s="8">
        <v>39098</v>
      </c>
      <c r="B569" s="8" t="s">
        <v>1647</v>
      </c>
      <c r="C569" s="8" t="s">
        <v>1649</v>
      </c>
      <c r="D569" s="9">
        <f t="shared" si="24"/>
        <v>202</v>
      </c>
      <c r="E569" s="9">
        <f>LOOKUP(C569,$X$3:$AA$4)</f>
        <v>10</v>
      </c>
      <c r="F569" s="16">
        <f>INDEX($J$3:$N$7,MATCH(B569,$J$3:$J$7,0),MATCH(C569,$J$3:$N$3,0))</f>
        <v>0.05</v>
      </c>
      <c r="G569" s="9">
        <f t="shared" si="25"/>
        <v>9.5</v>
      </c>
      <c r="H569" s="9">
        <f>G569*D569</f>
        <v>1919</v>
      </c>
      <c r="I569" s="22"/>
      <c r="P569" s="1" t="str">
        <f t="shared" si="26"/>
        <v>39082DelhiChair</v>
      </c>
      <c r="Q569" s="1">
        <v>39082</v>
      </c>
      <c r="R569" s="1" t="s">
        <v>1646</v>
      </c>
      <c r="S569" s="1" t="s">
        <v>1651</v>
      </c>
      <c r="T569">
        <v>221</v>
      </c>
    </row>
    <row r="570" spans="1:20" x14ac:dyDescent="0.3">
      <c r="A570" s="8">
        <v>39098</v>
      </c>
      <c r="B570" s="8" t="s">
        <v>1647</v>
      </c>
      <c r="C570" s="8" t="s">
        <v>1650</v>
      </c>
      <c r="D570" s="9">
        <f t="shared" si="24"/>
        <v>391</v>
      </c>
      <c r="E570" s="9">
        <f>LOOKUP(C570,$X$3:$AA$4)</f>
        <v>500</v>
      </c>
      <c r="F570" s="16">
        <f>INDEX($J$3:$N$7,MATCH(B570,$J$3:$J$7,0),MATCH(C570,$J$3:$N$3,0))</f>
        <v>0.2</v>
      </c>
      <c r="G570" s="9">
        <f t="shared" si="25"/>
        <v>400</v>
      </c>
      <c r="H570" s="9">
        <f>G570*D570</f>
        <v>156400</v>
      </c>
      <c r="I570" s="22"/>
      <c r="P570" s="1" t="str">
        <f t="shared" si="26"/>
        <v>39085MumbaiBulb</v>
      </c>
      <c r="Q570" s="1">
        <v>39085</v>
      </c>
      <c r="R570" s="1" t="s">
        <v>1647</v>
      </c>
      <c r="S570" s="1" t="s">
        <v>1649</v>
      </c>
      <c r="T570">
        <v>137</v>
      </c>
    </row>
    <row r="571" spans="1:20" x14ac:dyDescent="0.3">
      <c r="A571" s="8">
        <v>39098</v>
      </c>
      <c r="B571" s="8" t="s">
        <v>1647</v>
      </c>
      <c r="C571" s="8" t="s">
        <v>1651</v>
      </c>
      <c r="D571" s="9">
        <f t="shared" si="24"/>
        <v>148</v>
      </c>
      <c r="E571" s="9">
        <f>LOOKUP(C571,$X$3:$AA$4)</f>
        <v>10</v>
      </c>
      <c r="F571" s="16">
        <f>INDEX($J$3:$N$7,MATCH(B571,$J$3:$J$7,0),MATCH(C571,$J$3:$N$3,0))</f>
        <v>0.4</v>
      </c>
      <c r="G571" s="9">
        <f t="shared" si="25"/>
        <v>6</v>
      </c>
      <c r="H571" s="9">
        <f>G571*D571</f>
        <v>888</v>
      </c>
      <c r="I571" s="22"/>
      <c r="P571" s="1" t="str">
        <f t="shared" si="26"/>
        <v>39188DelhiChair</v>
      </c>
      <c r="Q571" s="1">
        <v>39188</v>
      </c>
      <c r="R571" s="1" t="s">
        <v>1646</v>
      </c>
      <c r="S571" s="1" t="s">
        <v>1651</v>
      </c>
      <c r="T571">
        <v>230</v>
      </c>
    </row>
    <row r="572" spans="1:20" x14ac:dyDescent="0.3">
      <c r="A572" s="8">
        <v>39098</v>
      </c>
      <c r="B572" s="8" t="s">
        <v>1653</v>
      </c>
      <c r="C572" s="8" t="s">
        <v>1648</v>
      </c>
      <c r="D572" s="9">
        <f t="shared" si="24"/>
        <v>182</v>
      </c>
      <c r="E572" s="9">
        <f>LOOKUP(C572,$X$3:$AA$4)</f>
        <v>200</v>
      </c>
      <c r="F572" s="16">
        <f>INDEX($J$3:$N$7,MATCH(B572,$J$3:$J$7,0),MATCH(C572,$J$3:$N$3,0))</f>
        <v>0.09</v>
      </c>
      <c r="G572" s="9">
        <f t="shared" si="25"/>
        <v>182</v>
      </c>
      <c r="H572" s="9">
        <f>G572*D572</f>
        <v>33124</v>
      </c>
      <c r="I572" s="22"/>
      <c r="P572" s="1" t="str">
        <f t="shared" si="26"/>
        <v>39141JaipurBulb</v>
      </c>
      <c r="Q572" s="1">
        <v>39141</v>
      </c>
      <c r="R572" s="1" t="s">
        <v>1653</v>
      </c>
      <c r="S572" s="1" t="s">
        <v>1649</v>
      </c>
      <c r="T572">
        <v>388</v>
      </c>
    </row>
    <row r="573" spans="1:20" x14ac:dyDescent="0.3">
      <c r="A573" s="8">
        <v>39098</v>
      </c>
      <c r="B573" s="8" t="s">
        <v>1653</v>
      </c>
      <c r="C573" s="8" t="s">
        <v>1649</v>
      </c>
      <c r="D573" s="9">
        <f t="shared" si="24"/>
        <v>151</v>
      </c>
      <c r="E573" s="9">
        <f>LOOKUP(C573,$X$3:$AA$4)</f>
        <v>10</v>
      </c>
      <c r="F573" s="16">
        <f>INDEX($J$3:$N$7,MATCH(B573,$J$3:$J$7,0),MATCH(C573,$J$3:$N$3,0))</f>
        <v>0.08</v>
      </c>
      <c r="G573" s="9">
        <f t="shared" si="25"/>
        <v>9.2000000000000011</v>
      </c>
      <c r="H573" s="9">
        <f>G573*D573</f>
        <v>1389.2000000000003</v>
      </c>
      <c r="I573" s="22"/>
      <c r="P573" s="1" t="str">
        <f t="shared" si="26"/>
        <v>39081AgraLaptop</v>
      </c>
      <c r="Q573" s="1">
        <v>39081</v>
      </c>
      <c r="R573" s="1" t="s">
        <v>1654</v>
      </c>
      <c r="S573" s="1" t="s">
        <v>1648</v>
      </c>
      <c r="T573">
        <v>304</v>
      </c>
    </row>
    <row r="574" spans="1:20" x14ac:dyDescent="0.3">
      <c r="A574" s="8">
        <v>39098</v>
      </c>
      <c r="B574" s="8" t="s">
        <v>1653</v>
      </c>
      <c r="C574" s="8" t="s">
        <v>1650</v>
      </c>
      <c r="D574" s="9">
        <f t="shared" si="24"/>
        <v>296</v>
      </c>
      <c r="E574" s="9">
        <f>LOOKUP(C574,$X$3:$AA$4)</f>
        <v>500</v>
      </c>
      <c r="F574" s="16">
        <f>INDEX($J$3:$N$7,MATCH(B574,$J$3:$J$7,0),MATCH(C574,$J$3:$N$3,0))</f>
        <v>0.2</v>
      </c>
      <c r="G574" s="9">
        <f t="shared" si="25"/>
        <v>400</v>
      </c>
      <c r="H574" s="9">
        <f>G574*D574</f>
        <v>118400</v>
      </c>
      <c r="I574" s="22"/>
      <c r="P574" s="1" t="str">
        <f t="shared" si="26"/>
        <v>39090MumbaiBulb</v>
      </c>
      <c r="Q574" s="1">
        <v>39090</v>
      </c>
      <c r="R574" s="1" t="s">
        <v>1647</v>
      </c>
      <c r="S574" s="1" t="s">
        <v>1649</v>
      </c>
      <c r="T574">
        <v>220</v>
      </c>
    </row>
    <row r="575" spans="1:20" x14ac:dyDescent="0.3">
      <c r="A575" s="8">
        <v>39098</v>
      </c>
      <c r="B575" s="8" t="s">
        <v>1653</v>
      </c>
      <c r="C575" s="8" t="s">
        <v>1651</v>
      </c>
      <c r="D575" s="9">
        <f t="shared" si="24"/>
        <v>440</v>
      </c>
      <c r="E575" s="9">
        <f>LOOKUP(C575,$X$3:$AA$4)</f>
        <v>10</v>
      </c>
      <c r="F575" s="16">
        <f>INDEX($J$3:$N$7,MATCH(B575,$J$3:$J$7,0),MATCH(C575,$J$3:$N$3,0))</f>
        <v>0.36</v>
      </c>
      <c r="G575" s="9">
        <f t="shared" si="25"/>
        <v>6.4</v>
      </c>
      <c r="H575" s="9">
        <f>G575*D575</f>
        <v>2816</v>
      </c>
      <c r="I575" s="22"/>
      <c r="P575" s="1" t="str">
        <f t="shared" si="26"/>
        <v>39159MumbaiChair</v>
      </c>
      <c r="Q575" s="1">
        <v>39159</v>
      </c>
      <c r="R575" s="1" t="s">
        <v>1647</v>
      </c>
      <c r="S575" s="1" t="s">
        <v>1651</v>
      </c>
      <c r="T575">
        <v>415</v>
      </c>
    </row>
    <row r="576" spans="1:20" x14ac:dyDescent="0.3">
      <c r="A576" s="8">
        <v>39098</v>
      </c>
      <c r="B576" s="8" t="s">
        <v>1654</v>
      </c>
      <c r="C576" s="8" t="s">
        <v>1648</v>
      </c>
      <c r="D576" s="9">
        <f t="shared" si="24"/>
        <v>244</v>
      </c>
      <c r="E576" s="9">
        <f>LOOKUP(C576,$X$3:$AA$4)</f>
        <v>200</v>
      </c>
      <c r="F576" s="16">
        <f>INDEX($J$3:$N$7,MATCH(B576,$J$3:$J$7,0),MATCH(C576,$J$3:$N$3,0))</f>
        <v>0.05</v>
      </c>
      <c r="G576" s="9">
        <f t="shared" si="25"/>
        <v>190</v>
      </c>
      <c r="H576" s="9">
        <f>G576*D576</f>
        <v>46360</v>
      </c>
      <c r="I576" s="22"/>
      <c r="P576" s="1" t="str">
        <f t="shared" si="26"/>
        <v>39092MumbaiBulb</v>
      </c>
      <c r="Q576" s="1">
        <v>39092</v>
      </c>
      <c r="R576" s="1" t="s">
        <v>1647</v>
      </c>
      <c r="S576" s="1" t="s">
        <v>1649</v>
      </c>
      <c r="T576">
        <v>252</v>
      </c>
    </row>
    <row r="577" spans="1:20" x14ac:dyDescent="0.3">
      <c r="A577" s="8">
        <v>39098</v>
      </c>
      <c r="B577" s="8" t="s">
        <v>1654</v>
      </c>
      <c r="C577" s="8" t="s">
        <v>1649</v>
      </c>
      <c r="D577" s="9">
        <f t="shared" si="24"/>
        <v>459</v>
      </c>
      <c r="E577" s="9">
        <f>LOOKUP(C577,$X$3:$AA$4)</f>
        <v>10</v>
      </c>
      <c r="F577" s="16">
        <f>INDEX($J$3:$N$7,MATCH(B577,$J$3:$J$7,0),MATCH(C577,$J$3:$N$3,0))</f>
        <v>0.06</v>
      </c>
      <c r="G577" s="9">
        <f t="shared" si="25"/>
        <v>9.3999999999999986</v>
      </c>
      <c r="H577" s="9">
        <f>G577*D577</f>
        <v>4314.5999999999995</v>
      </c>
      <c r="I577" s="22"/>
      <c r="P577" s="1" t="str">
        <f t="shared" si="26"/>
        <v>39146JaipurBulb</v>
      </c>
      <c r="Q577" s="1">
        <v>39146</v>
      </c>
      <c r="R577" s="1" t="s">
        <v>1653</v>
      </c>
      <c r="S577" s="1" t="s">
        <v>1649</v>
      </c>
      <c r="T577">
        <v>471</v>
      </c>
    </row>
    <row r="578" spans="1:20" x14ac:dyDescent="0.3">
      <c r="A578" s="8">
        <v>39098</v>
      </c>
      <c r="B578" s="8" t="s">
        <v>1654</v>
      </c>
      <c r="C578" s="8" t="s">
        <v>1650</v>
      </c>
      <c r="D578" s="9">
        <f t="shared" si="24"/>
        <v>109</v>
      </c>
      <c r="E578" s="9">
        <f>LOOKUP(C578,$X$3:$AA$4)</f>
        <v>500</v>
      </c>
      <c r="F578" s="16">
        <f>INDEX($J$3:$N$7,MATCH(B578,$J$3:$J$7,0),MATCH(C578,$J$3:$N$3,0))</f>
        <v>0.25</v>
      </c>
      <c r="G578" s="9">
        <f t="shared" si="25"/>
        <v>375</v>
      </c>
      <c r="H578" s="9">
        <f>G578*D578</f>
        <v>40875</v>
      </c>
      <c r="I578" s="22"/>
      <c r="P578" s="1" t="str">
        <f t="shared" si="26"/>
        <v>39095DelhiLaptop</v>
      </c>
      <c r="Q578" s="1">
        <v>39095</v>
      </c>
      <c r="R578" s="1" t="s">
        <v>1646</v>
      </c>
      <c r="S578" s="1" t="s">
        <v>1648</v>
      </c>
      <c r="T578">
        <v>403</v>
      </c>
    </row>
    <row r="579" spans="1:20" x14ac:dyDescent="0.3">
      <c r="A579" s="8">
        <v>39098</v>
      </c>
      <c r="B579" s="8" t="s">
        <v>1654</v>
      </c>
      <c r="C579" s="8" t="s">
        <v>1651</v>
      </c>
      <c r="D579" s="9">
        <f t="shared" si="24"/>
        <v>106</v>
      </c>
      <c r="E579" s="9">
        <f>LOOKUP(C579,$X$3:$AA$4)</f>
        <v>10</v>
      </c>
      <c r="F579" s="16">
        <f>INDEX($J$3:$N$7,MATCH(B579,$J$3:$J$7,0),MATCH(C579,$J$3:$N$3,0))</f>
        <v>0.4</v>
      </c>
      <c r="G579" s="9">
        <f t="shared" si="25"/>
        <v>6</v>
      </c>
      <c r="H579" s="9">
        <f>G579*D579</f>
        <v>636</v>
      </c>
      <c r="I579" s="22"/>
      <c r="P579" s="1" t="str">
        <f t="shared" si="26"/>
        <v>39120DelhiChair</v>
      </c>
      <c r="Q579" s="1">
        <v>39120</v>
      </c>
      <c r="R579" s="1" t="s">
        <v>1646</v>
      </c>
      <c r="S579" s="1" t="s">
        <v>1651</v>
      </c>
      <c r="T579">
        <v>460</v>
      </c>
    </row>
    <row r="580" spans="1:20" x14ac:dyDescent="0.3">
      <c r="A580" s="8">
        <v>39099</v>
      </c>
      <c r="B580" s="8" t="s">
        <v>1646</v>
      </c>
      <c r="C580" s="8" t="s">
        <v>1648</v>
      </c>
      <c r="D580" s="9">
        <f t="shared" si="24"/>
        <v>185</v>
      </c>
      <c r="E580" s="9">
        <f>LOOKUP(C580,$X$3:$AA$4)</f>
        <v>200</v>
      </c>
      <c r="F580" s="16">
        <f>INDEX($J$3:$N$7,MATCH(B580,$J$3:$J$7,0),MATCH(C580,$J$3:$N$3,0))</f>
        <v>0.13</v>
      </c>
      <c r="G580" s="9">
        <f t="shared" si="25"/>
        <v>174</v>
      </c>
      <c r="H580" s="9">
        <f>G580*D580</f>
        <v>32190</v>
      </c>
      <c r="I580" s="22"/>
      <c r="P580" s="1" t="str">
        <f t="shared" si="26"/>
        <v>39186Jaipuriphone</v>
      </c>
      <c r="Q580" s="1">
        <v>39186</v>
      </c>
      <c r="R580" s="1" t="s">
        <v>1653</v>
      </c>
      <c r="S580" s="1" t="s">
        <v>1650</v>
      </c>
      <c r="T580">
        <v>187</v>
      </c>
    </row>
    <row r="581" spans="1:20" x14ac:dyDescent="0.3">
      <c r="A581" s="8">
        <v>39099</v>
      </c>
      <c r="B581" s="8" t="s">
        <v>1646</v>
      </c>
      <c r="C581" s="8" t="s">
        <v>1649</v>
      </c>
      <c r="D581" s="9">
        <f t="shared" ref="D581:D644" si="27">VLOOKUP(A581&amp;B581&amp;C581,$P$4:$T$2061,5,0)</f>
        <v>154</v>
      </c>
      <c r="E581" s="9">
        <f>LOOKUP(C581,$X$3:$AA$4)</f>
        <v>10</v>
      </c>
      <c r="F581" s="16">
        <f>INDEX($J$3:$N$7,MATCH(B581,$J$3:$J$7,0),MATCH(C581,$J$3:$N$3,0))</f>
        <v>0.09</v>
      </c>
      <c r="G581" s="9">
        <f t="shared" ref="G581:G644" si="28">E581*(1-F581)</f>
        <v>9.1</v>
      </c>
      <c r="H581" s="9">
        <f>G581*D581</f>
        <v>1401.3999999999999</v>
      </c>
      <c r="I581" s="22"/>
      <c r="P581" s="1" t="str">
        <f t="shared" ref="P581:P644" si="29">Q581&amp;R581&amp;S581</f>
        <v>39141Mumbaiiphone</v>
      </c>
      <c r="Q581" s="1">
        <v>39141</v>
      </c>
      <c r="R581" s="1" t="s">
        <v>1647</v>
      </c>
      <c r="S581" s="1" t="s">
        <v>1650</v>
      </c>
      <c r="T581">
        <v>273</v>
      </c>
    </row>
    <row r="582" spans="1:20" x14ac:dyDescent="0.3">
      <c r="A582" s="8">
        <v>39099</v>
      </c>
      <c r="B582" s="8" t="s">
        <v>1646</v>
      </c>
      <c r="C582" s="8" t="s">
        <v>1650</v>
      </c>
      <c r="D582" s="9">
        <f t="shared" si="27"/>
        <v>106</v>
      </c>
      <c r="E582" s="9">
        <f>LOOKUP(C582,$X$3:$AA$4)</f>
        <v>500</v>
      </c>
      <c r="F582" s="16">
        <f>INDEX($J$3:$N$7,MATCH(B582,$J$3:$J$7,0),MATCH(C582,$J$3:$N$3,0))</f>
        <v>0.24</v>
      </c>
      <c r="G582" s="9">
        <f t="shared" si="28"/>
        <v>380</v>
      </c>
      <c r="H582" s="9">
        <f>G582*D582</f>
        <v>40280</v>
      </c>
      <c r="I582" s="22"/>
      <c r="P582" s="1" t="str">
        <f t="shared" si="29"/>
        <v>39144Delhiiphone</v>
      </c>
      <c r="Q582" s="1">
        <v>39144</v>
      </c>
      <c r="R582" s="1" t="s">
        <v>1646</v>
      </c>
      <c r="S582" s="1" t="s">
        <v>1650</v>
      </c>
      <c r="T582">
        <v>139</v>
      </c>
    </row>
    <row r="583" spans="1:20" x14ac:dyDescent="0.3">
      <c r="A583" s="8">
        <v>39099</v>
      </c>
      <c r="B583" s="8" t="s">
        <v>1646</v>
      </c>
      <c r="C583" s="8" t="s">
        <v>1651</v>
      </c>
      <c r="D583" s="9">
        <f t="shared" si="27"/>
        <v>419</v>
      </c>
      <c r="E583" s="9">
        <f>LOOKUP(C583,$X$3:$AA$4)</f>
        <v>10</v>
      </c>
      <c r="F583" s="16">
        <f>INDEX($J$3:$N$7,MATCH(B583,$J$3:$J$7,0),MATCH(C583,$J$3:$N$3,0))</f>
        <v>0.33</v>
      </c>
      <c r="G583" s="9">
        <f t="shared" si="28"/>
        <v>6.6999999999999993</v>
      </c>
      <c r="H583" s="9">
        <f>G583*D583</f>
        <v>2807.2999999999997</v>
      </c>
      <c r="I583" s="22"/>
      <c r="P583" s="1" t="str">
        <f t="shared" si="29"/>
        <v>39147JaipurLaptop</v>
      </c>
      <c r="Q583" s="1">
        <v>39147</v>
      </c>
      <c r="R583" s="1" t="s">
        <v>1653</v>
      </c>
      <c r="S583" s="1" t="s">
        <v>1648</v>
      </c>
      <c r="T583">
        <v>382</v>
      </c>
    </row>
    <row r="584" spans="1:20" x14ac:dyDescent="0.3">
      <c r="A584" s="8">
        <v>39099</v>
      </c>
      <c r="B584" s="8" t="s">
        <v>1647</v>
      </c>
      <c r="C584" s="8" t="s">
        <v>1648</v>
      </c>
      <c r="D584" s="9">
        <f t="shared" si="27"/>
        <v>387</v>
      </c>
      <c r="E584" s="9">
        <f>LOOKUP(C584,$X$3:$AA$4)</f>
        <v>200</v>
      </c>
      <c r="F584" s="16">
        <f>INDEX($J$3:$N$7,MATCH(B584,$J$3:$J$7,0),MATCH(C584,$J$3:$N$3,0))</f>
        <v>0.1</v>
      </c>
      <c r="G584" s="9">
        <f t="shared" si="28"/>
        <v>180</v>
      </c>
      <c r="H584" s="9">
        <f>G584*D584</f>
        <v>69660</v>
      </c>
      <c r="I584" s="22"/>
      <c r="P584" s="1" t="str">
        <f t="shared" si="29"/>
        <v>39168AgraChair</v>
      </c>
      <c r="Q584" s="1">
        <v>39168</v>
      </c>
      <c r="R584" s="1" t="s">
        <v>1654</v>
      </c>
      <c r="S584" s="1" t="s">
        <v>1651</v>
      </c>
      <c r="T584">
        <v>108</v>
      </c>
    </row>
    <row r="585" spans="1:20" x14ac:dyDescent="0.3">
      <c r="A585" s="8">
        <v>39099</v>
      </c>
      <c r="B585" s="8" t="s">
        <v>1647</v>
      </c>
      <c r="C585" s="8" t="s">
        <v>1649</v>
      </c>
      <c r="D585" s="9">
        <f t="shared" si="27"/>
        <v>368</v>
      </c>
      <c r="E585" s="9">
        <f>LOOKUP(C585,$X$3:$AA$4)</f>
        <v>10</v>
      </c>
      <c r="F585" s="16">
        <f>INDEX($J$3:$N$7,MATCH(B585,$J$3:$J$7,0),MATCH(C585,$J$3:$N$3,0))</f>
        <v>0.05</v>
      </c>
      <c r="G585" s="9">
        <f t="shared" si="28"/>
        <v>9.5</v>
      </c>
      <c r="H585" s="9">
        <f>G585*D585</f>
        <v>3496</v>
      </c>
      <c r="I585" s="22"/>
      <c r="P585" s="1" t="str">
        <f t="shared" si="29"/>
        <v>39173DelhiBulb</v>
      </c>
      <c r="Q585" s="1">
        <v>39173</v>
      </c>
      <c r="R585" s="1" t="s">
        <v>1646</v>
      </c>
      <c r="S585" s="1" t="s">
        <v>1649</v>
      </c>
      <c r="T585">
        <v>355</v>
      </c>
    </row>
    <row r="586" spans="1:20" x14ac:dyDescent="0.3">
      <c r="A586" s="8">
        <v>39099</v>
      </c>
      <c r="B586" s="8" t="s">
        <v>1647</v>
      </c>
      <c r="C586" s="8" t="s">
        <v>1650</v>
      </c>
      <c r="D586" s="9">
        <f t="shared" si="27"/>
        <v>450</v>
      </c>
      <c r="E586" s="9">
        <f>LOOKUP(C586,$X$3:$AA$4)</f>
        <v>500</v>
      </c>
      <c r="F586" s="16">
        <f>INDEX($J$3:$N$7,MATCH(B586,$J$3:$J$7,0),MATCH(C586,$J$3:$N$3,0))</f>
        <v>0.2</v>
      </c>
      <c r="G586" s="9">
        <f t="shared" si="28"/>
        <v>400</v>
      </c>
      <c r="H586" s="9">
        <f>G586*D586</f>
        <v>180000</v>
      </c>
      <c r="I586" s="22"/>
      <c r="P586" s="1" t="str">
        <f t="shared" si="29"/>
        <v>39144MumbaiLaptop</v>
      </c>
      <c r="Q586" s="1">
        <v>39144</v>
      </c>
      <c r="R586" s="1" t="s">
        <v>1647</v>
      </c>
      <c r="S586" s="1" t="s">
        <v>1648</v>
      </c>
      <c r="T586">
        <v>413</v>
      </c>
    </row>
    <row r="587" spans="1:20" x14ac:dyDescent="0.3">
      <c r="A587" s="8">
        <v>39099</v>
      </c>
      <c r="B587" s="8" t="s">
        <v>1647</v>
      </c>
      <c r="C587" s="8" t="s">
        <v>1651</v>
      </c>
      <c r="D587" s="9">
        <f t="shared" si="27"/>
        <v>304</v>
      </c>
      <c r="E587" s="9">
        <f>LOOKUP(C587,$X$3:$AA$4)</f>
        <v>10</v>
      </c>
      <c r="F587" s="16">
        <f>INDEX($J$3:$N$7,MATCH(B587,$J$3:$J$7,0),MATCH(C587,$J$3:$N$3,0))</f>
        <v>0.4</v>
      </c>
      <c r="G587" s="9">
        <f t="shared" si="28"/>
        <v>6</v>
      </c>
      <c r="H587" s="9">
        <f>G587*D587</f>
        <v>1824</v>
      </c>
      <c r="I587" s="22"/>
      <c r="P587" s="1" t="str">
        <f t="shared" si="29"/>
        <v>39183DelhiChair</v>
      </c>
      <c r="Q587" s="1">
        <v>39183</v>
      </c>
      <c r="R587" s="1" t="s">
        <v>1646</v>
      </c>
      <c r="S587" s="1" t="s">
        <v>1651</v>
      </c>
      <c r="T587">
        <v>131</v>
      </c>
    </row>
    <row r="588" spans="1:20" x14ac:dyDescent="0.3">
      <c r="A588" s="8">
        <v>39099</v>
      </c>
      <c r="B588" s="8" t="s">
        <v>1653</v>
      </c>
      <c r="C588" s="8" t="s">
        <v>1648</v>
      </c>
      <c r="D588" s="9">
        <f t="shared" si="27"/>
        <v>311</v>
      </c>
      <c r="E588" s="9">
        <f>LOOKUP(C588,$X$3:$AA$4)</f>
        <v>200</v>
      </c>
      <c r="F588" s="16">
        <f>INDEX($J$3:$N$7,MATCH(B588,$J$3:$J$7,0),MATCH(C588,$J$3:$N$3,0))</f>
        <v>0.09</v>
      </c>
      <c r="G588" s="9">
        <f t="shared" si="28"/>
        <v>182</v>
      </c>
      <c r="H588" s="9">
        <f>G588*D588</f>
        <v>56602</v>
      </c>
      <c r="I588" s="22"/>
      <c r="P588" s="1" t="str">
        <f t="shared" si="29"/>
        <v>39099Delhiiphone</v>
      </c>
      <c r="Q588" s="1">
        <v>39099</v>
      </c>
      <c r="R588" s="1" t="s">
        <v>1646</v>
      </c>
      <c r="S588" s="1" t="s">
        <v>1650</v>
      </c>
      <c r="T588">
        <v>106</v>
      </c>
    </row>
    <row r="589" spans="1:20" x14ac:dyDescent="0.3">
      <c r="A589" s="8">
        <v>39099</v>
      </c>
      <c r="B589" s="8" t="s">
        <v>1653</v>
      </c>
      <c r="C589" s="8" t="s">
        <v>1649</v>
      </c>
      <c r="D589" s="9">
        <f t="shared" si="27"/>
        <v>261</v>
      </c>
      <c r="E589" s="9">
        <f>LOOKUP(C589,$X$3:$AA$4)</f>
        <v>10</v>
      </c>
      <c r="F589" s="16">
        <f>INDEX($J$3:$N$7,MATCH(B589,$J$3:$J$7,0),MATCH(C589,$J$3:$N$3,0))</f>
        <v>0.08</v>
      </c>
      <c r="G589" s="9">
        <f t="shared" si="28"/>
        <v>9.2000000000000011</v>
      </c>
      <c r="H589" s="9">
        <f>G589*D589</f>
        <v>2401.2000000000003</v>
      </c>
      <c r="I589" s="22"/>
      <c r="P589" s="1" t="str">
        <f t="shared" si="29"/>
        <v>39171AgraLaptop</v>
      </c>
      <c r="Q589" s="1">
        <v>39171</v>
      </c>
      <c r="R589" s="1" t="s">
        <v>1654</v>
      </c>
      <c r="S589" s="1" t="s">
        <v>1648</v>
      </c>
      <c r="T589">
        <v>482</v>
      </c>
    </row>
    <row r="590" spans="1:20" x14ac:dyDescent="0.3">
      <c r="A590" s="8">
        <v>39099</v>
      </c>
      <c r="B590" s="8" t="s">
        <v>1653</v>
      </c>
      <c r="C590" s="8" t="s">
        <v>1650</v>
      </c>
      <c r="D590" s="9">
        <f t="shared" si="27"/>
        <v>262</v>
      </c>
      <c r="E590" s="9">
        <f>LOOKUP(C590,$X$3:$AA$4)</f>
        <v>500</v>
      </c>
      <c r="F590" s="16">
        <f>INDEX($J$3:$N$7,MATCH(B590,$J$3:$J$7,0),MATCH(C590,$J$3:$N$3,0))</f>
        <v>0.2</v>
      </c>
      <c r="G590" s="9">
        <f t="shared" si="28"/>
        <v>400</v>
      </c>
      <c r="H590" s="9">
        <f>G590*D590</f>
        <v>104800</v>
      </c>
      <c r="I590" s="22"/>
      <c r="P590" s="1" t="str">
        <f t="shared" si="29"/>
        <v>39189DelhiLaptop</v>
      </c>
      <c r="Q590" s="1">
        <v>39189</v>
      </c>
      <c r="R590" s="1" t="s">
        <v>1646</v>
      </c>
      <c r="S590" s="1" t="s">
        <v>1648</v>
      </c>
      <c r="T590">
        <v>190</v>
      </c>
    </row>
    <row r="591" spans="1:20" x14ac:dyDescent="0.3">
      <c r="A591" s="8">
        <v>39099</v>
      </c>
      <c r="B591" s="8" t="s">
        <v>1653</v>
      </c>
      <c r="C591" s="8" t="s">
        <v>1651</v>
      </c>
      <c r="D591" s="9">
        <f t="shared" si="27"/>
        <v>141</v>
      </c>
      <c r="E591" s="9">
        <f>LOOKUP(C591,$X$3:$AA$4)</f>
        <v>10</v>
      </c>
      <c r="F591" s="16">
        <f>INDEX($J$3:$N$7,MATCH(B591,$J$3:$J$7,0),MATCH(C591,$J$3:$N$3,0))</f>
        <v>0.36</v>
      </c>
      <c r="G591" s="9">
        <f t="shared" si="28"/>
        <v>6.4</v>
      </c>
      <c r="H591" s="9">
        <f>G591*D591</f>
        <v>902.40000000000009</v>
      </c>
      <c r="I591" s="22"/>
      <c r="P591" s="1" t="str">
        <f t="shared" si="29"/>
        <v>39145AgraBulb</v>
      </c>
      <c r="Q591" s="1">
        <v>39145</v>
      </c>
      <c r="R591" s="1" t="s">
        <v>1654</v>
      </c>
      <c r="S591" s="1" t="s">
        <v>1649</v>
      </c>
      <c r="T591">
        <v>339</v>
      </c>
    </row>
    <row r="592" spans="1:20" x14ac:dyDescent="0.3">
      <c r="A592" s="8">
        <v>39099</v>
      </c>
      <c r="B592" s="8" t="s">
        <v>1654</v>
      </c>
      <c r="C592" s="8" t="s">
        <v>1648</v>
      </c>
      <c r="D592" s="9">
        <f t="shared" si="27"/>
        <v>485</v>
      </c>
      <c r="E592" s="9">
        <f>LOOKUP(C592,$X$3:$AA$4)</f>
        <v>200</v>
      </c>
      <c r="F592" s="16">
        <f>INDEX($J$3:$N$7,MATCH(B592,$J$3:$J$7,0),MATCH(C592,$J$3:$N$3,0))</f>
        <v>0.05</v>
      </c>
      <c r="G592" s="9">
        <f t="shared" si="28"/>
        <v>190</v>
      </c>
      <c r="H592" s="9">
        <f>G592*D592</f>
        <v>92150</v>
      </c>
      <c r="I592" s="22"/>
      <c r="P592" s="1" t="str">
        <f t="shared" si="29"/>
        <v>39083DelhiLaptop</v>
      </c>
      <c r="Q592" s="1">
        <v>39083</v>
      </c>
      <c r="R592" s="1" t="s">
        <v>1646</v>
      </c>
      <c r="S592" s="1" t="s">
        <v>1648</v>
      </c>
      <c r="T592">
        <v>379</v>
      </c>
    </row>
    <row r="593" spans="1:20" x14ac:dyDescent="0.3">
      <c r="A593" s="8">
        <v>39099</v>
      </c>
      <c r="B593" s="8" t="s">
        <v>1654</v>
      </c>
      <c r="C593" s="8" t="s">
        <v>1649</v>
      </c>
      <c r="D593" s="9">
        <f t="shared" si="27"/>
        <v>289</v>
      </c>
      <c r="E593" s="9">
        <f>LOOKUP(C593,$X$3:$AA$4)</f>
        <v>10</v>
      </c>
      <c r="F593" s="16">
        <f>INDEX($J$3:$N$7,MATCH(B593,$J$3:$J$7,0),MATCH(C593,$J$3:$N$3,0))</f>
        <v>0.06</v>
      </c>
      <c r="G593" s="9">
        <f t="shared" si="28"/>
        <v>9.3999999999999986</v>
      </c>
      <c r="H593" s="9">
        <f>G593*D593</f>
        <v>2716.5999999999995</v>
      </c>
      <c r="I593" s="22"/>
      <c r="P593" s="1" t="str">
        <f t="shared" si="29"/>
        <v>39187JaipurChair</v>
      </c>
      <c r="Q593" s="1">
        <v>39187</v>
      </c>
      <c r="R593" s="1" t="s">
        <v>1653</v>
      </c>
      <c r="S593" s="1" t="s">
        <v>1651</v>
      </c>
      <c r="T593">
        <v>483</v>
      </c>
    </row>
    <row r="594" spans="1:20" x14ac:dyDescent="0.3">
      <c r="A594" s="8">
        <v>39099</v>
      </c>
      <c r="B594" s="8" t="s">
        <v>1654</v>
      </c>
      <c r="C594" s="8" t="s">
        <v>1650</v>
      </c>
      <c r="D594" s="9">
        <f t="shared" si="27"/>
        <v>349</v>
      </c>
      <c r="E594" s="9">
        <f>LOOKUP(C594,$X$3:$AA$4)</f>
        <v>500</v>
      </c>
      <c r="F594" s="16">
        <f>INDEX($J$3:$N$7,MATCH(B594,$J$3:$J$7,0),MATCH(C594,$J$3:$N$3,0))</f>
        <v>0.25</v>
      </c>
      <c r="G594" s="9">
        <f t="shared" si="28"/>
        <v>375</v>
      </c>
      <c r="H594" s="9">
        <f>G594*D594</f>
        <v>130875</v>
      </c>
      <c r="I594" s="22"/>
      <c r="P594" s="1" t="str">
        <f t="shared" si="29"/>
        <v>39064MumbaiLaptop</v>
      </c>
      <c r="Q594" s="1">
        <v>39064</v>
      </c>
      <c r="R594" s="1" t="s">
        <v>1647</v>
      </c>
      <c r="S594" s="1" t="s">
        <v>1648</v>
      </c>
      <c r="T594">
        <v>207</v>
      </c>
    </row>
    <row r="595" spans="1:20" x14ac:dyDescent="0.3">
      <c r="A595" s="8">
        <v>39099</v>
      </c>
      <c r="B595" s="8" t="s">
        <v>1654</v>
      </c>
      <c r="C595" s="8" t="s">
        <v>1651</v>
      </c>
      <c r="D595" s="9">
        <f t="shared" si="27"/>
        <v>290</v>
      </c>
      <c r="E595" s="9">
        <f>LOOKUP(C595,$X$3:$AA$4)</f>
        <v>10</v>
      </c>
      <c r="F595" s="16">
        <f>INDEX($J$3:$N$7,MATCH(B595,$J$3:$J$7,0),MATCH(C595,$J$3:$N$3,0))</f>
        <v>0.4</v>
      </c>
      <c r="G595" s="9">
        <f t="shared" si="28"/>
        <v>6</v>
      </c>
      <c r="H595" s="9">
        <f>G595*D595</f>
        <v>1740</v>
      </c>
      <c r="I595" s="22"/>
      <c r="P595" s="1" t="str">
        <f t="shared" si="29"/>
        <v>39103MumbaiBulb</v>
      </c>
      <c r="Q595" s="1">
        <v>39103</v>
      </c>
      <c r="R595" s="1" t="s">
        <v>1647</v>
      </c>
      <c r="S595" s="1" t="s">
        <v>1649</v>
      </c>
      <c r="T595">
        <v>472</v>
      </c>
    </row>
    <row r="596" spans="1:20" x14ac:dyDescent="0.3">
      <c r="A596" s="8">
        <v>39100</v>
      </c>
      <c r="B596" s="8" t="s">
        <v>1646</v>
      </c>
      <c r="C596" s="8" t="s">
        <v>1648</v>
      </c>
      <c r="D596" s="9">
        <f t="shared" si="27"/>
        <v>323</v>
      </c>
      <c r="E596" s="9">
        <f>LOOKUP(C596,$X$3:$AA$4)</f>
        <v>200</v>
      </c>
      <c r="F596" s="16">
        <f>INDEX($J$3:$N$7,MATCH(B596,$J$3:$J$7,0),MATCH(C596,$J$3:$N$3,0))</f>
        <v>0.13</v>
      </c>
      <c r="G596" s="9">
        <f t="shared" si="28"/>
        <v>174</v>
      </c>
      <c r="H596" s="9">
        <f>G596*D596</f>
        <v>56202</v>
      </c>
      <c r="I596" s="22"/>
      <c r="P596" s="1" t="str">
        <f t="shared" si="29"/>
        <v>39185MumbaiBulb</v>
      </c>
      <c r="Q596" s="1">
        <v>39185</v>
      </c>
      <c r="R596" s="1" t="s">
        <v>1647</v>
      </c>
      <c r="S596" s="1" t="s">
        <v>1649</v>
      </c>
      <c r="T596">
        <v>284</v>
      </c>
    </row>
    <row r="597" spans="1:20" x14ac:dyDescent="0.3">
      <c r="A597" s="8">
        <v>39100</v>
      </c>
      <c r="B597" s="8" t="s">
        <v>1646</v>
      </c>
      <c r="C597" s="8" t="s">
        <v>1649</v>
      </c>
      <c r="D597" s="9">
        <f t="shared" si="27"/>
        <v>327</v>
      </c>
      <c r="E597" s="9">
        <f>LOOKUP(C597,$X$3:$AA$4)</f>
        <v>10</v>
      </c>
      <c r="F597" s="16">
        <f>INDEX($J$3:$N$7,MATCH(B597,$J$3:$J$7,0),MATCH(C597,$J$3:$N$3,0))</f>
        <v>0.09</v>
      </c>
      <c r="G597" s="9">
        <f t="shared" si="28"/>
        <v>9.1</v>
      </c>
      <c r="H597" s="9">
        <f>G597*D597</f>
        <v>2975.7</v>
      </c>
      <c r="I597" s="22"/>
      <c r="P597" s="1" t="str">
        <f t="shared" si="29"/>
        <v>39120AgraChair</v>
      </c>
      <c r="Q597" s="1">
        <v>39120</v>
      </c>
      <c r="R597" s="1" t="s">
        <v>1654</v>
      </c>
      <c r="S597" s="1" t="s">
        <v>1651</v>
      </c>
      <c r="T597">
        <v>412</v>
      </c>
    </row>
    <row r="598" spans="1:20" x14ac:dyDescent="0.3">
      <c r="A598" s="8">
        <v>39100</v>
      </c>
      <c r="B598" s="8" t="s">
        <v>1646</v>
      </c>
      <c r="C598" s="8" t="s">
        <v>1650</v>
      </c>
      <c r="D598" s="9">
        <f t="shared" si="27"/>
        <v>460</v>
      </c>
      <c r="E598" s="9">
        <f>LOOKUP(C598,$X$3:$AA$4)</f>
        <v>500</v>
      </c>
      <c r="F598" s="16">
        <f>INDEX($J$3:$N$7,MATCH(B598,$J$3:$J$7,0),MATCH(C598,$J$3:$N$3,0))</f>
        <v>0.24</v>
      </c>
      <c r="G598" s="9">
        <f t="shared" si="28"/>
        <v>380</v>
      </c>
      <c r="H598" s="9">
        <f>G598*D598</f>
        <v>174800</v>
      </c>
      <c r="I598" s="22"/>
      <c r="P598" s="1" t="str">
        <f t="shared" si="29"/>
        <v>39135DelhiChair</v>
      </c>
      <c r="Q598" s="1">
        <v>39135</v>
      </c>
      <c r="R598" s="1" t="s">
        <v>1646</v>
      </c>
      <c r="S598" s="1" t="s">
        <v>1651</v>
      </c>
      <c r="T598">
        <v>407</v>
      </c>
    </row>
    <row r="599" spans="1:20" x14ac:dyDescent="0.3">
      <c r="A599" s="8">
        <v>39100</v>
      </c>
      <c r="B599" s="8" t="s">
        <v>1646</v>
      </c>
      <c r="C599" s="8" t="s">
        <v>1651</v>
      </c>
      <c r="D599" s="9">
        <f t="shared" si="27"/>
        <v>452</v>
      </c>
      <c r="E599" s="9">
        <f>LOOKUP(C599,$X$3:$AA$4)</f>
        <v>10</v>
      </c>
      <c r="F599" s="16">
        <f>INDEX($J$3:$N$7,MATCH(B599,$J$3:$J$7,0),MATCH(C599,$J$3:$N$3,0))</f>
        <v>0.33</v>
      </c>
      <c r="G599" s="9">
        <f t="shared" si="28"/>
        <v>6.6999999999999993</v>
      </c>
      <c r="H599" s="9">
        <f>G599*D599</f>
        <v>3028.3999999999996</v>
      </c>
      <c r="I599" s="22"/>
      <c r="P599" s="1" t="str">
        <f t="shared" si="29"/>
        <v>39096MumbaiLaptop</v>
      </c>
      <c r="Q599" s="1">
        <v>39096</v>
      </c>
      <c r="R599" s="1" t="s">
        <v>1647</v>
      </c>
      <c r="S599" s="1" t="s">
        <v>1648</v>
      </c>
      <c r="T599">
        <v>146</v>
      </c>
    </row>
    <row r="600" spans="1:20" x14ac:dyDescent="0.3">
      <c r="A600" s="8">
        <v>39100</v>
      </c>
      <c r="B600" s="8" t="s">
        <v>1647</v>
      </c>
      <c r="C600" s="8" t="s">
        <v>1648</v>
      </c>
      <c r="D600" s="9">
        <f t="shared" si="27"/>
        <v>433</v>
      </c>
      <c r="E600" s="9">
        <f>LOOKUP(C600,$X$3:$AA$4)</f>
        <v>200</v>
      </c>
      <c r="F600" s="16">
        <f>INDEX($J$3:$N$7,MATCH(B600,$J$3:$J$7,0),MATCH(C600,$J$3:$N$3,0))</f>
        <v>0.1</v>
      </c>
      <c r="G600" s="9">
        <f t="shared" si="28"/>
        <v>180</v>
      </c>
      <c r="H600" s="9">
        <f>G600*D600</f>
        <v>77940</v>
      </c>
      <c r="I600" s="22"/>
      <c r="P600" s="1" t="str">
        <f t="shared" si="29"/>
        <v>39130Agraiphone</v>
      </c>
      <c r="Q600" s="1">
        <v>39130</v>
      </c>
      <c r="R600" s="1" t="s">
        <v>1654</v>
      </c>
      <c r="S600" s="1" t="s">
        <v>1650</v>
      </c>
      <c r="T600">
        <v>338</v>
      </c>
    </row>
    <row r="601" spans="1:20" x14ac:dyDescent="0.3">
      <c r="A601" s="8">
        <v>39100</v>
      </c>
      <c r="B601" s="8" t="s">
        <v>1647</v>
      </c>
      <c r="C601" s="8" t="s">
        <v>1649</v>
      </c>
      <c r="D601" s="9">
        <f t="shared" si="27"/>
        <v>350</v>
      </c>
      <c r="E601" s="9">
        <f>LOOKUP(C601,$X$3:$AA$4)</f>
        <v>10</v>
      </c>
      <c r="F601" s="16">
        <f>INDEX($J$3:$N$7,MATCH(B601,$J$3:$J$7,0),MATCH(C601,$J$3:$N$3,0))</f>
        <v>0.05</v>
      </c>
      <c r="G601" s="9">
        <f t="shared" si="28"/>
        <v>9.5</v>
      </c>
      <c r="H601" s="9">
        <f>G601*D601</f>
        <v>3325</v>
      </c>
      <c r="I601" s="22"/>
      <c r="P601" s="1" t="str">
        <f t="shared" si="29"/>
        <v>39067MumbaiBulb</v>
      </c>
      <c r="Q601" s="1">
        <v>39067</v>
      </c>
      <c r="R601" s="1" t="s">
        <v>1647</v>
      </c>
      <c r="S601" s="1" t="s">
        <v>1649</v>
      </c>
      <c r="T601">
        <v>221</v>
      </c>
    </row>
    <row r="602" spans="1:20" x14ac:dyDescent="0.3">
      <c r="A602" s="8">
        <v>39100</v>
      </c>
      <c r="B602" s="8" t="s">
        <v>1647</v>
      </c>
      <c r="C602" s="8" t="s">
        <v>1650</v>
      </c>
      <c r="D602" s="9">
        <f t="shared" si="27"/>
        <v>339</v>
      </c>
      <c r="E602" s="9">
        <f>LOOKUP(C602,$X$3:$AA$4)</f>
        <v>500</v>
      </c>
      <c r="F602" s="16">
        <f>INDEX($J$3:$N$7,MATCH(B602,$J$3:$J$7,0),MATCH(C602,$J$3:$N$3,0))</f>
        <v>0.2</v>
      </c>
      <c r="G602" s="9">
        <f t="shared" si="28"/>
        <v>400</v>
      </c>
      <c r="H602" s="9">
        <f>G602*D602</f>
        <v>135600</v>
      </c>
      <c r="I602" s="22"/>
      <c r="P602" s="1" t="str">
        <f t="shared" si="29"/>
        <v>39161Agraiphone</v>
      </c>
      <c r="Q602" s="1">
        <v>39161</v>
      </c>
      <c r="R602" s="1" t="s">
        <v>1654</v>
      </c>
      <c r="S602" s="1" t="s">
        <v>1650</v>
      </c>
      <c r="T602">
        <v>143</v>
      </c>
    </row>
    <row r="603" spans="1:20" x14ac:dyDescent="0.3">
      <c r="A603" s="8">
        <v>39100</v>
      </c>
      <c r="B603" s="8" t="s">
        <v>1647</v>
      </c>
      <c r="C603" s="8" t="s">
        <v>1651</v>
      </c>
      <c r="D603" s="9">
        <f t="shared" si="27"/>
        <v>265</v>
      </c>
      <c r="E603" s="9">
        <f>LOOKUP(C603,$X$3:$AA$4)</f>
        <v>10</v>
      </c>
      <c r="F603" s="16">
        <f>INDEX($J$3:$N$7,MATCH(B603,$J$3:$J$7,0),MATCH(C603,$J$3:$N$3,0))</f>
        <v>0.4</v>
      </c>
      <c r="G603" s="9">
        <f t="shared" si="28"/>
        <v>6</v>
      </c>
      <c r="H603" s="9">
        <f>G603*D603</f>
        <v>1590</v>
      </c>
      <c r="I603" s="22"/>
      <c r="P603" s="1" t="str">
        <f t="shared" si="29"/>
        <v>39177Mumbaiiphone</v>
      </c>
      <c r="Q603" s="1">
        <v>39177</v>
      </c>
      <c r="R603" s="1" t="s">
        <v>1647</v>
      </c>
      <c r="S603" s="1" t="s">
        <v>1650</v>
      </c>
      <c r="T603">
        <v>134</v>
      </c>
    </row>
    <row r="604" spans="1:20" x14ac:dyDescent="0.3">
      <c r="A604" s="8">
        <v>39100</v>
      </c>
      <c r="B604" s="8" t="s">
        <v>1653</v>
      </c>
      <c r="C604" s="8" t="s">
        <v>1648</v>
      </c>
      <c r="D604" s="9">
        <f t="shared" si="27"/>
        <v>368</v>
      </c>
      <c r="E604" s="9">
        <f>LOOKUP(C604,$X$3:$AA$4)</f>
        <v>200</v>
      </c>
      <c r="F604" s="16">
        <f>INDEX($J$3:$N$7,MATCH(B604,$J$3:$J$7,0),MATCH(C604,$J$3:$N$3,0))</f>
        <v>0.09</v>
      </c>
      <c r="G604" s="9">
        <f t="shared" si="28"/>
        <v>182</v>
      </c>
      <c r="H604" s="9">
        <f>G604*D604</f>
        <v>66976</v>
      </c>
      <c r="I604" s="22"/>
      <c r="P604" s="1" t="str">
        <f t="shared" si="29"/>
        <v>39063Agraiphone</v>
      </c>
      <c r="Q604" s="1">
        <v>39063</v>
      </c>
      <c r="R604" t="s">
        <v>1654</v>
      </c>
      <c r="S604" t="s">
        <v>1650</v>
      </c>
      <c r="T604">
        <v>138</v>
      </c>
    </row>
    <row r="605" spans="1:20" x14ac:dyDescent="0.3">
      <c r="A605" s="8">
        <v>39100</v>
      </c>
      <c r="B605" s="8" t="s">
        <v>1653</v>
      </c>
      <c r="C605" s="8" t="s">
        <v>1649</v>
      </c>
      <c r="D605" s="9">
        <f t="shared" si="27"/>
        <v>316</v>
      </c>
      <c r="E605" s="9">
        <f>LOOKUP(C605,$X$3:$AA$4)</f>
        <v>10</v>
      </c>
      <c r="F605" s="16">
        <f>INDEX($J$3:$N$7,MATCH(B605,$J$3:$J$7,0),MATCH(C605,$J$3:$N$3,0))</f>
        <v>0.08</v>
      </c>
      <c r="G605" s="9">
        <f t="shared" si="28"/>
        <v>9.2000000000000011</v>
      </c>
      <c r="H605" s="9">
        <f>G605*D605</f>
        <v>2907.2000000000003</v>
      </c>
      <c r="I605" s="22"/>
      <c r="P605" s="1" t="str">
        <f t="shared" si="29"/>
        <v>39152Jaipuriphone</v>
      </c>
      <c r="Q605" s="1">
        <v>39152</v>
      </c>
      <c r="R605" s="1" t="s">
        <v>1653</v>
      </c>
      <c r="S605" s="1" t="s">
        <v>1650</v>
      </c>
      <c r="T605">
        <v>286</v>
      </c>
    </row>
    <row r="606" spans="1:20" x14ac:dyDescent="0.3">
      <c r="A606" s="8">
        <v>39100</v>
      </c>
      <c r="B606" s="8" t="s">
        <v>1653</v>
      </c>
      <c r="C606" s="8" t="s">
        <v>1650</v>
      </c>
      <c r="D606" s="9">
        <f t="shared" si="27"/>
        <v>183</v>
      </c>
      <c r="E606" s="9">
        <f>LOOKUP(C606,$X$3:$AA$4)</f>
        <v>500</v>
      </c>
      <c r="F606" s="16">
        <f>INDEX($J$3:$N$7,MATCH(B606,$J$3:$J$7,0),MATCH(C606,$J$3:$N$3,0))</f>
        <v>0.2</v>
      </c>
      <c r="G606" s="9">
        <f t="shared" si="28"/>
        <v>400</v>
      </c>
      <c r="H606" s="9">
        <f>G606*D606</f>
        <v>73200</v>
      </c>
      <c r="I606" s="22"/>
      <c r="P606" s="1" t="str">
        <f t="shared" si="29"/>
        <v>39171JaipurBulb</v>
      </c>
      <c r="Q606" s="1">
        <v>39171</v>
      </c>
      <c r="R606" s="1" t="s">
        <v>1653</v>
      </c>
      <c r="S606" s="1" t="s">
        <v>1649</v>
      </c>
      <c r="T606">
        <v>498</v>
      </c>
    </row>
    <row r="607" spans="1:20" x14ac:dyDescent="0.3">
      <c r="A607" s="8">
        <v>39100</v>
      </c>
      <c r="B607" s="8" t="s">
        <v>1653</v>
      </c>
      <c r="C607" s="8" t="s">
        <v>1651</v>
      </c>
      <c r="D607" s="9">
        <f t="shared" si="27"/>
        <v>208</v>
      </c>
      <c r="E607" s="9">
        <f>LOOKUP(C607,$X$3:$AA$4)</f>
        <v>10</v>
      </c>
      <c r="F607" s="16">
        <f>INDEX($J$3:$N$7,MATCH(B607,$J$3:$J$7,0),MATCH(C607,$J$3:$N$3,0))</f>
        <v>0.36</v>
      </c>
      <c r="G607" s="9">
        <f t="shared" si="28"/>
        <v>6.4</v>
      </c>
      <c r="H607" s="9">
        <f>G607*D607</f>
        <v>1331.2</v>
      </c>
      <c r="I607" s="22"/>
      <c r="P607" s="1" t="str">
        <f t="shared" si="29"/>
        <v>39177MumbaiBulb</v>
      </c>
      <c r="Q607" s="1">
        <v>39177</v>
      </c>
      <c r="R607" s="1" t="s">
        <v>1647</v>
      </c>
      <c r="S607" s="1" t="s">
        <v>1649</v>
      </c>
      <c r="T607">
        <v>236</v>
      </c>
    </row>
    <row r="608" spans="1:20" x14ac:dyDescent="0.3">
      <c r="A608" s="8">
        <v>39100</v>
      </c>
      <c r="B608" s="8" t="s">
        <v>1654</v>
      </c>
      <c r="C608" s="8" t="s">
        <v>1648</v>
      </c>
      <c r="D608" s="9">
        <f t="shared" si="27"/>
        <v>188</v>
      </c>
      <c r="E608" s="9">
        <f>LOOKUP(C608,$X$3:$AA$4)</f>
        <v>200</v>
      </c>
      <c r="F608" s="16">
        <f>INDEX($J$3:$N$7,MATCH(B608,$J$3:$J$7,0),MATCH(C608,$J$3:$N$3,0))</f>
        <v>0.05</v>
      </c>
      <c r="G608" s="9">
        <f t="shared" si="28"/>
        <v>190</v>
      </c>
      <c r="H608" s="9">
        <f>G608*D608</f>
        <v>35720</v>
      </c>
      <c r="I608" s="22"/>
      <c r="P608" s="1" t="str">
        <f t="shared" si="29"/>
        <v>39091Delhiiphone</v>
      </c>
      <c r="Q608" s="1">
        <v>39091</v>
      </c>
      <c r="R608" s="1" t="s">
        <v>1646</v>
      </c>
      <c r="S608" s="1" t="s">
        <v>1650</v>
      </c>
      <c r="T608">
        <v>411</v>
      </c>
    </row>
    <row r="609" spans="1:20" x14ac:dyDescent="0.3">
      <c r="A609" s="8">
        <v>39100</v>
      </c>
      <c r="B609" s="8" t="s">
        <v>1654</v>
      </c>
      <c r="C609" s="8" t="s">
        <v>1649</v>
      </c>
      <c r="D609" s="9">
        <f t="shared" si="27"/>
        <v>236</v>
      </c>
      <c r="E609" s="9">
        <f>LOOKUP(C609,$X$3:$AA$4)</f>
        <v>10</v>
      </c>
      <c r="F609" s="16">
        <f>INDEX($J$3:$N$7,MATCH(B609,$J$3:$J$7,0),MATCH(C609,$J$3:$N$3,0))</f>
        <v>0.06</v>
      </c>
      <c r="G609" s="9">
        <f t="shared" si="28"/>
        <v>9.3999999999999986</v>
      </c>
      <c r="H609" s="9">
        <f>G609*D609</f>
        <v>2218.3999999999996</v>
      </c>
      <c r="I609" s="22"/>
      <c r="P609" s="1" t="str">
        <f t="shared" si="29"/>
        <v>39079AgraLaptop</v>
      </c>
      <c r="Q609" s="1">
        <v>39079</v>
      </c>
      <c r="R609" s="1" t="s">
        <v>1654</v>
      </c>
      <c r="S609" s="1" t="s">
        <v>1648</v>
      </c>
      <c r="T609">
        <v>226</v>
      </c>
    </row>
    <row r="610" spans="1:20" x14ac:dyDescent="0.3">
      <c r="A610" s="8">
        <v>39100</v>
      </c>
      <c r="B610" s="8" t="s">
        <v>1654</v>
      </c>
      <c r="C610" s="8" t="s">
        <v>1650</v>
      </c>
      <c r="D610" s="9">
        <f t="shared" si="27"/>
        <v>417</v>
      </c>
      <c r="E610" s="9">
        <f>LOOKUP(C610,$X$3:$AA$4)</f>
        <v>500</v>
      </c>
      <c r="F610" s="16">
        <f>INDEX($J$3:$N$7,MATCH(B610,$J$3:$J$7,0),MATCH(C610,$J$3:$N$3,0))</f>
        <v>0.25</v>
      </c>
      <c r="G610" s="9">
        <f t="shared" si="28"/>
        <v>375</v>
      </c>
      <c r="H610" s="9">
        <f>G610*D610</f>
        <v>156375</v>
      </c>
      <c r="I610" s="22"/>
      <c r="P610" s="1" t="str">
        <f t="shared" si="29"/>
        <v>39065DelhiLaptop</v>
      </c>
      <c r="Q610" s="1">
        <v>39065</v>
      </c>
      <c r="R610" s="1" t="s">
        <v>1646</v>
      </c>
      <c r="S610" s="1" t="s">
        <v>1648</v>
      </c>
      <c r="T610">
        <v>451</v>
      </c>
    </row>
    <row r="611" spans="1:20" x14ac:dyDescent="0.3">
      <c r="A611" s="8">
        <v>39100</v>
      </c>
      <c r="B611" s="8" t="s">
        <v>1654</v>
      </c>
      <c r="C611" s="8" t="s">
        <v>1651</v>
      </c>
      <c r="D611" s="9">
        <f t="shared" si="27"/>
        <v>373</v>
      </c>
      <c r="E611" s="9">
        <f>LOOKUP(C611,$X$3:$AA$4)</f>
        <v>10</v>
      </c>
      <c r="F611" s="16">
        <f>INDEX($J$3:$N$7,MATCH(B611,$J$3:$J$7,0),MATCH(C611,$J$3:$N$3,0))</f>
        <v>0.4</v>
      </c>
      <c r="G611" s="9">
        <f t="shared" si="28"/>
        <v>6</v>
      </c>
      <c r="H611" s="9">
        <f>G611*D611</f>
        <v>2238</v>
      </c>
      <c r="I611" s="22"/>
      <c r="P611" s="1" t="str">
        <f t="shared" si="29"/>
        <v>39122JaipurChair</v>
      </c>
      <c r="Q611" s="1">
        <v>39122</v>
      </c>
      <c r="R611" s="1" t="s">
        <v>1653</v>
      </c>
      <c r="S611" s="1" t="s">
        <v>1651</v>
      </c>
      <c r="T611">
        <v>190</v>
      </c>
    </row>
    <row r="612" spans="1:20" x14ac:dyDescent="0.3">
      <c r="A612" s="8">
        <v>39101</v>
      </c>
      <c r="B612" s="8" t="s">
        <v>1646</v>
      </c>
      <c r="C612" s="8" t="s">
        <v>1648</v>
      </c>
      <c r="D612" s="9">
        <f t="shared" si="27"/>
        <v>332</v>
      </c>
      <c r="E612" s="9">
        <f>LOOKUP(C612,$X$3:$AA$4)</f>
        <v>200</v>
      </c>
      <c r="F612" s="16">
        <f>INDEX($J$3:$N$7,MATCH(B612,$J$3:$J$7,0),MATCH(C612,$J$3:$N$3,0))</f>
        <v>0.13</v>
      </c>
      <c r="G612" s="9">
        <f t="shared" si="28"/>
        <v>174</v>
      </c>
      <c r="H612" s="9">
        <f>G612*D612</f>
        <v>57768</v>
      </c>
      <c r="I612" s="22"/>
      <c r="P612" s="1" t="str">
        <f t="shared" si="29"/>
        <v>39073AgraLaptop</v>
      </c>
      <c r="Q612" s="1">
        <v>39073</v>
      </c>
      <c r="R612" s="1" t="s">
        <v>1654</v>
      </c>
      <c r="S612" s="1" t="s">
        <v>1648</v>
      </c>
      <c r="T612">
        <v>435</v>
      </c>
    </row>
    <row r="613" spans="1:20" x14ac:dyDescent="0.3">
      <c r="A613" s="8">
        <v>39101</v>
      </c>
      <c r="B613" s="8" t="s">
        <v>1646</v>
      </c>
      <c r="C613" s="8" t="s">
        <v>1649</v>
      </c>
      <c r="D613" s="9">
        <f t="shared" si="27"/>
        <v>118</v>
      </c>
      <c r="E613" s="9">
        <f>LOOKUP(C613,$X$3:$AA$4)</f>
        <v>10</v>
      </c>
      <c r="F613" s="16">
        <f>INDEX($J$3:$N$7,MATCH(B613,$J$3:$J$7,0),MATCH(C613,$J$3:$N$3,0))</f>
        <v>0.09</v>
      </c>
      <c r="G613" s="9">
        <f t="shared" si="28"/>
        <v>9.1</v>
      </c>
      <c r="H613" s="9">
        <f>G613*D613</f>
        <v>1073.8</v>
      </c>
      <c r="I613" s="22"/>
      <c r="P613" s="1" t="str">
        <f t="shared" si="29"/>
        <v>39107DelhiBulb</v>
      </c>
      <c r="Q613" s="1">
        <v>39107</v>
      </c>
      <c r="R613" s="1" t="s">
        <v>1646</v>
      </c>
      <c r="S613" s="1" t="s">
        <v>1649</v>
      </c>
      <c r="T613">
        <v>366</v>
      </c>
    </row>
    <row r="614" spans="1:20" x14ac:dyDescent="0.3">
      <c r="A614" s="8">
        <v>39101</v>
      </c>
      <c r="B614" s="8" t="s">
        <v>1646</v>
      </c>
      <c r="C614" s="8" t="s">
        <v>1650</v>
      </c>
      <c r="D614" s="9">
        <f t="shared" si="27"/>
        <v>390</v>
      </c>
      <c r="E614" s="9">
        <f>LOOKUP(C614,$X$3:$AA$4)</f>
        <v>500</v>
      </c>
      <c r="F614" s="16">
        <f>INDEX($J$3:$N$7,MATCH(B614,$J$3:$J$7,0),MATCH(C614,$J$3:$N$3,0))</f>
        <v>0.24</v>
      </c>
      <c r="G614" s="9">
        <f t="shared" si="28"/>
        <v>380</v>
      </c>
      <c r="H614" s="9">
        <f>G614*D614</f>
        <v>148200</v>
      </c>
      <c r="I614" s="22"/>
      <c r="P614" s="1" t="str">
        <f t="shared" si="29"/>
        <v>39109MumbaiBulb</v>
      </c>
      <c r="Q614" s="1">
        <v>39109</v>
      </c>
      <c r="R614" s="1" t="s">
        <v>1647</v>
      </c>
      <c r="S614" s="1" t="s">
        <v>1649</v>
      </c>
      <c r="T614">
        <v>208</v>
      </c>
    </row>
    <row r="615" spans="1:20" x14ac:dyDescent="0.3">
      <c r="A615" s="8">
        <v>39101</v>
      </c>
      <c r="B615" s="8" t="s">
        <v>1646</v>
      </c>
      <c r="C615" s="8" t="s">
        <v>1651</v>
      </c>
      <c r="D615" s="9">
        <f t="shared" si="27"/>
        <v>423</v>
      </c>
      <c r="E615" s="9">
        <f>LOOKUP(C615,$X$3:$AA$4)</f>
        <v>10</v>
      </c>
      <c r="F615" s="16">
        <f>INDEX($J$3:$N$7,MATCH(B615,$J$3:$J$7,0),MATCH(C615,$J$3:$N$3,0))</f>
        <v>0.33</v>
      </c>
      <c r="G615" s="9">
        <f t="shared" si="28"/>
        <v>6.6999999999999993</v>
      </c>
      <c r="H615" s="9">
        <f>G615*D615</f>
        <v>2834.1</v>
      </c>
      <c r="I615" s="22"/>
      <c r="P615" s="1" t="str">
        <f t="shared" si="29"/>
        <v>39116Mumbaiiphone</v>
      </c>
      <c r="Q615" s="1">
        <v>39116</v>
      </c>
      <c r="R615" s="1" t="s">
        <v>1647</v>
      </c>
      <c r="S615" s="1" t="s">
        <v>1650</v>
      </c>
      <c r="T615">
        <v>345</v>
      </c>
    </row>
    <row r="616" spans="1:20" x14ac:dyDescent="0.3">
      <c r="A616" s="8">
        <v>39101</v>
      </c>
      <c r="B616" s="8" t="s">
        <v>1647</v>
      </c>
      <c r="C616" s="8" t="s">
        <v>1648</v>
      </c>
      <c r="D616" s="9">
        <f t="shared" si="27"/>
        <v>134</v>
      </c>
      <c r="E616" s="9">
        <f>LOOKUP(C616,$X$3:$AA$4)</f>
        <v>200</v>
      </c>
      <c r="F616" s="16">
        <f>INDEX($J$3:$N$7,MATCH(B616,$J$3:$J$7,0),MATCH(C616,$J$3:$N$3,0))</f>
        <v>0.1</v>
      </c>
      <c r="G616" s="9">
        <f t="shared" si="28"/>
        <v>180</v>
      </c>
      <c r="H616" s="9">
        <f>G616*D616</f>
        <v>24120</v>
      </c>
      <c r="I616" s="22"/>
      <c r="P616" s="1" t="str">
        <f t="shared" si="29"/>
        <v>39112Delhiiphone</v>
      </c>
      <c r="Q616" s="1">
        <v>39112</v>
      </c>
      <c r="R616" s="1" t="s">
        <v>1646</v>
      </c>
      <c r="S616" s="1" t="s">
        <v>1650</v>
      </c>
      <c r="T616">
        <v>290</v>
      </c>
    </row>
    <row r="617" spans="1:20" x14ac:dyDescent="0.3">
      <c r="A617" s="8">
        <v>39101</v>
      </c>
      <c r="B617" s="8" t="s">
        <v>1647</v>
      </c>
      <c r="C617" s="8" t="s">
        <v>1649</v>
      </c>
      <c r="D617" s="9">
        <f t="shared" si="27"/>
        <v>150</v>
      </c>
      <c r="E617" s="9">
        <f>LOOKUP(C617,$X$3:$AA$4)</f>
        <v>10</v>
      </c>
      <c r="F617" s="16">
        <f>INDEX($J$3:$N$7,MATCH(B617,$J$3:$J$7,0),MATCH(C617,$J$3:$N$3,0))</f>
        <v>0.05</v>
      </c>
      <c r="G617" s="9">
        <f t="shared" si="28"/>
        <v>9.5</v>
      </c>
      <c r="H617" s="9">
        <f>G617*D617</f>
        <v>1425</v>
      </c>
      <c r="I617" s="22"/>
      <c r="P617" s="1" t="str">
        <f t="shared" si="29"/>
        <v>39131Delhiiphone</v>
      </c>
      <c r="Q617" s="1">
        <v>39131</v>
      </c>
      <c r="R617" s="1" t="s">
        <v>1646</v>
      </c>
      <c r="S617" s="1" t="s">
        <v>1650</v>
      </c>
      <c r="T617">
        <v>322</v>
      </c>
    </row>
    <row r="618" spans="1:20" x14ac:dyDescent="0.3">
      <c r="A618" s="8">
        <v>39101</v>
      </c>
      <c r="B618" s="8" t="s">
        <v>1647</v>
      </c>
      <c r="C618" s="8" t="s">
        <v>1650</v>
      </c>
      <c r="D618" s="9">
        <f t="shared" si="27"/>
        <v>391</v>
      </c>
      <c r="E618" s="9">
        <f>LOOKUP(C618,$X$3:$AA$4)</f>
        <v>500</v>
      </c>
      <c r="F618" s="16">
        <f>INDEX($J$3:$N$7,MATCH(B618,$J$3:$J$7,0),MATCH(C618,$J$3:$N$3,0))</f>
        <v>0.2</v>
      </c>
      <c r="G618" s="9">
        <f t="shared" si="28"/>
        <v>400</v>
      </c>
      <c r="H618" s="9">
        <f>G618*D618</f>
        <v>156400</v>
      </c>
      <c r="I618" s="22"/>
      <c r="P618" s="1" t="str">
        <f t="shared" si="29"/>
        <v>39173JaipurLaptop</v>
      </c>
      <c r="Q618" s="1">
        <v>39173</v>
      </c>
      <c r="R618" s="1" t="s">
        <v>1653</v>
      </c>
      <c r="S618" s="1" t="s">
        <v>1648</v>
      </c>
      <c r="T618">
        <v>156</v>
      </c>
    </row>
    <row r="619" spans="1:20" x14ac:dyDescent="0.3">
      <c r="A619" s="8">
        <v>39101</v>
      </c>
      <c r="B619" s="8" t="s">
        <v>1647</v>
      </c>
      <c r="C619" s="8" t="s">
        <v>1651</v>
      </c>
      <c r="D619" s="9">
        <f t="shared" si="27"/>
        <v>187</v>
      </c>
      <c r="E619" s="9">
        <f>LOOKUP(C619,$X$3:$AA$4)</f>
        <v>10</v>
      </c>
      <c r="F619" s="16">
        <f>INDEX($J$3:$N$7,MATCH(B619,$J$3:$J$7,0),MATCH(C619,$J$3:$N$3,0))</f>
        <v>0.4</v>
      </c>
      <c r="G619" s="9">
        <f t="shared" si="28"/>
        <v>6</v>
      </c>
      <c r="H619" s="9">
        <f>G619*D619</f>
        <v>1122</v>
      </c>
      <c r="I619" s="22"/>
      <c r="P619" s="1" t="str">
        <f t="shared" si="29"/>
        <v>39188JaipurLaptop</v>
      </c>
      <c r="Q619" s="1">
        <v>39188</v>
      </c>
      <c r="R619" s="1" t="s">
        <v>1653</v>
      </c>
      <c r="S619" s="1" t="s">
        <v>1648</v>
      </c>
      <c r="T619">
        <v>393</v>
      </c>
    </row>
    <row r="620" spans="1:20" x14ac:dyDescent="0.3">
      <c r="A620" s="8">
        <v>39101</v>
      </c>
      <c r="B620" s="8" t="s">
        <v>1653</v>
      </c>
      <c r="C620" s="8" t="s">
        <v>1648</v>
      </c>
      <c r="D620" s="9">
        <f t="shared" si="27"/>
        <v>223</v>
      </c>
      <c r="E620" s="9">
        <f>LOOKUP(C620,$X$3:$AA$4)</f>
        <v>200</v>
      </c>
      <c r="F620" s="16">
        <f>INDEX($J$3:$N$7,MATCH(B620,$J$3:$J$7,0),MATCH(C620,$J$3:$N$3,0))</f>
        <v>0.09</v>
      </c>
      <c r="G620" s="9">
        <f t="shared" si="28"/>
        <v>182</v>
      </c>
      <c r="H620" s="9">
        <f>G620*D620</f>
        <v>40586</v>
      </c>
      <c r="I620" s="22"/>
      <c r="P620" s="1" t="str">
        <f t="shared" si="29"/>
        <v>39154JaipurChair</v>
      </c>
      <c r="Q620" s="1">
        <v>39154</v>
      </c>
      <c r="R620" s="1" t="s">
        <v>1653</v>
      </c>
      <c r="S620" s="1" t="s">
        <v>1651</v>
      </c>
      <c r="T620">
        <v>228</v>
      </c>
    </row>
    <row r="621" spans="1:20" x14ac:dyDescent="0.3">
      <c r="A621" s="8">
        <v>39101</v>
      </c>
      <c r="B621" s="8" t="s">
        <v>1653</v>
      </c>
      <c r="C621" s="8" t="s">
        <v>1649</v>
      </c>
      <c r="D621" s="9">
        <f t="shared" si="27"/>
        <v>373</v>
      </c>
      <c r="E621" s="9">
        <f>LOOKUP(C621,$X$3:$AA$4)</f>
        <v>10</v>
      </c>
      <c r="F621" s="16">
        <f>INDEX($J$3:$N$7,MATCH(B621,$J$3:$J$7,0),MATCH(C621,$J$3:$N$3,0))</f>
        <v>0.08</v>
      </c>
      <c r="G621" s="9">
        <f t="shared" si="28"/>
        <v>9.2000000000000011</v>
      </c>
      <c r="H621" s="9">
        <f>G621*D621</f>
        <v>3431.6000000000004</v>
      </c>
      <c r="I621" s="22"/>
      <c r="P621" s="1" t="str">
        <f t="shared" si="29"/>
        <v>39106AgraBulb</v>
      </c>
      <c r="Q621" s="1">
        <v>39106</v>
      </c>
      <c r="R621" s="1" t="s">
        <v>1654</v>
      </c>
      <c r="S621" s="1" t="s">
        <v>1649</v>
      </c>
      <c r="T621">
        <v>168</v>
      </c>
    </row>
    <row r="622" spans="1:20" x14ac:dyDescent="0.3">
      <c r="A622" s="8">
        <v>39101</v>
      </c>
      <c r="B622" s="8" t="s">
        <v>1653</v>
      </c>
      <c r="C622" s="8" t="s">
        <v>1650</v>
      </c>
      <c r="D622" s="9">
        <f t="shared" si="27"/>
        <v>332</v>
      </c>
      <c r="E622" s="9">
        <f>LOOKUP(C622,$X$3:$AA$4)</f>
        <v>500</v>
      </c>
      <c r="F622" s="16">
        <f>INDEX($J$3:$N$7,MATCH(B622,$J$3:$J$7,0),MATCH(C622,$J$3:$N$3,0))</f>
        <v>0.2</v>
      </c>
      <c r="G622" s="9">
        <f t="shared" si="28"/>
        <v>400</v>
      </c>
      <c r="H622" s="9">
        <f>G622*D622</f>
        <v>132800</v>
      </c>
      <c r="I622" s="22"/>
      <c r="P622" s="1" t="str">
        <f t="shared" si="29"/>
        <v>39156AgraChair</v>
      </c>
      <c r="Q622" s="1">
        <v>39156</v>
      </c>
      <c r="R622" s="1" t="s">
        <v>1654</v>
      </c>
      <c r="S622" s="1" t="s">
        <v>1651</v>
      </c>
      <c r="T622">
        <v>447</v>
      </c>
    </row>
    <row r="623" spans="1:20" x14ac:dyDescent="0.3">
      <c r="A623" s="8">
        <v>39101</v>
      </c>
      <c r="B623" s="8" t="s">
        <v>1653</v>
      </c>
      <c r="C623" s="8" t="s">
        <v>1651</v>
      </c>
      <c r="D623" s="9">
        <f t="shared" si="27"/>
        <v>491</v>
      </c>
      <c r="E623" s="9">
        <f>LOOKUP(C623,$X$3:$AA$4)</f>
        <v>10</v>
      </c>
      <c r="F623" s="16">
        <f>INDEX($J$3:$N$7,MATCH(B623,$J$3:$J$7,0),MATCH(C623,$J$3:$N$3,0))</f>
        <v>0.36</v>
      </c>
      <c r="G623" s="9">
        <f t="shared" si="28"/>
        <v>6.4</v>
      </c>
      <c r="H623" s="9">
        <f>G623*D623</f>
        <v>3142.4</v>
      </c>
      <c r="I623" s="22"/>
      <c r="P623" s="1" t="str">
        <f t="shared" si="29"/>
        <v>39069DelhiChair</v>
      </c>
      <c r="Q623" s="1">
        <v>39069</v>
      </c>
      <c r="R623" s="1" t="s">
        <v>1646</v>
      </c>
      <c r="S623" s="1" t="s">
        <v>1651</v>
      </c>
      <c r="T623">
        <v>126</v>
      </c>
    </row>
    <row r="624" spans="1:20" x14ac:dyDescent="0.3">
      <c r="A624" s="8">
        <v>39101</v>
      </c>
      <c r="B624" s="8" t="s">
        <v>1654</v>
      </c>
      <c r="C624" s="8" t="s">
        <v>1648</v>
      </c>
      <c r="D624" s="9">
        <f t="shared" si="27"/>
        <v>458</v>
      </c>
      <c r="E624" s="9">
        <f>LOOKUP(C624,$X$3:$AA$4)</f>
        <v>200</v>
      </c>
      <c r="F624" s="16">
        <f>INDEX($J$3:$N$7,MATCH(B624,$J$3:$J$7,0),MATCH(C624,$J$3:$N$3,0))</f>
        <v>0.05</v>
      </c>
      <c r="G624" s="9">
        <f t="shared" si="28"/>
        <v>190</v>
      </c>
      <c r="H624" s="9">
        <f>G624*D624</f>
        <v>87020</v>
      </c>
      <c r="I624" s="22"/>
      <c r="P624" s="1" t="str">
        <f t="shared" si="29"/>
        <v>39152MumbaiLaptop</v>
      </c>
      <c r="Q624" s="1">
        <v>39152</v>
      </c>
      <c r="R624" s="1" t="s">
        <v>1647</v>
      </c>
      <c r="S624" s="1" t="s">
        <v>1648</v>
      </c>
      <c r="T624">
        <v>216</v>
      </c>
    </row>
    <row r="625" spans="1:20" x14ac:dyDescent="0.3">
      <c r="A625" s="8">
        <v>39101</v>
      </c>
      <c r="B625" s="8" t="s">
        <v>1654</v>
      </c>
      <c r="C625" s="8" t="s">
        <v>1649</v>
      </c>
      <c r="D625" s="9">
        <f t="shared" si="27"/>
        <v>403</v>
      </c>
      <c r="E625" s="9">
        <f>LOOKUP(C625,$X$3:$AA$4)</f>
        <v>10</v>
      </c>
      <c r="F625" s="16">
        <f>INDEX($J$3:$N$7,MATCH(B625,$J$3:$J$7,0),MATCH(C625,$J$3:$N$3,0))</f>
        <v>0.06</v>
      </c>
      <c r="G625" s="9">
        <f t="shared" si="28"/>
        <v>9.3999999999999986</v>
      </c>
      <c r="H625" s="9">
        <f>G625*D625</f>
        <v>3788.1999999999994</v>
      </c>
      <c r="I625" s="22"/>
      <c r="P625" s="1" t="str">
        <f t="shared" si="29"/>
        <v>39190DelhiBulb</v>
      </c>
      <c r="Q625" s="1">
        <v>39190</v>
      </c>
      <c r="R625" s="1" t="s">
        <v>1646</v>
      </c>
      <c r="S625" s="1" t="s">
        <v>1649</v>
      </c>
      <c r="T625">
        <v>442</v>
      </c>
    </row>
    <row r="626" spans="1:20" x14ac:dyDescent="0.3">
      <c r="A626" s="8">
        <v>39101</v>
      </c>
      <c r="B626" s="8" t="s">
        <v>1654</v>
      </c>
      <c r="C626" s="8" t="s">
        <v>1650</v>
      </c>
      <c r="D626" s="9">
        <f t="shared" si="27"/>
        <v>241</v>
      </c>
      <c r="E626" s="9">
        <f>LOOKUP(C626,$X$3:$AA$4)</f>
        <v>500</v>
      </c>
      <c r="F626" s="16">
        <f>INDEX($J$3:$N$7,MATCH(B626,$J$3:$J$7,0),MATCH(C626,$J$3:$N$3,0))</f>
        <v>0.25</v>
      </c>
      <c r="G626" s="9">
        <f t="shared" si="28"/>
        <v>375</v>
      </c>
      <c r="H626" s="9">
        <f>G626*D626</f>
        <v>90375</v>
      </c>
      <c r="I626" s="22"/>
      <c r="P626" s="1" t="str">
        <f t="shared" si="29"/>
        <v>39096MumbaiBulb</v>
      </c>
      <c r="Q626" s="1">
        <v>39096</v>
      </c>
      <c r="R626" s="1" t="s">
        <v>1647</v>
      </c>
      <c r="S626" s="1" t="s">
        <v>1649</v>
      </c>
      <c r="T626">
        <v>191</v>
      </c>
    </row>
    <row r="627" spans="1:20" x14ac:dyDescent="0.3">
      <c r="A627" s="8">
        <v>39101</v>
      </c>
      <c r="B627" s="8" t="s">
        <v>1654</v>
      </c>
      <c r="C627" s="8" t="s">
        <v>1651</v>
      </c>
      <c r="D627" s="9">
        <f t="shared" si="27"/>
        <v>188</v>
      </c>
      <c r="E627" s="9">
        <f>LOOKUP(C627,$X$3:$AA$4)</f>
        <v>10</v>
      </c>
      <c r="F627" s="16">
        <f>INDEX($J$3:$N$7,MATCH(B627,$J$3:$J$7,0),MATCH(C627,$J$3:$N$3,0))</f>
        <v>0.4</v>
      </c>
      <c r="G627" s="9">
        <f t="shared" si="28"/>
        <v>6</v>
      </c>
      <c r="H627" s="9">
        <f>G627*D627</f>
        <v>1128</v>
      </c>
      <c r="I627" s="22"/>
      <c r="P627" s="1" t="str">
        <f t="shared" si="29"/>
        <v>39136MumbaiLaptop</v>
      </c>
      <c r="Q627" s="1">
        <v>39136</v>
      </c>
      <c r="R627" s="1" t="s">
        <v>1647</v>
      </c>
      <c r="S627" s="1" t="s">
        <v>1648</v>
      </c>
      <c r="T627">
        <v>166</v>
      </c>
    </row>
    <row r="628" spans="1:20" x14ac:dyDescent="0.3">
      <c r="A628" s="8">
        <v>39102</v>
      </c>
      <c r="B628" s="8" t="s">
        <v>1646</v>
      </c>
      <c r="C628" s="8" t="s">
        <v>1648</v>
      </c>
      <c r="D628" s="9">
        <f t="shared" si="27"/>
        <v>261</v>
      </c>
      <c r="E628" s="9">
        <f>LOOKUP(C628,$X$3:$AA$4)</f>
        <v>200</v>
      </c>
      <c r="F628" s="16">
        <f>INDEX($J$3:$N$7,MATCH(B628,$J$3:$J$7,0),MATCH(C628,$J$3:$N$3,0))</f>
        <v>0.13</v>
      </c>
      <c r="G628" s="9">
        <f t="shared" si="28"/>
        <v>174</v>
      </c>
      <c r="H628" s="9">
        <f>G628*D628</f>
        <v>45414</v>
      </c>
      <c r="I628" s="22"/>
      <c r="P628" s="1" t="str">
        <f t="shared" si="29"/>
        <v>39065Mumbaiiphone</v>
      </c>
      <c r="Q628" s="1">
        <v>39065</v>
      </c>
      <c r="R628" s="1" t="s">
        <v>1647</v>
      </c>
      <c r="S628" s="1" t="s">
        <v>1650</v>
      </c>
      <c r="T628">
        <v>267</v>
      </c>
    </row>
    <row r="629" spans="1:20" x14ac:dyDescent="0.3">
      <c r="A629" s="8">
        <v>39102</v>
      </c>
      <c r="B629" s="8" t="s">
        <v>1646</v>
      </c>
      <c r="C629" s="8" t="s">
        <v>1649</v>
      </c>
      <c r="D629" s="9">
        <f t="shared" si="27"/>
        <v>381</v>
      </c>
      <c r="E629" s="9">
        <f>LOOKUP(C629,$X$3:$AA$4)</f>
        <v>10</v>
      </c>
      <c r="F629" s="16">
        <f>INDEX($J$3:$N$7,MATCH(B629,$J$3:$J$7,0),MATCH(C629,$J$3:$N$3,0))</f>
        <v>0.09</v>
      </c>
      <c r="G629" s="9">
        <f t="shared" si="28"/>
        <v>9.1</v>
      </c>
      <c r="H629" s="9">
        <f>G629*D629</f>
        <v>3467.1</v>
      </c>
      <c r="I629" s="22"/>
      <c r="P629" s="1" t="str">
        <f t="shared" si="29"/>
        <v>39135MumbaiBulb</v>
      </c>
      <c r="Q629" s="1">
        <v>39135</v>
      </c>
      <c r="R629" s="1" t="s">
        <v>1647</v>
      </c>
      <c r="S629" s="1" t="s">
        <v>1649</v>
      </c>
      <c r="T629">
        <v>403</v>
      </c>
    </row>
    <row r="630" spans="1:20" x14ac:dyDescent="0.3">
      <c r="A630" s="8">
        <v>39102</v>
      </c>
      <c r="B630" s="8" t="s">
        <v>1646</v>
      </c>
      <c r="C630" s="8" t="s">
        <v>1650</v>
      </c>
      <c r="D630" s="9">
        <f t="shared" si="27"/>
        <v>251</v>
      </c>
      <c r="E630" s="9">
        <f>LOOKUP(C630,$X$3:$AA$4)</f>
        <v>500</v>
      </c>
      <c r="F630" s="16">
        <f>INDEX($J$3:$N$7,MATCH(B630,$J$3:$J$7,0),MATCH(C630,$J$3:$N$3,0))</f>
        <v>0.24</v>
      </c>
      <c r="G630" s="9">
        <f t="shared" si="28"/>
        <v>380</v>
      </c>
      <c r="H630" s="9">
        <f>G630*D630</f>
        <v>95380</v>
      </c>
      <c r="I630" s="22"/>
      <c r="P630" s="1" t="str">
        <f t="shared" si="29"/>
        <v>39123Agraiphone</v>
      </c>
      <c r="Q630" s="1">
        <v>39123</v>
      </c>
      <c r="R630" s="1" t="s">
        <v>1654</v>
      </c>
      <c r="S630" s="1" t="s">
        <v>1650</v>
      </c>
      <c r="T630">
        <v>323</v>
      </c>
    </row>
    <row r="631" spans="1:20" x14ac:dyDescent="0.3">
      <c r="A631" s="8">
        <v>39102</v>
      </c>
      <c r="B631" s="8" t="s">
        <v>1646</v>
      </c>
      <c r="C631" s="8" t="s">
        <v>1651</v>
      </c>
      <c r="D631" s="9">
        <f t="shared" si="27"/>
        <v>176</v>
      </c>
      <c r="E631" s="9">
        <f>LOOKUP(C631,$X$3:$AA$4)</f>
        <v>10</v>
      </c>
      <c r="F631" s="16">
        <f>INDEX($J$3:$N$7,MATCH(B631,$J$3:$J$7,0),MATCH(C631,$J$3:$N$3,0))</f>
        <v>0.33</v>
      </c>
      <c r="G631" s="9">
        <f t="shared" si="28"/>
        <v>6.6999999999999993</v>
      </c>
      <c r="H631" s="9">
        <f>G631*D631</f>
        <v>1179.1999999999998</v>
      </c>
      <c r="I631" s="22"/>
      <c r="P631" s="1" t="str">
        <f t="shared" si="29"/>
        <v>39092AgraChair</v>
      </c>
      <c r="Q631" s="1">
        <v>39092</v>
      </c>
      <c r="R631" s="1" t="s">
        <v>1654</v>
      </c>
      <c r="S631" s="1" t="s">
        <v>1651</v>
      </c>
      <c r="T631">
        <v>347</v>
      </c>
    </row>
    <row r="632" spans="1:20" x14ac:dyDescent="0.3">
      <c r="A632" s="8">
        <v>39102</v>
      </c>
      <c r="B632" s="8" t="s">
        <v>1647</v>
      </c>
      <c r="C632" s="8" t="s">
        <v>1648</v>
      </c>
      <c r="D632" s="9">
        <f t="shared" si="27"/>
        <v>375</v>
      </c>
      <c r="E632" s="9">
        <f>LOOKUP(C632,$X$3:$AA$4)</f>
        <v>200</v>
      </c>
      <c r="F632" s="16">
        <f>INDEX($J$3:$N$7,MATCH(B632,$J$3:$J$7,0),MATCH(C632,$J$3:$N$3,0))</f>
        <v>0.1</v>
      </c>
      <c r="G632" s="9">
        <f t="shared" si="28"/>
        <v>180</v>
      </c>
      <c r="H632" s="9">
        <f>G632*D632</f>
        <v>67500</v>
      </c>
      <c r="I632" s="22"/>
      <c r="P632" s="1" t="str">
        <f t="shared" si="29"/>
        <v>39063MumbaiLaptop</v>
      </c>
      <c r="Q632" s="1">
        <v>39063</v>
      </c>
      <c r="R632" t="s">
        <v>1647</v>
      </c>
      <c r="S632" t="s">
        <v>1648</v>
      </c>
      <c r="T632">
        <v>490</v>
      </c>
    </row>
    <row r="633" spans="1:20" x14ac:dyDescent="0.3">
      <c r="A633" s="8">
        <v>39102</v>
      </c>
      <c r="B633" s="8" t="s">
        <v>1647</v>
      </c>
      <c r="C633" s="8" t="s">
        <v>1649</v>
      </c>
      <c r="D633" s="9">
        <f t="shared" si="27"/>
        <v>189</v>
      </c>
      <c r="E633" s="9">
        <f>LOOKUP(C633,$X$3:$AA$4)</f>
        <v>10</v>
      </c>
      <c r="F633" s="16">
        <f>INDEX($J$3:$N$7,MATCH(B633,$J$3:$J$7,0),MATCH(C633,$J$3:$N$3,0))</f>
        <v>0.05</v>
      </c>
      <c r="G633" s="9">
        <f t="shared" si="28"/>
        <v>9.5</v>
      </c>
      <c r="H633" s="9">
        <f>G633*D633</f>
        <v>1795.5</v>
      </c>
      <c r="I633" s="22"/>
      <c r="P633" s="1" t="str">
        <f t="shared" si="29"/>
        <v>39116DelhiLaptop</v>
      </c>
      <c r="Q633" s="1">
        <v>39116</v>
      </c>
      <c r="R633" s="1" t="s">
        <v>1646</v>
      </c>
      <c r="S633" s="1" t="s">
        <v>1648</v>
      </c>
      <c r="T633">
        <v>477</v>
      </c>
    </row>
    <row r="634" spans="1:20" x14ac:dyDescent="0.3">
      <c r="A634" s="8">
        <v>39102</v>
      </c>
      <c r="B634" s="8" t="s">
        <v>1647</v>
      </c>
      <c r="C634" s="8" t="s">
        <v>1650</v>
      </c>
      <c r="D634" s="9">
        <f t="shared" si="27"/>
        <v>176</v>
      </c>
      <c r="E634" s="9">
        <f>LOOKUP(C634,$X$3:$AA$4)</f>
        <v>500</v>
      </c>
      <c r="F634" s="16">
        <f>INDEX($J$3:$N$7,MATCH(B634,$J$3:$J$7,0),MATCH(C634,$J$3:$N$3,0))</f>
        <v>0.2</v>
      </c>
      <c r="G634" s="9">
        <f t="shared" si="28"/>
        <v>400</v>
      </c>
      <c r="H634" s="9">
        <f>G634*D634</f>
        <v>70400</v>
      </c>
      <c r="I634" s="22"/>
      <c r="P634" s="1" t="str">
        <f t="shared" si="29"/>
        <v>39096AgraChair</v>
      </c>
      <c r="Q634" s="1">
        <v>39096</v>
      </c>
      <c r="R634" s="1" t="s">
        <v>1654</v>
      </c>
      <c r="S634" s="1" t="s">
        <v>1651</v>
      </c>
      <c r="T634">
        <v>128</v>
      </c>
    </row>
    <row r="635" spans="1:20" x14ac:dyDescent="0.3">
      <c r="A635" s="8">
        <v>39102</v>
      </c>
      <c r="B635" s="8" t="s">
        <v>1647</v>
      </c>
      <c r="C635" s="8" t="s">
        <v>1651</v>
      </c>
      <c r="D635" s="9">
        <f t="shared" si="27"/>
        <v>315</v>
      </c>
      <c r="E635" s="9">
        <f>LOOKUP(C635,$X$3:$AA$4)</f>
        <v>10</v>
      </c>
      <c r="F635" s="16">
        <f>INDEX($J$3:$N$7,MATCH(B635,$J$3:$J$7,0),MATCH(C635,$J$3:$N$3,0))</f>
        <v>0.4</v>
      </c>
      <c r="G635" s="9">
        <f t="shared" si="28"/>
        <v>6</v>
      </c>
      <c r="H635" s="9">
        <f>G635*D635</f>
        <v>1890</v>
      </c>
      <c r="I635" s="22"/>
      <c r="P635" s="1" t="str">
        <f t="shared" si="29"/>
        <v>39071JaipurChair</v>
      </c>
      <c r="Q635" s="1">
        <v>39071</v>
      </c>
      <c r="R635" s="1" t="s">
        <v>1653</v>
      </c>
      <c r="S635" s="1" t="s">
        <v>1651</v>
      </c>
      <c r="T635">
        <v>496</v>
      </c>
    </row>
    <row r="636" spans="1:20" x14ac:dyDescent="0.3">
      <c r="A636" s="8">
        <v>39102</v>
      </c>
      <c r="B636" s="8" t="s">
        <v>1653</v>
      </c>
      <c r="C636" s="8" t="s">
        <v>1648</v>
      </c>
      <c r="D636" s="9">
        <f t="shared" si="27"/>
        <v>417</v>
      </c>
      <c r="E636" s="9">
        <f>LOOKUP(C636,$X$3:$AA$4)</f>
        <v>200</v>
      </c>
      <c r="F636" s="16">
        <f>INDEX($J$3:$N$7,MATCH(B636,$J$3:$J$7,0),MATCH(C636,$J$3:$N$3,0))</f>
        <v>0.09</v>
      </c>
      <c r="G636" s="9">
        <f t="shared" si="28"/>
        <v>182</v>
      </c>
      <c r="H636" s="9">
        <f>G636*D636</f>
        <v>75894</v>
      </c>
      <c r="I636" s="22"/>
      <c r="P636" s="1" t="str">
        <f t="shared" si="29"/>
        <v>39125Jaipuriphone</v>
      </c>
      <c r="Q636" s="1">
        <v>39125</v>
      </c>
      <c r="R636" s="1" t="s">
        <v>1653</v>
      </c>
      <c r="S636" s="1" t="s">
        <v>1650</v>
      </c>
      <c r="T636">
        <v>115</v>
      </c>
    </row>
    <row r="637" spans="1:20" x14ac:dyDescent="0.3">
      <c r="A637" s="8">
        <v>39102</v>
      </c>
      <c r="B637" s="8" t="s">
        <v>1653</v>
      </c>
      <c r="C637" s="8" t="s">
        <v>1649</v>
      </c>
      <c r="D637" s="9">
        <f t="shared" si="27"/>
        <v>218</v>
      </c>
      <c r="E637" s="9">
        <f>LOOKUP(C637,$X$3:$AA$4)</f>
        <v>10</v>
      </c>
      <c r="F637" s="16">
        <f>INDEX($J$3:$N$7,MATCH(B637,$J$3:$J$7,0),MATCH(C637,$J$3:$N$3,0))</f>
        <v>0.08</v>
      </c>
      <c r="G637" s="9">
        <f t="shared" si="28"/>
        <v>9.2000000000000011</v>
      </c>
      <c r="H637" s="9">
        <f>G637*D637</f>
        <v>2005.6000000000001</v>
      </c>
      <c r="I637" s="22"/>
      <c r="P637" s="1" t="str">
        <f t="shared" si="29"/>
        <v>39103JaipurBulb</v>
      </c>
      <c r="Q637" s="1">
        <v>39103</v>
      </c>
      <c r="R637" s="1" t="s">
        <v>1653</v>
      </c>
      <c r="S637" s="1" t="s">
        <v>1649</v>
      </c>
      <c r="T637">
        <v>473</v>
      </c>
    </row>
    <row r="638" spans="1:20" x14ac:dyDescent="0.3">
      <c r="A638" s="8">
        <v>39102</v>
      </c>
      <c r="B638" s="8" t="s">
        <v>1653</v>
      </c>
      <c r="C638" s="8" t="s">
        <v>1650</v>
      </c>
      <c r="D638" s="9">
        <f t="shared" si="27"/>
        <v>189</v>
      </c>
      <c r="E638" s="9">
        <f>LOOKUP(C638,$X$3:$AA$4)</f>
        <v>500</v>
      </c>
      <c r="F638" s="16">
        <f>INDEX($J$3:$N$7,MATCH(B638,$J$3:$J$7,0),MATCH(C638,$J$3:$N$3,0))</f>
        <v>0.2</v>
      </c>
      <c r="G638" s="9">
        <f t="shared" si="28"/>
        <v>400</v>
      </c>
      <c r="H638" s="9">
        <f>G638*D638</f>
        <v>75600</v>
      </c>
      <c r="I638" s="22"/>
      <c r="P638" s="1" t="str">
        <f t="shared" si="29"/>
        <v>39128MumbaiBulb</v>
      </c>
      <c r="Q638" s="1">
        <v>39128</v>
      </c>
      <c r="R638" s="1" t="s">
        <v>1647</v>
      </c>
      <c r="S638" s="1" t="s">
        <v>1649</v>
      </c>
      <c r="T638">
        <v>354</v>
      </c>
    </row>
    <row r="639" spans="1:20" x14ac:dyDescent="0.3">
      <c r="A639" s="8">
        <v>39102</v>
      </c>
      <c r="B639" s="8" t="s">
        <v>1653</v>
      </c>
      <c r="C639" s="8" t="s">
        <v>1651</v>
      </c>
      <c r="D639" s="9">
        <f t="shared" si="27"/>
        <v>464</v>
      </c>
      <c r="E639" s="9">
        <f>LOOKUP(C639,$X$3:$AA$4)</f>
        <v>10</v>
      </c>
      <c r="F639" s="16">
        <f>INDEX($J$3:$N$7,MATCH(B639,$J$3:$J$7,0),MATCH(C639,$J$3:$N$3,0))</f>
        <v>0.36</v>
      </c>
      <c r="G639" s="9">
        <f t="shared" si="28"/>
        <v>6.4</v>
      </c>
      <c r="H639" s="9">
        <f>G639*D639</f>
        <v>2969.6000000000004</v>
      </c>
      <c r="I639" s="22"/>
      <c r="P639" s="1" t="str">
        <f t="shared" si="29"/>
        <v>39127Delhiiphone</v>
      </c>
      <c r="Q639" s="1">
        <v>39127</v>
      </c>
      <c r="R639" s="1" t="s">
        <v>1646</v>
      </c>
      <c r="S639" s="1" t="s">
        <v>1650</v>
      </c>
      <c r="T639">
        <v>407</v>
      </c>
    </row>
    <row r="640" spans="1:20" x14ac:dyDescent="0.3">
      <c r="A640" s="8">
        <v>39102</v>
      </c>
      <c r="B640" s="8" t="s">
        <v>1654</v>
      </c>
      <c r="C640" s="8" t="s">
        <v>1648</v>
      </c>
      <c r="D640" s="9">
        <f t="shared" si="27"/>
        <v>472</v>
      </c>
      <c r="E640" s="9">
        <f>LOOKUP(C640,$X$3:$AA$4)</f>
        <v>200</v>
      </c>
      <c r="F640" s="16">
        <f>INDEX($J$3:$N$7,MATCH(B640,$J$3:$J$7,0),MATCH(C640,$J$3:$N$3,0))</f>
        <v>0.05</v>
      </c>
      <c r="G640" s="9">
        <f t="shared" si="28"/>
        <v>190</v>
      </c>
      <c r="H640" s="9">
        <f>G640*D640</f>
        <v>89680</v>
      </c>
      <c r="I640" s="22"/>
      <c r="P640" s="1" t="str">
        <f t="shared" si="29"/>
        <v>39149JaipurBulb</v>
      </c>
      <c r="Q640" s="1">
        <v>39149</v>
      </c>
      <c r="R640" s="1" t="s">
        <v>1653</v>
      </c>
      <c r="S640" s="1" t="s">
        <v>1649</v>
      </c>
      <c r="T640">
        <v>419</v>
      </c>
    </row>
    <row r="641" spans="1:20" x14ac:dyDescent="0.3">
      <c r="A641" s="8">
        <v>39102</v>
      </c>
      <c r="B641" s="8" t="s">
        <v>1654</v>
      </c>
      <c r="C641" s="8" t="s">
        <v>1649</v>
      </c>
      <c r="D641" s="9">
        <f t="shared" si="27"/>
        <v>497</v>
      </c>
      <c r="E641" s="9">
        <f>LOOKUP(C641,$X$3:$AA$4)</f>
        <v>10</v>
      </c>
      <c r="F641" s="16">
        <f>INDEX($J$3:$N$7,MATCH(B641,$J$3:$J$7,0),MATCH(C641,$J$3:$N$3,0))</f>
        <v>0.06</v>
      </c>
      <c r="G641" s="9">
        <f t="shared" si="28"/>
        <v>9.3999999999999986</v>
      </c>
      <c r="H641" s="9">
        <f>G641*D641</f>
        <v>4671.7999999999993</v>
      </c>
      <c r="I641" s="22"/>
      <c r="P641" s="1" t="str">
        <f t="shared" si="29"/>
        <v>39158Agraiphone</v>
      </c>
      <c r="Q641" s="1">
        <v>39158</v>
      </c>
      <c r="R641" s="1" t="s">
        <v>1654</v>
      </c>
      <c r="S641" s="1" t="s">
        <v>1650</v>
      </c>
      <c r="T641">
        <v>390</v>
      </c>
    </row>
    <row r="642" spans="1:20" x14ac:dyDescent="0.3">
      <c r="A642" s="8">
        <v>39102</v>
      </c>
      <c r="B642" s="8" t="s">
        <v>1654</v>
      </c>
      <c r="C642" s="8" t="s">
        <v>1650</v>
      </c>
      <c r="D642" s="9">
        <f t="shared" si="27"/>
        <v>189</v>
      </c>
      <c r="E642" s="9">
        <f>LOOKUP(C642,$X$3:$AA$4)</f>
        <v>500</v>
      </c>
      <c r="F642" s="16">
        <f>INDEX($J$3:$N$7,MATCH(B642,$J$3:$J$7,0),MATCH(C642,$J$3:$N$3,0))</f>
        <v>0.25</v>
      </c>
      <c r="G642" s="9">
        <f t="shared" si="28"/>
        <v>375</v>
      </c>
      <c r="H642" s="9">
        <f>G642*D642</f>
        <v>70875</v>
      </c>
      <c r="I642" s="22"/>
      <c r="P642" s="1" t="str">
        <f t="shared" si="29"/>
        <v>39064DelhiChair</v>
      </c>
      <c r="Q642" s="1">
        <v>39064</v>
      </c>
      <c r="R642" s="1" t="s">
        <v>1646</v>
      </c>
      <c r="S642" s="1" t="s">
        <v>1651</v>
      </c>
      <c r="T642">
        <v>206</v>
      </c>
    </row>
    <row r="643" spans="1:20" x14ac:dyDescent="0.3">
      <c r="A643" s="8">
        <v>39102</v>
      </c>
      <c r="B643" s="8" t="s">
        <v>1654</v>
      </c>
      <c r="C643" s="8" t="s">
        <v>1651</v>
      </c>
      <c r="D643" s="9">
        <f t="shared" si="27"/>
        <v>159</v>
      </c>
      <c r="E643" s="9">
        <f>LOOKUP(C643,$X$3:$AA$4)</f>
        <v>10</v>
      </c>
      <c r="F643" s="16">
        <f>INDEX($J$3:$N$7,MATCH(B643,$J$3:$J$7,0),MATCH(C643,$J$3:$N$3,0))</f>
        <v>0.4</v>
      </c>
      <c r="G643" s="9">
        <f t="shared" si="28"/>
        <v>6</v>
      </c>
      <c r="H643" s="9">
        <f>G643*D643</f>
        <v>954</v>
      </c>
      <c r="I643" s="22"/>
      <c r="P643" s="1" t="str">
        <f t="shared" si="29"/>
        <v>39065MumbaiChair</v>
      </c>
      <c r="Q643" s="1">
        <v>39065</v>
      </c>
      <c r="R643" s="1" t="s">
        <v>1647</v>
      </c>
      <c r="S643" s="1" t="s">
        <v>1651</v>
      </c>
      <c r="T643">
        <v>328</v>
      </c>
    </row>
    <row r="644" spans="1:20" x14ac:dyDescent="0.3">
      <c r="A644" s="8">
        <v>39103</v>
      </c>
      <c r="B644" s="8" t="s">
        <v>1646</v>
      </c>
      <c r="C644" s="8" t="s">
        <v>1648</v>
      </c>
      <c r="D644" s="9">
        <f t="shared" si="27"/>
        <v>300</v>
      </c>
      <c r="E644" s="9">
        <f>LOOKUP(C644,$X$3:$AA$4)</f>
        <v>200</v>
      </c>
      <c r="F644" s="16">
        <f>INDEX($J$3:$N$7,MATCH(B644,$J$3:$J$7,0),MATCH(C644,$J$3:$N$3,0))</f>
        <v>0.13</v>
      </c>
      <c r="G644" s="9">
        <f t="shared" si="28"/>
        <v>174</v>
      </c>
      <c r="H644" s="9">
        <f>G644*D644</f>
        <v>52200</v>
      </c>
      <c r="I644" s="22"/>
      <c r="P644" s="1" t="str">
        <f t="shared" si="29"/>
        <v>39067JaipurLaptop</v>
      </c>
      <c r="Q644" s="1">
        <v>39067</v>
      </c>
      <c r="R644" s="1" t="s">
        <v>1653</v>
      </c>
      <c r="S644" s="1" t="s">
        <v>1648</v>
      </c>
      <c r="T644">
        <v>201</v>
      </c>
    </row>
    <row r="645" spans="1:20" x14ac:dyDescent="0.3">
      <c r="A645" s="8">
        <v>39103</v>
      </c>
      <c r="B645" s="8" t="s">
        <v>1646</v>
      </c>
      <c r="C645" s="8" t="s">
        <v>1649</v>
      </c>
      <c r="D645" s="9">
        <f t="shared" ref="D645:D708" si="30">VLOOKUP(A645&amp;B645&amp;C645,$P$4:$T$2061,5,0)</f>
        <v>196</v>
      </c>
      <c r="E645" s="9">
        <f>LOOKUP(C645,$X$3:$AA$4)</f>
        <v>10</v>
      </c>
      <c r="F645" s="16">
        <f>INDEX($J$3:$N$7,MATCH(B645,$J$3:$J$7,0),MATCH(C645,$J$3:$N$3,0))</f>
        <v>0.09</v>
      </c>
      <c r="G645" s="9">
        <f t="shared" ref="G645:G708" si="31">E645*(1-F645)</f>
        <v>9.1</v>
      </c>
      <c r="H645" s="9">
        <f>G645*D645</f>
        <v>1783.6</v>
      </c>
      <c r="I645" s="22"/>
      <c r="P645" s="1" t="str">
        <f t="shared" ref="P645:P708" si="32">Q645&amp;R645&amp;S645</f>
        <v>39076MumbaiBulb</v>
      </c>
      <c r="Q645" s="1">
        <v>39076</v>
      </c>
      <c r="R645" s="1" t="s">
        <v>1647</v>
      </c>
      <c r="S645" s="1" t="s">
        <v>1649</v>
      </c>
      <c r="T645">
        <v>467</v>
      </c>
    </row>
    <row r="646" spans="1:20" x14ac:dyDescent="0.3">
      <c r="A646" s="8">
        <v>39103</v>
      </c>
      <c r="B646" s="8" t="s">
        <v>1646</v>
      </c>
      <c r="C646" s="8" t="s">
        <v>1650</v>
      </c>
      <c r="D646" s="9">
        <f t="shared" si="30"/>
        <v>450</v>
      </c>
      <c r="E646" s="9">
        <f>LOOKUP(C646,$X$3:$AA$4)</f>
        <v>500</v>
      </c>
      <c r="F646" s="16">
        <f>INDEX($J$3:$N$7,MATCH(B646,$J$3:$J$7,0),MATCH(C646,$J$3:$N$3,0))</f>
        <v>0.24</v>
      </c>
      <c r="G646" s="9">
        <f t="shared" si="31"/>
        <v>380</v>
      </c>
      <c r="H646" s="9">
        <f>G646*D646</f>
        <v>171000</v>
      </c>
      <c r="I646" s="22"/>
      <c r="P646" s="1" t="str">
        <f t="shared" si="32"/>
        <v>39134JaipurBulb</v>
      </c>
      <c r="Q646" s="1">
        <v>39134</v>
      </c>
      <c r="R646" s="1" t="s">
        <v>1653</v>
      </c>
      <c r="S646" s="1" t="s">
        <v>1649</v>
      </c>
      <c r="T646">
        <v>161</v>
      </c>
    </row>
    <row r="647" spans="1:20" x14ac:dyDescent="0.3">
      <c r="A647" s="8">
        <v>39103</v>
      </c>
      <c r="B647" s="8" t="s">
        <v>1646</v>
      </c>
      <c r="C647" s="8" t="s">
        <v>1651</v>
      </c>
      <c r="D647" s="9">
        <f t="shared" si="30"/>
        <v>328</v>
      </c>
      <c r="E647" s="9">
        <f>LOOKUP(C647,$X$3:$AA$4)</f>
        <v>10</v>
      </c>
      <c r="F647" s="16">
        <f>INDEX($J$3:$N$7,MATCH(B647,$J$3:$J$7,0),MATCH(C647,$J$3:$N$3,0))</f>
        <v>0.33</v>
      </c>
      <c r="G647" s="9">
        <f t="shared" si="31"/>
        <v>6.6999999999999993</v>
      </c>
      <c r="H647" s="9">
        <f>G647*D647</f>
        <v>2197.6</v>
      </c>
      <c r="I647" s="22"/>
      <c r="P647" s="1" t="str">
        <f t="shared" si="32"/>
        <v>39141JaipurLaptop</v>
      </c>
      <c r="Q647" s="1">
        <v>39141</v>
      </c>
      <c r="R647" s="1" t="s">
        <v>1653</v>
      </c>
      <c r="S647" s="1" t="s">
        <v>1648</v>
      </c>
      <c r="T647">
        <v>215</v>
      </c>
    </row>
    <row r="648" spans="1:20" x14ac:dyDescent="0.3">
      <c r="A648" s="8">
        <v>39103</v>
      </c>
      <c r="B648" s="8" t="s">
        <v>1647</v>
      </c>
      <c r="C648" s="8" t="s">
        <v>1648</v>
      </c>
      <c r="D648" s="9">
        <f t="shared" si="30"/>
        <v>184</v>
      </c>
      <c r="E648" s="9">
        <f>LOOKUP(C648,$X$3:$AA$4)</f>
        <v>200</v>
      </c>
      <c r="F648" s="16">
        <f>INDEX($J$3:$N$7,MATCH(B648,$J$3:$J$7,0),MATCH(C648,$J$3:$N$3,0))</f>
        <v>0.1</v>
      </c>
      <c r="G648" s="9">
        <f t="shared" si="31"/>
        <v>180</v>
      </c>
      <c r="H648" s="9">
        <f>G648*D648</f>
        <v>33120</v>
      </c>
      <c r="I648" s="22"/>
      <c r="P648" s="1" t="str">
        <f t="shared" si="32"/>
        <v>39172MumbaiLaptop</v>
      </c>
      <c r="Q648" s="1">
        <v>39172</v>
      </c>
      <c r="R648" s="1" t="s">
        <v>1647</v>
      </c>
      <c r="S648" s="1" t="s">
        <v>1648</v>
      </c>
      <c r="T648">
        <v>157</v>
      </c>
    </row>
    <row r="649" spans="1:20" x14ac:dyDescent="0.3">
      <c r="A649" s="8">
        <v>39103</v>
      </c>
      <c r="B649" s="8" t="s">
        <v>1647</v>
      </c>
      <c r="C649" s="8" t="s">
        <v>1649</v>
      </c>
      <c r="D649" s="9">
        <f t="shared" si="30"/>
        <v>472</v>
      </c>
      <c r="E649" s="9">
        <f>LOOKUP(C649,$X$3:$AA$4)</f>
        <v>10</v>
      </c>
      <c r="F649" s="16">
        <f>INDEX($J$3:$N$7,MATCH(B649,$J$3:$J$7,0),MATCH(C649,$J$3:$N$3,0))</f>
        <v>0.05</v>
      </c>
      <c r="G649" s="9">
        <f t="shared" si="31"/>
        <v>9.5</v>
      </c>
      <c r="H649" s="9">
        <f>G649*D649</f>
        <v>4484</v>
      </c>
      <c r="I649" s="22"/>
      <c r="P649" s="1" t="str">
        <f t="shared" si="32"/>
        <v>39127DelhiLaptop</v>
      </c>
      <c r="Q649" s="1">
        <v>39127</v>
      </c>
      <c r="R649" s="1" t="s">
        <v>1646</v>
      </c>
      <c r="S649" s="1" t="s">
        <v>1648</v>
      </c>
      <c r="T649">
        <v>185</v>
      </c>
    </row>
    <row r="650" spans="1:20" x14ac:dyDescent="0.3">
      <c r="A650" s="8">
        <v>39103</v>
      </c>
      <c r="B650" s="8" t="s">
        <v>1647</v>
      </c>
      <c r="C650" s="8" t="s">
        <v>1650</v>
      </c>
      <c r="D650" s="9">
        <f t="shared" si="30"/>
        <v>370</v>
      </c>
      <c r="E650" s="9">
        <f>LOOKUP(C650,$X$3:$AA$4)</f>
        <v>500</v>
      </c>
      <c r="F650" s="16">
        <f>INDEX($J$3:$N$7,MATCH(B650,$J$3:$J$7,0),MATCH(C650,$J$3:$N$3,0))</f>
        <v>0.2</v>
      </c>
      <c r="G650" s="9">
        <f t="shared" si="31"/>
        <v>400</v>
      </c>
      <c r="H650" s="9">
        <f>G650*D650</f>
        <v>148000</v>
      </c>
      <c r="I650" s="22"/>
      <c r="P650" s="1" t="str">
        <f t="shared" si="32"/>
        <v>39145DelhiBulb</v>
      </c>
      <c r="Q650" s="1">
        <v>39145</v>
      </c>
      <c r="R650" s="1" t="s">
        <v>1646</v>
      </c>
      <c r="S650" s="1" t="s">
        <v>1649</v>
      </c>
      <c r="T650">
        <v>477</v>
      </c>
    </row>
    <row r="651" spans="1:20" x14ac:dyDescent="0.3">
      <c r="A651" s="8">
        <v>39103</v>
      </c>
      <c r="B651" s="8" t="s">
        <v>1647</v>
      </c>
      <c r="C651" s="8" t="s">
        <v>1651</v>
      </c>
      <c r="D651" s="9">
        <f t="shared" si="30"/>
        <v>393</v>
      </c>
      <c r="E651" s="9">
        <f>LOOKUP(C651,$X$3:$AA$4)</f>
        <v>10</v>
      </c>
      <c r="F651" s="16">
        <f>INDEX($J$3:$N$7,MATCH(B651,$J$3:$J$7,0),MATCH(C651,$J$3:$N$3,0))</f>
        <v>0.4</v>
      </c>
      <c r="G651" s="9">
        <f t="shared" si="31"/>
        <v>6</v>
      </c>
      <c r="H651" s="9">
        <f>G651*D651</f>
        <v>2358</v>
      </c>
      <c r="I651" s="22"/>
      <c r="P651" s="1" t="str">
        <f t="shared" si="32"/>
        <v>39081MumbaiBulb</v>
      </c>
      <c r="Q651" s="1">
        <v>39081</v>
      </c>
      <c r="R651" s="1" t="s">
        <v>1647</v>
      </c>
      <c r="S651" s="1" t="s">
        <v>1649</v>
      </c>
      <c r="T651">
        <v>448</v>
      </c>
    </row>
    <row r="652" spans="1:20" x14ac:dyDescent="0.3">
      <c r="A652" s="8">
        <v>39103</v>
      </c>
      <c r="B652" s="8" t="s">
        <v>1653</v>
      </c>
      <c r="C652" s="8" t="s">
        <v>1648</v>
      </c>
      <c r="D652" s="9">
        <f t="shared" si="30"/>
        <v>272</v>
      </c>
      <c r="E652" s="9">
        <f>LOOKUP(C652,$X$3:$AA$4)</f>
        <v>200</v>
      </c>
      <c r="F652" s="16">
        <f>INDEX($J$3:$N$7,MATCH(B652,$J$3:$J$7,0),MATCH(C652,$J$3:$N$3,0))</f>
        <v>0.09</v>
      </c>
      <c r="G652" s="9">
        <f t="shared" si="31"/>
        <v>182</v>
      </c>
      <c r="H652" s="9">
        <f>G652*D652</f>
        <v>49504</v>
      </c>
      <c r="I652" s="22"/>
      <c r="P652" s="1" t="str">
        <f t="shared" si="32"/>
        <v>39106Agraiphone</v>
      </c>
      <c r="Q652" s="1">
        <v>39106</v>
      </c>
      <c r="R652" s="1" t="s">
        <v>1654</v>
      </c>
      <c r="S652" s="1" t="s">
        <v>1650</v>
      </c>
      <c r="T652">
        <v>249</v>
      </c>
    </row>
    <row r="653" spans="1:20" x14ac:dyDescent="0.3">
      <c r="A653" s="8">
        <v>39103</v>
      </c>
      <c r="B653" s="8" t="s">
        <v>1653</v>
      </c>
      <c r="C653" s="8" t="s">
        <v>1649</v>
      </c>
      <c r="D653" s="9">
        <f t="shared" si="30"/>
        <v>473</v>
      </c>
      <c r="E653" s="9">
        <f>LOOKUP(C653,$X$3:$AA$4)</f>
        <v>10</v>
      </c>
      <c r="F653" s="16">
        <f>INDEX($J$3:$N$7,MATCH(B653,$J$3:$J$7,0),MATCH(C653,$J$3:$N$3,0))</f>
        <v>0.08</v>
      </c>
      <c r="G653" s="9">
        <f t="shared" si="31"/>
        <v>9.2000000000000011</v>
      </c>
      <c r="H653" s="9">
        <f>G653*D653</f>
        <v>4351.6000000000004</v>
      </c>
      <c r="I653" s="22"/>
      <c r="P653" s="1" t="str">
        <f t="shared" si="32"/>
        <v>39163DelhiBulb</v>
      </c>
      <c r="Q653" s="1">
        <v>39163</v>
      </c>
      <c r="R653" s="1" t="s">
        <v>1646</v>
      </c>
      <c r="S653" s="1" t="s">
        <v>1649</v>
      </c>
      <c r="T653">
        <v>109</v>
      </c>
    </row>
    <row r="654" spans="1:20" x14ac:dyDescent="0.3">
      <c r="A654" s="8">
        <v>39103</v>
      </c>
      <c r="B654" s="8" t="s">
        <v>1653</v>
      </c>
      <c r="C654" s="8" t="s">
        <v>1650</v>
      </c>
      <c r="D654" s="9">
        <f t="shared" si="30"/>
        <v>388</v>
      </c>
      <c r="E654" s="9">
        <f>LOOKUP(C654,$X$3:$AA$4)</f>
        <v>500</v>
      </c>
      <c r="F654" s="16">
        <f>INDEX($J$3:$N$7,MATCH(B654,$J$3:$J$7,0),MATCH(C654,$J$3:$N$3,0))</f>
        <v>0.2</v>
      </c>
      <c r="G654" s="9">
        <f t="shared" si="31"/>
        <v>400</v>
      </c>
      <c r="H654" s="9">
        <f>G654*D654</f>
        <v>155200</v>
      </c>
      <c r="I654" s="22"/>
      <c r="P654" s="1" t="str">
        <f t="shared" si="32"/>
        <v>39122Delhiiphone</v>
      </c>
      <c r="Q654" s="1">
        <v>39122</v>
      </c>
      <c r="R654" s="1" t="s">
        <v>1646</v>
      </c>
      <c r="S654" s="1" t="s">
        <v>1650</v>
      </c>
      <c r="T654">
        <v>218</v>
      </c>
    </row>
    <row r="655" spans="1:20" x14ac:dyDescent="0.3">
      <c r="A655" s="8">
        <v>39103</v>
      </c>
      <c r="B655" s="8" t="s">
        <v>1653</v>
      </c>
      <c r="C655" s="8" t="s">
        <v>1651</v>
      </c>
      <c r="D655" s="9">
        <f t="shared" si="30"/>
        <v>237</v>
      </c>
      <c r="E655" s="9">
        <f>LOOKUP(C655,$X$3:$AA$4)</f>
        <v>10</v>
      </c>
      <c r="F655" s="16">
        <f>INDEX($J$3:$N$7,MATCH(B655,$J$3:$J$7,0),MATCH(C655,$J$3:$N$3,0))</f>
        <v>0.36</v>
      </c>
      <c r="G655" s="9">
        <f t="shared" si="31"/>
        <v>6.4</v>
      </c>
      <c r="H655" s="9">
        <f>G655*D655</f>
        <v>1516.8000000000002</v>
      </c>
      <c r="I655" s="22"/>
      <c r="P655" s="1" t="str">
        <f t="shared" si="32"/>
        <v>39068Mumbaiiphone</v>
      </c>
      <c r="Q655" s="1">
        <v>39068</v>
      </c>
      <c r="R655" s="1" t="s">
        <v>1647</v>
      </c>
      <c r="S655" s="1" t="s">
        <v>1650</v>
      </c>
      <c r="T655">
        <v>286</v>
      </c>
    </row>
    <row r="656" spans="1:20" x14ac:dyDescent="0.3">
      <c r="A656" s="8">
        <v>39103</v>
      </c>
      <c r="B656" s="8" t="s">
        <v>1654</v>
      </c>
      <c r="C656" s="8" t="s">
        <v>1648</v>
      </c>
      <c r="D656" s="9">
        <f t="shared" si="30"/>
        <v>404</v>
      </c>
      <c r="E656" s="9">
        <f>LOOKUP(C656,$X$3:$AA$4)</f>
        <v>200</v>
      </c>
      <c r="F656" s="16">
        <f>INDEX($J$3:$N$7,MATCH(B656,$J$3:$J$7,0),MATCH(C656,$J$3:$N$3,0))</f>
        <v>0.05</v>
      </c>
      <c r="G656" s="9">
        <f t="shared" si="31"/>
        <v>190</v>
      </c>
      <c r="H656" s="9">
        <f>G656*D656</f>
        <v>76760</v>
      </c>
      <c r="I656" s="22"/>
      <c r="P656" s="1" t="str">
        <f t="shared" si="32"/>
        <v>39167Mumbaiiphone</v>
      </c>
      <c r="Q656" s="1">
        <v>39167</v>
      </c>
      <c r="R656" s="1" t="s">
        <v>1647</v>
      </c>
      <c r="S656" s="1" t="s">
        <v>1650</v>
      </c>
      <c r="T656">
        <v>142</v>
      </c>
    </row>
    <row r="657" spans="1:20" x14ac:dyDescent="0.3">
      <c r="A657" s="8">
        <v>39103</v>
      </c>
      <c r="B657" s="8" t="s">
        <v>1654</v>
      </c>
      <c r="C657" s="8" t="s">
        <v>1649</v>
      </c>
      <c r="D657" s="9">
        <f t="shared" si="30"/>
        <v>294</v>
      </c>
      <c r="E657" s="9">
        <f>LOOKUP(C657,$X$3:$AA$4)</f>
        <v>10</v>
      </c>
      <c r="F657" s="16">
        <f>INDEX($J$3:$N$7,MATCH(B657,$J$3:$J$7,0),MATCH(C657,$J$3:$N$3,0))</f>
        <v>0.06</v>
      </c>
      <c r="G657" s="9">
        <f t="shared" si="31"/>
        <v>9.3999999999999986</v>
      </c>
      <c r="H657" s="9">
        <f>G657*D657</f>
        <v>2763.5999999999995</v>
      </c>
      <c r="I657" s="22"/>
      <c r="P657" s="1" t="str">
        <f t="shared" si="32"/>
        <v>39146JaipurLaptop</v>
      </c>
      <c r="Q657" s="1">
        <v>39146</v>
      </c>
      <c r="R657" s="1" t="s">
        <v>1653</v>
      </c>
      <c r="S657" s="1" t="s">
        <v>1648</v>
      </c>
      <c r="T657">
        <v>490</v>
      </c>
    </row>
    <row r="658" spans="1:20" x14ac:dyDescent="0.3">
      <c r="A658" s="8">
        <v>39103</v>
      </c>
      <c r="B658" s="8" t="s">
        <v>1654</v>
      </c>
      <c r="C658" s="8" t="s">
        <v>1650</v>
      </c>
      <c r="D658" s="9">
        <f t="shared" si="30"/>
        <v>467</v>
      </c>
      <c r="E658" s="9">
        <f>LOOKUP(C658,$X$3:$AA$4)</f>
        <v>500</v>
      </c>
      <c r="F658" s="16">
        <f>INDEX($J$3:$N$7,MATCH(B658,$J$3:$J$7,0),MATCH(C658,$J$3:$N$3,0))</f>
        <v>0.25</v>
      </c>
      <c r="G658" s="9">
        <f t="shared" si="31"/>
        <v>375</v>
      </c>
      <c r="H658" s="9">
        <f>G658*D658</f>
        <v>175125</v>
      </c>
      <c r="I658" s="22"/>
      <c r="P658" s="1" t="str">
        <f t="shared" si="32"/>
        <v>39180JaipurBulb</v>
      </c>
      <c r="Q658" s="1">
        <v>39180</v>
      </c>
      <c r="R658" s="1" t="s">
        <v>1653</v>
      </c>
      <c r="S658" s="1" t="s">
        <v>1649</v>
      </c>
      <c r="T658">
        <v>195</v>
      </c>
    </row>
    <row r="659" spans="1:20" x14ac:dyDescent="0.3">
      <c r="A659" s="8">
        <v>39103</v>
      </c>
      <c r="B659" s="8" t="s">
        <v>1654</v>
      </c>
      <c r="C659" s="8" t="s">
        <v>1651</v>
      </c>
      <c r="D659" s="9">
        <f t="shared" si="30"/>
        <v>337</v>
      </c>
      <c r="E659" s="9">
        <f>LOOKUP(C659,$X$3:$AA$4)</f>
        <v>10</v>
      </c>
      <c r="F659" s="16">
        <f>INDEX($J$3:$N$7,MATCH(B659,$J$3:$J$7,0),MATCH(C659,$J$3:$N$3,0))</f>
        <v>0.4</v>
      </c>
      <c r="G659" s="9">
        <f t="shared" si="31"/>
        <v>6</v>
      </c>
      <c r="H659" s="9">
        <f>G659*D659</f>
        <v>2022</v>
      </c>
      <c r="I659" s="22"/>
      <c r="P659" s="1" t="str">
        <f t="shared" si="32"/>
        <v>39108Delhiiphone</v>
      </c>
      <c r="Q659" s="1">
        <v>39108</v>
      </c>
      <c r="R659" s="1" t="s">
        <v>1646</v>
      </c>
      <c r="S659" s="1" t="s">
        <v>1650</v>
      </c>
      <c r="T659">
        <v>383</v>
      </c>
    </row>
    <row r="660" spans="1:20" x14ac:dyDescent="0.3">
      <c r="A660" s="8">
        <v>39104</v>
      </c>
      <c r="B660" s="8" t="s">
        <v>1646</v>
      </c>
      <c r="C660" s="8" t="s">
        <v>1648</v>
      </c>
      <c r="D660" s="9">
        <f t="shared" si="30"/>
        <v>471</v>
      </c>
      <c r="E660" s="9">
        <f>LOOKUP(C660,$X$3:$AA$4)</f>
        <v>200</v>
      </c>
      <c r="F660" s="16">
        <f>INDEX($J$3:$N$7,MATCH(B660,$J$3:$J$7,0),MATCH(C660,$J$3:$N$3,0))</f>
        <v>0.13</v>
      </c>
      <c r="G660" s="9">
        <f t="shared" si="31"/>
        <v>174</v>
      </c>
      <c r="H660" s="9">
        <f>G660*D660</f>
        <v>81954</v>
      </c>
      <c r="I660" s="22"/>
      <c r="P660" s="1" t="str">
        <f t="shared" si="32"/>
        <v>39153JaipurBulb</v>
      </c>
      <c r="Q660" s="1">
        <v>39153</v>
      </c>
      <c r="R660" s="1" t="s">
        <v>1653</v>
      </c>
      <c r="S660" s="1" t="s">
        <v>1649</v>
      </c>
      <c r="T660">
        <v>102</v>
      </c>
    </row>
    <row r="661" spans="1:20" x14ac:dyDescent="0.3">
      <c r="A661" s="8">
        <v>39104</v>
      </c>
      <c r="B661" s="8" t="s">
        <v>1646</v>
      </c>
      <c r="C661" s="8" t="s">
        <v>1649</v>
      </c>
      <c r="D661" s="9">
        <f t="shared" si="30"/>
        <v>306</v>
      </c>
      <c r="E661" s="9">
        <f>LOOKUP(C661,$X$3:$AA$4)</f>
        <v>10</v>
      </c>
      <c r="F661" s="16">
        <f>INDEX($J$3:$N$7,MATCH(B661,$J$3:$J$7,0),MATCH(C661,$J$3:$N$3,0))</f>
        <v>0.09</v>
      </c>
      <c r="G661" s="9">
        <f t="shared" si="31"/>
        <v>9.1</v>
      </c>
      <c r="H661" s="9">
        <f>G661*D661</f>
        <v>2784.6</v>
      </c>
      <c r="I661" s="22"/>
      <c r="P661" s="1" t="str">
        <f t="shared" si="32"/>
        <v>39186MumbaiBulb</v>
      </c>
      <c r="Q661" s="1">
        <v>39186</v>
      </c>
      <c r="R661" s="1" t="s">
        <v>1647</v>
      </c>
      <c r="S661" s="1" t="s">
        <v>1649</v>
      </c>
      <c r="T661">
        <v>270</v>
      </c>
    </row>
    <row r="662" spans="1:20" x14ac:dyDescent="0.3">
      <c r="A662" s="8">
        <v>39104</v>
      </c>
      <c r="B662" s="8" t="s">
        <v>1646</v>
      </c>
      <c r="C662" s="8" t="s">
        <v>1650</v>
      </c>
      <c r="D662" s="9">
        <f t="shared" si="30"/>
        <v>411</v>
      </c>
      <c r="E662" s="9">
        <f>LOOKUP(C662,$X$3:$AA$4)</f>
        <v>500</v>
      </c>
      <c r="F662" s="16">
        <f>INDEX($J$3:$N$7,MATCH(B662,$J$3:$J$7,0),MATCH(C662,$J$3:$N$3,0))</f>
        <v>0.24</v>
      </c>
      <c r="G662" s="9">
        <f t="shared" si="31"/>
        <v>380</v>
      </c>
      <c r="H662" s="9">
        <f>G662*D662</f>
        <v>156180</v>
      </c>
      <c r="I662" s="22"/>
      <c r="P662" s="1" t="str">
        <f t="shared" si="32"/>
        <v>39087DelhiLaptop</v>
      </c>
      <c r="Q662" s="1">
        <v>39087</v>
      </c>
      <c r="R662" s="1" t="s">
        <v>1646</v>
      </c>
      <c r="S662" s="1" t="s">
        <v>1648</v>
      </c>
      <c r="T662">
        <v>112</v>
      </c>
    </row>
    <row r="663" spans="1:20" x14ac:dyDescent="0.3">
      <c r="A663" s="8">
        <v>39104</v>
      </c>
      <c r="B663" s="8" t="s">
        <v>1646</v>
      </c>
      <c r="C663" s="8" t="s">
        <v>1651</v>
      </c>
      <c r="D663" s="9">
        <f t="shared" si="30"/>
        <v>453</v>
      </c>
      <c r="E663" s="9">
        <f>LOOKUP(C663,$X$3:$AA$4)</f>
        <v>10</v>
      </c>
      <c r="F663" s="16">
        <f>INDEX($J$3:$N$7,MATCH(B663,$J$3:$J$7,0),MATCH(C663,$J$3:$N$3,0))</f>
        <v>0.33</v>
      </c>
      <c r="G663" s="9">
        <f t="shared" si="31"/>
        <v>6.6999999999999993</v>
      </c>
      <c r="H663" s="9">
        <f>G663*D663</f>
        <v>3035.0999999999995</v>
      </c>
      <c r="I663" s="22"/>
      <c r="P663" s="1" t="str">
        <f t="shared" si="32"/>
        <v>39142Mumbaiiphone</v>
      </c>
      <c r="Q663" s="1">
        <v>39142</v>
      </c>
      <c r="R663" s="1" t="s">
        <v>1647</v>
      </c>
      <c r="S663" s="1" t="s">
        <v>1650</v>
      </c>
      <c r="T663">
        <v>136</v>
      </c>
    </row>
    <row r="664" spans="1:20" x14ac:dyDescent="0.3">
      <c r="A664" s="8">
        <v>39104</v>
      </c>
      <c r="B664" s="8" t="s">
        <v>1647</v>
      </c>
      <c r="C664" s="8" t="s">
        <v>1648</v>
      </c>
      <c r="D664" s="9">
        <f t="shared" si="30"/>
        <v>329</v>
      </c>
      <c r="E664" s="9">
        <f>LOOKUP(C664,$X$3:$AA$4)</f>
        <v>200</v>
      </c>
      <c r="F664" s="16">
        <f>INDEX($J$3:$N$7,MATCH(B664,$J$3:$J$7,0),MATCH(C664,$J$3:$N$3,0))</f>
        <v>0.1</v>
      </c>
      <c r="G664" s="9">
        <f t="shared" si="31"/>
        <v>180</v>
      </c>
      <c r="H664" s="9">
        <f>G664*D664</f>
        <v>59220</v>
      </c>
      <c r="I664" s="22"/>
      <c r="P664" s="1" t="str">
        <f t="shared" si="32"/>
        <v>39174JaipurChair</v>
      </c>
      <c r="Q664" s="1">
        <v>39174</v>
      </c>
      <c r="R664" s="1" t="s">
        <v>1653</v>
      </c>
      <c r="S664" s="1" t="s">
        <v>1651</v>
      </c>
      <c r="T664">
        <v>326</v>
      </c>
    </row>
    <row r="665" spans="1:20" x14ac:dyDescent="0.3">
      <c r="A665" s="8">
        <v>39104</v>
      </c>
      <c r="B665" s="8" t="s">
        <v>1647</v>
      </c>
      <c r="C665" s="8" t="s">
        <v>1649</v>
      </c>
      <c r="D665" s="9">
        <f t="shared" si="30"/>
        <v>429</v>
      </c>
      <c r="E665" s="9">
        <f>LOOKUP(C665,$X$3:$AA$4)</f>
        <v>10</v>
      </c>
      <c r="F665" s="16">
        <f>INDEX($J$3:$N$7,MATCH(B665,$J$3:$J$7,0),MATCH(C665,$J$3:$N$3,0))</f>
        <v>0.05</v>
      </c>
      <c r="G665" s="9">
        <f t="shared" si="31"/>
        <v>9.5</v>
      </c>
      <c r="H665" s="9">
        <f>G665*D665</f>
        <v>4075.5</v>
      </c>
      <c r="I665" s="22"/>
      <c r="P665" s="1" t="str">
        <f t="shared" si="32"/>
        <v>39186Agraiphone</v>
      </c>
      <c r="Q665" s="1">
        <v>39186</v>
      </c>
      <c r="R665" s="1" t="s">
        <v>1654</v>
      </c>
      <c r="S665" s="1" t="s">
        <v>1650</v>
      </c>
      <c r="T665">
        <v>106</v>
      </c>
    </row>
    <row r="666" spans="1:20" x14ac:dyDescent="0.3">
      <c r="A666" s="8">
        <v>39104</v>
      </c>
      <c r="B666" s="8" t="s">
        <v>1647</v>
      </c>
      <c r="C666" s="8" t="s">
        <v>1650</v>
      </c>
      <c r="D666" s="9">
        <f t="shared" si="30"/>
        <v>245</v>
      </c>
      <c r="E666" s="9">
        <f>LOOKUP(C666,$X$3:$AA$4)</f>
        <v>500</v>
      </c>
      <c r="F666" s="16">
        <f>INDEX($J$3:$N$7,MATCH(B666,$J$3:$J$7,0),MATCH(C666,$J$3:$N$3,0))</f>
        <v>0.2</v>
      </c>
      <c r="G666" s="9">
        <f t="shared" si="31"/>
        <v>400</v>
      </c>
      <c r="H666" s="9">
        <f>G666*D666</f>
        <v>98000</v>
      </c>
      <c r="I666" s="22"/>
      <c r="P666" s="1" t="str">
        <f t="shared" si="32"/>
        <v>39188Delhiiphone</v>
      </c>
      <c r="Q666" s="1">
        <v>39188</v>
      </c>
      <c r="R666" s="1" t="s">
        <v>1646</v>
      </c>
      <c r="S666" s="1" t="s">
        <v>1650</v>
      </c>
      <c r="T666">
        <v>449</v>
      </c>
    </row>
    <row r="667" spans="1:20" x14ac:dyDescent="0.3">
      <c r="A667" s="8">
        <v>39104</v>
      </c>
      <c r="B667" s="8" t="s">
        <v>1647</v>
      </c>
      <c r="C667" s="8" t="s">
        <v>1651</v>
      </c>
      <c r="D667" s="9">
        <f t="shared" si="30"/>
        <v>392</v>
      </c>
      <c r="E667" s="9">
        <f>LOOKUP(C667,$X$3:$AA$4)</f>
        <v>10</v>
      </c>
      <c r="F667" s="16">
        <f>INDEX($J$3:$N$7,MATCH(B667,$J$3:$J$7,0),MATCH(C667,$J$3:$N$3,0))</f>
        <v>0.4</v>
      </c>
      <c r="G667" s="9">
        <f t="shared" si="31"/>
        <v>6</v>
      </c>
      <c r="H667" s="9">
        <f>G667*D667</f>
        <v>2352</v>
      </c>
      <c r="I667" s="22"/>
      <c r="P667" s="1" t="str">
        <f t="shared" si="32"/>
        <v>39092JaipurLaptop</v>
      </c>
      <c r="Q667" s="1">
        <v>39092</v>
      </c>
      <c r="R667" s="1" t="s">
        <v>1653</v>
      </c>
      <c r="S667" s="1" t="s">
        <v>1648</v>
      </c>
      <c r="T667">
        <v>422</v>
      </c>
    </row>
    <row r="668" spans="1:20" x14ac:dyDescent="0.3">
      <c r="A668" s="8">
        <v>39104</v>
      </c>
      <c r="B668" s="8" t="s">
        <v>1653</v>
      </c>
      <c r="C668" s="8" t="s">
        <v>1648</v>
      </c>
      <c r="D668" s="9">
        <f t="shared" si="30"/>
        <v>348</v>
      </c>
      <c r="E668" s="9">
        <f>LOOKUP(C668,$X$3:$AA$4)</f>
        <v>200</v>
      </c>
      <c r="F668" s="16">
        <f>INDEX($J$3:$N$7,MATCH(B668,$J$3:$J$7,0),MATCH(C668,$J$3:$N$3,0))</f>
        <v>0.09</v>
      </c>
      <c r="G668" s="9">
        <f t="shared" si="31"/>
        <v>182</v>
      </c>
      <c r="H668" s="9">
        <f>G668*D668</f>
        <v>63336</v>
      </c>
      <c r="I668" s="22"/>
      <c r="P668" s="1" t="str">
        <f t="shared" si="32"/>
        <v>39112Mumbaiiphone</v>
      </c>
      <c r="Q668" s="1">
        <v>39112</v>
      </c>
      <c r="R668" s="1" t="s">
        <v>1647</v>
      </c>
      <c r="S668" s="1" t="s">
        <v>1650</v>
      </c>
      <c r="T668">
        <v>425</v>
      </c>
    </row>
    <row r="669" spans="1:20" x14ac:dyDescent="0.3">
      <c r="A669" s="8">
        <v>39104</v>
      </c>
      <c r="B669" s="8" t="s">
        <v>1653</v>
      </c>
      <c r="C669" s="8" t="s">
        <v>1649</v>
      </c>
      <c r="D669" s="9">
        <f t="shared" si="30"/>
        <v>237</v>
      </c>
      <c r="E669" s="9">
        <f>LOOKUP(C669,$X$3:$AA$4)</f>
        <v>10</v>
      </c>
      <c r="F669" s="16">
        <f>INDEX($J$3:$N$7,MATCH(B669,$J$3:$J$7,0),MATCH(C669,$J$3:$N$3,0))</f>
        <v>0.08</v>
      </c>
      <c r="G669" s="9">
        <f t="shared" si="31"/>
        <v>9.2000000000000011</v>
      </c>
      <c r="H669" s="9">
        <f>G669*D669</f>
        <v>2180.4</v>
      </c>
      <c r="I669" s="22"/>
      <c r="P669" s="1" t="str">
        <f t="shared" si="32"/>
        <v>39119Jaipuriphone</v>
      </c>
      <c r="Q669" s="1">
        <v>39119</v>
      </c>
      <c r="R669" s="1" t="s">
        <v>1653</v>
      </c>
      <c r="S669" s="1" t="s">
        <v>1650</v>
      </c>
      <c r="T669">
        <v>324</v>
      </c>
    </row>
    <row r="670" spans="1:20" x14ac:dyDescent="0.3">
      <c r="A670" s="8">
        <v>39104</v>
      </c>
      <c r="B670" s="8" t="s">
        <v>1653</v>
      </c>
      <c r="C670" s="8" t="s">
        <v>1650</v>
      </c>
      <c r="D670" s="9">
        <f t="shared" si="30"/>
        <v>293</v>
      </c>
      <c r="E670" s="9">
        <f>LOOKUP(C670,$X$3:$AA$4)</f>
        <v>500</v>
      </c>
      <c r="F670" s="16">
        <f>INDEX($J$3:$N$7,MATCH(B670,$J$3:$J$7,0),MATCH(C670,$J$3:$N$3,0))</f>
        <v>0.2</v>
      </c>
      <c r="G670" s="9">
        <f t="shared" si="31"/>
        <v>400</v>
      </c>
      <c r="H670" s="9">
        <f>G670*D670</f>
        <v>117200</v>
      </c>
      <c r="I670" s="22"/>
      <c r="P670" s="1" t="str">
        <f t="shared" si="32"/>
        <v>39138AgraLaptop</v>
      </c>
      <c r="Q670" s="1">
        <v>39138</v>
      </c>
      <c r="R670" s="1" t="s">
        <v>1654</v>
      </c>
      <c r="S670" s="1" t="s">
        <v>1648</v>
      </c>
      <c r="T670">
        <v>277</v>
      </c>
    </row>
    <row r="671" spans="1:20" x14ac:dyDescent="0.3">
      <c r="A671" s="8">
        <v>39104</v>
      </c>
      <c r="B671" s="8" t="s">
        <v>1653</v>
      </c>
      <c r="C671" s="8" t="s">
        <v>1651</v>
      </c>
      <c r="D671" s="9">
        <f t="shared" si="30"/>
        <v>255</v>
      </c>
      <c r="E671" s="9">
        <f>LOOKUP(C671,$X$3:$AA$4)</f>
        <v>10</v>
      </c>
      <c r="F671" s="16">
        <f>INDEX($J$3:$N$7,MATCH(B671,$J$3:$J$7,0),MATCH(C671,$J$3:$N$3,0))</f>
        <v>0.36</v>
      </c>
      <c r="G671" s="9">
        <f t="shared" si="31"/>
        <v>6.4</v>
      </c>
      <c r="H671" s="9">
        <f>G671*D671</f>
        <v>1632</v>
      </c>
      <c r="I671" s="22"/>
      <c r="P671" s="1" t="str">
        <f t="shared" si="32"/>
        <v>39085DelhiLaptop</v>
      </c>
      <c r="Q671" s="1">
        <v>39085</v>
      </c>
      <c r="R671" s="1" t="s">
        <v>1646</v>
      </c>
      <c r="S671" s="1" t="s">
        <v>1648</v>
      </c>
      <c r="T671">
        <v>391</v>
      </c>
    </row>
    <row r="672" spans="1:20" x14ac:dyDescent="0.3">
      <c r="A672" s="8">
        <v>39104</v>
      </c>
      <c r="B672" s="8" t="s">
        <v>1654</v>
      </c>
      <c r="C672" s="8" t="s">
        <v>1648</v>
      </c>
      <c r="D672" s="9">
        <f t="shared" si="30"/>
        <v>496</v>
      </c>
      <c r="E672" s="9">
        <f>LOOKUP(C672,$X$3:$AA$4)</f>
        <v>200</v>
      </c>
      <c r="F672" s="16">
        <f>INDEX($J$3:$N$7,MATCH(B672,$J$3:$J$7,0),MATCH(C672,$J$3:$N$3,0))</f>
        <v>0.05</v>
      </c>
      <c r="G672" s="9">
        <f t="shared" si="31"/>
        <v>190</v>
      </c>
      <c r="H672" s="9">
        <f>G672*D672</f>
        <v>94240</v>
      </c>
      <c r="I672" s="22"/>
      <c r="P672" s="1" t="str">
        <f t="shared" si="32"/>
        <v>39097AgraBulb</v>
      </c>
      <c r="Q672" s="1">
        <v>39097</v>
      </c>
      <c r="R672" s="1" t="s">
        <v>1654</v>
      </c>
      <c r="S672" s="1" t="s">
        <v>1649</v>
      </c>
      <c r="T672">
        <v>110</v>
      </c>
    </row>
    <row r="673" spans="1:20" x14ac:dyDescent="0.3">
      <c r="A673" s="8">
        <v>39104</v>
      </c>
      <c r="B673" s="8" t="s">
        <v>1654</v>
      </c>
      <c r="C673" s="8" t="s">
        <v>1649</v>
      </c>
      <c r="D673" s="9">
        <f t="shared" si="30"/>
        <v>183</v>
      </c>
      <c r="E673" s="9">
        <f>LOOKUP(C673,$X$3:$AA$4)</f>
        <v>10</v>
      </c>
      <c r="F673" s="16">
        <f>INDEX($J$3:$N$7,MATCH(B673,$J$3:$J$7,0),MATCH(C673,$J$3:$N$3,0))</f>
        <v>0.06</v>
      </c>
      <c r="G673" s="9">
        <f t="shared" si="31"/>
        <v>9.3999999999999986</v>
      </c>
      <c r="H673" s="9">
        <f>G673*D673</f>
        <v>1720.1999999999998</v>
      </c>
      <c r="I673" s="22"/>
      <c r="P673" s="1" t="str">
        <f t="shared" si="32"/>
        <v>39099JaipurBulb</v>
      </c>
      <c r="Q673" s="1">
        <v>39099</v>
      </c>
      <c r="R673" s="1" t="s">
        <v>1653</v>
      </c>
      <c r="S673" s="1" t="s">
        <v>1649</v>
      </c>
      <c r="T673">
        <v>261</v>
      </c>
    </row>
    <row r="674" spans="1:20" x14ac:dyDescent="0.3">
      <c r="A674" s="8">
        <v>39104</v>
      </c>
      <c r="B674" s="8" t="s">
        <v>1654</v>
      </c>
      <c r="C674" s="8" t="s">
        <v>1650</v>
      </c>
      <c r="D674" s="9">
        <f t="shared" si="30"/>
        <v>177</v>
      </c>
      <c r="E674" s="9">
        <f>LOOKUP(C674,$X$3:$AA$4)</f>
        <v>500</v>
      </c>
      <c r="F674" s="16">
        <f>INDEX($J$3:$N$7,MATCH(B674,$J$3:$J$7,0),MATCH(C674,$J$3:$N$3,0))</f>
        <v>0.25</v>
      </c>
      <c r="G674" s="9">
        <f t="shared" si="31"/>
        <v>375</v>
      </c>
      <c r="H674" s="9">
        <f>G674*D674</f>
        <v>66375</v>
      </c>
      <c r="I674" s="22"/>
      <c r="P674" s="1" t="str">
        <f t="shared" si="32"/>
        <v>39126DelhiLaptop</v>
      </c>
      <c r="Q674" s="1">
        <v>39126</v>
      </c>
      <c r="R674" s="1" t="s">
        <v>1646</v>
      </c>
      <c r="S674" s="1" t="s">
        <v>1648</v>
      </c>
      <c r="T674">
        <v>406</v>
      </c>
    </row>
    <row r="675" spans="1:20" x14ac:dyDescent="0.3">
      <c r="A675" s="8">
        <v>39104</v>
      </c>
      <c r="B675" s="8" t="s">
        <v>1654</v>
      </c>
      <c r="C675" s="8" t="s">
        <v>1651</v>
      </c>
      <c r="D675" s="9">
        <f t="shared" si="30"/>
        <v>288</v>
      </c>
      <c r="E675" s="9">
        <f>LOOKUP(C675,$X$3:$AA$4)</f>
        <v>10</v>
      </c>
      <c r="F675" s="16">
        <f>INDEX($J$3:$N$7,MATCH(B675,$J$3:$J$7,0),MATCH(C675,$J$3:$N$3,0))</f>
        <v>0.4</v>
      </c>
      <c r="G675" s="9">
        <f t="shared" si="31"/>
        <v>6</v>
      </c>
      <c r="H675" s="9">
        <f>G675*D675</f>
        <v>1728</v>
      </c>
      <c r="I675" s="22"/>
      <c r="P675" s="1" t="str">
        <f t="shared" si="32"/>
        <v>39177JaipurBulb</v>
      </c>
      <c r="Q675" s="1">
        <v>39177</v>
      </c>
      <c r="R675" s="1" t="s">
        <v>1653</v>
      </c>
      <c r="S675" s="1" t="s">
        <v>1649</v>
      </c>
      <c r="T675">
        <v>475</v>
      </c>
    </row>
    <row r="676" spans="1:20" x14ac:dyDescent="0.3">
      <c r="A676" s="8">
        <v>39105</v>
      </c>
      <c r="B676" s="8" t="s">
        <v>1646</v>
      </c>
      <c r="C676" s="8" t="s">
        <v>1648</v>
      </c>
      <c r="D676" s="9">
        <f t="shared" si="30"/>
        <v>363</v>
      </c>
      <c r="E676" s="9">
        <f>LOOKUP(C676,$X$3:$AA$4)</f>
        <v>200</v>
      </c>
      <c r="F676" s="16">
        <f>INDEX($J$3:$N$7,MATCH(B676,$J$3:$J$7,0),MATCH(C676,$J$3:$N$3,0))</f>
        <v>0.13</v>
      </c>
      <c r="G676" s="9">
        <f t="shared" si="31"/>
        <v>174</v>
      </c>
      <c r="H676" s="9">
        <f>G676*D676</f>
        <v>63162</v>
      </c>
      <c r="I676" s="22"/>
      <c r="P676" s="1" t="str">
        <f t="shared" si="32"/>
        <v>39101Agraiphone</v>
      </c>
      <c r="Q676" s="1">
        <v>39101</v>
      </c>
      <c r="R676" s="1" t="s">
        <v>1654</v>
      </c>
      <c r="S676" s="1" t="s">
        <v>1650</v>
      </c>
      <c r="T676">
        <v>241</v>
      </c>
    </row>
    <row r="677" spans="1:20" x14ac:dyDescent="0.3">
      <c r="A677" s="8">
        <v>39105</v>
      </c>
      <c r="B677" s="8" t="s">
        <v>1646</v>
      </c>
      <c r="C677" s="8" t="s">
        <v>1649</v>
      </c>
      <c r="D677" s="9">
        <f t="shared" si="30"/>
        <v>347</v>
      </c>
      <c r="E677" s="9">
        <f>LOOKUP(C677,$X$3:$AA$4)</f>
        <v>10</v>
      </c>
      <c r="F677" s="16">
        <f>INDEX($J$3:$N$7,MATCH(B677,$J$3:$J$7,0),MATCH(C677,$J$3:$N$3,0))</f>
        <v>0.09</v>
      </c>
      <c r="G677" s="9">
        <f t="shared" si="31"/>
        <v>9.1</v>
      </c>
      <c r="H677" s="9">
        <f>G677*D677</f>
        <v>3157.7</v>
      </c>
      <c r="I677" s="22"/>
      <c r="P677" s="1" t="str">
        <f t="shared" si="32"/>
        <v>39173AgraLaptop</v>
      </c>
      <c r="Q677" s="1">
        <v>39173</v>
      </c>
      <c r="R677" s="1" t="s">
        <v>1654</v>
      </c>
      <c r="S677" s="1" t="s">
        <v>1648</v>
      </c>
      <c r="T677">
        <v>498</v>
      </c>
    </row>
    <row r="678" spans="1:20" x14ac:dyDescent="0.3">
      <c r="A678" s="8">
        <v>39105</v>
      </c>
      <c r="B678" s="8" t="s">
        <v>1646</v>
      </c>
      <c r="C678" s="8" t="s">
        <v>1650</v>
      </c>
      <c r="D678" s="9">
        <f t="shared" si="30"/>
        <v>460</v>
      </c>
      <c r="E678" s="9">
        <f>LOOKUP(C678,$X$3:$AA$4)</f>
        <v>500</v>
      </c>
      <c r="F678" s="16">
        <f>INDEX($J$3:$N$7,MATCH(B678,$J$3:$J$7,0),MATCH(C678,$J$3:$N$3,0))</f>
        <v>0.24</v>
      </c>
      <c r="G678" s="9">
        <f t="shared" si="31"/>
        <v>380</v>
      </c>
      <c r="H678" s="9">
        <f>G678*D678</f>
        <v>174800</v>
      </c>
      <c r="I678" s="22"/>
      <c r="P678" s="1" t="str">
        <f t="shared" si="32"/>
        <v>39112AgraLaptop</v>
      </c>
      <c r="Q678" s="1">
        <v>39112</v>
      </c>
      <c r="R678" s="1" t="s">
        <v>1654</v>
      </c>
      <c r="S678" s="1" t="s">
        <v>1648</v>
      </c>
      <c r="T678">
        <v>111</v>
      </c>
    </row>
    <row r="679" spans="1:20" x14ac:dyDescent="0.3">
      <c r="A679" s="8">
        <v>39105</v>
      </c>
      <c r="B679" s="8" t="s">
        <v>1646</v>
      </c>
      <c r="C679" s="8" t="s">
        <v>1651</v>
      </c>
      <c r="D679" s="9">
        <f t="shared" si="30"/>
        <v>143</v>
      </c>
      <c r="E679" s="9">
        <f>LOOKUP(C679,$X$3:$AA$4)</f>
        <v>10</v>
      </c>
      <c r="F679" s="16">
        <f>INDEX($J$3:$N$7,MATCH(B679,$J$3:$J$7,0),MATCH(C679,$J$3:$N$3,0))</f>
        <v>0.33</v>
      </c>
      <c r="G679" s="9">
        <f t="shared" si="31"/>
        <v>6.6999999999999993</v>
      </c>
      <c r="H679" s="9">
        <f>G679*D679</f>
        <v>958.09999999999991</v>
      </c>
      <c r="I679" s="22"/>
      <c r="P679" s="1" t="str">
        <f t="shared" si="32"/>
        <v>39078AgraChair</v>
      </c>
      <c r="Q679" s="1">
        <v>39078</v>
      </c>
      <c r="R679" s="1" t="s">
        <v>1654</v>
      </c>
      <c r="S679" s="1" t="s">
        <v>1651</v>
      </c>
      <c r="T679">
        <v>404</v>
      </c>
    </row>
    <row r="680" spans="1:20" x14ac:dyDescent="0.3">
      <c r="A680" s="8">
        <v>39105</v>
      </c>
      <c r="B680" s="8" t="s">
        <v>1647</v>
      </c>
      <c r="C680" s="8" t="s">
        <v>1648</v>
      </c>
      <c r="D680" s="9">
        <f t="shared" si="30"/>
        <v>454</v>
      </c>
      <c r="E680" s="9">
        <f>LOOKUP(C680,$X$3:$AA$4)</f>
        <v>200</v>
      </c>
      <c r="F680" s="16">
        <f>INDEX($J$3:$N$7,MATCH(B680,$J$3:$J$7,0),MATCH(C680,$J$3:$N$3,0))</f>
        <v>0.1</v>
      </c>
      <c r="G680" s="9">
        <f t="shared" si="31"/>
        <v>180</v>
      </c>
      <c r="H680" s="9">
        <f>G680*D680</f>
        <v>81720</v>
      </c>
      <c r="I680" s="22"/>
      <c r="P680" s="1" t="str">
        <f t="shared" si="32"/>
        <v>39133AgraLaptop</v>
      </c>
      <c r="Q680" s="1">
        <v>39133</v>
      </c>
      <c r="R680" s="1" t="s">
        <v>1654</v>
      </c>
      <c r="S680" s="1" t="s">
        <v>1648</v>
      </c>
      <c r="T680">
        <v>461</v>
      </c>
    </row>
    <row r="681" spans="1:20" x14ac:dyDescent="0.3">
      <c r="A681" s="8">
        <v>39105</v>
      </c>
      <c r="B681" s="8" t="s">
        <v>1647</v>
      </c>
      <c r="C681" s="8" t="s">
        <v>1649</v>
      </c>
      <c r="D681" s="9">
        <f t="shared" si="30"/>
        <v>173</v>
      </c>
      <c r="E681" s="9">
        <f>LOOKUP(C681,$X$3:$AA$4)</f>
        <v>10</v>
      </c>
      <c r="F681" s="16">
        <f>INDEX($J$3:$N$7,MATCH(B681,$J$3:$J$7,0),MATCH(C681,$J$3:$N$3,0))</f>
        <v>0.05</v>
      </c>
      <c r="G681" s="9">
        <f t="shared" si="31"/>
        <v>9.5</v>
      </c>
      <c r="H681" s="9">
        <f>G681*D681</f>
        <v>1643.5</v>
      </c>
      <c r="I681" s="22"/>
      <c r="P681" s="1" t="str">
        <f t="shared" si="32"/>
        <v>39146AgraLaptop</v>
      </c>
      <c r="Q681" s="1">
        <v>39146</v>
      </c>
      <c r="R681" s="1" t="s">
        <v>1654</v>
      </c>
      <c r="S681" s="1" t="s">
        <v>1648</v>
      </c>
      <c r="T681">
        <v>104</v>
      </c>
    </row>
    <row r="682" spans="1:20" x14ac:dyDescent="0.3">
      <c r="A682" s="8">
        <v>39105</v>
      </c>
      <c r="B682" s="8" t="s">
        <v>1647</v>
      </c>
      <c r="C682" s="8" t="s">
        <v>1650</v>
      </c>
      <c r="D682" s="9">
        <f t="shared" si="30"/>
        <v>394</v>
      </c>
      <c r="E682" s="9">
        <f>LOOKUP(C682,$X$3:$AA$4)</f>
        <v>500</v>
      </c>
      <c r="F682" s="16">
        <f>INDEX($J$3:$N$7,MATCH(B682,$J$3:$J$7,0),MATCH(C682,$J$3:$N$3,0))</f>
        <v>0.2</v>
      </c>
      <c r="G682" s="9">
        <f t="shared" si="31"/>
        <v>400</v>
      </c>
      <c r="H682" s="9">
        <f>G682*D682</f>
        <v>157600</v>
      </c>
      <c r="I682" s="22"/>
      <c r="P682" s="1" t="str">
        <f t="shared" si="32"/>
        <v>39148Mumbaiiphone</v>
      </c>
      <c r="Q682" s="1">
        <v>39148</v>
      </c>
      <c r="R682" s="1" t="s">
        <v>1647</v>
      </c>
      <c r="S682" s="1" t="s">
        <v>1650</v>
      </c>
      <c r="T682">
        <v>436</v>
      </c>
    </row>
    <row r="683" spans="1:20" x14ac:dyDescent="0.3">
      <c r="A683" s="8">
        <v>39105</v>
      </c>
      <c r="B683" s="8" t="s">
        <v>1647</v>
      </c>
      <c r="C683" s="8" t="s">
        <v>1651</v>
      </c>
      <c r="D683" s="9">
        <f t="shared" si="30"/>
        <v>103</v>
      </c>
      <c r="E683" s="9">
        <f>LOOKUP(C683,$X$3:$AA$4)</f>
        <v>10</v>
      </c>
      <c r="F683" s="16">
        <f>INDEX($J$3:$N$7,MATCH(B683,$J$3:$J$7,0),MATCH(C683,$J$3:$N$3,0))</f>
        <v>0.4</v>
      </c>
      <c r="G683" s="9">
        <f t="shared" si="31"/>
        <v>6</v>
      </c>
      <c r="H683" s="9">
        <f>G683*D683</f>
        <v>618</v>
      </c>
      <c r="I683" s="22"/>
      <c r="P683" s="1" t="str">
        <f t="shared" si="32"/>
        <v>39156Delhiiphone</v>
      </c>
      <c r="Q683" s="1">
        <v>39156</v>
      </c>
      <c r="R683" s="1" t="s">
        <v>1646</v>
      </c>
      <c r="S683" s="1" t="s">
        <v>1650</v>
      </c>
      <c r="T683">
        <v>188</v>
      </c>
    </row>
    <row r="684" spans="1:20" x14ac:dyDescent="0.3">
      <c r="A684" s="8">
        <v>39105</v>
      </c>
      <c r="B684" s="8" t="s">
        <v>1653</v>
      </c>
      <c r="C684" s="8" t="s">
        <v>1648</v>
      </c>
      <c r="D684" s="9">
        <f t="shared" si="30"/>
        <v>192</v>
      </c>
      <c r="E684" s="9">
        <f>LOOKUP(C684,$X$3:$AA$4)</f>
        <v>200</v>
      </c>
      <c r="F684" s="16">
        <f>INDEX($J$3:$N$7,MATCH(B684,$J$3:$J$7,0),MATCH(C684,$J$3:$N$3,0))</f>
        <v>0.09</v>
      </c>
      <c r="G684" s="9">
        <f t="shared" si="31"/>
        <v>182</v>
      </c>
      <c r="H684" s="9">
        <f>G684*D684</f>
        <v>34944</v>
      </c>
      <c r="I684" s="22"/>
      <c r="P684" s="1" t="str">
        <f t="shared" si="32"/>
        <v>39168JaipurLaptop</v>
      </c>
      <c r="Q684" s="1">
        <v>39168</v>
      </c>
      <c r="R684" s="1" t="s">
        <v>1653</v>
      </c>
      <c r="S684" s="1" t="s">
        <v>1648</v>
      </c>
      <c r="T684">
        <v>126</v>
      </c>
    </row>
    <row r="685" spans="1:20" x14ac:dyDescent="0.3">
      <c r="A685" s="8">
        <v>39105</v>
      </c>
      <c r="B685" s="8" t="s">
        <v>1653</v>
      </c>
      <c r="C685" s="8" t="s">
        <v>1649</v>
      </c>
      <c r="D685" s="9">
        <f t="shared" si="30"/>
        <v>341</v>
      </c>
      <c r="E685" s="9">
        <f>LOOKUP(C685,$X$3:$AA$4)</f>
        <v>10</v>
      </c>
      <c r="F685" s="16">
        <f>INDEX($J$3:$N$7,MATCH(B685,$J$3:$J$7,0),MATCH(C685,$J$3:$N$3,0))</f>
        <v>0.08</v>
      </c>
      <c r="G685" s="9">
        <f t="shared" si="31"/>
        <v>9.2000000000000011</v>
      </c>
      <c r="H685" s="9">
        <f>G685*D685</f>
        <v>3137.2000000000003</v>
      </c>
      <c r="I685" s="22"/>
      <c r="P685" s="1" t="str">
        <f t="shared" si="32"/>
        <v>39134DelhiBulb</v>
      </c>
      <c r="Q685" s="1">
        <v>39134</v>
      </c>
      <c r="R685" s="1" t="s">
        <v>1646</v>
      </c>
      <c r="S685" s="1" t="s">
        <v>1649</v>
      </c>
      <c r="T685">
        <v>463</v>
      </c>
    </row>
    <row r="686" spans="1:20" x14ac:dyDescent="0.3">
      <c r="A686" s="8">
        <v>39105</v>
      </c>
      <c r="B686" s="8" t="s">
        <v>1653</v>
      </c>
      <c r="C686" s="8" t="s">
        <v>1650</v>
      </c>
      <c r="D686" s="9">
        <f t="shared" si="30"/>
        <v>218</v>
      </c>
      <c r="E686" s="9">
        <f>LOOKUP(C686,$X$3:$AA$4)</f>
        <v>500</v>
      </c>
      <c r="F686" s="16">
        <f>INDEX($J$3:$N$7,MATCH(B686,$J$3:$J$7,0),MATCH(C686,$J$3:$N$3,0))</f>
        <v>0.2</v>
      </c>
      <c r="G686" s="9">
        <f t="shared" si="31"/>
        <v>400</v>
      </c>
      <c r="H686" s="9">
        <f>G686*D686</f>
        <v>87200</v>
      </c>
      <c r="I686" s="22"/>
      <c r="P686" s="1" t="str">
        <f t="shared" si="32"/>
        <v>39165MumbaiLaptop</v>
      </c>
      <c r="Q686" s="1">
        <v>39165</v>
      </c>
      <c r="R686" s="1" t="s">
        <v>1647</v>
      </c>
      <c r="S686" s="1" t="s">
        <v>1648</v>
      </c>
      <c r="T686">
        <v>470</v>
      </c>
    </row>
    <row r="687" spans="1:20" x14ac:dyDescent="0.3">
      <c r="A687" s="8">
        <v>39105</v>
      </c>
      <c r="B687" s="8" t="s">
        <v>1653</v>
      </c>
      <c r="C687" s="8" t="s">
        <v>1651</v>
      </c>
      <c r="D687" s="9">
        <f t="shared" si="30"/>
        <v>225</v>
      </c>
      <c r="E687" s="9">
        <f>LOOKUP(C687,$X$3:$AA$4)</f>
        <v>10</v>
      </c>
      <c r="F687" s="16">
        <f>INDEX($J$3:$N$7,MATCH(B687,$J$3:$J$7,0),MATCH(C687,$J$3:$N$3,0))</f>
        <v>0.36</v>
      </c>
      <c r="G687" s="9">
        <f t="shared" si="31"/>
        <v>6.4</v>
      </c>
      <c r="H687" s="9">
        <f>G687*D687</f>
        <v>1440</v>
      </c>
      <c r="I687" s="22"/>
      <c r="P687" s="1" t="str">
        <f t="shared" si="32"/>
        <v>39127DelhiBulb</v>
      </c>
      <c r="Q687" s="1">
        <v>39127</v>
      </c>
      <c r="R687" s="1" t="s">
        <v>1646</v>
      </c>
      <c r="S687" s="1" t="s">
        <v>1649</v>
      </c>
      <c r="T687">
        <v>222</v>
      </c>
    </row>
    <row r="688" spans="1:20" x14ac:dyDescent="0.3">
      <c r="A688" s="8">
        <v>39105</v>
      </c>
      <c r="B688" s="8" t="s">
        <v>1654</v>
      </c>
      <c r="C688" s="8" t="s">
        <v>1648</v>
      </c>
      <c r="D688" s="9">
        <f t="shared" si="30"/>
        <v>113</v>
      </c>
      <c r="E688" s="9">
        <f>LOOKUP(C688,$X$3:$AA$4)</f>
        <v>200</v>
      </c>
      <c r="F688" s="16">
        <f>INDEX($J$3:$N$7,MATCH(B688,$J$3:$J$7,0),MATCH(C688,$J$3:$N$3,0))</f>
        <v>0.05</v>
      </c>
      <c r="G688" s="9">
        <f t="shared" si="31"/>
        <v>190</v>
      </c>
      <c r="H688" s="9">
        <f>G688*D688</f>
        <v>21470</v>
      </c>
      <c r="I688" s="22"/>
      <c r="P688" s="1" t="str">
        <f t="shared" si="32"/>
        <v>39095JaipurBulb</v>
      </c>
      <c r="Q688" s="1">
        <v>39095</v>
      </c>
      <c r="R688" s="1" t="s">
        <v>1653</v>
      </c>
      <c r="S688" s="1" t="s">
        <v>1649</v>
      </c>
      <c r="T688">
        <v>497</v>
      </c>
    </row>
    <row r="689" spans="1:20" x14ac:dyDescent="0.3">
      <c r="A689" s="8">
        <v>39105</v>
      </c>
      <c r="B689" s="8" t="s">
        <v>1654</v>
      </c>
      <c r="C689" s="8" t="s">
        <v>1649</v>
      </c>
      <c r="D689" s="9">
        <f t="shared" si="30"/>
        <v>421</v>
      </c>
      <c r="E689" s="9">
        <f>LOOKUP(C689,$X$3:$AA$4)</f>
        <v>10</v>
      </c>
      <c r="F689" s="16">
        <f>INDEX($J$3:$N$7,MATCH(B689,$J$3:$J$7,0),MATCH(C689,$J$3:$N$3,0))</f>
        <v>0.06</v>
      </c>
      <c r="G689" s="9">
        <f t="shared" si="31"/>
        <v>9.3999999999999986</v>
      </c>
      <c r="H689" s="9">
        <f>G689*D689</f>
        <v>3957.3999999999992</v>
      </c>
      <c r="I689" s="22"/>
      <c r="P689" s="1" t="str">
        <f t="shared" si="32"/>
        <v>39105MumbaiBulb</v>
      </c>
      <c r="Q689" s="1">
        <v>39105</v>
      </c>
      <c r="R689" s="1" t="s">
        <v>1647</v>
      </c>
      <c r="S689" s="1" t="s">
        <v>1649</v>
      </c>
      <c r="T689">
        <v>173</v>
      </c>
    </row>
    <row r="690" spans="1:20" x14ac:dyDescent="0.3">
      <c r="A690" s="8">
        <v>39105</v>
      </c>
      <c r="B690" s="8" t="s">
        <v>1654</v>
      </c>
      <c r="C690" s="8" t="s">
        <v>1650</v>
      </c>
      <c r="D690" s="9">
        <f t="shared" si="30"/>
        <v>376</v>
      </c>
      <c r="E690" s="9">
        <f>LOOKUP(C690,$X$3:$AA$4)</f>
        <v>500</v>
      </c>
      <c r="F690" s="16">
        <f>INDEX($J$3:$N$7,MATCH(B690,$J$3:$J$7,0),MATCH(C690,$J$3:$N$3,0))</f>
        <v>0.25</v>
      </c>
      <c r="G690" s="9">
        <f t="shared" si="31"/>
        <v>375</v>
      </c>
      <c r="H690" s="9">
        <f>G690*D690</f>
        <v>141000</v>
      </c>
      <c r="I690" s="22"/>
      <c r="P690" s="1" t="str">
        <f t="shared" si="32"/>
        <v>39155JaipurChair</v>
      </c>
      <c r="Q690" s="1">
        <v>39155</v>
      </c>
      <c r="R690" s="1" t="s">
        <v>1653</v>
      </c>
      <c r="S690" s="1" t="s">
        <v>1651</v>
      </c>
      <c r="T690">
        <v>409</v>
      </c>
    </row>
    <row r="691" spans="1:20" x14ac:dyDescent="0.3">
      <c r="A691" s="8">
        <v>39105</v>
      </c>
      <c r="B691" s="8" t="s">
        <v>1654</v>
      </c>
      <c r="C691" s="8" t="s">
        <v>1651</v>
      </c>
      <c r="D691" s="9">
        <f t="shared" si="30"/>
        <v>244</v>
      </c>
      <c r="E691" s="9">
        <f>LOOKUP(C691,$X$3:$AA$4)</f>
        <v>10</v>
      </c>
      <c r="F691" s="16">
        <f>INDEX($J$3:$N$7,MATCH(B691,$J$3:$J$7,0),MATCH(C691,$J$3:$N$3,0))</f>
        <v>0.4</v>
      </c>
      <c r="G691" s="9">
        <f t="shared" si="31"/>
        <v>6</v>
      </c>
      <c r="H691" s="9">
        <f>G691*D691</f>
        <v>1464</v>
      </c>
      <c r="I691" s="22"/>
      <c r="P691" s="1" t="str">
        <f t="shared" si="32"/>
        <v>39111Jaipuriphone</v>
      </c>
      <c r="Q691" s="1">
        <v>39111</v>
      </c>
      <c r="R691" s="1" t="s">
        <v>1653</v>
      </c>
      <c r="S691" s="1" t="s">
        <v>1650</v>
      </c>
      <c r="T691">
        <v>490</v>
      </c>
    </row>
    <row r="692" spans="1:20" x14ac:dyDescent="0.3">
      <c r="A692" s="8">
        <v>39106</v>
      </c>
      <c r="B692" s="8" t="s">
        <v>1646</v>
      </c>
      <c r="C692" s="8" t="s">
        <v>1648</v>
      </c>
      <c r="D692" s="9">
        <f t="shared" si="30"/>
        <v>386</v>
      </c>
      <c r="E692" s="9">
        <f>LOOKUP(C692,$X$3:$AA$4)</f>
        <v>200</v>
      </c>
      <c r="F692" s="16">
        <f>INDEX($J$3:$N$7,MATCH(B692,$J$3:$J$7,0),MATCH(C692,$J$3:$N$3,0))</f>
        <v>0.13</v>
      </c>
      <c r="G692" s="9">
        <f t="shared" si="31"/>
        <v>174</v>
      </c>
      <c r="H692" s="9">
        <f>G692*D692</f>
        <v>67164</v>
      </c>
      <c r="I692" s="22"/>
      <c r="P692" s="1" t="str">
        <f t="shared" si="32"/>
        <v>39129DelhiChair</v>
      </c>
      <c r="Q692" s="1">
        <v>39129</v>
      </c>
      <c r="R692" s="1" t="s">
        <v>1646</v>
      </c>
      <c r="S692" s="1" t="s">
        <v>1651</v>
      </c>
      <c r="T692">
        <v>483</v>
      </c>
    </row>
    <row r="693" spans="1:20" x14ac:dyDescent="0.3">
      <c r="A693" s="8">
        <v>39106</v>
      </c>
      <c r="B693" s="8" t="s">
        <v>1646</v>
      </c>
      <c r="C693" s="8" t="s">
        <v>1649</v>
      </c>
      <c r="D693" s="9">
        <f t="shared" si="30"/>
        <v>494</v>
      </c>
      <c r="E693" s="9">
        <f>LOOKUP(C693,$X$3:$AA$4)</f>
        <v>10</v>
      </c>
      <c r="F693" s="16">
        <f>INDEX($J$3:$N$7,MATCH(B693,$J$3:$J$7,0),MATCH(C693,$J$3:$N$3,0))</f>
        <v>0.09</v>
      </c>
      <c r="G693" s="9">
        <f t="shared" si="31"/>
        <v>9.1</v>
      </c>
      <c r="H693" s="9">
        <f>G693*D693</f>
        <v>4495.3999999999996</v>
      </c>
      <c r="I693" s="22"/>
      <c r="P693" s="1" t="str">
        <f t="shared" si="32"/>
        <v>39129MumbaiChair</v>
      </c>
      <c r="Q693" s="1">
        <v>39129</v>
      </c>
      <c r="R693" s="1" t="s">
        <v>1647</v>
      </c>
      <c r="S693" s="1" t="s">
        <v>1651</v>
      </c>
      <c r="T693">
        <v>301</v>
      </c>
    </row>
    <row r="694" spans="1:20" x14ac:dyDescent="0.3">
      <c r="A694" s="8">
        <v>39106</v>
      </c>
      <c r="B694" s="8" t="s">
        <v>1646</v>
      </c>
      <c r="C694" s="8" t="s">
        <v>1650</v>
      </c>
      <c r="D694" s="9">
        <f t="shared" si="30"/>
        <v>410</v>
      </c>
      <c r="E694" s="9">
        <f>LOOKUP(C694,$X$3:$AA$4)</f>
        <v>500</v>
      </c>
      <c r="F694" s="16">
        <f>INDEX($J$3:$N$7,MATCH(B694,$J$3:$J$7,0),MATCH(C694,$J$3:$N$3,0))</f>
        <v>0.24</v>
      </c>
      <c r="G694" s="9">
        <f t="shared" si="31"/>
        <v>380</v>
      </c>
      <c r="H694" s="9">
        <f>G694*D694</f>
        <v>155800</v>
      </c>
      <c r="I694" s="22"/>
      <c r="P694" s="1" t="str">
        <f t="shared" si="32"/>
        <v>39139JaipurLaptop</v>
      </c>
      <c r="Q694" s="1">
        <v>39139</v>
      </c>
      <c r="R694" s="1" t="s">
        <v>1653</v>
      </c>
      <c r="S694" s="1" t="s">
        <v>1648</v>
      </c>
      <c r="T694">
        <v>291</v>
      </c>
    </row>
    <row r="695" spans="1:20" x14ac:dyDescent="0.3">
      <c r="A695" s="8">
        <v>39106</v>
      </c>
      <c r="B695" s="8" t="s">
        <v>1646</v>
      </c>
      <c r="C695" s="8" t="s">
        <v>1651</v>
      </c>
      <c r="D695" s="9">
        <f t="shared" si="30"/>
        <v>411</v>
      </c>
      <c r="E695" s="9">
        <f>LOOKUP(C695,$X$3:$AA$4)</f>
        <v>10</v>
      </c>
      <c r="F695" s="16">
        <f>INDEX($J$3:$N$7,MATCH(B695,$J$3:$J$7,0),MATCH(C695,$J$3:$N$3,0))</f>
        <v>0.33</v>
      </c>
      <c r="G695" s="9">
        <f t="shared" si="31"/>
        <v>6.6999999999999993</v>
      </c>
      <c r="H695" s="9">
        <f>G695*D695</f>
        <v>2753.7</v>
      </c>
      <c r="I695" s="22"/>
      <c r="P695" s="1" t="str">
        <f t="shared" si="32"/>
        <v>39157AgraLaptop</v>
      </c>
      <c r="Q695" s="1">
        <v>39157</v>
      </c>
      <c r="R695" s="1" t="s">
        <v>1654</v>
      </c>
      <c r="S695" s="1" t="s">
        <v>1648</v>
      </c>
      <c r="T695">
        <v>215</v>
      </c>
    </row>
    <row r="696" spans="1:20" x14ac:dyDescent="0.3">
      <c r="A696" s="8">
        <v>39106</v>
      </c>
      <c r="B696" s="8" t="s">
        <v>1647</v>
      </c>
      <c r="C696" s="8" t="s">
        <v>1648</v>
      </c>
      <c r="D696" s="9">
        <f t="shared" si="30"/>
        <v>472</v>
      </c>
      <c r="E696" s="9">
        <f>LOOKUP(C696,$X$3:$AA$4)</f>
        <v>200</v>
      </c>
      <c r="F696" s="16">
        <f>INDEX($J$3:$N$7,MATCH(B696,$J$3:$J$7,0),MATCH(C696,$J$3:$N$3,0))</f>
        <v>0.1</v>
      </c>
      <c r="G696" s="9">
        <f t="shared" si="31"/>
        <v>180</v>
      </c>
      <c r="H696" s="9">
        <f>G696*D696</f>
        <v>84960</v>
      </c>
      <c r="I696" s="22"/>
      <c r="P696" s="1" t="str">
        <f t="shared" si="32"/>
        <v>39173Agraiphone</v>
      </c>
      <c r="Q696" s="1">
        <v>39173</v>
      </c>
      <c r="R696" s="1" t="s">
        <v>1654</v>
      </c>
      <c r="S696" s="1" t="s">
        <v>1650</v>
      </c>
      <c r="T696">
        <v>154</v>
      </c>
    </row>
    <row r="697" spans="1:20" x14ac:dyDescent="0.3">
      <c r="A697" s="8">
        <v>39106</v>
      </c>
      <c r="B697" s="8" t="s">
        <v>1647</v>
      </c>
      <c r="C697" s="8" t="s">
        <v>1649</v>
      </c>
      <c r="D697" s="9">
        <f t="shared" si="30"/>
        <v>107</v>
      </c>
      <c r="E697" s="9">
        <f>LOOKUP(C697,$X$3:$AA$4)</f>
        <v>10</v>
      </c>
      <c r="F697" s="16">
        <f>INDEX($J$3:$N$7,MATCH(B697,$J$3:$J$7,0),MATCH(C697,$J$3:$N$3,0))</f>
        <v>0.05</v>
      </c>
      <c r="G697" s="9">
        <f t="shared" si="31"/>
        <v>9.5</v>
      </c>
      <c r="H697" s="9">
        <f>G697*D697</f>
        <v>1016.5</v>
      </c>
      <c r="I697" s="22"/>
      <c r="P697" s="1" t="str">
        <f t="shared" si="32"/>
        <v>39070DelhiChair</v>
      </c>
      <c r="Q697" s="1">
        <v>39070</v>
      </c>
      <c r="R697" s="1" t="s">
        <v>1646</v>
      </c>
      <c r="S697" s="1" t="s">
        <v>1651</v>
      </c>
      <c r="T697">
        <v>282</v>
      </c>
    </row>
    <row r="698" spans="1:20" x14ac:dyDescent="0.3">
      <c r="A698" s="8">
        <v>39106</v>
      </c>
      <c r="B698" s="8" t="s">
        <v>1647</v>
      </c>
      <c r="C698" s="8" t="s">
        <v>1650</v>
      </c>
      <c r="D698" s="9">
        <f t="shared" si="30"/>
        <v>246</v>
      </c>
      <c r="E698" s="9">
        <f>LOOKUP(C698,$X$3:$AA$4)</f>
        <v>500</v>
      </c>
      <c r="F698" s="16">
        <f>INDEX($J$3:$N$7,MATCH(B698,$J$3:$J$7,0),MATCH(C698,$J$3:$N$3,0))</f>
        <v>0.2</v>
      </c>
      <c r="G698" s="9">
        <f t="shared" si="31"/>
        <v>400</v>
      </c>
      <c r="H698" s="9">
        <f>G698*D698</f>
        <v>98400</v>
      </c>
      <c r="I698" s="22"/>
      <c r="P698" s="1" t="str">
        <f t="shared" si="32"/>
        <v>39084Mumbaiiphone</v>
      </c>
      <c r="Q698" s="1">
        <v>39084</v>
      </c>
      <c r="R698" s="1" t="s">
        <v>1647</v>
      </c>
      <c r="S698" s="1" t="s">
        <v>1650</v>
      </c>
      <c r="T698">
        <v>323</v>
      </c>
    </row>
    <row r="699" spans="1:20" x14ac:dyDescent="0.3">
      <c r="A699" s="8">
        <v>39106</v>
      </c>
      <c r="B699" s="8" t="s">
        <v>1647</v>
      </c>
      <c r="C699" s="8" t="s">
        <v>1651</v>
      </c>
      <c r="D699" s="9">
        <f t="shared" si="30"/>
        <v>110</v>
      </c>
      <c r="E699" s="9">
        <f>LOOKUP(C699,$X$3:$AA$4)</f>
        <v>10</v>
      </c>
      <c r="F699" s="16">
        <f>INDEX($J$3:$N$7,MATCH(B699,$J$3:$J$7,0),MATCH(C699,$J$3:$N$3,0))</f>
        <v>0.4</v>
      </c>
      <c r="G699" s="9">
        <f t="shared" si="31"/>
        <v>6</v>
      </c>
      <c r="H699" s="9">
        <f>G699*D699</f>
        <v>660</v>
      </c>
      <c r="I699" s="22"/>
      <c r="P699" s="1" t="str">
        <f t="shared" si="32"/>
        <v>39191MumbaiBulb</v>
      </c>
      <c r="Q699" s="1">
        <v>39191</v>
      </c>
      <c r="R699" s="1" t="s">
        <v>1647</v>
      </c>
      <c r="S699" s="1" t="s">
        <v>1649</v>
      </c>
      <c r="T699">
        <v>451</v>
      </c>
    </row>
    <row r="700" spans="1:20" x14ac:dyDescent="0.3">
      <c r="A700" s="8">
        <v>39106</v>
      </c>
      <c r="B700" s="8" t="s">
        <v>1653</v>
      </c>
      <c r="C700" s="8" t="s">
        <v>1648</v>
      </c>
      <c r="D700" s="9">
        <f t="shared" si="30"/>
        <v>305</v>
      </c>
      <c r="E700" s="9">
        <f>LOOKUP(C700,$X$3:$AA$4)</f>
        <v>200</v>
      </c>
      <c r="F700" s="16">
        <f>INDEX($J$3:$N$7,MATCH(B700,$J$3:$J$7,0),MATCH(C700,$J$3:$N$3,0))</f>
        <v>0.09</v>
      </c>
      <c r="G700" s="9">
        <f t="shared" si="31"/>
        <v>182</v>
      </c>
      <c r="H700" s="9">
        <f>G700*D700</f>
        <v>55510</v>
      </c>
      <c r="I700" s="22"/>
      <c r="P700" s="1" t="str">
        <f t="shared" si="32"/>
        <v>39084AgraChair</v>
      </c>
      <c r="Q700" s="1">
        <v>39084</v>
      </c>
      <c r="R700" s="1" t="s">
        <v>1654</v>
      </c>
      <c r="S700" s="1" t="s">
        <v>1651</v>
      </c>
      <c r="T700">
        <v>321</v>
      </c>
    </row>
    <row r="701" spans="1:20" x14ac:dyDescent="0.3">
      <c r="A701" s="8">
        <v>39106</v>
      </c>
      <c r="B701" s="8" t="s">
        <v>1653</v>
      </c>
      <c r="C701" s="8" t="s">
        <v>1649</v>
      </c>
      <c r="D701" s="9">
        <f t="shared" si="30"/>
        <v>431</v>
      </c>
      <c r="E701" s="9">
        <f>LOOKUP(C701,$X$3:$AA$4)</f>
        <v>10</v>
      </c>
      <c r="F701" s="16">
        <f>INDEX($J$3:$N$7,MATCH(B701,$J$3:$J$7,0),MATCH(C701,$J$3:$N$3,0))</f>
        <v>0.08</v>
      </c>
      <c r="G701" s="9">
        <f t="shared" si="31"/>
        <v>9.2000000000000011</v>
      </c>
      <c r="H701" s="9">
        <f>G701*D701</f>
        <v>3965.2000000000003</v>
      </c>
      <c r="I701" s="22"/>
      <c r="P701" s="1" t="str">
        <f t="shared" si="32"/>
        <v>39128DelhiLaptop</v>
      </c>
      <c r="Q701" s="1">
        <v>39128</v>
      </c>
      <c r="R701" s="1" t="s">
        <v>1646</v>
      </c>
      <c r="S701" s="1" t="s">
        <v>1648</v>
      </c>
      <c r="T701">
        <v>320</v>
      </c>
    </row>
    <row r="702" spans="1:20" x14ac:dyDescent="0.3">
      <c r="A702" s="8">
        <v>39106</v>
      </c>
      <c r="B702" s="8" t="s">
        <v>1653</v>
      </c>
      <c r="C702" s="8" t="s">
        <v>1650</v>
      </c>
      <c r="D702" s="9">
        <f t="shared" si="30"/>
        <v>199</v>
      </c>
      <c r="E702" s="9">
        <f>LOOKUP(C702,$X$3:$AA$4)</f>
        <v>500</v>
      </c>
      <c r="F702" s="16">
        <f>INDEX($J$3:$N$7,MATCH(B702,$J$3:$J$7,0),MATCH(C702,$J$3:$N$3,0))</f>
        <v>0.2</v>
      </c>
      <c r="G702" s="9">
        <f t="shared" si="31"/>
        <v>400</v>
      </c>
      <c r="H702" s="9">
        <f>G702*D702</f>
        <v>79600</v>
      </c>
      <c r="I702" s="22"/>
      <c r="P702" s="1" t="str">
        <f t="shared" si="32"/>
        <v>39159MumbaiBulb</v>
      </c>
      <c r="Q702" s="1">
        <v>39159</v>
      </c>
      <c r="R702" s="1" t="s">
        <v>1647</v>
      </c>
      <c r="S702" s="1" t="s">
        <v>1649</v>
      </c>
      <c r="T702">
        <v>371</v>
      </c>
    </row>
    <row r="703" spans="1:20" x14ac:dyDescent="0.3">
      <c r="A703" s="8">
        <v>39106</v>
      </c>
      <c r="B703" s="8" t="s">
        <v>1653</v>
      </c>
      <c r="C703" s="8" t="s">
        <v>1651</v>
      </c>
      <c r="D703" s="9">
        <f t="shared" si="30"/>
        <v>370</v>
      </c>
      <c r="E703" s="9">
        <f>LOOKUP(C703,$X$3:$AA$4)</f>
        <v>10</v>
      </c>
      <c r="F703" s="16">
        <f>INDEX($J$3:$N$7,MATCH(B703,$J$3:$J$7,0),MATCH(C703,$J$3:$N$3,0))</f>
        <v>0.36</v>
      </c>
      <c r="G703" s="9">
        <f t="shared" si="31"/>
        <v>6.4</v>
      </c>
      <c r="H703" s="9">
        <f>G703*D703</f>
        <v>2368</v>
      </c>
      <c r="I703" s="22"/>
      <c r="P703" s="1" t="str">
        <f t="shared" si="32"/>
        <v>39127MumbaiLaptop</v>
      </c>
      <c r="Q703" s="1">
        <v>39127</v>
      </c>
      <c r="R703" s="1" t="s">
        <v>1647</v>
      </c>
      <c r="S703" s="1" t="s">
        <v>1648</v>
      </c>
      <c r="T703">
        <v>115</v>
      </c>
    </row>
    <row r="704" spans="1:20" x14ac:dyDescent="0.3">
      <c r="A704" s="8">
        <v>39106</v>
      </c>
      <c r="B704" s="8" t="s">
        <v>1654</v>
      </c>
      <c r="C704" s="8" t="s">
        <v>1648</v>
      </c>
      <c r="D704" s="9">
        <f t="shared" si="30"/>
        <v>377</v>
      </c>
      <c r="E704" s="9">
        <f>LOOKUP(C704,$X$3:$AA$4)</f>
        <v>200</v>
      </c>
      <c r="F704" s="16">
        <f>INDEX($J$3:$N$7,MATCH(B704,$J$3:$J$7,0),MATCH(C704,$J$3:$N$3,0))</f>
        <v>0.05</v>
      </c>
      <c r="G704" s="9">
        <f t="shared" si="31"/>
        <v>190</v>
      </c>
      <c r="H704" s="9">
        <f>G704*D704</f>
        <v>71630</v>
      </c>
      <c r="I704" s="22"/>
      <c r="P704" s="1" t="str">
        <f t="shared" si="32"/>
        <v>39126DelhiBulb</v>
      </c>
      <c r="Q704" s="1">
        <v>39126</v>
      </c>
      <c r="R704" s="1" t="s">
        <v>1646</v>
      </c>
      <c r="S704" s="1" t="s">
        <v>1649</v>
      </c>
      <c r="T704">
        <v>491</v>
      </c>
    </row>
    <row r="705" spans="1:20" x14ac:dyDescent="0.3">
      <c r="A705" s="8">
        <v>39106</v>
      </c>
      <c r="B705" s="8" t="s">
        <v>1654</v>
      </c>
      <c r="C705" s="8" t="s">
        <v>1649</v>
      </c>
      <c r="D705" s="9">
        <f t="shared" si="30"/>
        <v>168</v>
      </c>
      <c r="E705" s="9">
        <f>LOOKUP(C705,$X$3:$AA$4)</f>
        <v>10</v>
      </c>
      <c r="F705" s="16">
        <f>INDEX($J$3:$N$7,MATCH(B705,$J$3:$J$7,0),MATCH(C705,$J$3:$N$3,0))</f>
        <v>0.06</v>
      </c>
      <c r="G705" s="9">
        <f t="shared" si="31"/>
        <v>9.3999999999999986</v>
      </c>
      <c r="H705" s="9">
        <f>G705*D705</f>
        <v>1579.1999999999998</v>
      </c>
      <c r="I705" s="22"/>
      <c r="P705" s="1" t="str">
        <f t="shared" si="32"/>
        <v>39184JaipurChair</v>
      </c>
      <c r="Q705" s="1">
        <v>39184</v>
      </c>
      <c r="R705" s="1" t="s">
        <v>1653</v>
      </c>
      <c r="S705" s="1" t="s">
        <v>1651</v>
      </c>
      <c r="T705">
        <v>334</v>
      </c>
    </row>
    <row r="706" spans="1:20" x14ac:dyDescent="0.3">
      <c r="A706" s="8">
        <v>39106</v>
      </c>
      <c r="B706" s="8" t="s">
        <v>1654</v>
      </c>
      <c r="C706" s="8" t="s">
        <v>1650</v>
      </c>
      <c r="D706" s="9">
        <f t="shared" si="30"/>
        <v>249</v>
      </c>
      <c r="E706" s="9">
        <f>LOOKUP(C706,$X$3:$AA$4)</f>
        <v>500</v>
      </c>
      <c r="F706" s="16">
        <f>INDEX($J$3:$N$7,MATCH(B706,$J$3:$J$7,0),MATCH(C706,$J$3:$N$3,0))</f>
        <v>0.25</v>
      </c>
      <c r="G706" s="9">
        <f t="shared" si="31"/>
        <v>375</v>
      </c>
      <c r="H706" s="9">
        <f>G706*D706</f>
        <v>93375</v>
      </c>
      <c r="I706" s="22"/>
      <c r="P706" s="1" t="str">
        <f t="shared" si="32"/>
        <v>39064DelhiBulb</v>
      </c>
      <c r="Q706" s="1">
        <v>39064</v>
      </c>
      <c r="R706" s="1" t="s">
        <v>1646</v>
      </c>
      <c r="S706" s="1" t="s">
        <v>1649</v>
      </c>
      <c r="T706">
        <v>255</v>
      </c>
    </row>
    <row r="707" spans="1:20" x14ac:dyDescent="0.3">
      <c r="A707" s="8">
        <v>39106</v>
      </c>
      <c r="B707" s="8" t="s">
        <v>1654</v>
      </c>
      <c r="C707" s="8" t="s">
        <v>1651</v>
      </c>
      <c r="D707" s="9">
        <f t="shared" si="30"/>
        <v>128</v>
      </c>
      <c r="E707" s="9">
        <f>LOOKUP(C707,$X$3:$AA$4)</f>
        <v>10</v>
      </c>
      <c r="F707" s="16">
        <f>INDEX($J$3:$N$7,MATCH(B707,$J$3:$J$7,0),MATCH(C707,$J$3:$N$3,0))</f>
        <v>0.4</v>
      </c>
      <c r="G707" s="9">
        <f t="shared" si="31"/>
        <v>6</v>
      </c>
      <c r="H707" s="9">
        <f>G707*D707</f>
        <v>768</v>
      </c>
      <c r="I707" s="22"/>
      <c r="P707" s="1" t="str">
        <f t="shared" si="32"/>
        <v>39079MumbaiBulb</v>
      </c>
      <c r="Q707" s="1">
        <v>39079</v>
      </c>
      <c r="R707" s="1" t="s">
        <v>1647</v>
      </c>
      <c r="S707" s="1" t="s">
        <v>1649</v>
      </c>
      <c r="T707">
        <v>129</v>
      </c>
    </row>
    <row r="708" spans="1:20" x14ac:dyDescent="0.3">
      <c r="A708" s="8">
        <v>39107</v>
      </c>
      <c r="B708" s="8" t="s">
        <v>1646</v>
      </c>
      <c r="C708" s="8" t="s">
        <v>1648</v>
      </c>
      <c r="D708" s="9">
        <f t="shared" si="30"/>
        <v>122</v>
      </c>
      <c r="E708" s="9">
        <f>LOOKUP(C708,$X$3:$AA$4)</f>
        <v>200</v>
      </c>
      <c r="F708" s="16">
        <f>INDEX($J$3:$N$7,MATCH(B708,$J$3:$J$7,0),MATCH(C708,$J$3:$N$3,0))</f>
        <v>0.13</v>
      </c>
      <c r="G708" s="9">
        <f t="shared" si="31"/>
        <v>174</v>
      </c>
      <c r="H708" s="9">
        <f>G708*D708</f>
        <v>21228</v>
      </c>
      <c r="I708" s="22"/>
      <c r="P708" s="1" t="str">
        <f t="shared" si="32"/>
        <v>39111MumbaiBulb</v>
      </c>
      <c r="Q708" s="1">
        <v>39111</v>
      </c>
      <c r="R708" s="1" t="s">
        <v>1647</v>
      </c>
      <c r="S708" s="1" t="s">
        <v>1649</v>
      </c>
      <c r="T708">
        <v>440</v>
      </c>
    </row>
    <row r="709" spans="1:20" x14ac:dyDescent="0.3">
      <c r="A709" s="8">
        <v>39107</v>
      </c>
      <c r="B709" s="8" t="s">
        <v>1646</v>
      </c>
      <c r="C709" s="8" t="s">
        <v>1649</v>
      </c>
      <c r="D709" s="9">
        <f t="shared" ref="D709:D772" si="33">VLOOKUP(A709&amp;B709&amp;C709,$P$4:$T$2061,5,0)</f>
        <v>366</v>
      </c>
      <c r="E709" s="9">
        <f>LOOKUP(C709,$X$3:$AA$4)</f>
        <v>10</v>
      </c>
      <c r="F709" s="16">
        <f>INDEX($J$3:$N$7,MATCH(B709,$J$3:$J$7,0),MATCH(C709,$J$3:$N$3,0))</f>
        <v>0.09</v>
      </c>
      <c r="G709" s="9">
        <f t="shared" ref="G709:G772" si="34">E709*(1-F709)</f>
        <v>9.1</v>
      </c>
      <c r="H709" s="9">
        <f>G709*D709</f>
        <v>3330.6</v>
      </c>
      <c r="I709" s="22"/>
      <c r="P709" s="1" t="str">
        <f t="shared" ref="P709:P772" si="35">Q709&amp;R709&amp;S709</f>
        <v>39176AgraChair</v>
      </c>
      <c r="Q709" s="1">
        <v>39176</v>
      </c>
      <c r="R709" s="1" t="s">
        <v>1654</v>
      </c>
      <c r="S709" s="1" t="s">
        <v>1651</v>
      </c>
      <c r="T709">
        <v>432</v>
      </c>
    </row>
    <row r="710" spans="1:20" x14ac:dyDescent="0.3">
      <c r="A710" s="8">
        <v>39107</v>
      </c>
      <c r="B710" s="8" t="s">
        <v>1646</v>
      </c>
      <c r="C710" s="8" t="s">
        <v>1650</v>
      </c>
      <c r="D710" s="9">
        <f t="shared" si="33"/>
        <v>262</v>
      </c>
      <c r="E710" s="9">
        <f>LOOKUP(C710,$X$3:$AA$4)</f>
        <v>500</v>
      </c>
      <c r="F710" s="16">
        <f>INDEX($J$3:$N$7,MATCH(B710,$J$3:$J$7,0),MATCH(C710,$J$3:$N$3,0))</f>
        <v>0.24</v>
      </c>
      <c r="G710" s="9">
        <f t="shared" si="34"/>
        <v>380</v>
      </c>
      <c r="H710" s="9">
        <f>G710*D710</f>
        <v>99560</v>
      </c>
      <c r="I710" s="22"/>
      <c r="P710" s="1" t="str">
        <f t="shared" si="35"/>
        <v>39134Delhiiphone</v>
      </c>
      <c r="Q710" s="1">
        <v>39134</v>
      </c>
      <c r="R710" s="1" t="s">
        <v>1646</v>
      </c>
      <c r="S710" s="1" t="s">
        <v>1650</v>
      </c>
      <c r="T710">
        <v>227</v>
      </c>
    </row>
    <row r="711" spans="1:20" x14ac:dyDescent="0.3">
      <c r="A711" s="8">
        <v>39107</v>
      </c>
      <c r="B711" s="8" t="s">
        <v>1646</v>
      </c>
      <c r="C711" s="8" t="s">
        <v>1651</v>
      </c>
      <c r="D711" s="9">
        <f t="shared" si="33"/>
        <v>440</v>
      </c>
      <c r="E711" s="9">
        <f>LOOKUP(C711,$X$3:$AA$4)</f>
        <v>10</v>
      </c>
      <c r="F711" s="16">
        <f>INDEX($J$3:$N$7,MATCH(B711,$J$3:$J$7,0),MATCH(C711,$J$3:$N$3,0))</f>
        <v>0.33</v>
      </c>
      <c r="G711" s="9">
        <f t="shared" si="34"/>
        <v>6.6999999999999993</v>
      </c>
      <c r="H711" s="9">
        <f>G711*D711</f>
        <v>2947.9999999999995</v>
      </c>
      <c r="I711" s="22"/>
      <c r="P711" s="1" t="str">
        <f t="shared" si="35"/>
        <v>39155Delhiiphone</v>
      </c>
      <c r="Q711" s="1">
        <v>39155</v>
      </c>
      <c r="R711" s="1" t="s">
        <v>1646</v>
      </c>
      <c r="S711" s="1" t="s">
        <v>1650</v>
      </c>
      <c r="T711">
        <v>304</v>
      </c>
    </row>
    <row r="712" spans="1:20" x14ac:dyDescent="0.3">
      <c r="A712" s="8">
        <v>39107</v>
      </c>
      <c r="B712" s="8" t="s">
        <v>1647</v>
      </c>
      <c r="C712" s="8" t="s">
        <v>1648</v>
      </c>
      <c r="D712" s="9">
        <f t="shared" si="33"/>
        <v>326</v>
      </c>
      <c r="E712" s="9">
        <f>LOOKUP(C712,$X$3:$AA$4)</f>
        <v>200</v>
      </c>
      <c r="F712" s="16">
        <f>INDEX($J$3:$N$7,MATCH(B712,$J$3:$J$7,0),MATCH(C712,$J$3:$N$3,0))</f>
        <v>0.1</v>
      </c>
      <c r="G712" s="9">
        <f t="shared" si="34"/>
        <v>180</v>
      </c>
      <c r="H712" s="9">
        <f>G712*D712</f>
        <v>58680</v>
      </c>
      <c r="I712" s="22"/>
      <c r="P712" s="1" t="str">
        <f t="shared" si="35"/>
        <v>39127Mumbaiiphone</v>
      </c>
      <c r="Q712" s="1">
        <v>39127</v>
      </c>
      <c r="R712" s="1" t="s">
        <v>1647</v>
      </c>
      <c r="S712" s="1" t="s">
        <v>1650</v>
      </c>
      <c r="T712">
        <v>134</v>
      </c>
    </row>
    <row r="713" spans="1:20" x14ac:dyDescent="0.3">
      <c r="A713" s="8">
        <v>39107</v>
      </c>
      <c r="B713" s="8" t="s">
        <v>1647</v>
      </c>
      <c r="C713" s="8" t="s">
        <v>1649</v>
      </c>
      <c r="D713" s="9">
        <f t="shared" si="33"/>
        <v>386</v>
      </c>
      <c r="E713" s="9">
        <f>LOOKUP(C713,$X$3:$AA$4)</f>
        <v>10</v>
      </c>
      <c r="F713" s="16">
        <f>INDEX($J$3:$N$7,MATCH(B713,$J$3:$J$7,0),MATCH(C713,$J$3:$N$3,0))</f>
        <v>0.05</v>
      </c>
      <c r="G713" s="9">
        <f t="shared" si="34"/>
        <v>9.5</v>
      </c>
      <c r="H713" s="9">
        <f>G713*D713</f>
        <v>3667</v>
      </c>
      <c r="I713" s="22"/>
      <c r="P713" s="1" t="str">
        <f t="shared" si="35"/>
        <v>39132DelhiBulb</v>
      </c>
      <c r="Q713" s="1">
        <v>39132</v>
      </c>
      <c r="R713" s="1" t="s">
        <v>1646</v>
      </c>
      <c r="S713" s="1" t="s">
        <v>1649</v>
      </c>
      <c r="T713">
        <v>332</v>
      </c>
    </row>
    <row r="714" spans="1:20" x14ac:dyDescent="0.3">
      <c r="A714" s="8">
        <v>39107</v>
      </c>
      <c r="B714" s="8" t="s">
        <v>1647</v>
      </c>
      <c r="C714" s="8" t="s">
        <v>1650</v>
      </c>
      <c r="D714" s="9">
        <f t="shared" si="33"/>
        <v>239</v>
      </c>
      <c r="E714" s="9">
        <f>LOOKUP(C714,$X$3:$AA$4)</f>
        <v>500</v>
      </c>
      <c r="F714" s="16">
        <f>INDEX($J$3:$N$7,MATCH(B714,$J$3:$J$7,0),MATCH(C714,$J$3:$N$3,0))</f>
        <v>0.2</v>
      </c>
      <c r="G714" s="9">
        <f t="shared" si="34"/>
        <v>400</v>
      </c>
      <c r="H714" s="9">
        <f>G714*D714</f>
        <v>95600</v>
      </c>
      <c r="I714" s="22"/>
      <c r="P714" s="1" t="str">
        <f t="shared" si="35"/>
        <v>39100JaipurChair</v>
      </c>
      <c r="Q714" s="1">
        <v>39100</v>
      </c>
      <c r="R714" s="1" t="s">
        <v>1653</v>
      </c>
      <c r="S714" s="1" t="s">
        <v>1651</v>
      </c>
      <c r="T714">
        <v>208</v>
      </c>
    </row>
    <row r="715" spans="1:20" x14ac:dyDescent="0.3">
      <c r="A715" s="8">
        <v>39107</v>
      </c>
      <c r="B715" s="8" t="s">
        <v>1647</v>
      </c>
      <c r="C715" s="8" t="s">
        <v>1651</v>
      </c>
      <c r="D715" s="9">
        <f t="shared" si="33"/>
        <v>315</v>
      </c>
      <c r="E715" s="9">
        <f>LOOKUP(C715,$X$3:$AA$4)</f>
        <v>10</v>
      </c>
      <c r="F715" s="16">
        <f>INDEX($J$3:$N$7,MATCH(B715,$J$3:$J$7,0),MATCH(C715,$J$3:$N$3,0))</f>
        <v>0.4</v>
      </c>
      <c r="G715" s="9">
        <f t="shared" si="34"/>
        <v>6</v>
      </c>
      <c r="H715" s="9">
        <f>G715*D715</f>
        <v>1890</v>
      </c>
      <c r="I715" s="22"/>
      <c r="P715" s="1" t="str">
        <f t="shared" si="35"/>
        <v>39105MumbaiChair</v>
      </c>
      <c r="Q715" s="1">
        <v>39105</v>
      </c>
      <c r="R715" s="1" t="s">
        <v>1647</v>
      </c>
      <c r="S715" s="1" t="s">
        <v>1651</v>
      </c>
      <c r="T715">
        <v>103</v>
      </c>
    </row>
    <row r="716" spans="1:20" x14ac:dyDescent="0.3">
      <c r="A716" s="8">
        <v>39107</v>
      </c>
      <c r="B716" s="8" t="s">
        <v>1653</v>
      </c>
      <c r="C716" s="8" t="s">
        <v>1648</v>
      </c>
      <c r="D716" s="9">
        <f t="shared" si="33"/>
        <v>235</v>
      </c>
      <c r="E716" s="9">
        <f>LOOKUP(C716,$X$3:$AA$4)</f>
        <v>200</v>
      </c>
      <c r="F716" s="16">
        <f>INDEX($J$3:$N$7,MATCH(B716,$J$3:$J$7,0),MATCH(C716,$J$3:$N$3,0))</f>
        <v>0.09</v>
      </c>
      <c r="G716" s="9">
        <f t="shared" si="34"/>
        <v>182</v>
      </c>
      <c r="H716" s="9">
        <f>G716*D716</f>
        <v>42770</v>
      </c>
      <c r="I716" s="22"/>
      <c r="P716" s="1" t="str">
        <f t="shared" si="35"/>
        <v>39149AgraBulb</v>
      </c>
      <c r="Q716" s="1">
        <v>39149</v>
      </c>
      <c r="R716" s="1" t="s">
        <v>1654</v>
      </c>
      <c r="S716" s="1" t="s">
        <v>1649</v>
      </c>
      <c r="T716">
        <v>395</v>
      </c>
    </row>
    <row r="717" spans="1:20" x14ac:dyDescent="0.3">
      <c r="A717" s="8">
        <v>39107</v>
      </c>
      <c r="B717" s="8" t="s">
        <v>1653</v>
      </c>
      <c r="C717" s="8" t="s">
        <v>1649</v>
      </c>
      <c r="D717" s="9">
        <f t="shared" si="33"/>
        <v>199</v>
      </c>
      <c r="E717" s="9">
        <f>LOOKUP(C717,$X$3:$AA$4)</f>
        <v>10</v>
      </c>
      <c r="F717" s="16">
        <f>INDEX($J$3:$N$7,MATCH(B717,$J$3:$J$7,0),MATCH(C717,$J$3:$N$3,0))</f>
        <v>0.08</v>
      </c>
      <c r="G717" s="9">
        <f t="shared" si="34"/>
        <v>9.2000000000000011</v>
      </c>
      <c r="H717" s="9">
        <f>G717*D717</f>
        <v>1830.8000000000002</v>
      </c>
      <c r="I717" s="22"/>
      <c r="P717" s="1" t="str">
        <f t="shared" si="35"/>
        <v>39155MumbaiBulb</v>
      </c>
      <c r="Q717" s="1">
        <v>39155</v>
      </c>
      <c r="R717" s="1" t="s">
        <v>1647</v>
      </c>
      <c r="S717" s="1" t="s">
        <v>1649</v>
      </c>
      <c r="T717">
        <v>317</v>
      </c>
    </row>
    <row r="718" spans="1:20" x14ac:dyDescent="0.3">
      <c r="A718" s="8">
        <v>39107</v>
      </c>
      <c r="B718" s="8" t="s">
        <v>1653</v>
      </c>
      <c r="C718" s="8" t="s">
        <v>1650</v>
      </c>
      <c r="D718" s="9">
        <f t="shared" si="33"/>
        <v>458</v>
      </c>
      <c r="E718" s="9">
        <f>LOOKUP(C718,$X$3:$AA$4)</f>
        <v>500</v>
      </c>
      <c r="F718" s="16">
        <f>INDEX($J$3:$N$7,MATCH(B718,$J$3:$J$7,0),MATCH(C718,$J$3:$N$3,0))</f>
        <v>0.2</v>
      </c>
      <c r="G718" s="9">
        <f t="shared" si="34"/>
        <v>400</v>
      </c>
      <c r="H718" s="9">
        <f>G718*D718</f>
        <v>183200</v>
      </c>
      <c r="I718" s="22"/>
      <c r="P718" s="1" t="str">
        <f t="shared" si="35"/>
        <v>39188MumbaiLaptop</v>
      </c>
      <c r="Q718" s="1">
        <v>39188</v>
      </c>
      <c r="R718" s="1" t="s">
        <v>1647</v>
      </c>
      <c r="S718" s="1" t="s">
        <v>1648</v>
      </c>
      <c r="T718">
        <v>426</v>
      </c>
    </row>
    <row r="719" spans="1:20" x14ac:dyDescent="0.3">
      <c r="A719" s="8">
        <v>39107</v>
      </c>
      <c r="B719" s="8" t="s">
        <v>1653</v>
      </c>
      <c r="C719" s="8" t="s">
        <v>1651</v>
      </c>
      <c r="D719" s="9">
        <f t="shared" si="33"/>
        <v>371</v>
      </c>
      <c r="E719" s="9">
        <f>LOOKUP(C719,$X$3:$AA$4)</f>
        <v>10</v>
      </c>
      <c r="F719" s="16">
        <f>INDEX($J$3:$N$7,MATCH(B719,$J$3:$J$7,0),MATCH(C719,$J$3:$N$3,0))</f>
        <v>0.36</v>
      </c>
      <c r="G719" s="9">
        <f t="shared" si="34"/>
        <v>6.4</v>
      </c>
      <c r="H719" s="9">
        <f>G719*D719</f>
        <v>2374.4</v>
      </c>
      <c r="I719" s="22"/>
      <c r="P719" s="1" t="str">
        <f t="shared" si="35"/>
        <v>39084DelhiChair</v>
      </c>
      <c r="Q719" s="1">
        <v>39084</v>
      </c>
      <c r="R719" s="1" t="s">
        <v>1646</v>
      </c>
      <c r="S719" s="1" t="s">
        <v>1651</v>
      </c>
      <c r="T719">
        <v>303</v>
      </c>
    </row>
    <row r="720" spans="1:20" x14ac:dyDescent="0.3">
      <c r="A720" s="8">
        <v>39107</v>
      </c>
      <c r="B720" s="8" t="s">
        <v>1654</v>
      </c>
      <c r="C720" s="8" t="s">
        <v>1648</v>
      </c>
      <c r="D720" s="9">
        <f t="shared" si="33"/>
        <v>407</v>
      </c>
      <c r="E720" s="9">
        <f>LOOKUP(C720,$X$3:$AA$4)</f>
        <v>200</v>
      </c>
      <c r="F720" s="16">
        <f>INDEX($J$3:$N$7,MATCH(B720,$J$3:$J$7,0),MATCH(C720,$J$3:$N$3,0))</f>
        <v>0.05</v>
      </c>
      <c r="G720" s="9">
        <f t="shared" si="34"/>
        <v>190</v>
      </c>
      <c r="H720" s="9">
        <f>G720*D720</f>
        <v>77330</v>
      </c>
      <c r="I720" s="22"/>
      <c r="P720" s="1" t="str">
        <f t="shared" si="35"/>
        <v>39104DelhiBulb</v>
      </c>
      <c r="Q720" s="1">
        <v>39104</v>
      </c>
      <c r="R720" s="1" t="s">
        <v>1646</v>
      </c>
      <c r="S720" s="1" t="s">
        <v>1649</v>
      </c>
      <c r="T720">
        <v>306</v>
      </c>
    </row>
    <row r="721" spans="1:20" x14ac:dyDescent="0.3">
      <c r="A721" s="8">
        <v>39107</v>
      </c>
      <c r="B721" s="8" t="s">
        <v>1654</v>
      </c>
      <c r="C721" s="8" t="s">
        <v>1649</v>
      </c>
      <c r="D721" s="9">
        <f t="shared" si="33"/>
        <v>246</v>
      </c>
      <c r="E721" s="9">
        <f>LOOKUP(C721,$X$3:$AA$4)</f>
        <v>10</v>
      </c>
      <c r="F721" s="16">
        <f>INDEX($J$3:$N$7,MATCH(B721,$J$3:$J$7,0),MATCH(C721,$J$3:$N$3,0))</f>
        <v>0.06</v>
      </c>
      <c r="G721" s="9">
        <f t="shared" si="34"/>
        <v>9.3999999999999986</v>
      </c>
      <c r="H721" s="9">
        <f>G721*D721</f>
        <v>2312.3999999999996</v>
      </c>
      <c r="I721" s="22"/>
      <c r="P721" s="1" t="str">
        <f t="shared" si="35"/>
        <v>39118Jaipuriphone</v>
      </c>
      <c r="Q721" s="1">
        <v>39118</v>
      </c>
      <c r="R721" s="1" t="s">
        <v>1653</v>
      </c>
      <c r="S721" s="1" t="s">
        <v>1650</v>
      </c>
      <c r="T721">
        <v>173</v>
      </c>
    </row>
    <row r="722" spans="1:20" x14ac:dyDescent="0.3">
      <c r="A722" s="8">
        <v>39107</v>
      </c>
      <c r="B722" s="8" t="s">
        <v>1654</v>
      </c>
      <c r="C722" s="8" t="s">
        <v>1650</v>
      </c>
      <c r="D722" s="9">
        <f t="shared" si="33"/>
        <v>381</v>
      </c>
      <c r="E722" s="9">
        <f>LOOKUP(C722,$X$3:$AA$4)</f>
        <v>500</v>
      </c>
      <c r="F722" s="16">
        <f>INDEX($J$3:$N$7,MATCH(B722,$J$3:$J$7,0),MATCH(C722,$J$3:$N$3,0))</f>
        <v>0.25</v>
      </c>
      <c r="G722" s="9">
        <f t="shared" si="34"/>
        <v>375</v>
      </c>
      <c r="H722" s="9">
        <f>G722*D722</f>
        <v>142875</v>
      </c>
      <c r="I722" s="22"/>
      <c r="P722" s="1" t="str">
        <f t="shared" si="35"/>
        <v>39132Jaipuriphone</v>
      </c>
      <c r="Q722" s="1">
        <v>39132</v>
      </c>
      <c r="R722" s="1" t="s">
        <v>1653</v>
      </c>
      <c r="S722" s="1" t="s">
        <v>1650</v>
      </c>
      <c r="T722">
        <v>140</v>
      </c>
    </row>
    <row r="723" spans="1:20" x14ac:dyDescent="0.3">
      <c r="A723" s="8">
        <v>39107</v>
      </c>
      <c r="B723" s="8" t="s">
        <v>1654</v>
      </c>
      <c r="C723" s="8" t="s">
        <v>1651</v>
      </c>
      <c r="D723" s="9">
        <f t="shared" si="33"/>
        <v>288</v>
      </c>
      <c r="E723" s="9">
        <f>LOOKUP(C723,$X$3:$AA$4)</f>
        <v>10</v>
      </c>
      <c r="F723" s="16">
        <f>INDEX($J$3:$N$7,MATCH(B723,$J$3:$J$7,0),MATCH(C723,$J$3:$N$3,0))</f>
        <v>0.4</v>
      </c>
      <c r="G723" s="9">
        <f t="shared" si="34"/>
        <v>6</v>
      </c>
      <c r="H723" s="9">
        <f>G723*D723</f>
        <v>1728</v>
      </c>
      <c r="I723" s="22"/>
      <c r="P723" s="1" t="str">
        <f t="shared" si="35"/>
        <v>39101DelhiBulb</v>
      </c>
      <c r="Q723" s="1">
        <v>39101</v>
      </c>
      <c r="R723" s="1" t="s">
        <v>1646</v>
      </c>
      <c r="S723" s="1" t="s">
        <v>1649</v>
      </c>
      <c r="T723">
        <v>118</v>
      </c>
    </row>
    <row r="724" spans="1:20" x14ac:dyDescent="0.3">
      <c r="A724" s="8">
        <v>39108</v>
      </c>
      <c r="B724" s="8" t="s">
        <v>1646</v>
      </c>
      <c r="C724" s="8" t="s">
        <v>1648</v>
      </c>
      <c r="D724" s="9">
        <f t="shared" si="33"/>
        <v>440</v>
      </c>
      <c r="E724" s="9">
        <f>LOOKUP(C724,$X$3:$AA$4)</f>
        <v>200</v>
      </c>
      <c r="F724" s="16">
        <f>INDEX($J$3:$N$7,MATCH(B724,$J$3:$J$7,0),MATCH(C724,$J$3:$N$3,0))</f>
        <v>0.13</v>
      </c>
      <c r="G724" s="9">
        <f t="shared" si="34"/>
        <v>174</v>
      </c>
      <c r="H724" s="9">
        <f>G724*D724</f>
        <v>76560</v>
      </c>
      <c r="I724" s="22"/>
      <c r="P724" s="1" t="str">
        <f t="shared" si="35"/>
        <v>39186AgraChair</v>
      </c>
      <c r="Q724" s="1">
        <v>39186</v>
      </c>
      <c r="R724" s="1" t="s">
        <v>1654</v>
      </c>
      <c r="S724" s="1" t="s">
        <v>1651</v>
      </c>
      <c r="T724">
        <v>320</v>
      </c>
    </row>
    <row r="725" spans="1:20" x14ac:dyDescent="0.3">
      <c r="A725" s="8">
        <v>39108</v>
      </c>
      <c r="B725" s="8" t="s">
        <v>1646</v>
      </c>
      <c r="C725" s="8" t="s">
        <v>1649</v>
      </c>
      <c r="D725" s="9">
        <f t="shared" si="33"/>
        <v>262</v>
      </c>
      <c r="E725" s="9">
        <f>LOOKUP(C725,$X$3:$AA$4)</f>
        <v>10</v>
      </c>
      <c r="F725" s="16">
        <f>INDEX($J$3:$N$7,MATCH(B725,$J$3:$J$7,0),MATCH(C725,$J$3:$N$3,0))</f>
        <v>0.09</v>
      </c>
      <c r="G725" s="9">
        <f t="shared" si="34"/>
        <v>9.1</v>
      </c>
      <c r="H725" s="9">
        <f>G725*D725</f>
        <v>2384.1999999999998</v>
      </c>
      <c r="I725" s="22"/>
      <c r="P725" s="1" t="str">
        <f t="shared" si="35"/>
        <v>39108MumbaiChair</v>
      </c>
      <c r="Q725" s="1">
        <v>39108</v>
      </c>
      <c r="R725" s="1" t="s">
        <v>1647</v>
      </c>
      <c r="S725" s="1" t="s">
        <v>1651</v>
      </c>
      <c r="T725">
        <v>433</v>
      </c>
    </row>
    <row r="726" spans="1:20" x14ac:dyDescent="0.3">
      <c r="A726" s="8">
        <v>39108</v>
      </c>
      <c r="B726" s="8" t="s">
        <v>1646</v>
      </c>
      <c r="C726" s="8" t="s">
        <v>1650</v>
      </c>
      <c r="D726" s="9">
        <f t="shared" si="33"/>
        <v>383</v>
      </c>
      <c r="E726" s="9">
        <f>LOOKUP(C726,$X$3:$AA$4)</f>
        <v>500</v>
      </c>
      <c r="F726" s="16">
        <f>INDEX($J$3:$N$7,MATCH(B726,$J$3:$J$7,0),MATCH(C726,$J$3:$N$3,0))</f>
        <v>0.24</v>
      </c>
      <c r="G726" s="9">
        <f t="shared" si="34"/>
        <v>380</v>
      </c>
      <c r="H726" s="9">
        <f>G726*D726</f>
        <v>145540</v>
      </c>
      <c r="I726" s="22"/>
      <c r="P726" s="1" t="str">
        <f t="shared" si="35"/>
        <v>39110DelhiLaptop</v>
      </c>
      <c r="Q726" s="1">
        <v>39110</v>
      </c>
      <c r="R726" s="1" t="s">
        <v>1646</v>
      </c>
      <c r="S726" s="1" t="s">
        <v>1648</v>
      </c>
      <c r="T726">
        <v>201</v>
      </c>
    </row>
    <row r="727" spans="1:20" x14ac:dyDescent="0.3">
      <c r="A727" s="8">
        <v>39108</v>
      </c>
      <c r="B727" s="8" t="s">
        <v>1646</v>
      </c>
      <c r="C727" s="8" t="s">
        <v>1651</v>
      </c>
      <c r="D727" s="9">
        <f t="shared" si="33"/>
        <v>130</v>
      </c>
      <c r="E727" s="9">
        <f>LOOKUP(C727,$X$3:$AA$4)</f>
        <v>10</v>
      </c>
      <c r="F727" s="16">
        <f>INDEX($J$3:$N$7,MATCH(B727,$J$3:$J$7,0),MATCH(C727,$J$3:$N$3,0))</f>
        <v>0.33</v>
      </c>
      <c r="G727" s="9">
        <f t="shared" si="34"/>
        <v>6.6999999999999993</v>
      </c>
      <c r="H727" s="9">
        <f>G727*D727</f>
        <v>870.99999999999989</v>
      </c>
      <c r="I727" s="22"/>
      <c r="P727" s="1" t="str">
        <f t="shared" si="35"/>
        <v>39134MumbaiChair</v>
      </c>
      <c r="Q727" s="1">
        <v>39134</v>
      </c>
      <c r="R727" s="1" t="s">
        <v>1647</v>
      </c>
      <c r="S727" s="1" t="s">
        <v>1651</v>
      </c>
      <c r="T727">
        <v>270</v>
      </c>
    </row>
    <row r="728" spans="1:20" x14ac:dyDescent="0.3">
      <c r="A728" s="8">
        <v>39108</v>
      </c>
      <c r="B728" s="8" t="s">
        <v>1647</v>
      </c>
      <c r="C728" s="8" t="s">
        <v>1648</v>
      </c>
      <c r="D728" s="9">
        <f t="shared" si="33"/>
        <v>180</v>
      </c>
      <c r="E728" s="9">
        <f>LOOKUP(C728,$X$3:$AA$4)</f>
        <v>200</v>
      </c>
      <c r="F728" s="16">
        <f>INDEX($J$3:$N$7,MATCH(B728,$J$3:$J$7,0),MATCH(C728,$J$3:$N$3,0))</f>
        <v>0.1</v>
      </c>
      <c r="G728" s="9">
        <f t="shared" si="34"/>
        <v>180</v>
      </c>
      <c r="H728" s="9">
        <f>G728*D728</f>
        <v>32400</v>
      </c>
      <c r="I728" s="22"/>
      <c r="P728" s="1" t="str">
        <f t="shared" si="35"/>
        <v>39187MumbaiBulb</v>
      </c>
      <c r="Q728" s="1">
        <v>39187</v>
      </c>
      <c r="R728" s="1" t="s">
        <v>1647</v>
      </c>
      <c r="S728" s="1" t="s">
        <v>1649</v>
      </c>
      <c r="T728">
        <v>152</v>
      </c>
    </row>
    <row r="729" spans="1:20" x14ac:dyDescent="0.3">
      <c r="A729" s="8">
        <v>39108</v>
      </c>
      <c r="B729" s="8" t="s">
        <v>1647</v>
      </c>
      <c r="C729" s="8" t="s">
        <v>1649</v>
      </c>
      <c r="D729" s="9">
        <f t="shared" si="33"/>
        <v>104</v>
      </c>
      <c r="E729" s="9">
        <f>LOOKUP(C729,$X$3:$AA$4)</f>
        <v>10</v>
      </c>
      <c r="F729" s="16">
        <f>INDEX($J$3:$N$7,MATCH(B729,$J$3:$J$7,0),MATCH(C729,$J$3:$N$3,0))</f>
        <v>0.05</v>
      </c>
      <c r="G729" s="9">
        <f t="shared" si="34"/>
        <v>9.5</v>
      </c>
      <c r="H729" s="9">
        <f>G729*D729</f>
        <v>988</v>
      </c>
      <c r="I729" s="22"/>
      <c r="P729" s="1" t="str">
        <f t="shared" si="35"/>
        <v>39093AgraBulb</v>
      </c>
      <c r="Q729" s="1">
        <v>39093</v>
      </c>
      <c r="R729" s="1" t="s">
        <v>1654</v>
      </c>
      <c r="S729" s="1" t="s">
        <v>1649</v>
      </c>
      <c r="T729">
        <v>490</v>
      </c>
    </row>
    <row r="730" spans="1:20" x14ac:dyDescent="0.3">
      <c r="A730" s="8">
        <v>39108</v>
      </c>
      <c r="B730" s="8" t="s">
        <v>1647</v>
      </c>
      <c r="C730" s="8" t="s">
        <v>1650</v>
      </c>
      <c r="D730" s="9">
        <f t="shared" si="33"/>
        <v>294</v>
      </c>
      <c r="E730" s="9">
        <f>LOOKUP(C730,$X$3:$AA$4)</f>
        <v>500</v>
      </c>
      <c r="F730" s="16">
        <f>INDEX($J$3:$N$7,MATCH(B730,$J$3:$J$7,0),MATCH(C730,$J$3:$N$3,0))</f>
        <v>0.2</v>
      </c>
      <c r="G730" s="9">
        <f t="shared" si="34"/>
        <v>400</v>
      </c>
      <c r="H730" s="9">
        <f>G730*D730</f>
        <v>117600</v>
      </c>
      <c r="I730" s="22"/>
      <c r="P730" s="1" t="str">
        <f t="shared" si="35"/>
        <v>39121Jaipuriphone</v>
      </c>
      <c r="Q730" s="1">
        <v>39121</v>
      </c>
      <c r="R730" s="1" t="s">
        <v>1653</v>
      </c>
      <c r="S730" s="1" t="s">
        <v>1650</v>
      </c>
      <c r="T730">
        <v>488</v>
      </c>
    </row>
    <row r="731" spans="1:20" x14ac:dyDescent="0.3">
      <c r="A731" s="8">
        <v>39108</v>
      </c>
      <c r="B731" s="8" t="s">
        <v>1647</v>
      </c>
      <c r="C731" s="8" t="s">
        <v>1651</v>
      </c>
      <c r="D731" s="9">
        <f t="shared" si="33"/>
        <v>433</v>
      </c>
      <c r="E731" s="9">
        <f>LOOKUP(C731,$X$3:$AA$4)</f>
        <v>10</v>
      </c>
      <c r="F731" s="16">
        <f>INDEX($J$3:$N$7,MATCH(B731,$J$3:$J$7,0),MATCH(C731,$J$3:$N$3,0))</f>
        <v>0.4</v>
      </c>
      <c r="G731" s="9">
        <f t="shared" si="34"/>
        <v>6</v>
      </c>
      <c r="H731" s="9">
        <f>G731*D731</f>
        <v>2598</v>
      </c>
      <c r="I731" s="22"/>
      <c r="P731" s="1" t="str">
        <f t="shared" si="35"/>
        <v>39147AgraLaptop</v>
      </c>
      <c r="Q731" s="1">
        <v>39147</v>
      </c>
      <c r="R731" s="1" t="s">
        <v>1654</v>
      </c>
      <c r="S731" s="1" t="s">
        <v>1648</v>
      </c>
      <c r="T731">
        <v>291</v>
      </c>
    </row>
    <row r="732" spans="1:20" x14ac:dyDescent="0.3">
      <c r="A732" s="8">
        <v>39108</v>
      </c>
      <c r="B732" s="8" t="s">
        <v>1653</v>
      </c>
      <c r="C732" s="8" t="s">
        <v>1648</v>
      </c>
      <c r="D732" s="9">
        <f t="shared" si="33"/>
        <v>176</v>
      </c>
      <c r="E732" s="9">
        <f>LOOKUP(C732,$X$3:$AA$4)</f>
        <v>200</v>
      </c>
      <c r="F732" s="16">
        <f>INDEX($J$3:$N$7,MATCH(B732,$J$3:$J$7,0),MATCH(C732,$J$3:$N$3,0))</f>
        <v>0.09</v>
      </c>
      <c r="G732" s="9">
        <f t="shared" si="34"/>
        <v>182</v>
      </c>
      <c r="H732" s="9">
        <f>G732*D732</f>
        <v>32032</v>
      </c>
      <c r="I732" s="22"/>
      <c r="P732" s="1" t="str">
        <f t="shared" si="35"/>
        <v>39090JaipurChair</v>
      </c>
      <c r="Q732" s="1">
        <v>39090</v>
      </c>
      <c r="R732" s="1" t="s">
        <v>1653</v>
      </c>
      <c r="S732" s="1" t="s">
        <v>1651</v>
      </c>
      <c r="T732">
        <v>182</v>
      </c>
    </row>
    <row r="733" spans="1:20" x14ac:dyDescent="0.3">
      <c r="A733" s="8">
        <v>39108</v>
      </c>
      <c r="B733" s="8" t="s">
        <v>1653</v>
      </c>
      <c r="C733" s="8" t="s">
        <v>1649</v>
      </c>
      <c r="D733" s="9">
        <f t="shared" si="33"/>
        <v>326</v>
      </c>
      <c r="E733" s="9">
        <f>LOOKUP(C733,$X$3:$AA$4)</f>
        <v>10</v>
      </c>
      <c r="F733" s="16">
        <f>INDEX($J$3:$N$7,MATCH(B733,$J$3:$J$7,0),MATCH(C733,$J$3:$N$3,0))</f>
        <v>0.08</v>
      </c>
      <c r="G733" s="9">
        <f t="shared" si="34"/>
        <v>9.2000000000000011</v>
      </c>
      <c r="H733" s="9">
        <f>G733*D733</f>
        <v>2999.2000000000003</v>
      </c>
      <c r="I733" s="22"/>
      <c r="P733" s="1" t="str">
        <f t="shared" si="35"/>
        <v>39094MumbaiChair</v>
      </c>
      <c r="Q733" s="1">
        <v>39094</v>
      </c>
      <c r="R733" s="1" t="s">
        <v>1647</v>
      </c>
      <c r="S733" s="1" t="s">
        <v>1651</v>
      </c>
      <c r="T733">
        <v>203</v>
      </c>
    </row>
    <row r="734" spans="1:20" x14ac:dyDescent="0.3">
      <c r="A734" s="8">
        <v>39108</v>
      </c>
      <c r="B734" s="8" t="s">
        <v>1653</v>
      </c>
      <c r="C734" s="8" t="s">
        <v>1650</v>
      </c>
      <c r="D734" s="9">
        <f t="shared" si="33"/>
        <v>420</v>
      </c>
      <c r="E734" s="9">
        <f>LOOKUP(C734,$X$3:$AA$4)</f>
        <v>500</v>
      </c>
      <c r="F734" s="16">
        <f>INDEX($J$3:$N$7,MATCH(B734,$J$3:$J$7,0),MATCH(C734,$J$3:$N$3,0))</f>
        <v>0.2</v>
      </c>
      <c r="G734" s="9">
        <f t="shared" si="34"/>
        <v>400</v>
      </c>
      <c r="H734" s="9">
        <f>G734*D734</f>
        <v>168000</v>
      </c>
      <c r="I734" s="22"/>
      <c r="P734" s="1" t="str">
        <f t="shared" si="35"/>
        <v>39072Jaipuriphone</v>
      </c>
      <c r="Q734" s="1">
        <v>39072</v>
      </c>
      <c r="R734" s="1" t="s">
        <v>1653</v>
      </c>
      <c r="S734" s="1" t="s">
        <v>1650</v>
      </c>
      <c r="T734">
        <v>356</v>
      </c>
    </row>
    <row r="735" spans="1:20" x14ac:dyDescent="0.3">
      <c r="A735" s="8">
        <v>39108</v>
      </c>
      <c r="B735" s="8" t="s">
        <v>1653</v>
      </c>
      <c r="C735" s="8" t="s">
        <v>1651</v>
      </c>
      <c r="D735" s="9">
        <f t="shared" si="33"/>
        <v>112</v>
      </c>
      <c r="E735" s="9">
        <f>LOOKUP(C735,$X$3:$AA$4)</f>
        <v>10</v>
      </c>
      <c r="F735" s="16">
        <f>INDEX($J$3:$N$7,MATCH(B735,$J$3:$J$7,0),MATCH(C735,$J$3:$N$3,0))</f>
        <v>0.36</v>
      </c>
      <c r="G735" s="9">
        <f t="shared" si="34"/>
        <v>6.4</v>
      </c>
      <c r="H735" s="9">
        <f>G735*D735</f>
        <v>716.80000000000007</v>
      </c>
      <c r="I735" s="22"/>
      <c r="P735" s="1" t="str">
        <f t="shared" si="35"/>
        <v>39094DelhiBulb</v>
      </c>
      <c r="Q735" s="1">
        <v>39094</v>
      </c>
      <c r="R735" s="1" t="s">
        <v>1646</v>
      </c>
      <c r="S735" s="1" t="s">
        <v>1649</v>
      </c>
      <c r="T735">
        <v>291</v>
      </c>
    </row>
    <row r="736" spans="1:20" x14ac:dyDescent="0.3">
      <c r="A736" s="8">
        <v>39108</v>
      </c>
      <c r="B736" s="8" t="s">
        <v>1654</v>
      </c>
      <c r="C736" s="8" t="s">
        <v>1648</v>
      </c>
      <c r="D736" s="9">
        <f t="shared" si="33"/>
        <v>451</v>
      </c>
      <c r="E736" s="9">
        <f>LOOKUP(C736,$X$3:$AA$4)</f>
        <v>200</v>
      </c>
      <c r="F736" s="16">
        <f>INDEX($J$3:$N$7,MATCH(B736,$J$3:$J$7,0),MATCH(C736,$J$3:$N$3,0))</f>
        <v>0.05</v>
      </c>
      <c r="G736" s="9">
        <f t="shared" si="34"/>
        <v>190</v>
      </c>
      <c r="H736" s="9">
        <f>G736*D736</f>
        <v>85690</v>
      </c>
      <c r="I736" s="22"/>
      <c r="P736" s="1" t="str">
        <f t="shared" si="35"/>
        <v>39124DelhiBulb</v>
      </c>
      <c r="Q736" s="1">
        <v>39124</v>
      </c>
      <c r="R736" s="1" t="s">
        <v>1646</v>
      </c>
      <c r="S736" s="1" t="s">
        <v>1649</v>
      </c>
      <c r="T736">
        <v>386</v>
      </c>
    </row>
    <row r="737" spans="1:20" x14ac:dyDescent="0.3">
      <c r="A737" s="8">
        <v>39108</v>
      </c>
      <c r="B737" s="8" t="s">
        <v>1654</v>
      </c>
      <c r="C737" s="8" t="s">
        <v>1649</v>
      </c>
      <c r="D737" s="9">
        <f t="shared" si="33"/>
        <v>150</v>
      </c>
      <c r="E737" s="9">
        <f>LOOKUP(C737,$X$3:$AA$4)</f>
        <v>10</v>
      </c>
      <c r="F737" s="16">
        <f>INDEX($J$3:$N$7,MATCH(B737,$J$3:$J$7,0),MATCH(C737,$J$3:$N$3,0))</f>
        <v>0.06</v>
      </c>
      <c r="G737" s="9">
        <f t="shared" si="34"/>
        <v>9.3999999999999986</v>
      </c>
      <c r="H737" s="9">
        <f>G737*D737</f>
        <v>1409.9999999999998</v>
      </c>
      <c r="I737" s="22"/>
      <c r="P737" s="1" t="str">
        <f t="shared" si="35"/>
        <v>39189AgraChair</v>
      </c>
      <c r="Q737" s="1">
        <v>39189</v>
      </c>
      <c r="R737" s="1" t="s">
        <v>1654</v>
      </c>
      <c r="S737" s="1" t="s">
        <v>1651</v>
      </c>
      <c r="T737">
        <v>444</v>
      </c>
    </row>
    <row r="738" spans="1:20" x14ac:dyDescent="0.3">
      <c r="A738" s="8">
        <v>39108</v>
      </c>
      <c r="B738" s="8" t="s">
        <v>1654</v>
      </c>
      <c r="C738" s="8" t="s">
        <v>1650</v>
      </c>
      <c r="D738" s="9">
        <f t="shared" si="33"/>
        <v>406</v>
      </c>
      <c r="E738" s="9">
        <f>LOOKUP(C738,$X$3:$AA$4)</f>
        <v>500</v>
      </c>
      <c r="F738" s="16">
        <f>INDEX($J$3:$N$7,MATCH(B738,$J$3:$J$7,0),MATCH(C738,$J$3:$N$3,0))</f>
        <v>0.25</v>
      </c>
      <c r="G738" s="9">
        <f t="shared" si="34"/>
        <v>375</v>
      </c>
      <c r="H738" s="9">
        <f>G738*D738</f>
        <v>152250</v>
      </c>
      <c r="I738" s="22"/>
      <c r="P738" s="1" t="str">
        <f t="shared" si="35"/>
        <v>39159DelhiChair</v>
      </c>
      <c r="Q738" s="1">
        <v>39159</v>
      </c>
      <c r="R738" s="1" t="s">
        <v>1646</v>
      </c>
      <c r="S738" s="1" t="s">
        <v>1651</v>
      </c>
      <c r="T738">
        <v>208</v>
      </c>
    </row>
    <row r="739" spans="1:20" x14ac:dyDescent="0.3">
      <c r="A739" s="8">
        <v>39108</v>
      </c>
      <c r="B739" s="8" t="s">
        <v>1654</v>
      </c>
      <c r="C739" s="8" t="s">
        <v>1651</v>
      </c>
      <c r="D739" s="9">
        <f t="shared" si="33"/>
        <v>212</v>
      </c>
      <c r="E739" s="9">
        <f>LOOKUP(C739,$X$3:$AA$4)</f>
        <v>10</v>
      </c>
      <c r="F739" s="16">
        <f>INDEX($J$3:$N$7,MATCH(B739,$J$3:$J$7,0),MATCH(C739,$J$3:$N$3,0))</f>
        <v>0.4</v>
      </c>
      <c r="G739" s="9">
        <f t="shared" si="34"/>
        <v>6</v>
      </c>
      <c r="H739" s="9">
        <f>G739*D739</f>
        <v>1272</v>
      </c>
      <c r="I739" s="22"/>
      <c r="P739" s="1" t="str">
        <f t="shared" si="35"/>
        <v>39161AgraBulb</v>
      </c>
      <c r="Q739" s="1">
        <v>39161</v>
      </c>
      <c r="R739" s="1" t="s">
        <v>1654</v>
      </c>
      <c r="S739" s="1" t="s">
        <v>1649</v>
      </c>
      <c r="T739">
        <v>160</v>
      </c>
    </row>
    <row r="740" spans="1:20" x14ac:dyDescent="0.3">
      <c r="A740" s="8">
        <v>39109</v>
      </c>
      <c r="B740" s="8" t="s">
        <v>1646</v>
      </c>
      <c r="C740" s="8" t="s">
        <v>1648</v>
      </c>
      <c r="D740" s="9">
        <f t="shared" si="33"/>
        <v>262</v>
      </c>
      <c r="E740" s="9">
        <f>LOOKUP(C740,$X$3:$AA$4)</f>
        <v>200</v>
      </c>
      <c r="F740" s="16">
        <f>INDEX($J$3:$N$7,MATCH(B740,$J$3:$J$7,0),MATCH(C740,$J$3:$N$3,0))</f>
        <v>0.13</v>
      </c>
      <c r="G740" s="9">
        <f t="shared" si="34"/>
        <v>174</v>
      </c>
      <c r="H740" s="9">
        <f>G740*D740</f>
        <v>45588</v>
      </c>
      <c r="I740" s="22"/>
      <c r="P740" s="1" t="str">
        <f t="shared" si="35"/>
        <v>39072DelhiBulb</v>
      </c>
      <c r="Q740" s="1">
        <v>39072</v>
      </c>
      <c r="R740" s="1" t="s">
        <v>1646</v>
      </c>
      <c r="S740" s="1" t="s">
        <v>1649</v>
      </c>
      <c r="T740">
        <v>164</v>
      </c>
    </row>
    <row r="741" spans="1:20" x14ac:dyDescent="0.3">
      <c r="A741" s="8">
        <v>39109</v>
      </c>
      <c r="B741" s="8" t="s">
        <v>1646</v>
      </c>
      <c r="C741" s="8" t="s">
        <v>1649</v>
      </c>
      <c r="D741" s="9">
        <f t="shared" si="33"/>
        <v>150</v>
      </c>
      <c r="E741" s="9">
        <f>LOOKUP(C741,$X$3:$AA$4)</f>
        <v>10</v>
      </c>
      <c r="F741" s="16">
        <f>INDEX($J$3:$N$7,MATCH(B741,$J$3:$J$7,0),MATCH(C741,$J$3:$N$3,0))</f>
        <v>0.09</v>
      </c>
      <c r="G741" s="9">
        <f t="shared" si="34"/>
        <v>9.1</v>
      </c>
      <c r="H741" s="9">
        <f>G741*D741</f>
        <v>1365</v>
      </c>
      <c r="I741" s="22"/>
      <c r="P741" s="1" t="str">
        <f t="shared" si="35"/>
        <v>39091AgraLaptop</v>
      </c>
      <c r="Q741" s="1">
        <v>39091</v>
      </c>
      <c r="R741" s="1" t="s">
        <v>1654</v>
      </c>
      <c r="S741" s="1" t="s">
        <v>1648</v>
      </c>
      <c r="T741">
        <v>416</v>
      </c>
    </row>
    <row r="742" spans="1:20" x14ac:dyDescent="0.3">
      <c r="A742" s="8">
        <v>39109</v>
      </c>
      <c r="B742" s="8" t="s">
        <v>1646</v>
      </c>
      <c r="C742" s="8" t="s">
        <v>1650</v>
      </c>
      <c r="D742" s="9">
        <f t="shared" si="33"/>
        <v>307</v>
      </c>
      <c r="E742" s="9">
        <f>LOOKUP(C742,$X$3:$AA$4)</f>
        <v>500</v>
      </c>
      <c r="F742" s="16">
        <f>INDEX($J$3:$N$7,MATCH(B742,$J$3:$J$7,0),MATCH(C742,$J$3:$N$3,0))</f>
        <v>0.24</v>
      </c>
      <c r="G742" s="9">
        <f t="shared" si="34"/>
        <v>380</v>
      </c>
      <c r="H742" s="9">
        <f>G742*D742</f>
        <v>116660</v>
      </c>
      <c r="I742" s="22"/>
      <c r="P742" s="1" t="str">
        <f t="shared" si="35"/>
        <v>39099DelhiLaptop</v>
      </c>
      <c r="Q742" s="1">
        <v>39099</v>
      </c>
      <c r="R742" s="1" t="s">
        <v>1646</v>
      </c>
      <c r="S742" s="1" t="s">
        <v>1648</v>
      </c>
      <c r="T742">
        <v>185</v>
      </c>
    </row>
    <row r="743" spans="1:20" x14ac:dyDescent="0.3">
      <c r="A743" s="8">
        <v>39109</v>
      </c>
      <c r="B743" s="8" t="s">
        <v>1646</v>
      </c>
      <c r="C743" s="8" t="s">
        <v>1651</v>
      </c>
      <c r="D743" s="9">
        <f t="shared" si="33"/>
        <v>303</v>
      </c>
      <c r="E743" s="9">
        <f>LOOKUP(C743,$X$3:$AA$4)</f>
        <v>10</v>
      </c>
      <c r="F743" s="16">
        <f>INDEX($J$3:$N$7,MATCH(B743,$J$3:$J$7,0),MATCH(C743,$J$3:$N$3,0))</f>
        <v>0.33</v>
      </c>
      <c r="G743" s="9">
        <f t="shared" si="34"/>
        <v>6.6999999999999993</v>
      </c>
      <c r="H743" s="9">
        <f>G743*D743</f>
        <v>2030.0999999999997</v>
      </c>
      <c r="I743" s="22"/>
      <c r="P743" s="1" t="str">
        <f t="shared" si="35"/>
        <v>39157JaipurBulb</v>
      </c>
      <c r="Q743" s="1">
        <v>39157</v>
      </c>
      <c r="R743" s="1" t="s">
        <v>1653</v>
      </c>
      <c r="S743" s="1" t="s">
        <v>1649</v>
      </c>
      <c r="T743">
        <v>334</v>
      </c>
    </row>
    <row r="744" spans="1:20" x14ac:dyDescent="0.3">
      <c r="A744" s="8">
        <v>39109</v>
      </c>
      <c r="B744" s="8" t="s">
        <v>1647</v>
      </c>
      <c r="C744" s="8" t="s">
        <v>1648</v>
      </c>
      <c r="D744" s="9">
        <f t="shared" si="33"/>
        <v>102</v>
      </c>
      <c r="E744" s="9">
        <f>LOOKUP(C744,$X$3:$AA$4)</f>
        <v>200</v>
      </c>
      <c r="F744" s="16">
        <f>INDEX($J$3:$N$7,MATCH(B744,$J$3:$J$7,0),MATCH(C744,$J$3:$N$3,0))</f>
        <v>0.1</v>
      </c>
      <c r="G744" s="9">
        <f t="shared" si="34"/>
        <v>180</v>
      </c>
      <c r="H744" s="9">
        <f>G744*D744</f>
        <v>18360</v>
      </c>
      <c r="I744" s="22"/>
      <c r="P744" s="1" t="str">
        <f t="shared" si="35"/>
        <v>39159JaipurLaptop</v>
      </c>
      <c r="Q744" s="1">
        <v>39159</v>
      </c>
      <c r="R744" s="1" t="s">
        <v>1653</v>
      </c>
      <c r="S744" s="1" t="s">
        <v>1648</v>
      </c>
      <c r="T744">
        <v>178</v>
      </c>
    </row>
    <row r="745" spans="1:20" x14ac:dyDescent="0.3">
      <c r="A745" s="8">
        <v>39109</v>
      </c>
      <c r="B745" s="8" t="s">
        <v>1647</v>
      </c>
      <c r="C745" s="8" t="s">
        <v>1649</v>
      </c>
      <c r="D745" s="9">
        <f t="shared" si="33"/>
        <v>208</v>
      </c>
      <c r="E745" s="9">
        <f>LOOKUP(C745,$X$3:$AA$4)</f>
        <v>10</v>
      </c>
      <c r="F745" s="16">
        <f>INDEX($J$3:$N$7,MATCH(B745,$J$3:$J$7,0),MATCH(C745,$J$3:$N$3,0))</f>
        <v>0.05</v>
      </c>
      <c r="G745" s="9">
        <f t="shared" si="34"/>
        <v>9.5</v>
      </c>
      <c r="H745" s="9">
        <f>G745*D745</f>
        <v>1976</v>
      </c>
      <c r="I745" s="22"/>
      <c r="P745" s="1" t="str">
        <f t="shared" si="35"/>
        <v>39143Agraiphone</v>
      </c>
      <c r="Q745" s="1">
        <v>39143</v>
      </c>
      <c r="R745" s="1" t="s">
        <v>1654</v>
      </c>
      <c r="S745" s="1" t="s">
        <v>1650</v>
      </c>
      <c r="T745">
        <v>392</v>
      </c>
    </row>
    <row r="746" spans="1:20" x14ac:dyDescent="0.3">
      <c r="A746" s="8">
        <v>39109</v>
      </c>
      <c r="B746" s="8" t="s">
        <v>1647</v>
      </c>
      <c r="C746" s="8" t="s">
        <v>1650</v>
      </c>
      <c r="D746" s="9">
        <f t="shared" si="33"/>
        <v>358</v>
      </c>
      <c r="E746" s="9">
        <f>LOOKUP(C746,$X$3:$AA$4)</f>
        <v>500</v>
      </c>
      <c r="F746" s="16">
        <f>INDEX($J$3:$N$7,MATCH(B746,$J$3:$J$7,0),MATCH(C746,$J$3:$N$3,0))</f>
        <v>0.2</v>
      </c>
      <c r="G746" s="9">
        <f t="shared" si="34"/>
        <v>400</v>
      </c>
      <c r="H746" s="9">
        <f>G746*D746</f>
        <v>143200</v>
      </c>
      <c r="I746" s="22"/>
      <c r="P746" s="1" t="str">
        <f t="shared" si="35"/>
        <v>39128DelhiBulb</v>
      </c>
      <c r="Q746" s="1">
        <v>39128</v>
      </c>
      <c r="R746" s="1" t="s">
        <v>1646</v>
      </c>
      <c r="S746" s="1" t="s">
        <v>1649</v>
      </c>
      <c r="T746">
        <v>407</v>
      </c>
    </row>
    <row r="747" spans="1:20" x14ac:dyDescent="0.3">
      <c r="A747" s="8">
        <v>39109</v>
      </c>
      <c r="B747" s="8" t="s">
        <v>1647</v>
      </c>
      <c r="C747" s="8" t="s">
        <v>1651</v>
      </c>
      <c r="D747" s="9">
        <f t="shared" si="33"/>
        <v>302</v>
      </c>
      <c r="E747" s="9">
        <f>LOOKUP(C747,$X$3:$AA$4)</f>
        <v>10</v>
      </c>
      <c r="F747" s="16">
        <f>INDEX($J$3:$N$7,MATCH(B747,$J$3:$J$7,0),MATCH(C747,$J$3:$N$3,0))</f>
        <v>0.4</v>
      </c>
      <c r="G747" s="9">
        <f t="shared" si="34"/>
        <v>6</v>
      </c>
      <c r="H747" s="9">
        <f>G747*D747</f>
        <v>1812</v>
      </c>
      <c r="I747" s="22"/>
      <c r="P747" s="1" t="str">
        <f t="shared" si="35"/>
        <v>39125AgraChair</v>
      </c>
      <c r="Q747" s="1">
        <v>39125</v>
      </c>
      <c r="R747" s="1" t="s">
        <v>1654</v>
      </c>
      <c r="S747" s="1" t="s">
        <v>1651</v>
      </c>
      <c r="T747">
        <v>136</v>
      </c>
    </row>
    <row r="748" spans="1:20" x14ac:dyDescent="0.3">
      <c r="A748" s="8">
        <v>39109</v>
      </c>
      <c r="B748" s="8" t="s">
        <v>1653</v>
      </c>
      <c r="C748" s="8" t="s">
        <v>1648</v>
      </c>
      <c r="D748" s="9">
        <f t="shared" si="33"/>
        <v>195</v>
      </c>
      <c r="E748" s="9">
        <f>LOOKUP(C748,$X$3:$AA$4)</f>
        <v>200</v>
      </c>
      <c r="F748" s="16">
        <f>INDEX($J$3:$N$7,MATCH(B748,$J$3:$J$7,0),MATCH(C748,$J$3:$N$3,0))</f>
        <v>0.09</v>
      </c>
      <c r="G748" s="9">
        <f t="shared" si="34"/>
        <v>182</v>
      </c>
      <c r="H748" s="9">
        <f>G748*D748</f>
        <v>35490</v>
      </c>
      <c r="I748" s="22"/>
      <c r="P748" s="1" t="str">
        <f t="shared" si="35"/>
        <v>39133JaipurBulb</v>
      </c>
      <c r="Q748" s="1">
        <v>39133</v>
      </c>
      <c r="R748" s="1" t="s">
        <v>1653</v>
      </c>
      <c r="S748" s="1" t="s">
        <v>1649</v>
      </c>
      <c r="T748">
        <v>302</v>
      </c>
    </row>
    <row r="749" spans="1:20" x14ac:dyDescent="0.3">
      <c r="A749" s="8">
        <v>39109</v>
      </c>
      <c r="B749" s="8" t="s">
        <v>1653</v>
      </c>
      <c r="C749" s="8" t="s">
        <v>1649</v>
      </c>
      <c r="D749" s="9">
        <f t="shared" si="33"/>
        <v>470</v>
      </c>
      <c r="E749" s="9">
        <f>LOOKUP(C749,$X$3:$AA$4)</f>
        <v>10</v>
      </c>
      <c r="F749" s="16">
        <f>INDEX($J$3:$N$7,MATCH(B749,$J$3:$J$7,0),MATCH(C749,$J$3:$N$3,0))</f>
        <v>0.08</v>
      </c>
      <c r="G749" s="9">
        <f t="shared" si="34"/>
        <v>9.2000000000000011</v>
      </c>
      <c r="H749" s="9">
        <f>G749*D749</f>
        <v>4324.0000000000009</v>
      </c>
      <c r="I749" s="22"/>
      <c r="P749" s="1" t="str">
        <f t="shared" si="35"/>
        <v>39164DelhiChair</v>
      </c>
      <c r="Q749" s="1">
        <v>39164</v>
      </c>
      <c r="R749" s="1" t="s">
        <v>1646</v>
      </c>
      <c r="S749" s="1" t="s">
        <v>1651</v>
      </c>
      <c r="T749">
        <v>372</v>
      </c>
    </row>
    <row r="750" spans="1:20" x14ac:dyDescent="0.3">
      <c r="A750" s="8">
        <v>39109</v>
      </c>
      <c r="B750" s="8" t="s">
        <v>1653</v>
      </c>
      <c r="C750" s="8" t="s">
        <v>1650</v>
      </c>
      <c r="D750" s="9">
        <f t="shared" si="33"/>
        <v>195</v>
      </c>
      <c r="E750" s="9">
        <f>LOOKUP(C750,$X$3:$AA$4)</f>
        <v>500</v>
      </c>
      <c r="F750" s="16">
        <f>INDEX($J$3:$N$7,MATCH(B750,$J$3:$J$7,0),MATCH(C750,$J$3:$N$3,0))</f>
        <v>0.2</v>
      </c>
      <c r="G750" s="9">
        <f t="shared" si="34"/>
        <v>400</v>
      </c>
      <c r="H750" s="9">
        <f>G750*D750</f>
        <v>78000</v>
      </c>
      <c r="I750" s="22"/>
      <c r="P750" s="1" t="str">
        <f t="shared" si="35"/>
        <v>39171MumbaiChair</v>
      </c>
      <c r="Q750" s="1">
        <v>39171</v>
      </c>
      <c r="R750" s="1" t="s">
        <v>1647</v>
      </c>
      <c r="S750" s="1" t="s">
        <v>1651</v>
      </c>
      <c r="T750">
        <v>145</v>
      </c>
    </row>
    <row r="751" spans="1:20" x14ac:dyDescent="0.3">
      <c r="A751" s="8">
        <v>39109</v>
      </c>
      <c r="B751" s="8" t="s">
        <v>1653</v>
      </c>
      <c r="C751" s="8" t="s">
        <v>1651</v>
      </c>
      <c r="D751" s="9">
        <f t="shared" si="33"/>
        <v>445</v>
      </c>
      <c r="E751" s="9">
        <f>LOOKUP(C751,$X$3:$AA$4)</f>
        <v>10</v>
      </c>
      <c r="F751" s="16">
        <f>INDEX($J$3:$N$7,MATCH(B751,$J$3:$J$7,0),MATCH(C751,$J$3:$N$3,0))</f>
        <v>0.36</v>
      </c>
      <c r="G751" s="9">
        <f t="shared" si="34"/>
        <v>6.4</v>
      </c>
      <c r="H751" s="9">
        <f>G751*D751</f>
        <v>2848</v>
      </c>
      <c r="I751" s="22"/>
      <c r="P751" s="1" t="str">
        <f t="shared" si="35"/>
        <v>39086AgraLaptop</v>
      </c>
      <c r="Q751" s="1">
        <v>39086</v>
      </c>
      <c r="R751" s="1" t="s">
        <v>1654</v>
      </c>
      <c r="S751" s="1" t="s">
        <v>1648</v>
      </c>
      <c r="T751">
        <v>388</v>
      </c>
    </row>
    <row r="752" spans="1:20" x14ac:dyDescent="0.3">
      <c r="A752" s="8">
        <v>39109</v>
      </c>
      <c r="B752" s="8" t="s">
        <v>1654</v>
      </c>
      <c r="C752" s="8" t="s">
        <v>1648</v>
      </c>
      <c r="D752" s="9">
        <f t="shared" si="33"/>
        <v>126</v>
      </c>
      <c r="E752" s="9">
        <f>LOOKUP(C752,$X$3:$AA$4)</f>
        <v>200</v>
      </c>
      <c r="F752" s="16">
        <f>INDEX($J$3:$N$7,MATCH(B752,$J$3:$J$7,0),MATCH(C752,$J$3:$N$3,0))</f>
        <v>0.05</v>
      </c>
      <c r="G752" s="9">
        <f t="shared" si="34"/>
        <v>190</v>
      </c>
      <c r="H752" s="9">
        <f>G752*D752</f>
        <v>23940</v>
      </c>
      <c r="I752" s="22"/>
      <c r="P752" s="1" t="str">
        <f t="shared" si="35"/>
        <v>39088JaipurLaptop</v>
      </c>
      <c r="Q752" s="1">
        <v>39088</v>
      </c>
      <c r="R752" s="1" t="s">
        <v>1653</v>
      </c>
      <c r="S752" s="1" t="s">
        <v>1648</v>
      </c>
      <c r="T752">
        <v>121</v>
      </c>
    </row>
    <row r="753" spans="1:20" x14ac:dyDescent="0.3">
      <c r="A753" s="8">
        <v>39109</v>
      </c>
      <c r="B753" s="8" t="s">
        <v>1654</v>
      </c>
      <c r="C753" s="8" t="s">
        <v>1649</v>
      </c>
      <c r="D753" s="9">
        <f t="shared" si="33"/>
        <v>448</v>
      </c>
      <c r="E753" s="9">
        <f>LOOKUP(C753,$X$3:$AA$4)</f>
        <v>10</v>
      </c>
      <c r="F753" s="16">
        <f>INDEX($J$3:$N$7,MATCH(B753,$J$3:$J$7,0),MATCH(C753,$J$3:$N$3,0))</f>
        <v>0.06</v>
      </c>
      <c r="G753" s="9">
        <f t="shared" si="34"/>
        <v>9.3999999999999986</v>
      </c>
      <c r="H753" s="9">
        <f>G753*D753</f>
        <v>4211.1999999999989</v>
      </c>
      <c r="I753" s="22"/>
      <c r="P753" s="1" t="str">
        <f t="shared" si="35"/>
        <v>39136DelhiBulb</v>
      </c>
      <c r="Q753" s="1">
        <v>39136</v>
      </c>
      <c r="R753" s="1" t="s">
        <v>1646</v>
      </c>
      <c r="S753" s="1" t="s">
        <v>1649</v>
      </c>
      <c r="T753">
        <v>147</v>
      </c>
    </row>
    <row r="754" spans="1:20" x14ac:dyDescent="0.3">
      <c r="A754" s="8">
        <v>39109</v>
      </c>
      <c r="B754" s="8" t="s">
        <v>1654</v>
      </c>
      <c r="C754" s="8" t="s">
        <v>1650</v>
      </c>
      <c r="D754" s="9">
        <f t="shared" si="33"/>
        <v>462</v>
      </c>
      <c r="E754" s="9">
        <f>LOOKUP(C754,$X$3:$AA$4)</f>
        <v>500</v>
      </c>
      <c r="F754" s="16">
        <f>INDEX($J$3:$N$7,MATCH(B754,$J$3:$J$7,0),MATCH(C754,$J$3:$N$3,0))</f>
        <v>0.25</v>
      </c>
      <c r="G754" s="9">
        <f t="shared" si="34"/>
        <v>375</v>
      </c>
      <c r="H754" s="9">
        <f>G754*D754</f>
        <v>173250</v>
      </c>
      <c r="I754" s="22"/>
      <c r="P754" s="1" t="str">
        <f t="shared" si="35"/>
        <v>39140DelhiBulb</v>
      </c>
      <c r="Q754" s="1">
        <v>39140</v>
      </c>
      <c r="R754" s="1" t="s">
        <v>1646</v>
      </c>
      <c r="S754" s="1" t="s">
        <v>1649</v>
      </c>
      <c r="T754">
        <v>381</v>
      </c>
    </row>
    <row r="755" spans="1:20" x14ac:dyDescent="0.3">
      <c r="A755" s="8">
        <v>39109</v>
      </c>
      <c r="B755" s="8" t="s">
        <v>1654</v>
      </c>
      <c r="C755" s="8" t="s">
        <v>1651</v>
      </c>
      <c r="D755" s="9">
        <f t="shared" si="33"/>
        <v>275</v>
      </c>
      <c r="E755" s="9">
        <f>LOOKUP(C755,$X$3:$AA$4)</f>
        <v>10</v>
      </c>
      <c r="F755" s="16">
        <f>INDEX($J$3:$N$7,MATCH(B755,$J$3:$J$7,0),MATCH(C755,$J$3:$N$3,0))</f>
        <v>0.4</v>
      </c>
      <c r="G755" s="9">
        <f t="shared" si="34"/>
        <v>6</v>
      </c>
      <c r="H755" s="9">
        <f>G755*D755</f>
        <v>1650</v>
      </c>
      <c r="I755" s="22"/>
      <c r="P755" s="1" t="str">
        <f t="shared" si="35"/>
        <v>39145Delhiiphone</v>
      </c>
      <c r="Q755" s="1">
        <v>39145</v>
      </c>
      <c r="R755" s="1" t="s">
        <v>1646</v>
      </c>
      <c r="S755" s="1" t="s">
        <v>1650</v>
      </c>
      <c r="T755">
        <v>206</v>
      </c>
    </row>
    <row r="756" spans="1:20" x14ac:dyDescent="0.3">
      <c r="A756" s="8">
        <v>39110</v>
      </c>
      <c r="B756" s="8" t="s">
        <v>1646</v>
      </c>
      <c r="C756" s="8" t="s">
        <v>1648</v>
      </c>
      <c r="D756" s="9">
        <f t="shared" si="33"/>
        <v>201</v>
      </c>
      <c r="E756" s="9">
        <f>LOOKUP(C756,$X$3:$AA$4)</f>
        <v>200</v>
      </c>
      <c r="F756" s="16">
        <f>INDEX($J$3:$N$7,MATCH(B756,$J$3:$J$7,0),MATCH(C756,$J$3:$N$3,0))</f>
        <v>0.13</v>
      </c>
      <c r="G756" s="9">
        <f t="shared" si="34"/>
        <v>174</v>
      </c>
      <c r="H756" s="9">
        <f>G756*D756</f>
        <v>34974</v>
      </c>
      <c r="I756" s="22"/>
      <c r="P756" s="1" t="str">
        <f t="shared" si="35"/>
        <v>39095JaipurLaptop</v>
      </c>
      <c r="Q756" s="1">
        <v>39095</v>
      </c>
      <c r="R756" s="1" t="s">
        <v>1653</v>
      </c>
      <c r="S756" s="1" t="s">
        <v>1648</v>
      </c>
      <c r="T756">
        <v>281</v>
      </c>
    </row>
    <row r="757" spans="1:20" x14ac:dyDescent="0.3">
      <c r="A757" s="8">
        <v>39110</v>
      </c>
      <c r="B757" s="8" t="s">
        <v>1646</v>
      </c>
      <c r="C757" s="8" t="s">
        <v>1649</v>
      </c>
      <c r="D757" s="9">
        <f t="shared" si="33"/>
        <v>446</v>
      </c>
      <c r="E757" s="9">
        <f>LOOKUP(C757,$X$3:$AA$4)</f>
        <v>10</v>
      </c>
      <c r="F757" s="16">
        <f>INDEX($J$3:$N$7,MATCH(B757,$J$3:$J$7,0),MATCH(C757,$J$3:$N$3,0))</f>
        <v>0.09</v>
      </c>
      <c r="G757" s="9">
        <f t="shared" si="34"/>
        <v>9.1</v>
      </c>
      <c r="H757" s="9">
        <f>G757*D757</f>
        <v>4058.6</v>
      </c>
      <c r="I757" s="22"/>
      <c r="P757" s="1" t="str">
        <f t="shared" si="35"/>
        <v>39101MumbaiBulb</v>
      </c>
      <c r="Q757" s="1">
        <v>39101</v>
      </c>
      <c r="R757" s="1" t="s">
        <v>1647</v>
      </c>
      <c r="S757" s="1" t="s">
        <v>1649</v>
      </c>
      <c r="T757">
        <v>150</v>
      </c>
    </row>
    <row r="758" spans="1:20" x14ac:dyDescent="0.3">
      <c r="A758" s="8">
        <v>39110</v>
      </c>
      <c r="B758" s="8" t="s">
        <v>1646</v>
      </c>
      <c r="C758" s="8" t="s">
        <v>1650</v>
      </c>
      <c r="D758" s="9">
        <f t="shared" si="33"/>
        <v>130</v>
      </c>
      <c r="E758" s="9">
        <f>LOOKUP(C758,$X$3:$AA$4)</f>
        <v>500</v>
      </c>
      <c r="F758" s="16">
        <f>INDEX($J$3:$N$7,MATCH(B758,$J$3:$J$7,0),MATCH(C758,$J$3:$N$3,0))</f>
        <v>0.24</v>
      </c>
      <c r="G758" s="9">
        <f t="shared" si="34"/>
        <v>380</v>
      </c>
      <c r="H758" s="9">
        <f>G758*D758</f>
        <v>49400</v>
      </c>
      <c r="I758" s="22"/>
      <c r="P758" s="1" t="str">
        <f t="shared" si="35"/>
        <v>39145AgraLaptop</v>
      </c>
      <c r="Q758" s="1">
        <v>39145</v>
      </c>
      <c r="R758" s="1" t="s">
        <v>1654</v>
      </c>
      <c r="S758" s="1" t="s">
        <v>1648</v>
      </c>
      <c r="T758">
        <v>281</v>
      </c>
    </row>
    <row r="759" spans="1:20" x14ac:dyDescent="0.3">
      <c r="A759" s="8">
        <v>39110</v>
      </c>
      <c r="B759" s="8" t="s">
        <v>1646</v>
      </c>
      <c r="C759" s="8" t="s">
        <v>1651</v>
      </c>
      <c r="D759" s="9">
        <f t="shared" si="33"/>
        <v>391</v>
      </c>
      <c r="E759" s="9">
        <f>LOOKUP(C759,$X$3:$AA$4)</f>
        <v>10</v>
      </c>
      <c r="F759" s="16">
        <f>INDEX($J$3:$N$7,MATCH(B759,$J$3:$J$7,0),MATCH(C759,$J$3:$N$3,0))</f>
        <v>0.33</v>
      </c>
      <c r="G759" s="9">
        <f t="shared" si="34"/>
        <v>6.6999999999999993</v>
      </c>
      <c r="H759" s="9">
        <f>G759*D759</f>
        <v>2619.6999999999998</v>
      </c>
      <c r="I759" s="22"/>
      <c r="P759" s="1" t="str">
        <f t="shared" si="35"/>
        <v>39138DelhiChair</v>
      </c>
      <c r="Q759" s="1">
        <v>39138</v>
      </c>
      <c r="R759" s="1" t="s">
        <v>1646</v>
      </c>
      <c r="S759" s="1" t="s">
        <v>1651</v>
      </c>
      <c r="T759">
        <v>282</v>
      </c>
    </row>
    <row r="760" spans="1:20" x14ac:dyDescent="0.3">
      <c r="A760" s="8">
        <v>39110</v>
      </c>
      <c r="B760" s="8" t="s">
        <v>1647</v>
      </c>
      <c r="C760" s="8" t="s">
        <v>1648</v>
      </c>
      <c r="D760" s="9">
        <f t="shared" si="33"/>
        <v>166</v>
      </c>
      <c r="E760" s="9">
        <f>LOOKUP(C760,$X$3:$AA$4)</f>
        <v>200</v>
      </c>
      <c r="F760" s="16">
        <f>INDEX($J$3:$N$7,MATCH(B760,$J$3:$J$7,0),MATCH(C760,$J$3:$N$3,0))</f>
        <v>0.1</v>
      </c>
      <c r="G760" s="9">
        <f t="shared" si="34"/>
        <v>180</v>
      </c>
      <c r="H760" s="9">
        <f>G760*D760</f>
        <v>29880</v>
      </c>
      <c r="I760" s="22"/>
      <c r="P760" s="1" t="str">
        <f t="shared" si="35"/>
        <v>39099AgraBulb</v>
      </c>
      <c r="Q760" s="1">
        <v>39099</v>
      </c>
      <c r="R760" s="1" t="s">
        <v>1654</v>
      </c>
      <c r="S760" s="1" t="s">
        <v>1649</v>
      </c>
      <c r="T760">
        <v>289</v>
      </c>
    </row>
    <row r="761" spans="1:20" x14ac:dyDescent="0.3">
      <c r="A761" s="8">
        <v>39110</v>
      </c>
      <c r="B761" s="8" t="s">
        <v>1647</v>
      </c>
      <c r="C761" s="8" t="s">
        <v>1649</v>
      </c>
      <c r="D761" s="9">
        <f t="shared" si="33"/>
        <v>167</v>
      </c>
      <c r="E761" s="9">
        <f>LOOKUP(C761,$X$3:$AA$4)</f>
        <v>10</v>
      </c>
      <c r="F761" s="16">
        <f>INDEX($J$3:$N$7,MATCH(B761,$J$3:$J$7,0),MATCH(C761,$J$3:$N$3,0))</f>
        <v>0.05</v>
      </c>
      <c r="G761" s="9">
        <f t="shared" si="34"/>
        <v>9.5</v>
      </c>
      <c r="H761" s="9">
        <f>G761*D761</f>
        <v>1586.5</v>
      </c>
      <c r="I761" s="22"/>
      <c r="P761" s="1" t="str">
        <f t="shared" si="35"/>
        <v>39107DelhiChair</v>
      </c>
      <c r="Q761" s="1">
        <v>39107</v>
      </c>
      <c r="R761" s="1" t="s">
        <v>1646</v>
      </c>
      <c r="S761" s="1" t="s">
        <v>1651</v>
      </c>
      <c r="T761">
        <v>440</v>
      </c>
    </row>
    <row r="762" spans="1:20" x14ac:dyDescent="0.3">
      <c r="A762" s="8">
        <v>39110</v>
      </c>
      <c r="B762" s="8" t="s">
        <v>1647</v>
      </c>
      <c r="C762" s="8" t="s">
        <v>1650</v>
      </c>
      <c r="D762" s="9">
        <f t="shared" si="33"/>
        <v>426</v>
      </c>
      <c r="E762" s="9">
        <f>LOOKUP(C762,$X$3:$AA$4)</f>
        <v>500</v>
      </c>
      <c r="F762" s="16">
        <f>INDEX($J$3:$N$7,MATCH(B762,$J$3:$J$7,0),MATCH(C762,$J$3:$N$3,0))</f>
        <v>0.2</v>
      </c>
      <c r="G762" s="9">
        <f t="shared" si="34"/>
        <v>400</v>
      </c>
      <c r="H762" s="9">
        <f>G762*D762</f>
        <v>170400</v>
      </c>
      <c r="I762" s="22"/>
      <c r="P762" s="1" t="str">
        <f t="shared" si="35"/>
        <v>39131AgraChair</v>
      </c>
      <c r="Q762" s="1">
        <v>39131</v>
      </c>
      <c r="R762" s="1" t="s">
        <v>1654</v>
      </c>
      <c r="S762" s="1" t="s">
        <v>1651</v>
      </c>
      <c r="T762">
        <v>309</v>
      </c>
    </row>
    <row r="763" spans="1:20" x14ac:dyDescent="0.3">
      <c r="A763" s="8">
        <v>39110</v>
      </c>
      <c r="B763" s="8" t="s">
        <v>1647</v>
      </c>
      <c r="C763" s="8" t="s">
        <v>1651</v>
      </c>
      <c r="D763" s="9">
        <f t="shared" si="33"/>
        <v>485</v>
      </c>
      <c r="E763" s="9">
        <f>LOOKUP(C763,$X$3:$AA$4)</f>
        <v>10</v>
      </c>
      <c r="F763" s="16">
        <f>INDEX($J$3:$N$7,MATCH(B763,$J$3:$J$7,0),MATCH(C763,$J$3:$N$3,0))</f>
        <v>0.4</v>
      </c>
      <c r="G763" s="9">
        <f t="shared" si="34"/>
        <v>6</v>
      </c>
      <c r="H763" s="9">
        <f>G763*D763</f>
        <v>2910</v>
      </c>
      <c r="I763" s="22"/>
      <c r="P763" s="1" t="str">
        <f t="shared" si="35"/>
        <v>39139AgraLaptop</v>
      </c>
      <c r="Q763" s="1">
        <v>39139</v>
      </c>
      <c r="R763" s="1" t="s">
        <v>1654</v>
      </c>
      <c r="S763" s="1" t="s">
        <v>1648</v>
      </c>
      <c r="T763">
        <v>203</v>
      </c>
    </row>
    <row r="764" spans="1:20" x14ac:dyDescent="0.3">
      <c r="A764" s="8">
        <v>39110</v>
      </c>
      <c r="B764" s="8" t="s">
        <v>1653</v>
      </c>
      <c r="C764" s="8" t="s">
        <v>1648</v>
      </c>
      <c r="D764" s="9">
        <f t="shared" si="33"/>
        <v>248</v>
      </c>
      <c r="E764" s="9">
        <f>LOOKUP(C764,$X$3:$AA$4)</f>
        <v>200</v>
      </c>
      <c r="F764" s="16">
        <f>INDEX($J$3:$N$7,MATCH(B764,$J$3:$J$7,0),MATCH(C764,$J$3:$N$3,0))</f>
        <v>0.09</v>
      </c>
      <c r="G764" s="9">
        <f t="shared" si="34"/>
        <v>182</v>
      </c>
      <c r="H764" s="9">
        <f>G764*D764</f>
        <v>45136</v>
      </c>
      <c r="I764" s="22"/>
      <c r="P764" s="1" t="str">
        <f t="shared" si="35"/>
        <v>39138Delhiiphone</v>
      </c>
      <c r="Q764" s="1">
        <v>39138</v>
      </c>
      <c r="R764" s="1" t="s">
        <v>1646</v>
      </c>
      <c r="S764" s="1" t="s">
        <v>1650</v>
      </c>
      <c r="T764">
        <v>388</v>
      </c>
    </row>
    <row r="765" spans="1:20" x14ac:dyDescent="0.3">
      <c r="A765" s="8">
        <v>39110</v>
      </c>
      <c r="B765" s="8" t="s">
        <v>1653</v>
      </c>
      <c r="C765" s="8" t="s">
        <v>1649</v>
      </c>
      <c r="D765" s="9">
        <f t="shared" si="33"/>
        <v>429</v>
      </c>
      <c r="E765" s="9">
        <f>LOOKUP(C765,$X$3:$AA$4)</f>
        <v>10</v>
      </c>
      <c r="F765" s="16">
        <f>INDEX($J$3:$N$7,MATCH(B765,$J$3:$J$7,0),MATCH(C765,$J$3:$N$3,0))</f>
        <v>0.08</v>
      </c>
      <c r="G765" s="9">
        <f t="shared" si="34"/>
        <v>9.2000000000000011</v>
      </c>
      <c r="H765" s="9">
        <f>G765*D765</f>
        <v>3946.8000000000006</v>
      </c>
      <c r="I765" s="22"/>
      <c r="P765" s="1" t="str">
        <f t="shared" si="35"/>
        <v>39162Delhiiphone</v>
      </c>
      <c r="Q765" s="1">
        <v>39162</v>
      </c>
      <c r="R765" s="1" t="s">
        <v>1646</v>
      </c>
      <c r="S765" s="1" t="s">
        <v>1650</v>
      </c>
      <c r="T765">
        <v>174</v>
      </c>
    </row>
    <row r="766" spans="1:20" x14ac:dyDescent="0.3">
      <c r="A766" s="8">
        <v>39110</v>
      </c>
      <c r="B766" s="8" t="s">
        <v>1653</v>
      </c>
      <c r="C766" s="8" t="s">
        <v>1650</v>
      </c>
      <c r="D766" s="9">
        <f t="shared" si="33"/>
        <v>473</v>
      </c>
      <c r="E766" s="9">
        <f>LOOKUP(C766,$X$3:$AA$4)</f>
        <v>500</v>
      </c>
      <c r="F766" s="16">
        <f>INDEX($J$3:$N$7,MATCH(B766,$J$3:$J$7,0),MATCH(C766,$J$3:$N$3,0))</f>
        <v>0.2</v>
      </c>
      <c r="G766" s="9">
        <f t="shared" si="34"/>
        <v>400</v>
      </c>
      <c r="H766" s="9">
        <f>G766*D766</f>
        <v>189200</v>
      </c>
      <c r="I766" s="22"/>
      <c r="P766" s="1" t="str">
        <f t="shared" si="35"/>
        <v>39082MumbaiBulb</v>
      </c>
      <c r="Q766" s="1">
        <v>39082</v>
      </c>
      <c r="R766" s="1" t="s">
        <v>1647</v>
      </c>
      <c r="S766" s="1" t="s">
        <v>1649</v>
      </c>
      <c r="T766">
        <v>393</v>
      </c>
    </row>
    <row r="767" spans="1:20" x14ac:dyDescent="0.3">
      <c r="A767" s="8">
        <v>39110</v>
      </c>
      <c r="B767" s="8" t="s">
        <v>1653</v>
      </c>
      <c r="C767" s="8" t="s">
        <v>1651</v>
      </c>
      <c r="D767" s="9">
        <f t="shared" si="33"/>
        <v>318</v>
      </c>
      <c r="E767" s="9">
        <f>LOOKUP(C767,$X$3:$AA$4)</f>
        <v>10</v>
      </c>
      <c r="F767" s="16">
        <f>INDEX($J$3:$N$7,MATCH(B767,$J$3:$J$7,0),MATCH(C767,$J$3:$N$3,0))</f>
        <v>0.36</v>
      </c>
      <c r="G767" s="9">
        <f t="shared" si="34"/>
        <v>6.4</v>
      </c>
      <c r="H767" s="9">
        <f>G767*D767</f>
        <v>2035.2</v>
      </c>
      <c r="I767" s="22"/>
      <c r="P767" s="1" t="str">
        <f t="shared" si="35"/>
        <v>39104AgraBulb</v>
      </c>
      <c r="Q767" s="1">
        <v>39104</v>
      </c>
      <c r="R767" s="1" t="s">
        <v>1654</v>
      </c>
      <c r="S767" s="1" t="s">
        <v>1649</v>
      </c>
      <c r="T767">
        <v>183</v>
      </c>
    </row>
    <row r="768" spans="1:20" x14ac:dyDescent="0.3">
      <c r="A768" s="8">
        <v>39110</v>
      </c>
      <c r="B768" s="8" t="s">
        <v>1654</v>
      </c>
      <c r="C768" s="8" t="s">
        <v>1648</v>
      </c>
      <c r="D768" s="9">
        <f t="shared" si="33"/>
        <v>338</v>
      </c>
      <c r="E768" s="9">
        <f>LOOKUP(C768,$X$3:$AA$4)</f>
        <v>200</v>
      </c>
      <c r="F768" s="16">
        <f>INDEX($J$3:$N$7,MATCH(B768,$J$3:$J$7,0),MATCH(C768,$J$3:$N$3,0))</f>
        <v>0.05</v>
      </c>
      <c r="G768" s="9">
        <f t="shared" si="34"/>
        <v>190</v>
      </c>
      <c r="H768" s="9">
        <f>G768*D768</f>
        <v>64220</v>
      </c>
      <c r="I768" s="22"/>
      <c r="P768" s="1" t="str">
        <f t="shared" si="35"/>
        <v>39165AgraLaptop</v>
      </c>
      <c r="Q768" s="1">
        <v>39165</v>
      </c>
      <c r="R768" s="1" t="s">
        <v>1654</v>
      </c>
      <c r="S768" s="1" t="s">
        <v>1648</v>
      </c>
      <c r="T768">
        <v>363</v>
      </c>
    </row>
    <row r="769" spans="1:20" x14ac:dyDescent="0.3">
      <c r="A769" s="8">
        <v>39110</v>
      </c>
      <c r="B769" s="8" t="s">
        <v>1654</v>
      </c>
      <c r="C769" s="8" t="s">
        <v>1649</v>
      </c>
      <c r="D769" s="9">
        <f t="shared" si="33"/>
        <v>143</v>
      </c>
      <c r="E769" s="9">
        <f>LOOKUP(C769,$X$3:$AA$4)</f>
        <v>10</v>
      </c>
      <c r="F769" s="16">
        <f>INDEX($J$3:$N$7,MATCH(B769,$J$3:$J$7,0),MATCH(C769,$J$3:$N$3,0))</f>
        <v>0.06</v>
      </c>
      <c r="G769" s="9">
        <f t="shared" si="34"/>
        <v>9.3999999999999986</v>
      </c>
      <c r="H769" s="9">
        <f>G769*D769</f>
        <v>1344.1999999999998</v>
      </c>
      <c r="I769" s="22"/>
      <c r="P769" s="1" t="str">
        <f t="shared" si="35"/>
        <v>39167JaipurBulb</v>
      </c>
      <c r="Q769" s="1">
        <v>39167</v>
      </c>
      <c r="R769" s="1" t="s">
        <v>1653</v>
      </c>
      <c r="S769" s="1" t="s">
        <v>1649</v>
      </c>
      <c r="T769">
        <v>262</v>
      </c>
    </row>
    <row r="770" spans="1:20" x14ac:dyDescent="0.3">
      <c r="A770" s="8">
        <v>39110</v>
      </c>
      <c r="B770" s="8" t="s">
        <v>1654</v>
      </c>
      <c r="C770" s="8" t="s">
        <v>1650</v>
      </c>
      <c r="D770" s="9">
        <f t="shared" si="33"/>
        <v>404</v>
      </c>
      <c r="E770" s="9">
        <f>LOOKUP(C770,$X$3:$AA$4)</f>
        <v>500</v>
      </c>
      <c r="F770" s="16">
        <f>INDEX($J$3:$N$7,MATCH(B770,$J$3:$J$7,0),MATCH(C770,$J$3:$N$3,0))</f>
        <v>0.25</v>
      </c>
      <c r="G770" s="9">
        <f t="shared" si="34"/>
        <v>375</v>
      </c>
      <c r="H770" s="9">
        <f>G770*D770</f>
        <v>151500</v>
      </c>
      <c r="I770" s="22"/>
      <c r="P770" s="1" t="str">
        <f t="shared" si="35"/>
        <v>39075Mumbaiiphone</v>
      </c>
      <c r="Q770" s="1">
        <v>39075</v>
      </c>
      <c r="R770" s="1" t="s">
        <v>1647</v>
      </c>
      <c r="S770" s="1" t="s">
        <v>1650</v>
      </c>
      <c r="T770">
        <v>116</v>
      </c>
    </row>
    <row r="771" spans="1:20" x14ac:dyDescent="0.3">
      <c r="A771" s="8">
        <v>39110</v>
      </c>
      <c r="B771" s="8" t="s">
        <v>1654</v>
      </c>
      <c r="C771" s="8" t="s">
        <v>1651</v>
      </c>
      <c r="D771" s="9">
        <f t="shared" si="33"/>
        <v>122</v>
      </c>
      <c r="E771" s="9">
        <f>LOOKUP(C771,$X$3:$AA$4)</f>
        <v>10</v>
      </c>
      <c r="F771" s="16">
        <f>INDEX($J$3:$N$7,MATCH(B771,$J$3:$J$7,0),MATCH(C771,$J$3:$N$3,0))</f>
        <v>0.4</v>
      </c>
      <c r="G771" s="9">
        <f t="shared" si="34"/>
        <v>6</v>
      </c>
      <c r="H771" s="9">
        <f>G771*D771</f>
        <v>732</v>
      </c>
      <c r="I771" s="22"/>
      <c r="P771" s="1" t="str">
        <f t="shared" si="35"/>
        <v>39146Mumbaiiphone</v>
      </c>
      <c r="Q771" s="1">
        <v>39146</v>
      </c>
      <c r="R771" s="1" t="s">
        <v>1647</v>
      </c>
      <c r="S771" s="1" t="s">
        <v>1650</v>
      </c>
      <c r="T771">
        <v>408</v>
      </c>
    </row>
    <row r="772" spans="1:20" x14ac:dyDescent="0.3">
      <c r="A772" s="8">
        <v>39111</v>
      </c>
      <c r="B772" s="8" t="s">
        <v>1646</v>
      </c>
      <c r="C772" s="8" t="s">
        <v>1648</v>
      </c>
      <c r="D772" s="9">
        <f t="shared" si="33"/>
        <v>451</v>
      </c>
      <c r="E772" s="9">
        <f>LOOKUP(C772,$X$3:$AA$4)</f>
        <v>200</v>
      </c>
      <c r="F772" s="16">
        <f>INDEX($J$3:$N$7,MATCH(B772,$J$3:$J$7,0),MATCH(C772,$J$3:$N$3,0))</f>
        <v>0.13</v>
      </c>
      <c r="G772" s="9">
        <f t="shared" si="34"/>
        <v>174</v>
      </c>
      <c r="H772" s="9">
        <f>G772*D772</f>
        <v>78474</v>
      </c>
      <c r="I772" s="22"/>
      <c r="P772" s="1" t="str">
        <f t="shared" si="35"/>
        <v>39157MumbaiChair</v>
      </c>
      <c r="Q772" s="1">
        <v>39157</v>
      </c>
      <c r="R772" s="1" t="s">
        <v>1647</v>
      </c>
      <c r="S772" s="1" t="s">
        <v>1651</v>
      </c>
      <c r="T772">
        <v>386</v>
      </c>
    </row>
    <row r="773" spans="1:20" x14ac:dyDescent="0.3">
      <c r="A773" s="8">
        <v>39111</v>
      </c>
      <c r="B773" s="8" t="s">
        <v>1646</v>
      </c>
      <c r="C773" s="8" t="s">
        <v>1649</v>
      </c>
      <c r="D773" s="9">
        <f t="shared" ref="D773:D836" si="36">VLOOKUP(A773&amp;B773&amp;C773,$P$4:$T$2061,5,0)</f>
        <v>147</v>
      </c>
      <c r="E773" s="9">
        <f>LOOKUP(C773,$X$3:$AA$4)</f>
        <v>10</v>
      </c>
      <c r="F773" s="16">
        <f>INDEX($J$3:$N$7,MATCH(B773,$J$3:$J$7,0),MATCH(C773,$J$3:$N$3,0))</f>
        <v>0.09</v>
      </c>
      <c r="G773" s="9">
        <f t="shared" ref="G773:G836" si="37">E773*(1-F773)</f>
        <v>9.1</v>
      </c>
      <c r="H773" s="9">
        <f>G773*D773</f>
        <v>1337.7</v>
      </c>
      <c r="I773" s="22"/>
      <c r="P773" s="1" t="str">
        <f t="shared" ref="P773:P836" si="38">Q773&amp;R773&amp;S773</f>
        <v>39158AgraLaptop</v>
      </c>
      <c r="Q773" s="1">
        <v>39158</v>
      </c>
      <c r="R773" s="1" t="s">
        <v>1654</v>
      </c>
      <c r="S773" s="1" t="s">
        <v>1648</v>
      </c>
      <c r="T773">
        <v>419</v>
      </c>
    </row>
    <row r="774" spans="1:20" x14ac:dyDescent="0.3">
      <c r="A774" s="8">
        <v>39111</v>
      </c>
      <c r="B774" s="8" t="s">
        <v>1646</v>
      </c>
      <c r="C774" s="8" t="s">
        <v>1650</v>
      </c>
      <c r="D774" s="9">
        <f t="shared" si="36"/>
        <v>178</v>
      </c>
      <c r="E774" s="9">
        <f>LOOKUP(C774,$X$3:$AA$4)</f>
        <v>500</v>
      </c>
      <c r="F774" s="16">
        <f>INDEX($J$3:$N$7,MATCH(B774,$J$3:$J$7,0),MATCH(C774,$J$3:$N$3,0))</f>
        <v>0.24</v>
      </c>
      <c r="G774" s="9">
        <f t="shared" si="37"/>
        <v>380</v>
      </c>
      <c r="H774" s="9">
        <f>G774*D774</f>
        <v>67640</v>
      </c>
      <c r="I774" s="22"/>
      <c r="P774" s="1" t="str">
        <f t="shared" si="38"/>
        <v>39185DelhiChair</v>
      </c>
      <c r="Q774" s="1">
        <v>39185</v>
      </c>
      <c r="R774" s="1" t="s">
        <v>1646</v>
      </c>
      <c r="S774" s="1" t="s">
        <v>1651</v>
      </c>
      <c r="T774">
        <v>371</v>
      </c>
    </row>
    <row r="775" spans="1:20" x14ac:dyDescent="0.3">
      <c r="A775" s="8">
        <v>39111</v>
      </c>
      <c r="B775" s="8" t="s">
        <v>1646</v>
      </c>
      <c r="C775" s="8" t="s">
        <v>1651</v>
      </c>
      <c r="D775" s="9">
        <f t="shared" si="36"/>
        <v>149</v>
      </c>
      <c r="E775" s="9">
        <f>LOOKUP(C775,$X$3:$AA$4)</f>
        <v>10</v>
      </c>
      <c r="F775" s="16">
        <f>INDEX($J$3:$N$7,MATCH(B775,$J$3:$J$7,0),MATCH(C775,$J$3:$N$3,0))</f>
        <v>0.33</v>
      </c>
      <c r="G775" s="9">
        <f t="shared" si="37"/>
        <v>6.6999999999999993</v>
      </c>
      <c r="H775" s="9">
        <f>G775*D775</f>
        <v>998.29999999999984</v>
      </c>
      <c r="I775" s="22"/>
      <c r="P775" s="1" t="str">
        <f t="shared" si="38"/>
        <v>39113DelhiChair</v>
      </c>
      <c r="Q775" s="1">
        <v>39113</v>
      </c>
      <c r="R775" s="1" t="s">
        <v>1646</v>
      </c>
      <c r="S775" s="1" t="s">
        <v>1651</v>
      </c>
      <c r="T775">
        <v>256</v>
      </c>
    </row>
    <row r="776" spans="1:20" x14ac:dyDescent="0.3">
      <c r="A776" s="8">
        <v>39111</v>
      </c>
      <c r="B776" s="8" t="s">
        <v>1647</v>
      </c>
      <c r="C776" s="8" t="s">
        <v>1648</v>
      </c>
      <c r="D776" s="9">
        <f t="shared" si="36"/>
        <v>111</v>
      </c>
      <c r="E776" s="9">
        <f>LOOKUP(C776,$X$3:$AA$4)</f>
        <v>200</v>
      </c>
      <c r="F776" s="16">
        <f>INDEX($J$3:$N$7,MATCH(B776,$J$3:$J$7,0),MATCH(C776,$J$3:$N$3,0))</f>
        <v>0.1</v>
      </c>
      <c r="G776" s="9">
        <f t="shared" si="37"/>
        <v>180</v>
      </c>
      <c r="H776" s="9">
        <f>G776*D776</f>
        <v>19980</v>
      </c>
      <c r="I776" s="22"/>
      <c r="P776" s="1" t="str">
        <f t="shared" si="38"/>
        <v>39067DelhiBulb</v>
      </c>
      <c r="Q776" s="1">
        <v>39067</v>
      </c>
      <c r="R776" s="1" t="s">
        <v>1646</v>
      </c>
      <c r="S776" s="1" t="s">
        <v>1649</v>
      </c>
      <c r="T776">
        <v>141</v>
      </c>
    </row>
    <row r="777" spans="1:20" x14ac:dyDescent="0.3">
      <c r="A777" s="8">
        <v>39111</v>
      </c>
      <c r="B777" s="8" t="s">
        <v>1647</v>
      </c>
      <c r="C777" s="8" t="s">
        <v>1649</v>
      </c>
      <c r="D777" s="9">
        <f t="shared" si="36"/>
        <v>440</v>
      </c>
      <c r="E777" s="9">
        <f>LOOKUP(C777,$X$3:$AA$4)</f>
        <v>10</v>
      </c>
      <c r="F777" s="16">
        <f>INDEX($J$3:$N$7,MATCH(B777,$J$3:$J$7,0),MATCH(C777,$J$3:$N$3,0))</f>
        <v>0.05</v>
      </c>
      <c r="G777" s="9">
        <f t="shared" si="37"/>
        <v>9.5</v>
      </c>
      <c r="H777" s="9">
        <f>G777*D777</f>
        <v>4180</v>
      </c>
      <c r="I777" s="22"/>
      <c r="P777" s="1" t="str">
        <f t="shared" si="38"/>
        <v>39078DelhiLaptop</v>
      </c>
      <c r="Q777" s="1">
        <v>39078</v>
      </c>
      <c r="R777" s="1" t="s">
        <v>1646</v>
      </c>
      <c r="S777" s="1" t="s">
        <v>1648</v>
      </c>
      <c r="T777">
        <v>433</v>
      </c>
    </row>
    <row r="778" spans="1:20" x14ac:dyDescent="0.3">
      <c r="A778" s="8">
        <v>39111</v>
      </c>
      <c r="B778" s="8" t="s">
        <v>1647</v>
      </c>
      <c r="C778" s="8" t="s">
        <v>1650</v>
      </c>
      <c r="D778" s="9">
        <f t="shared" si="36"/>
        <v>188</v>
      </c>
      <c r="E778" s="9">
        <f>LOOKUP(C778,$X$3:$AA$4)</f>
        <v>500</v>
      </c>
      <c r="F778" s="16">
        <f>INDEX($J$3:$N$7,MATCH(B778,$J$3:$J$7,0),MATCH(C778,$J$3:$N$3,0))</f>
        <v>0.2</v>
      </c>
      <c r="G778" s="9">
        <f t="shared" si="37"/>
        <v>400</v>
      </c>
      <c r="H778" s="9">
        <f>G778*D778</f>
        <v>75200</v>
      </c>
      <c r="I778" s="22"/>
      <c r="P778" s="1" t="str">
        <f t="shared" si="38"/>
        <v>39097JaipurLaptop</v>
      </c>
      <c r="Q778" s="1">
        <v>39097</v>
      </c>
      <c r="R778" s="1" t="s">
        <v>1653</v>
      </c>
      <c r="S778" s="1" t="s">
        <v>1648</v>
      </c>
      <c r="T778">
        <v>290</v>
      </c>
    </row>
    <row r="779" spans="1:20" x14ac:dyDescent="0.3">
      <c r="A779" s="8">
        <v>39111</v>
      </c>
      <c r="B779" s="8" t="s">
        <v>1647</v>
      </c>
      <c r="C779" s="8" t="s">
        <v>1651</v>
      </c>
      <c r="D779" s="9">
        <f t="shared" si="36"/>
        <v>265</v>
      </c>
      <c r="E779" s="9">
        <f>LOOKUP(C779,$X$3:$AA$4)</f>
        <v>10</v>
      </c>
      <c r="F779" s="16">
        <f>INDEX($J$3:$N$7,MATCH(B779,$J$3:$J$7,0),MATCH(C779,$J$3:$N$3,0))</f>
        <v>0.4</v>
      </c>
      <c r="G779" s="9">
        <f t="shared" si="37"/>
        <v>6</v>
      </c>
      <c r="H779" s="9">
        <f>G779*D779</f>
        <v>1590</v>
      </c>
      <c r="I779" s="22"/>
      <c r="P779" s="1" t="str">
        <f t="shared" si="38"/>
        <v>39182MumbaiChair</v>
      </c>
      <c r="Q779" s="1">
        <v>39182</v>
      </c>
      <c r="R779" s="1" t="s">
        <v>1647</v>
      </c>
      <c r="S779" s="1" t="s">
        <v>1651</v>
      </c>
      <c r="T779">
        <v>372</v>
      </c>
    </row>
    <row r="780" spans="1:20" x14ac:dyDescent="0.3">
      <c r="A780" s="8">
        <v>39111</v>
      </c>
      <c r="B780" s="8" t="s">
        <v>1653</v>
      </c>
      <c r="C780" s="8" t="s">
        <v>1648</v>
      </c>
      <c r="D780" s="9">
        <f t="shared" si="36"/>
        <v>486</v>
      </c>
      <c r="E780" s="9">
        <f>LOOKUP(C780,$X$3:$AA$4)</f>
        <v>200</v>
      </c>
      <c r="F780" s="16">
        <f>INDEX($J$3:$N$7,MATCH(B780,$J$3:$J$7,0),MATCH(C780,$J$3:$N$3,0))</f>
        <v>0.09</v>
      </c>
      <c r="G780" s="9">
        <f t="shared" si="37"/>
        <v>182</v>
      </c>
      <c r="H780" s="9">
        <f>G780*D780</f>
        <v>88452</v>
      </c>
      <c r="I780" s="22"/>
      <c r="P780" s="1" t="str">
        <f t="shared" si="38"/>
        <v>39114JaipurChair</v>
      </c>
      <c r="Q780" s="1">
        <v>39114</v>
      </c>
      <c r="R780" s="1" t="s">
        <v>1653</v>
      </c>
      <c r="S780" s="1" t="s">
        <v>1651</v>
      </c>
      <c r="T780">
        <v>208</v>
      </c>
    </row>
    <row r="781" spans="1:20" x14ac:dyDescent="0.3">
      <c r="A781" s="8">
        <v>39111</v>
      </c>
      <c r="B781" s="8" t="s">
        <v>1653</v>
      </c>
      <c r="C781" s="8" t="s">
        <v>1649</v>
      </c>
      <c r="D781" s="9">
        <f t="shared" si="36"/>
        <v>376</v>
      </c>
      <c r="E781" s="9">
        <f>LOOKUP(C781,$X$3:$AA$4)</f>
        <v>10</v>
      </c>
      <c r="F781" s="16">
        <f>INDEX($J$3:$N$7,MATCH(B781,$J$3:$J$7,0),MATCH(C781,$J$3:$N$3,0))</f>
        <v>0.08</v>
      </c>
      <c r="G781" s="9">
        <f t="shared" si="37"/>
        <v>9.2000000000000011</v>
      </c>
      <c r="H781" s="9">
        <f>G781*D781</f>
        <v>3459.2000000000003</v>
      </c>
      <c r="I781" s="22"/>
      <c r="P781" s="1" t="str">
        <f t="shared" si="38"/>
        <v>39124Agraiphone</v>
      </c>
      <c r="Q781" s="1">
        <v>39124</v>
      </c>
      <c r="R781" s="1" t="s">
        <v>1654</v>
      </c>
      <c r="S781" s="1" t="s">
        <v>1650</v>
      </c>
      <c r="T781">
        <v>462</v>
      </c>
    </row>
    <row r="782" spans="1:20" x14ac:dyDescent="0.3">
      <c r="A782" s="8">
        <v>39111</v>
      </c>
      <c r="B782" s="8" t="s">
        <v>1653</v>
      </c>
      <c r="C782" s="8" t="s">
        <v>1650</v>
      </c>
      <c r="D782" s="9">
        <f t="shared" si="36"/>
        <v>490</v>
      </c>
      <c r="E782" s="9">
        <f>LOOKUP(C782,$X$3:$AA$4)</f>
        <v>500</v>
      </c>
      <c r="F782" s="16">
        <f>INDEX($J$3:$N$7,MATCH(B782,$J$3:$J$7,0),MATCH(C782,$J$3:$N$3,0))</f>
        <v>0.2</v>
      </c>
      <c r="G782" s="9">
        <f t="shared" si="37"/>
        <v>400</v>
      </c>
      <c r="H782" s="9">
        <f>G782*D782</f>
        <v>196000</v>
      </c>
      <c r="I782" s="22"/>
      <c r="P782" s="1" t="str">
        <f t="shared" si="38"/>
        <v>39140AgraLaptop</v>
      </c>
      <c r="Q782" s="1">
        <v>39140</v>
      </c>
      <c r="R782" s="1" t="s">
        <v>1654</v>
      </c>
      <c r="S782" s="1" t="s">
        <v>1648</v>
      </c>
      <c r="T782">
        <v>210</v>
      </c>
    </row>
    <row r="783" spans="1:20" x14ac:dyDescent="0.3">
      <c r="A783" s="8">
        <v>39111</v>
      </c>
      <c r="B783" s="8" t="s">
        <v>1653</v>
      </c>
      <c r="C783" s="8" t="s">
        <v>1651</v>
      </c>
      <c r="D783" s="9">
        <f t="shared" si="36"/>
        <v>215</v>
      </c>
      <c r="E783" s="9">
        <f>LOOKUP(C783,$X$3:$AA$4)</f>
        <v>10</v>
      </c>
      <c r="F783" s="16">
        <f>INDEX($J$3:$N$7,MATCH(B783,$J$3:$J$7,0),MATCH(C783,$J$3:$N$3,0))</f>
        <v>0.36</v>
      </c>
      <c r="G783" s="9">
        <f t="shared" si="37"/>
        <v>6.4</v>
      </c>
      <c r="H783" s="9">
        <f>G783*D783</f>
        <v>1376</v>
      </c>
      <c r="I783" s="22"/>
      <c r="P783" s="1" t="str">
        <f t="shared" si="38"/>
        <v>39066AgraBulb</v>
      </c>
      <c r="Q783" s="1">
        <v>39066</v>
      </c>
      <c r="R783" s="1" t="s">
        <v>1654</v>
      </c>
      <c r="S783" s="1" t="s">
        <v>1649</v>
      </c>
      <c r="T783">
        <v>390</v>
      </c>
    </row>
    <row r="784" spans="1:20" x14ac:dyDescent="0.3">
      <c r="A784" s="8">
        <v>39111</v>
      </c>
      <c r="B784" s="8" t="s">
        <v>1654</v>
      </c>
      <c r="C784" s="8" t="s">
        <v>1648</v>
      </c>
      <c r="D784" s="9">
        <f t="shared" si="36"/>
        <v>392</v>
      </c>
      <c r="E784" s="9">
        <f>LOOKUP(C784,$X$3:$AA$4)</f>
        <v>200</v>
      </c>
      <c r="F784" s="16">
        <f>INDEX($J$3:$N$7,MATCH(B784,$J$3:$J$7,0),MATCH(C784,$J$3:$N$3,0))</f>
        <v>0.05</v>
      </c>
      <c r="G784" s="9">
        <f t="shared" si="37"/>
        <v>190</v>
      </c>
      <c r="H784" s="9">
        <f>G784*D784</f>
        <v>74480</v>
      </c>
      <c r="I784" s="22"/>
      <c r="P784" s="1" t="str">
        <f t="shared" si="38"/>
        <v>39154MumbaiLaptop</v>
      </c>
      <c r="Q784" s="1">
        <v>39154</v>
      </c>
      <c r="R784" s="1" t="s">
        <v>1647</v>
      </c>
      <c r="S784" s="1" t="s">
        <v>1648</v>
      </c>
      <c r="T784">
        <v>386</v>
      </c>
    </row>
    <row r="785" spans="1:20" x14ac:dyDescent="0.3">
      <c r="A785" s="8">
        <v>39111</v>
      </c>
      <c r="B785" s="8" t="s">
        <v>1654</v>
      </c>
      <c r="C785" s="8" t="s">
        <v>1649</v>
      </c>
      <c r="D785" s="9">
        <f t="shared" si="36"/>
        <v>167</v>
      </c>
      <c r="E785" s="9">
        <f>LOOKUP(C785,$X$3:$AA$4)</f>
        <v>10</v>
      </c>
      <c r="F785" s="16">
        <f>INDEX($J$3:$N$7,MATCH(B785,$J$3:$J$7,0),MATCH(C785,$J$3:$N$3,0))</f>
        <v>0.06</v>
      </c>
      <c r="G785" s="9">
        <f t="shared" si="37"/>
        <v>9.3999999999999986</v>
      </c>
      <c r="H785" s="9">
        <f>G785*D785</f>
        <v>1569.7999999999997</v>
      </c>
      <c r="I785" s="22"/>
      <c r="P785" s="1" t="str">
        <f t="shared" si="38"/>
        <v>39089MumbaiLaptop</v>
      </c>
      <c r="Q785" s="1">
        <v>39089</v>
      </c>
      <c r="R785" s="1" t="s">
        <v>1647</v>
      </c>
      <c r="S785" s="1" t="s">
        <v>1648</v>
      </c>
      <c r="T785">
        <v>138</v>
      </c>
    </row>
    <row r="786" spans="1:20" x14ac:dyDescent="0.3">
      <c r="A786" s="8">
        <v>39111</v>
      </c>
      <c r="B786" s="8" t="s">
        <v>1654</v>
      </c>
      <c r="C786" s="8" t="s">
        <v>1650</v>
      </c>
      <c r="D786" s="9">
        <f t="shared" si="36"/>
        <v>209</v>
      </c>
      <c r="E786" s="9">
        <f>LOOKUP(C786,$X$3:$AA$4)</f>
        <v>500</v>
      </c>
      <c r="F786" s="16">
        <f>INDEX($J$3:$N$7,MATCH(B786,$J$3:$J$7,0),MATCH(C786,$J$3:$N$3,0))</f>
        <v>0.25</v>
      </c>
      <c r="G786" s="9">
        <f t="shared" si="37"/>
        <v>375</v>
      </c>
      <c r="H786" s="9">
        <f>G786*D786</f>
        <v>78375</v>
      </c>
      <c r="I786" s="22"/>
      <c r="P786" s="1" t="str">
        <f t="shared" si="38"/>
        <v>39120Delhiiphone</v>
      </c>
      <c r="Q786" s="1">
        <v>39120</v>
      </c>
      <c r="R786" s="1" t="s">
        <v>1646</v>
      </c>
      <c r="S786" s="1" t="s">
        <v>1650</v>
      </c>
      <c r="T786">
        <v>134</v>
      </c>
    </row>
    <row r="787" spans="1:20" x14ac:dyDescent="0.3">
      <c r="A787" s="8">
        <v>39111</v>
      </c>
      <c r="B787" s="8" t="s">
        <v>1654</v>
      </c>
      <c r="C787" s="8" t="s">
        <v>1651</v>
      </c>
      <c r="D787" s="9">
        <f t="shared" si="36"/>
        <v>177</v>
      </c>
      <c r="E787" s="9">
        <f>LOOKUP(C787,$X$3:$AA$4)</f>
        <v>10</v>
      </c>
      <c r="F787" s="16">
        <f>INDEX($J$3:$N$7,MATCH(B787,$J$3:$J$7,0),MATCH(C787,$J$3:$N$3,0))</f>
        <v>0.4</v>
      </c>
      <c r="G787" s="9">
        <f t="shared" si="37"/>
        <v>6</v>
      </c>
      <c r="H787" s="9">
        <f>G787*D787</f>
        <v>1062</v>
      </c>
      <c r="I787" s="22"/>
      <c r="P787" s="1" t="str">
        <f t="shared" si="38"/>
        <v>39159Jaipuriphone</v>
      </c>
      <c r="Q787" s="1">
        <v>39159</v>
      </c>
      <c r="R787" s="1" t="s">
        <v>1653</v>
      </c>
      <c r="S787" s="1" t="s">
        <v>1650</v>
      </c>
      <c r="T787">
        <v>203</v>
      </c>
    </row>
    <row r="788" spans="1:20" x14ac:dyDescent="0.3">
      <c r="A788" s="8">
        <v>39112</v>
      </c>
      <c r="B788" s="8" t="s">
        <v>1646</v>
      </c>
      <c r="C788" s="8" t="s">
        <v>1648</v>
      </c>
      <c r="D788" s="9">
        <f t="shared" si="36"/>
        <v>226</v>
      </c>
      <c r="E788" s="9">
        <f>LOOKUP(C788,$X$3:$AA$4)</f>
        <v>200</v>
      </c>
      <c r="F788" s="16">
        <f>INDEX($J$3:$N$7,MATCH(B788,$J$3:$J$7,0),MATCH(C788,$J$3:$N$3,0))</f>
        <v>0.13</v>
      </c>
      <c r="G788" s="9">
        <f t="shared" si="37"/>
        <v>174</v>
      </c>
      <c r="H788" s="9">
        <f>G788*D788</f>
        <v>39324</v>
      </c>
      <c r="I788" s="22"/>
      <c r="P788" s="1" t="str">
        <f t="shared" si="38"/>
        <v>39072MumbaiChair</v>
      </c>
      <c r="Q788" s="1">
        <v>39072</v>
      </c>
      <c r="R788" s="1" t="s">
        <v>1647</v>
      </c>
      <c r="S788" s="1" t="s">
        <v>1651</v>
      </c>
      <c r="T788">
        <v>500</v>
      </c>
    </row>
    <row r="789" spans="1:20" x14ac:dyDescent="0.3">
      <c r="A789" s="8">
        <v>39112</v>
      </c>
      <c r="B789" s="8" t="s">
        <v>1646</v>
      </c>
      <c r="C789" s="8" t="s">
        <v>1649</v>
      </c>
      <c r="D789" s="9">
        <f t="shared" si="36"/>
        <v>490</v>
      </c>
      <c r="E789" s="9">
        <f>LOOKUP(C789,$X$3:$AA$4)</f>
        <v>10</v>
      </c>
      <c r="F789" s="16">
        <f>INDEX($J$3:$N$7,MATCH(B789,$J$3:$J$7,0),MATCH(C789,$J$3:$N$3,0))</f>
        <v>0.09</v>
      </c>
      <c r="G789" s="9">
        <f t="shared" si="37"/>
        <v>9.1</v>
      </c>
      <c r="H789" s="9">
        <f>G789*D789</f>
        <v>4459</v>
      </c>
      <c r="I789" s="22"/>
      <c r="P789" s="1" t="str">
        <f t="shared" si="38"/>
        <v>39140AgraBulb</v>
      </c>
      <c r="Q789" s="1">
        <v>39140</v>
      </c>
      <c r="R789" s="1" t="s">
        <v>1654</v>
      </c>
      <c r="S789" s="1" t="s">
        <v>1649</v>
      </c>
      <c r="T789">
        <v>231</v>
      </c>
    </row>
    <row r="790" spans="1:20" x14ac:dyDescent="0.3">
      <c r="A790" s="8">
        <v>39112</v>
      </c>
      <c r="B790" s="8" t="s">
        <v>1646</v>
      </c>
      <c r="C790" s="8" t="s">
        <v>1650</v>
      </c>
      <c r="D790" s="9">
        <f t="shared" si="36"/>
        <v>290</v>
      </c>
      <c r="E790" s="9">
        <f>LOOKUP(C790,$X$3:$AA$4)</f>
        <v>500</v>
      </c>
      <c r="F790" s="16">
        <f>INDEX($J$3:$N$7,MATCH(B790,$J$3:$J$7,0),MATCH(C790,$J$3:$N$3,0))</f>
        <v>0.24</v>
      </c>
      <c r="G790" s="9">
        <f t="shared" si="37"/>
        <v>380</v>
      </c>
      <c r="H790" s="9">
        <f>G790*D790</f>
        <v>110200</v>
      </c>
      <c r="I790" s="22"/>
      <c r="P790" s="1" t="str">
        <f t="shared" si="38"/>
        <v>39149Jaipuriphone</v>
      </c>
      <c r="Q790" s="1">
        <v>39149</v>
      </c>
      <c r="R790" s="1" t="s">
        <v>1653</v>
      </c>
      <c r="S790" s="1" t="s">
        <v>1650</v>
      </c>
      <c r="T790">
        <v>143</v>
      </c>
    </row>
    <row r="791" spans="1:20" x14ac:dyDescent="0.3">
      <c r="A791" s="8">
        <v>39112</v>
      </c>
      <c r="B791" s="8" t="s">
        <v>1646</v>
      </c>
      <c r="C791" s="8" t="s">
        <v>1651</v>
      </c>
      <c r="D791" s="9">
        <f t="shared" si="36"/>
        <v>383</v>
      </c>
      <c r="E791" s="9">
        <f>LOOKUP(C791,$X$3:$AA$4)</f>
        <v>10</v>
      </c>
      <c r="F791" s="16">
        <f>INDEX($J$3:$N$7,MATCH(B791,$J$3:$J$7,0),MATCH(C791,$J$3:$N$3,0))</f>
        <v>0.33</v>
      </c>
      <c r="G791" s="9">
        <f t="shared" si="37"/>
        <v>6.6999999999999993</v>
      </c>
      <c r="H791" s="9">
        <f>G791*D791</f>
        <v>2566.1</v>
      </c>
      <c r="I791" s="22"/>
      <c r="P791" s="1" t="str">
        <f t="shared" si="38"/>
        <v>39120JaipurChair</v>
      </c>
      <c r="Q791" s="1">
        <v>39120</v>
      </c>
      <c r="R791" s="1" t="s">
        <v>1653</v>
      </c>
      <c r="S791" s="1" t="s">
        <v>1651</v>
      </c>
      <c r="T791">
        <v>262</v>
      </c>
    </row>
    <row r="792" spans="1:20" x14ac:dyDescent="0.3">
      <c r="A792" s="8">
        <v>39112</v>
      </c>
      <c r="B792" s="8" t="s">
        <v>1647</v>
      </c>
      <c r="C792" s="8" t="s">
        <v>1648</v>
      </c>
      <c r="D792" s="9">
        <f t="shared" si="36"/>
        <v>437</v>
      </c>
      <c r="E792" s="9">
        <f>LOOKUP(C792,$X$3:$AA$4)</f>
        <v>200</v>
      </c>
      <c r="F792" s="16">
        <f>INDEX($J$3:$N$7,MATCH(B792,$J$3:$J$7,0),MATCH(C792,$J$3:$N$3,0))</f>
        <v>0.1</v>
      </c>
      <c r="G792" s="9">
        <f t="shared" si="37"/>
        <v>180</v>
      </c>
      <c r="H792" s="9">
        <f>G792*D792</f>
        <v>78660</v>
      </c>
      <c r="I792" s="22"/>
      <c r="P792" s="1" t="str">
        <f t="shared" si="38"/>
        <v>39136Mumbaiiphone</v>
      </c>
      <c r="Q792" s="1">
        <v>39136</v>
      </c>
      <c r="R792" s="1" t="s">
        <v>1647</v>
      </c>
      <c r="S792" s="1" t="s">
        <v>1650</v>
      </c>
      <c r="T792">
        <v>500</v>
      </c>
    </row>
    <row r="793" spans="1:20" x14ac:dyDescent="0.3">
      <c r="A793" s="8">
        <v>39112</v>
      </c>
      <c r="B793" s="8" t="s">
        <v>1647</v>
      </c>
      <c r="C793" s="8" t="s">
        <v>1649</v>
      </c>
      <c r="D793" s="9">
        <f t="shared" si="36"/>
        <v>126</v>
      </c>
      <c r="E793" s="9">
        <f>LOOKUP(C793,$X$3:$AA$4)</f>
        <v>10</v>
      </c>
      <c r="F793" s="16">
        <f>INDEX($J$3:$N$7,MATCH(B793,$J$3:$J$7,0),MATCH(C793,$J$3:$N$3,0))</f>
        <v>0.05</v>
      </c>
      <c r="G793" s="9">
        <f t="shared" si="37"/>
        <v>9.5</v>
      </c>
      <c r="H793" s="9">
        <f>G793*D793</f>
        <v>1197</v>
      </c>
      <c r="I793" s="22"/>
      <c r="P793" s="1" t="str">
        <f t="shared" si="38"/>
        <v>39161Jaipuriphone</v>
      </c>
      <c r="Q793" s="1">
        <v>39161</v>
      </c>
      <c r="R793" s="1" t="s">
        <v>1653</v>
      </c>
      <c r="S793" s="1" t="s">
        <v>1650</v>
      </c>
      <c r="T793">
        <v>313</v>
      </c>
    </row>
    <row r="794" spans="1:20" x14ac:dyDescent="0.3">
      <c r="A794" s="8">
        <v>39112</v>
      </c>
      <c r="B794" s="8" t="s">
        <v>1647</v>
      </c>
      <c r="C794" s="8" t="s">
        <v>1650</v>
      </c>
      <c r="D794" s="9">
        <f t="shared" si="36"/>
        <v>425</v>
      </c>
      <c r="E794" s="9">
        <f>LOOKUP(C794,$X$3:$AA$4)</f>
        <v>500</v>
      </c>
      <c r="F794" s="16">
        <f>INDEX($J$3:$N$7,MATCH(B794,$J$3:$J$7,0),MATCH(C794,$J$3:$N$3,0))</f>
        <v>0.2</v>
      </c>
      <c r="G794" s="9">
        <f t="shared" si="37"/>
        <v>400</v>
      </c>
      <c r="H794" s="9">
        <f>G794*D794</f>
        <v>170000</v>
      </c>
      <c r="I794" s="22"/>
      <c r="P794" s="1" t="str">
        <f t="shared" si="38"/>
        <v>39159AgraChair</v>
      </c>
      <c r="Q794" s="1">
        <v>39159</v>
      </c>
      <c r="R794" s="1" t="s">
        <v>1654</v>
      </c>
      <c r="S794" s="1" t="s">
        <v>1651</v>
      </c>
      <c r="T794">
        <v>353</v>
      </c>
    </row>
    <row r="795" spans="1:20" x14ac:dyDescent="0.3">
      <c r="A795" s="8">
        <v>39112</v>
      </c>
      <c r="B795" s="8" t="s">
        <v>1647</v>
      </c>
      <c r="C795" s="8" t="s">
        <v>1651</v>
      </c>
      <c r="D795" s="9">
        <f t="shared" si="36"/>
        <v>392</v>
      </c>
      <c r="E795" s="9">
        <f>LOOKUP(C795,$X$3:$AA$4)</f>
        <v>10</v>
      </c>
      <c r="F795" s="16">
        <f>INDEX($J$3:$N$7,MATCH(B795,$J$3:$J$7,0),MATCH(C795,$J$3:$N$3,0))</f>
        <v>0.4</v>
      </c>
      <c r="G795" s="9">
        <f t="shared" si="37"/>
        <v>6</v>
      </c>
      <c r="H795" s="9">
        <f>G795*D795</f>
        <v>2352</v>
      </c>
      <c r="I795" s="22"/>
      <c r="P795" s="1" t="str">
        <f t="shared" si="38"/>
        <v>39161JaipurBulb</v>
      </c>
      <c r="Q795" s="1">
        <v>39161</v>
      </c>
      <c r="R795" s="1" t="s">
        <v>1653</v>
      </c>
      <c r="S795" s="1" t="s">
        <v>1649</v>
      </c>
      <c r="T795">
        <v>213</v>
      </c>
    </row>
    <row r="796" spans="1:20" x14ac:dyDescent="0.3">
      <c r="A796" s="8">
        <v>39112</v>
      </c>
      <c r="B796" s="8" t="s">
        <v>1653</v>
      </c>
      <c r="C796" s="8" t="s">
        <v>1648</v>
      </c>
      <c r="D796" s="9">
        <f t="shared" si="36"/>
        <v>135</v>
      </c>
      <c r="E796" s="9">
        <f>LOOKUP(C796,$X$3:$AA$4)</f>
        <v>200</v>
      </c>
      <c r="F796" s="16">
        <f>INDEX($J$3:$N$7,MATCH(B796,$J$3:$J$7,0),MATCH(C796,$J$3:$N$3,0))</f>
        <v>0.09</v>
      </c>
      <c r="G796" s="9">
        <f t="shared" si="37"/>
        <v>182</v>
      </c>
      <c r="H796" s="9">
        <f>G796*D796</f>
        <v>24570</v>
      </c>
      <c r="I796" s="22"/>
      <c r="P796" s="1" t="str">
        <f t="shared" si="38"/>
        <v>39084JaipurChair</v>
      </c>
      <c r="Q796" s="1">
        <v>39084</v>
      </c>
      <c r="R796" s="1" t="s">
        <v>1653</v>
      </c>
      <c r="S796" s="1" t="s">
        <v>1651</v>
      </c>
      <c r="T796">
        <v>254</v>
      </c>
    </row>
    <row r="797" spans="1:20" x14ac:dyDescent="0.3">
      <c r="A797" s="8">
        <v>39112</v>
      </c>
      <c r="B797" s="8" t="s">
        <v>1653</v>
      </c>
      <c r="C797" s="8" t="s">
        <v>1649</v>
      </c>
      <c r="D797" s="9">
        <f t="shared" si="36"/>
        <v>301</v>
      </c>
      <c r="E797" s="9">
        <f>LOOKUP(C797,$X$3:$AA$4)</f>
        <v>10</v>
      </c>
      <c r="F797" s="16">
        <f>INDEX($J$3:$N$7,MATCH(B797,$J$3:$J$7,0),MATCH(C797,$J$3:$N$3,0))</f>
        <v>0.08</v>
      </c>
      <c r="G797" s="9">
        <f t="shared" si="37"/>
        <v>9.2000000000000011</v>
      </c>
      <c r="H797" s="9">
        <f>G797*D797</f>
        <v>2769.2000000000003</v>
      </c>
      <c r="I797" s="22"/>
      <c r="P797" s="1" t="str">
        <f t="shared" si="38"/>
        <v>39098DelhiLaptop</v>
      </c>
      <c r="Q797" s="1">
        <v>39098</v>
      </c>
      <c r="R797" s="1" t="s">
        <v>1646</v>
      </c>
      <c r="S797" s="1" t="s">
        <v>1648</v>
      </c>
      <c r="T797">
        <v>172</v>
      </c>
    </row>
    <row r="798" spans="1:20" x14ac:dyDescent="0.3">
      <c r="A798" s="8">
        <v>39112</v>
      </c>
      <c r="B798" s="8" t="s">
        <v>1653</v>
      </c>
      <c r="C798" s="8" t="s">
        <v>1650</v>
      </c>
      <c r="D798" s="9">
        <f t="shared" si="36"/>
        <v>448</v>
      </c>
      <c r="E798" s="9">
        <f>LOOKUP(C798,$X$3:$AA$4)</f>
        <v>500</v>
      </c>
      <c r="F798" s="16">
        <f>INDEX($J$3:$N$7,MATCH(B798,$J$3:$J$7,0),MATCH(C798,$J$3:$N$3,0))</f>
        <v>0.2</v>
      </c>
      <c r="G798" s="9">
        <f t="shared" si="37"/>
        <v>400</v>
      </c>
      <c r="H798" s="9">
        <f>G798*D798</f>
        <v>179200</v>
      </c>
      <c r="I798" s="22"/>
      <c r="P798" s="1" t="str">
        <f t="shared" si="38"/>
        <v>39110Jaipuriphone</v>
      </c>
      <c r="Q798" s="1">
        <v>39110</v>
      </c>
      <c r="R798" s="1" t="s">
        <v>1653</v>
      </c>
      <c r="S798" s="1" t="s">
        <v>1650</v>
      </c>
      <c r="T798">
        <v>473</v>
      </c>
    </row>
    <row r="799" spans="1:20" x14ac:dyDescent="0.3">
      <c r="A799" s="8">
        <v>39112</v>
      </c>
      <c r="B799" s="8" t="s">
        <v>1653</v>
      </c>
      <c r="C799" s="8" t="s">
        <v>1651</v>
      </c>
      <c r="D799" s="9">
        <f t="shared" si="36"/>
        <v>431</v>
      </c>
      <c r="E799" s="9">
        <f>LOOKUP(C799,$X$3:$AA$4)</f>
        <v>10</v>
      </c>
      <c r="F799" s="16">
        <f>INDEX($J$3:$N$7,MATCH(B799,$J$3:$J$7,0),MATCH(C799,$J$3:$N$3,0))</f>
        <v>0.36</v>
      </c>
      <c r="G799" s="9">
        <f t="shared" si="37"/>
        <v>6.4</v>
      </c>
      <c r="H799" s="9">
        <f>G799*D799</f>
        <v>2758.4</v>
      </c>
      <c r="I799" s="22"/>
      <c r="P799" s="1" t="str">
        <f t="shared" si="38"/>
        <v>39183MumbaiLaptop</v>
      </c>
      <c r="Q799" s="1">
        <v>39183</v>
      </c>
      <c r="R799" s="1" t="s">
        <v>1647</v>
      </c>
      <c r="S799" s="1" t="s">
        <v>1648</v>
      </c>
      <c r="T799">
        <v>421</v>
      </c>
    </row>
    <row r="800" spans="1:20" x14ac:dyDescent="0.3">
      <c r="A800" s="8">
        <v>39112</v>
      </c>
      <c r="B800" s="8" t="s">
        <v>1654</v>
      </c>
      <c r="C800" s="8" t="s">
        <v>1648</v>
      </c>
      <c r="D800" s="9">
        <f t="shared" si="36"/>
        <v>111</v>
      </c>
      <c r="E800" s="9">
        <f>LOOKUP(C800,$X$3:$AA$4)</f>
        <v>200</v>
      </c>
      <c r="F800" s="16">
        <f>INDEX($J$3:$N$7,MATCH(B800,$J$3:$J$7,0),MATCH(C800,$J$3:$N$3,0))</f>
        <v>0.05</v>
      </c>
      <c r="G800" s="9">
        <f t="shared" si="37"/>
        <v>190</v>
      </c>
      <c r="H800" s="9">
        <f>G800*D800</f>
        <v>21090</v>
      </c>
      <c r="I800" s="22"/>
      <c r="P800" s="1" t="str">
        <f t="shared" si="38"/>
        <v>39153DelhiLaptop</v>
      </c>
      <c r="Q800" s="1">
        <v>39153</v>
      </c>
      <c r="R800" s="1" t="s">
        <v>1646</v>
      </c>
      <c r="S800" s="1" t="s">
        <v>1648</v>
      </c>
      <c r="T800">
        <v>136</v>
      </c>
    </row>
    <row r="801" spans="1:20" x14ac:dyDescent="0.3">
      <c r="A801" s="8">
        <v>39112</v>
      </c>
      <c r="B801" s="8" t="s">
        <v>1654</v>
      </c>
      <c r="C801" s="8" t="s">
        <v>1649</v>
      </c>
      <c r="D801" s="9">
        <f t="shared" si="36"/>
        <v>229</v>
      </c>
      <c r="E801" s="9">
        <f>LOOKUP(C801,$X$3:$AA$4)</f>
        <v>10</v>
      </c>
      <c r="F801" s="16">
        <f>INDEX($J$3:$N$7,MATCH(B801,$J$3:$J$7,0),MATCH(C801,$J$3:$N$3,0))</f>
        <v>0.06</v>
      </c>
      <c r="G801" s="9">
        <f t="shared" si="37"/>
        <v>9.3999999999999986</v>
      </c>
      <c r="H801" s="9">
        <f>G801*D801</f>
        <v>2152.5999999999995</v>
      </c>
      <c r="I801" s="22"/>
      <c r="P801" s="1" t="str">
        <f t="shared" si="38"/>
        <v>39162AgraChair</v>
      </c>
      <c r="Q801" s="1">
        <v>39162</v>
      </c>
      <c r="R801" s="1" t="s">
        <v>1654</v>
      </c>
      <c r="S801" s="1" t="s">
        <v>1651</v>
      </c>
      <c r="T801">
        <v>379</v>
      </c>
    </row>
    <row r="802" spans="1:20" x14ac:dyDescent="0.3">
      <c r="A802" s="8">
        <v>39112</v>
      </c>
      <c r="B802" s="8" t="s">
        <v>1654</v>
      </c>
      <c r="C802" s="8" t="s">
        <v>1650</v>
      </c>
      <c r="D802" s="9">
        <f t="shared" si="36"/>
        <v>113</v>
      </c>
      <c r="E802" s="9">
        <f>LOOKUP(C802,$X$3:$AA$4)</f>
        <v>500</v>
      </c>
      <c r="F802" s="16">
        <f>INDEX($J$3:$N$7,MATCH(B802,$J$3:$J$7,0),MATCH(C802,$J$3:$N$3,0))</f>
        <v>0.25</v>
      </c>
      <c r="G802" s="9">
        <f t="shared" si="37"/>
        <v>375</v>
      </c>
      <c r="H802" s="9">
        <f>G802*D802</f>
        <v>42375</v>
      </c>
      <c r="I802" s="22"/>
      <c r="P802" s="1" t="str">
        <f t="shared" si="38"/>
        <v>39077Agraiphone</v>
      </c>
      <c r="Q802" s="1">
        <v>39077</v>
      </c>
      <c r="R802" s="1" t="s">
        <v>1654</v>
      </c>
      <c r="S802" s="1" t="s">
        <v>1650</v>
      </c>
      <c r="T802">
        <v>474</v>
      </c>
    </row>
    <row r="803" spans="1:20" x14ac:dyDescent="0.3">
      <c r="A803" s="8">
        <v>39112</v>
      </c>
      <c r="B803" s="8" t="s">
        <v>1654</v>
      </c>
      <c r="C803" s="8" t="s">
        <v>1651</v>
      </c>
      <c r="D803" s="9">
        <f t="shared" si="36"/>
        <v>273</v>
      </c>
      <c r="E803" s="9">
        <f>LOOKUP(C803,$X$3:$AA$4)</f>
        <v>10</v>
      </c>
      <c r="F803" s="16">
        <f>INDEX($J$3:$N$7,MATCH(B803,$J$3:$J$7,0),MATCH(C803,$J$3:$N$3,0))</f>
        <v>0.4</v>
      </c>
      <c r="G803" s="9">
        <f t="shared" si="37"/>
        <v>6</v>
      </c>
      <c r="H803" s="9">
        <f>G803*D803</f>
        <v>1638</v>
      </c>
      <c r="I803" s="22"/>
      <c r="P803" s="1" t="str">
        <f t="shared" si="38"/>
        <v>39096JaipurLaptop</v>
      </c>
      <c r="Q803" s="1">
        <v>39096</v>
      </c>
      <c r="R803" s="1" t="s">
        <v>1653</v>
      </c>
      <c r="S803" s="1" t="s">
        <v>1648</v>
      </c>
      <c r="T803">
        <v>451</v>
      </c>
    </row>
    <row r="804" spans="1:20" x14ac:dyDescent="0.3">
      <c r="A804" s="8">
        <v>39113</v>
      </c>
      <c r="B804" s="8" t="s">
        <v>1646</v>
      </c>
      <c r="C804" s="8" t="s">
        <v>1648</v>
      </c>
      <c r="D804" s="9">
        <f t="shared" si="36"/>
        <v>484</v>
      </c>
      <c r="E804" s="9">
        <f>LOOKUP(C804,$X$3:$AA$4)</f>
        <v>200</v>
      </c>
      <c r="F804" s="16">
        <f>INDEX($J$3:$N$7,MATCH(B804,$J$3:$J$7,0),MATCH(C804,$J$3:$N$3,0))</f>
        <v>0.13</v>
      </c>
      <c r="G804" s="9">
        <f t="shared" si="37"/>
        <v>174</v>
      </c>
      <c r="H804" s="9">
        <f>G804*D804</f>
        <v>84216</v>
      </c>
      <c r="I804" s="22"/>
      <c r="P804" s="1" t="str">
        <f t="shared" si="38"/>
        <v>39127Agraiphone</v>
      </c>
      <c r="Q804" s="1">
        <v>39127</v>
      </c>
      <c r="R804" s="1" t="s">
        <v>1654</v>
      </c>
      <c r="S804" s="1" t="s">
        <v>1650</v>
      </c>
      <c r="T804">
        <v>368</v>
      </c>
    </row>
    <row r="805" spans="1:20" x14ac:dyDescent="0.3">
      <c r="A805" s="8">
        <v>39113</v>
      </c>
      <c r="B805" s="8" t="s">
        <v>1646</v>
      </c>
      <c r="C805" s="8" t="s">
        <v>1649</v>
      </c>
      <c r="D805" s="9">
        <f t="shared" si="36"/>
        <v>262</v>
      </c>
      <c r="E805" s="9">
        <f>LOOKUP(C805,$X$3:$AA$4)</f>
        <v>10</v>
      </c>
      <c r="F805" s="16">
        <f>INDEX($J$3:$N$7,MATCH(B805,$J$3:$J$7,0),MATCH(C805,$J$3:$N$3,0))</f>
        <v>0.09</v>
      </c>
      <c r="G805" s="9">
        <f t="shared" si="37"/>
        <v>9.1</v>
      </c>
      <c r="H805" s="9">
        <f>G805*D805</f>
        <v>2384.1999999999998</v>
      </c>
      <c r="I805" s="22"/>
      <c r="P805" s="1" t="str">
        <f t="shared" si="38"/>
        <v>39133AgraBulb</v>
      </c>
      <c r="Q805" s="1">
        <v>39133</v>
      </c>
      <c r="R805" s="1" t="s">
        <v>1654</v>
      </c>
      <c r="S805" s="1" t="s">
        <v>1649</v>
      </c>
      <c r="T805">
        <v>401</v>
      </c>
    </row>
    <row r="806" spans="1:20" x14ac:dyDescent="0.3">
      <c r="A806" s="8">
        <v>39113</v>
      </c>
      <c r="B806" s="8" t="s">
        <v>1646</v>
      </c>
      <c r="C806" s="8" t="s">
        <v>1650</v>
      </c>
      <c r="D806" s="9">
        <f t="shared" si="36"/>
        <v>146</v>
      </c>
      <c r="E806" s="9">
        <f>LOOKUP(C806,$X$3:$AA$4)</f>
        <v>500</v>
      </c>
      <c r="F806" s="16">
        <f>INDEX($J$3:$N$7,MATCH(B806,$J$3:$J$7,0),MATCH(C806,$J$3:$N$3,0))</f>
        <v>0.24</v>
      </c>
      <c r="G806" s="9">
        <f t="shared" si="37"/>
        <v>380</v>
      </c>
      <c r="H806" s="9">
        <f>G806*D806</f>
        <v>55480</v>
      </c>
      <c r="I806" s="22"/>
      <c r="P806" s="1" t="str">
        <f t="shared" si="38"/>
        <v>39099MumbaiLaptop</v>
      </c>
      <c r="Q806" s="1">
        <v>39099</v>
      </c>
      <c r="R806" s="1" t="s">
        <v>1647</v>
      </c>
      <c r="S806" s="1" t="s">
        <v>1648</v>
      </c>
      <c r="T806">
        <v>387</v>
      </c>
    </row>
    <row r="807" spans="1:20" x14ac:dyDescent="0.3">
      <c r="A807" s="8">
        <v>39113</v>
      </c>
      <c r="B807" s="8" t="s">
        <v>1646</v>
      </c>
      <c r="C807" s="8" t="s">
        <v>1651</v>
      </c>
      <c r="D807" s="9">
        <f t="shared" si="36"/>
        <v>256</v>
      </c>
      <c r="E807" s="9">
        <f>LOOKUP(C807,$X$3:$AA$4)</f>
        <v>10</v>
      </c>
      <c r="F807" s="16">
        <f>INDEX($J$3:$N$7,MATCH(B807,$J$3:$J$7,0),MATCH(C807,$J$3:$N$3,0))</f>
        <v>0.33</v>
      </c>
      <c r="G807" s="9">
        <f t="shared" si="37"/>
        <v>6.6999999999999993</v>
      </c>
      <c r="H807" s="9">
        <f>G807*D807</f>
        <v>1715.1999999999998</v>
      </c>
      <c r="I807" s="22"/>
      <c r="P807" s="1" t="str">
        <f t="shared" si="38"/>
        <v>39103AgraLaptop</v>
      </c>
      <c r="Q807" s="1">
        <v>39103</v>
      </c>
      <c r="R807" s="1" t="s">
        <v>1654</v>
      </c>
      <c r="S807" s="1" t="s">
        <v>1648</v>
      </c>
      <c r="T807">
        <v>404</v>
      </c>
    </row>
    <row r="808" spans="1:20" x14ac:dyDescent="0.3">
      <c r="A808" s="8">
        <v>39113</v>
      </c>
      <c r="B808" s="8" t="s">
        <v>1647</v>
      </c>
      <c r="C808" s="8" t="s">
        <v>1648</v>
      </c>
      <c r="D808" s="9">
        <f t="shared" si="36"/>
        <v>310</v>
      </c>
      <c r="E808" s="9">
        <f>LOOKUP(C808,$X$3:$AA$4)</f>
        <v>200</v>
      </c>
      <c r="F808" s="16">
        <f>INDEX($J$3:$N$7,MATCH(B808,$J$3:$J$7,0),MATCH(C808,$J$3:$N$3,0))</f>
        <v>0.1</v>
      </c>
      <c r="G808" s="9">
        <f t="shared" si="37"/>
        <v>180</v>
      </c>
      <c r="H808" s="9">
        <f>G808*D808</f>
        <v>55800</v>
      </c>
      <c r="I808" s="22"/>
      <c r="P808" s="1" t="str">
        <f t="shared" si="38"/>
        <v>39157AgraChair</v>
      </c>
      <c r="Q808" s="1">
        <v>39157</v>
      </c>
      <c r="R808" s="1" t="s">
        <v>1654</v>
      </c>
      <c r="S808" s="1" t="s">
        <v>1651</v>
      </c>
      <c r="T808">
        <v>170</v>
      </c>
    </row>
    <row r="809" spans="1:20" x14ac:dyDescent="0.3">
      <c r="A809" s="8">
        <v>39113</v>
      </c>
      <c r="B809" s="8" t="s">
        <v>1647</v>
      </c>
      <c r="C809" s="8" t="s">
        <v>1649</v>
      </c>
      <c r="D809" s="9">
        <f t="shared" si="36"/>
        <v>327</v>
      </c>
      <c r="E809" s="9">
        <f>LOOKUP(C809,$X$3:$AA$4)</f>
        <v>10</v>
      </c>
      <c r="F809" s="16">
        <f>INDEX($J$3:$N$7,MATCH(B809,$J$3:$J$7,0),MATCH(C809,$J$3:$N$3,0))</f>
        <v>0.05</v>
      </c>
      <c r="G809" s="9">
        <f t="shared" si="37"/>
        <v>9.5</v>
      </c>
      <c r="H809" s="9">
        <f>G809*D809</f>
        <v>3106.5</v>
      </c>
      <c r="I809" s="22"/>
      <c r="P809" s="1" t="str">
        <f t="shared" si="38"/>
        <v>39095Agraiphone</v>
      </c>
      <c r="Q809" s="1">
        <v>39095</v>
      </c>
      <c r="R809" s="1" t="s">
        <v>1654</v>
      </c>
      <c r="S809" s="1" t="s">
        <v>1650</v>
      </c>
      <c r="T809">
        <v>295</v>
      </c>
    </row>
    <row r="810" spans="1:20" x14ac:dyDescent="0.3">
      <c r="A810" s="8">
        <v>39113</v>
      </c>
      <c r="B810" s="8" t="s">
        <v>1647</v>
      </c>
      <c r="C810" s="8" t="s">
        <v>1650</v>
      </c>
      <c r="D810" s="9">
        <f t="shared" si="36"/>
        <v>324</v>
      </c>
      <c r="E810" s="9">
        <f>LOOKUP(C810,$X$3:$AA$4)</f>
        <v>500</v>
      </c>
      <c r="F810" s="16">
        <f>INDEX($J$3:$N$7,MATCH(B810,$J$3:$J$7,0),MATCH(C810,$J$3:$N$3,0))</f>
        <v>0.2</v>
      </c>
      <c r="G810" s="9">
        <f t="shared" si="37"/>
        <v>400</v>
      </c>
      <c r="H810" s="9">
        <f>G810*D810</f>
        <v>129600</v>
      </c>
      <c r="I810" s="22"/>
      <c r="P810" s="1" t="str">
        <f t="shared" si="38"/>
        <v>39069Mumbaiiphone</v>
      </c>
      <c r="Q810" s="1">
        <v>39069</v>
      </c>
      <c r="R810" s="1" t="s">
        <v>1647</v>
      </c>
      <c r="S810" s="1" t="s">
        <v>1650</v>
      </c>
      <c r="T810">
        <v>254</v>
      </c>
    </row>
    <row r="811" spans="1:20" x14ac:dyDescent="0.3">
      <c r="A811" s="8">
        <v>39113</v>
      </c>
      <c r="B811" s="8" t="s">
        <v>1647</v>
      </c>
      <c r="C811" s="8" t="s">
        <v>1651</v>
      </c>
      <c r="D811" s="9">
        <f t="shared" si="36"/>
        <v>253</v>
      </c>
      <c r="E811" s="9">
        <f>LOOKUP(C811,$X$3:$AA$4)</f>
        <v>10</v>
      </c>
      <c r="F811" s="16">
        <f>INDEX($J$3:$N$7,MATCH(B811,$J$3:$J$7,0),MATCH(C811,$J$3:$N$3,0))</f>
        <v>0.4</v>
      </c>
      <c r="G811" s="9">
        <f t="shared" si="37"/>
        <v>6</v>
      </c>
      <c r="H811" s="9">
        <f>G811*D811</f>
        <v>1518</v>
      </c>
      <c r="I811" s="22"/>
      <c r="P811" s="1" t="str">
        <f t="shared" si="38"/>
        <v>39108DelhiLaptop</v>
      </c>
      <c r="Q811" s="1">
        <v>39108</v>
      </c>
      <c r="R811" s="1" t="s">
        <v>1646</v>
      </c>
      <c r="S811" s="1" t="s">
        <v>1648</v>
      </c>
      <c r="T811">
        <v>440</v>
      </c>
    </row>
    <row r="812" spans="1:20" x14ac:dyDescent="0.3">
      <c r="A812" s="8">
        <v>39113</v>
      </c>
      <c r="B812" s="8" t="s">
        <v>1653</v>
      </c>
      <c r="C812" s="8" t="s">
        <v>1648</v>
      </c>
      <c r="D812" s="9">
        <f t="shared" si="36"/>
        <v>444</v>
      </c>
      <c r="E812" s="9">
        <f>LOOKUP(C812,$X$3:$AA$4)</f>
        <v>200</v>
      </c>
      <c r="F812" s="16">
        <f>INDEX($J$3:$N$7,MATCH(B812,$J$3:$J$7,0),MATCH(C812,$J$3:$N$3,0))</f>
        <v>0.09</v>
      </c>
      <c r="G812" s="9">
        <f t="shared" si="37"/>
        <v>182</v>
      </c>
      <c r="H812" s="9">
        <f>G812*D812</f>
        <v>80808</v>
      </c>
      <c r="I812" s="22"/>
      <c r="P812" s="1" t="str">
        <f t="shared" si="38"/>
        <v>39176MumbaiChair</v>
      </c>
      <c r="Q812" s="1">
        <v>39176</v>
      </c>
      <c r="R812" s="1" t="s">
        <v>1647</v>
      </c>
      <c r="S812" s="1" t="s">
        <v>1651</v>
      </c>
      <c r="T812">
        <v>494</v>
      </c>
    </row>
    <row r="813" spans="1:20" x14ac:dyDescent="0.3">
      <c r="A813" s="8">
        <v>39113</v>
      </c>
      <c r="B813" s="8" t="s">
        <v>1653</v>
      </c>
      <c r="C813" s="8" t="s">
        <v>1649</v>
      </c>
      <c r="D813" s="9">
        <f t="shared" si="36"/>
        <v>163</v>
      </c>
      <c r="E813" s="9">
        <f>LOOKUP(C813,$X$3:$AA$4)</f>
        <v>10</v>
      </c>
      <c r="F813" s="16">
        <f>INDEX($J$3:$N$7,MATCH(B813,$J$3:$J$7,0),MATCH(C813,$J$3:$N$3,0))</f>
        <v>0.08</v>
      </c>
      <c r="G813" s="9">
        <f t="shared" si="37"/>
        <v>9.2000000000000011</v>
      </c>
      <c r="H813" s="9">
        <f>G813*D813</f>
        <v>1499.6000000000001</v>
      </c>
      <c r="I813" s="22"/>
      <c r="P813" s="1" t="str">
        <f t="shared" si="38"/>
        <v>39155Jaipuriphone</v>
      </c>
      <c r="Q813" s="1">
        <v>39155</v>
      </c>
      <c r="R813" s="1" t="s">
        <v>1653</v>
      </c>
      <c r="S813" s="1" t="s">
        <v>1650</v>
      </c>
      <c r="T813">
        <v>151</v>
      </c>
    </row>
    <row r="814" spans="1:20" x14ac:dyDescent="0.3">
      <c r="A814" s="8">
        <v>39113</v>
      </c>
      <c r="B814" s="8" t="s">
        <v>1653</v>
      </c>
      <c r="C814" s="8" t="s">
        <v>1650</v>
      </c>
      <c r="D814" s="9">
        <f t="shared" si="36"/>
        <v>282</v>
      </c>
      <c r="E814" s="9">
        <f>LOOKUP(C814,$X$3:$AA$4)</f>
        <v>500</v>
      </c>
      <c r="F814" s="16">
        <f>INDEX($J$3:$N$7,MATCH(B814,$J$3:$J$7,0),MATCH(C814,$J$3:$N$3,0))</f>
        <v>0.2</v>
      </c>
      <c r="G814" s="9">
        <f t="shared" si="37"/>
        <v>400</v>
      </c>
      <c r="H814" s="9">
        <f>G814*D814</f>
        <v>112800</v>
      </c>
      <c r="I814" s="22"/>
      <c r="P814" s="1" t="str">
        <f t="shared" si="38"/>
        <v>39091DelhiChair</v>
      </c>
      <c r="Q814" s="1">
        <v>39091</v>
      </c>
      <c r="R814" s="1" t="s">
        <v>1646</v>
      </c>
      <c r="S814" s="1" t="s">
        <v>1651</v>
      </c>
      <c r="T814">
        <v>116</v>
      </c>
    </row>
    <row r="815" spans="1:20" x14ac:dyDescent="0.3">
      <c r="A815" s="8">
        <v>39113</v>
      </c>
      <c r="B815" s="8" t="s">
        <v>1653</v>
      </c>
      <c r="C815" s="8" t="s">
        <v>1651</v>
      </c>
      <c r="D815" s="9">
        <f t="shared" si="36"/>
        <v>331</v>
      </c>
      <c r="E815" s="9">
        <f>LOOKUP(C815,$X$3:$AA$4)</f>
        <v>10</v>
      </c>
      <c r="F815" s="16">
        <f>INDEX($J$3:$N$7,MATCH(B815,$J$3:$J$7,0),MATCH(C815,$J$3:$N$3,0))</f>
        <v>0.36</v>
      </c>
      <c r="G815" s="9">
        <f t="shared" si="37"/>
        <v>6.4</v>
      </c>
      <c r="H815" s="9">
        <f>G815*D815</f>
        <v>2118.4</v>
      </c>
      <c r="I815" s="22"/>
      <c r="P815" s="1" t="str">
        <f t="shared" si="38"/>
        <v>39104Delhiiphone</v>
      </c>
      <c r="Q815" s="1">
        <v>39104</v>
      </c>
      <c r="R815" s="1" t="s">
        <v>1646</v>
      </c>
      <c r="S815" s="1" t="s">
        <v>1650</v>
      </c>
      <c r="T815">
        <v>411</v>
      </c>
    </row>
    <row r="816" spans="1:20" x14ac:dyDescent="0.3">
      <c r="A816" s="8">
        <v>39113</v>
      </c>
      <c r="B816" s="8" t="s">
        <v>1654</v>
      </c>
      <c r="C816" s="8" t="s">
        <v>1648</v>
      </c>
      <c r="D816" s="9">
        <f t="shared" si="36"/>
        <v>292</v>
      </c>
      <c r="E816" s="9">
        <f>LOOKUP(C816,$X$3:$AA$4)</f>
        <v>200</v>
      </c>
      <c r="F816" s="16">
        <f>INDEX($J$3:$N$7,MATCH(B816,$J$3:$J$7,0),MATCH(C816,$J$3:$N$3,0))</f>
        <v>0.05</v>
      </c>
      <c r="G816" s="9">
        <f t="shared" si="37"/>
        <v>190</v>
      </c>
      <c r="H816" s="9">
        <f>G816*D816</f>
        <v>55480</v>
      </c>
      <c r="I816" s="22"/>
      <c r="P816" s="1" t="str">
        <f t="shared" si="38"/>
        <v>39104AgraLaptop</v>
      </c>
      <c r="Q816" s="1">
        <v>39104</v>
      </c>
      <c r="R816" s="1" t="s">
        <v>1654</v>
      </c>
      <c r="S816" s="1" t="s">
        <v>1648</v>
      </c>
      <c r="T816">
        <v>496</v>
      </c>
    </row>
    <row r="817" spans="1:20" x14ac:dyDescent="0.3">
      <c r="A817" s="8">
        <v>39113</v>
      </c>
      <c r="B817" s="8" t="s">
        <v>1654</v>
      </c>
      <c r="C817" s="8" t="s">
        <v>1649</v>
      </c>
      <c r="D817" s="9">
        <f t="shared" si="36"/>
        <v>423</v>
      </c>
      <c r="E817" s="9">
        <f>LOOKUP(C817,$X$3:$AA$4)</f>
        <v>10</v>
      </c>
      <c r="F817" s="16">
        <f>INDEX($J$3:$N$7,MATCH(B817,$J$3:$J$7,0),MATCH(C817,$J$3:$N$3,0))</f>
        <v>0.06</v>
      </c>
      <c r="G817" s="9">
        <f t="shared" si="37"/>
        <v>9.3999999999999986</v>
      </c>
      <c r="H817" s="9">
        <f>G817*D817</f>
        <v>3976.1999999999994</v>
      </c>
      <c r="I817" s="22"/>
      <c r="P817" s="1" t="str">
        <f t="shared" si="38"/>
        <v>39118AgraLaptop</v>
      </c>
      <c r="Q817" s="1">
        <v>39118</v>
      </c>
      <c r="R817" s="1" t="s">
        <v>1654</v>
      </c>
      <c r="S817" s="1" t="s">
        <v>1648</v>
      </c>
      <c r="T817">
        <v>353</v>
      </c>
    </row>
    <row r="818" spans="1:20" x14ac:dyDescent="0.3">
      <c r="A818" s="8">
        <v>39113</v>
      </c>
      <c r="B818" s="8" t="s">
        <v>1654</v>
      </c>
      <c r="C818" s="8" t="s">
        <v>1650</v>
      </c>
      <c r="D818" s="9">
        <f t="shared" si="36"/>
        <v>201</v>
      </c>
      <c r="E818" s="9">
        <f>LOOKUP(C818,$X$3:$AA$4)</f>
        <v>500</v>
      </c>
      <c r="F818" s="16">
        <f>INDEX($J$3:$N$7,MATCH(B818,$J$3:$J$7,0),MATCH(C818,$J$3:$N$3,0))</f>
        <v>0.25</v>
      </c>
      <c r="G818" s="9">
        <f t="shared" si="37"/>
        <v>375</v>
      </c>
      <c r="H818" s="9">
        <f>G818*D818</f>
        <v>75375</v>
      </c>
      <c r="I818" s="22"/>
      <c r="P818" s="1" t="str">
        <f t="shared" si="38"/>
        <v>39152Agraiphone</v>
      </c>
      <c r="Q818" s="1">
        <v>39152</v>
      </c>
      <c r="R818" s="1" t="s">
        <v>1654</v>
      </c>
      <c r="S818" s="1" t="s">
        <v>1650</v>
      </c>
      <c r="T818">
        <v>419</v>
      </c>
    </row>
    <row r="819" spans="1:20" x14ac:dyDescent="0.3">
      <c r="A819" s="8">
        <v>39113</v>
      </c>
      <c r="B819" s="8" t="s">
        <v>1654</v>
      </c>
      <c r="C819" s="8" t="s">
        <v>1651</v>
      </c>
      <c r="D819" s="9">
        <f t="shared" si="36"/>
        <v>378</v>
      </c>
      <c r="E819" s="9">
        <f>LOOKUP(C819,$X$3:$AA$4)</f>
        <v>10</v>
      </c>
      <c r="F819" s="16">
        <f>INDEX($J$3:$N$7,MATCH(B819,$J$3:$J$7,0),MATCH(C819,$J$3:$N$3,0))</f>
        <v>0.4</v>
      </c>
      <c r="G819" s="9">
        <f t="shared" si="37"/>
        <v>6</v>
      </c>
      <c r="H819" s="9">
        <f>G819*D819</f>
        <v>2268</v>
      </c>
      <c r="I819" s="22"/>
      <c r="P819" s="1" t="str">
        <f t="shared" si="38"/>
        <v>39162JaipurBulb</v>
      </c>
      <c r="Q819" s="1">
        <v>39162</v>
      </c>
      <c r="R819" s="1" t="s">
        <v>1653</v>
      </c>
      <c r="S819" s="1" t="s">
        <v>1649</v>
      </c>
      <c r="T819">
        <v>147</v>
      </c>
    </row>
    <row r="820" spans="1:20" x14ac:dyDescent="0.3">
      <c r="A820" s="8">
        <v>39114</v>
      </c>
      <c r="B820" s="8" t="s">
        <v>1646</v>
      </c>
      <c r="C820" s="8" t="s">
        <v>1648</v>
      </c>
      <c r="D820" s="9">
        <f t="shared" si="36"/>
        <v>418</v>
      </c>
      <c r="E820" s="9">
        <f>LOOKUP(C820,$X$3:$AA$4)</f>
        <v>200</v>
      </c>
      <c r="F820" s="16">
        <f>INDEX($J$3:$N$7,MATCH(B820,$J$3:$J$7,0),MATCH(C820,$J$3:$N$3,0))</f>
        <v>0.13</v>
      </c>
      <c r="G820" s="9">
        <f t="shared" si="37"/>
        <v>174</v>
      </c>
      <c r="H820" s="9">
        <f>G820*D820</f>
        <v>72732</v>
      </c>
      <c r="I820" s="22"/>
      <c r="P820" s="1" t="str">
        <f t="shared" si="38"/>
        <v>39089JaipurLaptop</v>
      </c>
      <c r="Q820" s="1">
        <v>39089</v>
      </c>
      <c r="R820" s="1" t="s">
        <v>1653</v>
      </c>
      <c r="S820" s="1" t="s">
        <v>1648</v>
      </c>
      <c r="T820">
        <v>119</v>
      </c>
    </row>
    <row r="821" spans="1:20" x14ac:dyDescent="0.3">
      <c r="A821" s="8">
        <v>39114</v>
      </c>
      <c r="B821" s="8" t="s">
        <v>1646</v>
      </c>
      <c r="C821" s="8" t="s">
        <v>1649</v>
      </c>
      <c r="D821" s="9">
        <f t="shared" si="36"/>
        <v>339</v>
      </c>
      <c r="E821" s="9">
        <f>LOOKUP(C821,$X$3:$AA$4)</f>
        <v>10</v>
      </c>
      <c r="F821" s="16">
        <f>INDEX($J$3:$N$7,MATCH(B821,$J$3:$J$7,0),MATCH(C821,$J$3:$N$3,0))</f>
        <v>0.09</v>
      </c>
      <c r="G821" s="9">
        <f t="shared" si="37"/>
        <v>9.1</v>
      </c>
      <c r="H821" s="9">
        <f>G821*D821</f>
        <v>3084.9</v>
      </c>
      <c r="I821" s="22"/>
      <c r="P821" s="1" t="str">
        <f t="shared" si="38"/>
        <v>39143DelhiChair</v>
      </c>
      <c r="Q821" s="1">
        <v>39143</v>
      </c>
      <c r="R821" s="1" t="s">
        <v>1646</v>
      </c>
      <c r="S821" s="1" t="s">
        <v>1651</v>
      </c>
      <c r="T821">
        <v>391</v>
      </c>
    </row>
    <row r="822" spans="1:20" x14ac:dyDescent="0.3">
      <c r="A822" s="8">
        <v>39114</v>
      </c>
      <c r="B822" s="8" t="s">
        <v>1646</v>
      </c>
      <c r="C822" s="8" t="s">
        <v>1650</v>
      </c>
      <c r="D822" s="9">
        <f t="shared" si="36"/>
        <v>296</v>
      </c>
      <c r="E822" s="9">
        <f>LOOKUP(C822,$X$3:$AA$4)</f>
        <v>500</v>
      </c>
      <c r="F822" s="16">
        <f>INDEX($J$3:$N$7,MATCH(B822,$J$3:$J$7,0),MATCH(C822,$J$3:$N$3,0))</f>
        <v>0.24</v>
      </c>
      <c r="G822" s="9">
        <f t="shared" si="37"/>
        <v>380</v>
      </c>
      <c r="H822" s="9">
        <f>G822*D822</f>
        <v>112480</v>
      </c>
      <c r="I822" s="22"/>
      <c r="P822" s="1" t="str">
        <f t="shared" si="38"/>
        <v>39069JaipurChair</v>
      </c>
      <c r="Q822" s="1">
        <v>39069</v>
      </c>
      <c r="R822" s="1" t="s">
        <v>1653</v>
      </c>
      <c r="S822" s="1" t="s">
        <v>1651</v>
      </c>
      <c r="T822">
        <v>438</v>
      </c>
    </row>
    <row r="823" spans="1:20" x14ac:dyDescent="0.3">
      <c r="A823" s="8">
        <v>39114</v>
      </c>
      <c r="B823" s="8" t="s">
        <v>1646</v>
      </c>
      <c r="C823" s="8" t="s">
        <v>1651</v>
      </c>
      <c r="D823" s="9">
        <f t="shared" si="36"/>
        <v>371</v>
      </c>
      <c r="E823" s="9">
        <f>LOOKUP(C823,$X$3:$AA$4)</f>
        <v>10</v>
      </c>
      <c r="F823" s="16">
        <f>INDEX($J$3:$N$7,MATCH(B823,$J$3:$J$7,0),MATCH(C823,$J$3:$N$3,0))</f>
        <v>0.33</v>
      </c>
      <c r="G823" s="9">
        <f t="shared" si="37"/>
        <v>6.6999999999999993</v>
      </c>
      <c r="H823" s="9">
        <f>G823*D823</f>
        <v>2485.6999999999998</v>
      </c>
      <c r="I823" s="22"/>
      <c r="P823" s="1" t="str">
        <f t="shared" si="38"/>
        <v>39077MumbaiBulb</v>
      </c>
      <c r="Q823" s="1">
        <v>39077</v>
      </c>
      <c r="R823" s="1" t="s">
        <v>1647</v>
      </c>
      <c r="S823" s="1" t="s">
        <v>1649</v>
      </c>
      <c r="T823">
        <v>401</v>
      </c>
    </row>
    <row r="824" spans="1:20" x14ac:dyDescent="0.3">
      <c r="A824" s="8">
        <v>39114</v>
      </c>
      <c r="B824" s="8" t="s">
        <v>1647</v>
      </c>
      <c r="C824" s="8" t="s">
        <v>1648</v>
      </c>
      <c r="D824" s="9">
        <f t="shared" si="36"/>
        <v>174</v>
      </c>
      <c r="E824" s="9">
        <f>LOOKUP(C824,$X$3:$AA$4)</f>
        <v>200</v>
      </c>
      <c r="F824" s="16">
        <f>INDEX($J$3:$N$7,MATCH(B824,$J$3:$J$7,0),MATCH(C824,$J$3:$N$3,0))</f>
        <v>0.1</v>
      </c>
      <c r="G824" s="9">
        <f t="shared" si="37"/>
        <v>180</v>
      </c>
      <c r="H824" s="9">
        <f>G824*D824</f>
        <v>31320</v>
      </c>
      <c r="I824" s="22"/>
      <c r="P824" s="1" t="str">
        <f t="shared" si="38"/>
        <v>39093DelhiChair</v>
      </c>
      <c r="Q824" s="1">
        <v>39093</v>
      </c>
      <c r="R824" s="1" t="s">
        <v>1646</v>
      </c>
      <c r="S824" s="1" t="s">
        <v>1651</v>
      </c>
      <c r="T824">
        <v>421</v>
      </c>
    </row>
    <row r="825" spans="1:20" x14ac:dyDescent="0.3">
      <c r="A825" s="8">
        <v>39114</v>
      </c>
      <c r="B825" s="8" t="s">
        <v>1647</v>
      </c>
      <c r="C825" s="8" t="s">
        <v>1649</v>
      </c>
      <c r="D825" s="9">
        <f t="shared" si="36"/>
        <v>278</v>
      </c>
      <c r="E825" s="9">
        <f>LOOKUP(C825,$X$3:$AA$4)</f>
        <v>10</v>
      </c>
      <c r="F825" s="16">
        <f>INDEX($J$3:$N$7,MATCH(B825,$J$3:$J$7,0),MATCH(C825,$J$3:$N$3,0))</f>
        <v>0.05</v>
      </c>
      <c r="G825" s="9">
        <f t="shared" si="37"/>
        <v>9.5</v>
      </c>
      <c r="H825" s="9">
        <f>G825*D825</f>
        <v>2641</v>
      </c>
      <c r="I825" s="22"/>
      <c r="P825" s="1" t="str">
        <f t="shared" si="38"/>
        <v>39100Delhiiphone</v>
      </c>
      <c r="Q825" s="1">
        <v>39100</v>
      </c>
      <c r="R825" s="1" t="s">
        <v>1646</v>
      </c>
      <c r="S825" s="1" t="s">
        <v>1650</v>
      </c>
      <c r="T825">
        <v>460</v>
      </c>
    </row>
    <row r="826" spans="1:20" x14ac:dyDescent="0.3">
      <c r="A826" s="8">
        <v>39114</v>
      </c>
      <c r="B826" s="8" t="s">
        <v>1647</v>
      </c>
      <c r="C826" s="8" t="s">
        <v>1650</v>
      </c>
      <c r="D826" s="9">
        <f t="shared" si="36"/>
        <v>456</v>
      </c>
      <c r="E826" s="9">
        <f>LOOKUP(C826,$X$3:$AA$4)</f>
        <v>500</v>
      </c>
      <c r="F826" s="16">
        <f>INDEX($J$3:$N$7,MATCH(B826,$J$3:$J$7,0),MATCH(C826,$J$3:$N$3,0))</f>
        <v>0.2</v>
      </c>
      <c r="G826" s="9">
        <f t="shared" si="37"/>
        <v>400</v>
      </c>
      <c r="H826" s="9">
        <f>G826*D826</f>
        <v>182400</v>
      </c>
      <c r="I826" s="22"/>
      <c r="P826" s="1" t="str">
        <f t="shared" si="38"/>
        <v>39121MumbaiLaptop</v>
      </c>
      <c r="Q826" s="1">
        <v>39121</v>
      </c>
      <c r="R826" s="1" t="s">
        <v>1647</v>
      </c>
      <c r="S826" s="1" t="s">
        <v>1648</v>
      </c>
      <c r="T826">
        <v>371</v>
      </c>
    </row>
    <row r="827" spans="1:20" x14ac:dyDescent="0.3">
      <c r="A827" s="8">
        <v>39114</v>
      </c>
      <c r="B827" s="8" t="s">
        <v>1647</v>
      </c>
      <c r="C827" s="8" t="s">
        <v>1651</v>
      </c>
      <c r="D827" s="9">
        <f t="shared" si="36"/>
        <v>256</v>
      </c>
      <c r="E827" s="9">
        <f>LOOKUP(C827,$X$3:$AA$4)</f>
        <v>10</v>
      </c>
      <c r="F827" s="16">
        <f>INDEX($J$3:$N$7,MATCH(B827,$J$3:$J$7,0),MATCH(C827,$J$3:$N$3,0))</f>
        <v>0.4</v>
      </c>
      <c r="G827" s="9">
        <f t="shared" si="37"/>
        <v>6</v>
      </c>
      <c r="H827" s="9">
        <f>G827*D827</f>
        <v>1536</v>
      </c>
      <c r="I827" s="22"/>
      <c r="P827" s="1" t="str">
        <f t="shared" si="38"/>
        <v>39147DelhiChair</v>
      </c>
      <c r="Q827" s="1">
        <v>39147</v>
      </c>
      <c r="R827" s="1" t="s">
        <v>1646</v>
      </c>
      <c r="S827" s="1" t="s">
        <v>1651</v>
      </c>
      <c r="T827">
        <v>366</v>
      </c>
    </row>
    <row r="828" spans="1:20" x14ac:dyDescent="0.3">
      <c r="A828" s="8">
        <v>39114</v>
      </c>
      <c r="B828" s="8" t="s">
        <v>1653</v>
      </c>
      <c r="C828" s="8" t="s">
        <v>1648</v>
      </c>
      <c r="D828" s="9">
        <f t="shared" si="36"/>
        <v>476</v>
      </c>
      <c r="E828" s="9">
        <f>LOOKUP(C828,$X$3:$AA$4)</f>
        <v>200</v>
      </c>
      <c r="F828" s="16">
        <f>INDEX($J$3:$N$7,MATCH(B828,$J$3:$J$7,0),MATCH(C828,$J$3:$N$3,0))</f>
        <v>0.09</v>
      </c>
      <c r="G828" s="9">
        <f t="shared" si="37"/>
        <v>182</v>
      </c>
      <c r="H828" s="9">
        <f>G828*D828</f>
        <v>86632</v>
      </c>
      <c r="I828" s="22"/>
      <c r="P828" s="1" t="str">
        <f t="shared" si="38"/>
        <v>39082Mumbaiiphone</v>
      </c>
      <c r="Q828" s="1">
        <v>39082</v>
      </c>
      <c r="R828" s="1" t="s">
        <v>1647</v>
      </c>
      <c r="S828" s="1" t="s">
        <v>1650</v>
      </c>
      <c r="T828">
        <v>475</v>
      </c>
    </row>
    <row r="829" spans="1:20" x14ac:dyDescent="0.3">
      <c r="A829" s="8">
        <v>39114</v>
      </c>
      <c r="B829" s="8" t="s">
        <v>1653</v>
      </c>
      <c r="C829" s="8" t="s">
        <v>1649</v>
      </c>
      <c r="D829" s="9">
        <f t="shared" si="36"/>
        <v>341</v>
      </c>
      <c r="E829" s="9">
        <f>LOOKUP(C829,$X$3:$AA$4)</f>
        <v>10</v>
      </c>
      <c r="F829" s="16">
        <f>INDEX($J$3:$N$7,MATCH(B829,$J$3:$J$7,0),MATCH(C829,$J$3:$N$3,0))</f>
        <v>0.08</v>
      </c>
      <c r="G829" s="9">
        <f t="shared" si="37"/>
        <v>9.2000000000000011</v>
      </c>
      <c r="H829" s="9">
        <f>G829*D829</f>
        <v>3137.2000000000003</v>
      </c>
      <c r="I829" s="22"/>
      <c r="P829" s="1" t="str">
        <f t="shared" si="38"/>
        <v>39120DelhiLaptop</v>
      </c>
      <c r="Q829" s="1">
        <v>39120</v>
      </c>
      <c r="R829" s="1" t="s">
        <v>1646</v>
      </c>
      <c r="S829" s="1" t="s">
        <v>1648</v>
      </c>
      <c r="T829">
        <v>499</v>
      </c>
    </row>
    <row r="830" spans="1:20" x14ac:dyDescent="0.3">
      <c r="A830" s="8">
        <v>39114</v>
      </c>
      <c r="B830" s="8" t="s">
        <v>1653</v>
      </c>
      <c r="C830" s="8" t="s">
        <v>1650</v>
      </c>
      <c r="D830" s="9">
        <f t="shared" si="36"/>
        <v>303</v>
      </c>
      <c r="E830" s="9">
        <f>LOOKUP(C830,$X$3:$AA$4)</f>
        <v>500</v>
      </c>
      <c r="F830" s="16">
        <f>INDEX($J$3:$N$7,MATCH(B830,$J$3:$J$7,0),MATCH(C830,$J$3:$N$3,0))</f>
        <v>0.2</v>
      </c>
      <c r="G830" s="9">
        <f t="shared" si="37"/>
        <v>400</v>
      </c>
      <c r="H830" s="9">
        <f>G830*D830</f>
        <v>121200</v>
      </c>
      <c r="I830" s="22"/>
      <c r="P830" s="1" t="str">
        <f t="shared" si="38"/>
        <v>39068AgraLaptop</v>
      </c>
      <c r="Q830" s="1">
        <v>39068</v>
      </c>
      <c r="R830" s="1" t="s">
        <v>1654</v>
      </c>
      <c r="S830" s="1" t="s">
        <v>1648</v>
      </c>
      <c r="T830">
        <v>470</v>
      </c>
    </row>
    <row r="831" spans="1:20" x14ac:dyDescent="0.3">
      <c r="A831" s="8">
        <v>39114</v>
      </c>
      <c r="B831" s="8" t="s">
        <v>1653</v>
      </c>
      <c r="C831" s="8" t="s">
        <v>1651</v>
      </c>
      <c r="D831" s="9">
        <f t="shared" si="36"/>
        <v>208</v>
      </c>
      <c r="E831" s="9">
        <f>LOOKUP(C831,$X$3:$AA$4)</f>
        <v>10</v>
      </c>
      <c r="F831" s="16">
        <f>INDEX($J$3:$N$7,MATCH(B831,$J$3:$J$7,0),MATCH(C831,$J$3:$N$3,0))</f>
        <v>0.36</v>
      </c>
      <c r="G831" s="9">
        <f t="shared" si="37"/>
        <v>6.4</v>
      </c>
      <c r="H831" s="9">
        <f>G831*D831</f>
        <v>1331.2</v>
      </c>
      <c r="I831" s="22"/>
      <c r="P831" s="1" t="str">
        <f t="shared" si="38"/>
        <v>39144DelhiLaptop</v>
      </c>
      <c r="Q831" s="1">
        <v>39144</v>
      </c>
      <c r="R831" s="1" t="s">
        <v>1646</v>
      </c>
      <c r="S831" s="1" t="s">
        <v>1648</v>
      </c>
      <c r="T831">
        <v>393</v>
      </c>
    </row>
    <row r="832" spans="1:20" x14ac:dyDescent="0.3">
      <c r="A832" s="8">
        <v>39114</v>
      </c>
      <c r="B832" s="8" t="s">
        <v>1654</v>
      </c>
      <c r="C832" s="8" t="s">
        <v>1648</v>
      </c>
      <c r="D832" s="9">
        <f t="shared" si="36"/>
        <v>138</v>
      </c>
      <c r="E832" s="9">
        <f>LOOKUP(C832,$X$3:$AA$4)</f>
        <v>200</v>
      </c>
      <c r="F832" s="16">
        <f>INDEX($J$3:$N$7,MATCH(B832,$J$3:$J$7,0),MATCH(C832,$J$3:$N$3,0))</f>
        <v>0.05</v>
      </c>
      <c r="G832" s="9">
        <f t="shared" si="37"/>
        <v>190</v>
      </c>
      <c r="H832" s="9">
        <f>G832*D832</f>
        <v>26220</v>
      </c>
      <c r="I832" s="22"/>
      <c r="P832" s="1" t="str">
        <f t="shared" si="38"/>
        <v>39187MumbaiLaptop</v>
      </c>
      <c r="Q832" s="1">
        <v>39187</v>
      </c>
      <c r="R832" s="1" t="s">
        <v>1647</v>
      </c>
      <c r="S832" s="1" t="s">
        <v>1648</v>
      </c>
      <c r="T832">
        <v>311</v>
      </c>
    </row>
    <row r="833" spans="1:20" x14ac:dyDescent="0.3">
      <c r="A833" s="8">
        <v>39114</v>
      </c>
      <c r="B833" s="8" t="s">
        <v>1654</v>
      </c>
      <c r="C833" s="8" t="s">
        <v>1649</v>
      </c>
      <c r="D833" s="9">
        <f t="shared" si="36"/>
        <v>302</v>
      </c>
      <c r="E833" s="9">
        <f>LOOKUP(C833,$X$3:$AA$4)</f>
        <v>10</v>
      </c>
      <c r="F833" s="16">
        <f>INDEX($J$3:$N$7,MATCH(B833,$J$3:$J$7,0),MATCH(C833,$J$3:$N$3,0))</f>
        <v>0.06</v>
      </c>
      <c r="G833" s="9">
        <f t="shared" si="37"/>
        <v>9.3999999999999986</v>
      </c>
      <c r="H833" s="9">
        <f>G833*D833</f>
        <v>2838.7999999999997</v>
      </c>
      <c r="I833" s="22"/>
      <c r="P833" s="1" t="str">
        <f t="shared" si="38"/>
        <v>39108JaipurBulb</v>
      </c>
      <c r="Q833" s="1">
        <v>39108</v>
      </c>
      <c r="R833" s="1" t="s">
        <v>1653</v>
      </c>
      <c r="S833" s="1" t="s">
        <v>1649</v>
      </c>
      <c r="T833">
        <v>326</v>
      </c>
    </row>
    <row r="834" spans="1:20" x14ac:dyDescent="0.3">
      <c r="A834" s="8">
        <v>39114</v>
      </c>
      <c r="B834" s="8" t="s">
        <v>1654</v>
      </c>
      <c r="C834" s="8" t="s">
        <v>1650</v>
      </c>
      <c r="D834" s="9">
        <f t="shared" si="36"/>
        <v>444</v>
      </c>
      <c r="E834" s="9">
        <f>LOOKUP(C834,$X$3:$AA$4)</f>
        <v>500</v>
      </c>
      <c r="F834" s="16">
        <f>INDEX($J$3:$N$7,MATCH(B834,$J$3:$J$7,0),MATCH(C834,$J$3:$N$3,0))</f>
        <v>0.25</v>
      </c>
      <c r="G834" s="9">
        <f t="shared" si="37"/>
        <v>375</v>
      </c>
      <c r="H834" s="9">
        <f>G834*D834</f>
        <v>166500</v>
      </c>
      <c r="I834" s="22"/>
      <c r="P834" s="1" t="str">
        <f t="shared" si="38"/>
        <v>39116JaipurLaptop</v>
      </c>
      <c r="Q834" s="1">
        <v>39116</v>
      </c>
      <c r="R834" s="1" t="s">
        <v>1653</v>
      </c>
      <c r="S834" s="1" t="s">
        <v>1648</v>
      </c>
      <c r="T834">
        <v>150</v>
      </c>
    </row>
    <row r="835" spans="1:20" x14ac:dyDescent="0.3">
      <c r="A835" s="8">
        <v>39114</v>
      </c>
      <c r="B835" s="8" t="s">
        <v>1654</v>
      </c>
      <c r="C835" s="8" t="s">
        <v>1651</v>
      </c>
      <c r="D835" s="9">
        <f t="shared" si="36"/>
        <v>110</v>
      </c>
      <c r="E835" s="9">
        <f>LOOKUP(C835,$X$3:$AA$4)</f>
        <v>10</v>
      </c>
      <c r="F835" s="16">
        <f>INDEX($J$3:$N$7,MATCH(B835,$J$3:$J$7,0),MATCH(C835,$J$3:$N$3,0))</f>
        <v>0.4</v>
      </c>
      <c r="G835" s="9">
        <f t="shared" si="37"/>
        <v>6</v>
      </c>
      <c r="H835" s="9">
        <f>G835*D835</f>
        <v>660</v>
      </c>
      <c r="I835" s="22"/>
      <c r="P835" s="1" t="str">
        <f t="shared" si="38"/>
        <v>39120MumbaiBulb</v>
      </c>
      <c r="Q835" s="1">
        <v>39120</v>
      </c>
      <c r="R835" s="1" t="s">
        <v>1647</v>
      </c>
      <c r="S835" s="1" t="s">
        <v>1649</v>
      </c>
      <c r="T835">
        <v>240</v>
      </c>
    </row>
    <row r="836" spans="1:20" x14ac:dyDescent="0.3">
      <c r="A836" s="8">
        <v>39115</v>
      </c>
      <c r="B836" s="8" t="s">
        <v>1646</v>
      </c>
      <c r="C836" s="8" t="s">
        <v>1648</v>
      </c>
      <c r="D836" s="9">
        <f t="shared" si="36"/>
        <v>115</v>
      </c>
      <c r="E836" s="9">
        <f>LOOKUP(C836,$X$3:$AA$4)</f>
        <v>200</v>
      </c>
      <c r="F836" s="16">
        <f>INDEX($J$3:$N$7,MATCH(B836,$J$3:$J$7,0),MATCH(C836,$J$3:$N$3,0))</f>
        <v>0.13</v>
      </c>
      <c r="G836" s="9">
        <f t="shared" si="37"/>
        <v>174</v>
      </c>
      <c r="H836" s="9">
        <f>G836*D836</f>
        <v>20010</v>
      </c>
      <c r="I836" s="22"/>
      <c r="P836" s="1" t="str">
        <f t="shared" si="38"/>
        <v>39176JaipurLaptop</v>
      </c>
      <c r="Q836" s="1">
        <v>39176</v>
      </c>
      <c r="R836" s="1" t="s">
        <v>1653</v>
      </c>
      <c r="S836" s="1" t="s">
        <v>1648</v>
      </c>
      <c r="T836">
        <v>200</v>
      </c>
    </row>
    <row r="837" spans="1:20" x14ac:dyDescent="0.3">
      <c r="A837" s="8">
        <v>39115</v>
      </c>
      <c r="B837" s="8" t="s">
        <v>1646</v>
      </c>
      <c r="C837" s="8" t="s">
        <v>1649</v>
      </c>
      <c r="D837" s="9">
        <f t="shared" ref="D837:D900" si="39">VLOOKUP(A837&amp;B837&amp;C837,$P$4:$T$2061,5,0)</f>
        <v>500</v>
      </c>
      <c r="E837" s="9">
        <f>LOOKUP(C837,$X$3:$AA$4)</f>
        <v>10</v>
      </c>
      <c r="F837" s="16">
        <f>INDEX($J$3:$N$7,MATCH(B837,$J$3:$J$7,0),MATCH(C837,$J$3:$N$3,0))</f>
        <v>0.09</v>
      </c>
      <c r="G837" s="9">
        <f t="shared" ref="G837:G900" si="40">E837*(1-F837)</f>
        <v>9.1</v>
      </c>
      <c r="H837" s="9">
        <f>G837*D837</f>
        <v>4550</v>
      </c>
      <c r="I837" s="22"/>
      <c r="P837" s="1" t="str">
        <f t="shared" ref="P837:P900" si="41">Q837&amp;R837&amp;S837</f>
        <v>39081Mumbaiiphone</v>
      </c>
      <c r="Q837" s="1">
        <v>39081</v>
      </c>
      <c r="R837" s="1" t="s">
        <v>1647</v>
      </c>
      <c r="S837" s="1" t="s">
        <v>1650</v>
      </c>
      <c r="T837">
        <v>353</v>
      </c>
    </row>
    <row r="838" spans="1:20" x14ac:dyDescent="0.3">
      <c r="A838" s="8">
        <v>39115</v>
      </c>
      <c r="B838" s="8" t="s">
        <v>1646</v>
      </c>
      <c r="C838" s="8" t="s">
        <v>1650</v>
      </c>
      <c r="D838" s="9">
        <f t="shared" si="39"/>
        <v>111</v>
      </c>
      <c r="E838" s="9">
        <f>LOOKUP(C838,$X$3:$AA$4)</f>
        <v>500</v>
      </c>
      <c r="F838" s="16">
        <f>INDEX($J$3:$N$7,MATCH(B838,$J$3:$J$7,0),MATCH(C838,$J$3:$N$3,0))</f>
        <v>0.24</v>
      </c>
      <c r="G838" s="9">
        <f t="shared" si="40"/>
        <v>380</v>
      </c>
      <c r="H838" s="9">
        <f>G838*D838</f>
        <v>42180</v>
      </c>
      <c r="I838" s="22"/>
      <c r="P838" s="1" t="str">
        <f t="shared" si="41"/>
        <v>39163AgraChair</v>
      </c>
      <c r="Q838" s="1">
        <v>39163</v>
      </c>
      <c r="R838" s="1" t="s">
        <v>1654</v>
      </c>
      <c r="S838" s="1" t="s">
        <v>1651</v>
      </c>
      <c r="T838">
        <v>235</v>
      </c>
    </row>
    <row r="839" spans="1:20" x14ac:dyDescent="0.3">
      <c r="A839" s="8">
        <v>39115</v>
      </c>
      <c r="B839" s="8" t="s">
        <v>1646</v>
      </c>
      <c r="C839" s="8" t="s">
        <v>1651</v>
      </c>
      <c r="D839" s="9">
        <f t="shared" si="39"/>
        <v>342</v>
      </c>
      <c r="E839" s="9">
        <f>LOOKUP(C839,$X$3:$AA$4)</f>
        <v>10</v>
      </c>
      <c r="F839" s="16">
        <f>INDEX($J$3:$N$7,MATCH(B839,$J$3:$J$7,0),MATCH(C839,$J$3:$N$3,0))</f>
        <v>0.33</v>
      </c>
      <c r="G839" s="9">
        <f t="shared" si="40"/>
        <v>6.6999999999999993</v>
      </c>
      <c r="H839" s="9">
        <f>G839*D839</f>
        <v>2291.3999999999996</v>
      </c>
      <c r="I839" s="22"/>
      <c r="P839" s="1" t="str">
        <f t="shared" si="41"/>
        <v>39135AgraChair</v>
      </c>
      <c r="Q839" s="1">
        <v>39135</v>
      </c>
      <c r="R839" s="1" t="s">
        <v>1654</v>
      </c>
      <c r="S839" s="1" t="s">
        <v>1651</v>
      </c>
      <c r="T839">
        <v>452</v>
      </c>
    </row>
    <row r="840" spans="1:20" x14ac:dyDescent="0.3">
      <c r="A840" s="8">
        <v>39115</v>
      </c>
      <c r="B840" s="8" t="s">
        <v>1647</v>
      </c>
      <c r="C840" s="8" t="s">
        <v>1648</v>
      </c>
      <c r="D840" s="9">
        <f t="shared" si="39"/>
        <v>347</v>
      </c>
      <c r="E840" s="9">
        <f>LOOKUP(C840,$X$3:$AA$4)</f>
        <v>200</v>
      </c>
      <c r="F840" s="16">
        <f>INDEX($J$3:$N$7,MATCH(B840,$J$3:$J$7,0),MATCH(C840,$J$3:$N$3,0))</f>
        <v>0.1</v>
      </c>
      <c r="G840" s="9">
        <f t="shared" si="40"/>
        <v>180</v>
      </c>
      <c r="H840" s="9">
        <f>G840*D840</f>
        <v>62460</v>
      </c>
      <c r="I840" s="22"/>
      <c r="P840" s="1" t="str">
        <f t="shared" si="41"/>
        <v>39071DelhiLaptop</v>
      </c>
      <c r="Q840" s="1">
        <v>39071</v>
      </c>
      <c r="R840" s="1" t="s">
        <v>1646</v>
      </c>
      <c r="S840" s="1" t="s">
        <v>1648</v>
      </c>
      <c r="T840">
        <v>299</v>
      </c>
    </row>
    <row r="841" spans="1:20" x14ac:dyDescent="0.3">
      <c r="A841" s="8">
        <v>39115</v>
      </c>
      <c r="B841" s="8" t="s">
        <v>1647</v>
      </c>
      <c r="C841" s="8" t="s">
        <v>1649</v>
      </c>
      <c r="D841" s="9">
        <f t="shared" si="39"/>
        <v>174</v>
      </c>
      <c r="E841" s="9">
        <f>LOOKUP(C841,$X$3:$AA$4)</f>
        <v>10</v>
      </c>
      <c r="F841" s="16">
        <f>INDEX($J$3:$N$7,MATCH(B841,$J$3:$J$7,0),MATCH(C841,$J$3:$N$3,0))</f>
        <v>0.05</v>
      </c>
      <c r="G841" s="9">
        <f t="shared" si="40"/>
        <v>9.5</v>
      </c>
      <c r="H841" s="9">
        <f>G841*D841</f>
        <v>1653</v>
      </c>
      <c r="I841" s="22"/>
      <c r="P841" s="1" t="str">
        <f t="shared" si="41"/>
        <v>39083Jaipuriphone</v>
      </c>
      <c r="Q841" s="1">
        <v>39083</v>
      </c>
      <c r="R841" s="1" t="s">
        <v>1653</v>
      </c>
      <c r="S841" s="1" t="s">
        <v>1650</v>
      </c>
      <c r="T841">
        <v>111</v>
      </c>
    </row>
    <row r="842" spans="1:20" x14ac:dyDescent="0.3">
      <c r="A842" s="8">
        <v>39115</v>
      </c>
      <c r="B842" s="8" t="s">
        <v>1647</v>
      </c>
      <c r="C842" s="8" t="s">
        <v>1650</v>
      </c>
      <c r="D842" s="9">
        <f t="shared" si="39"/>
        <v>481</v>
      </c>
      <c r="E842" s="9">
        <f>LOOKUP(C842,$X$3:$AA$4)</f>
        <v>500</v>
      </c>
      <c r="F842" s="16">
        <f>INDEX($J$3:$N$7,MATCH(B842,$J$3:$J$7,0),MATCH(C842,$J$3:$N$3,0))</f>
        <v>0.2</v>
      </c>
      <c r="G842" s="9">
        <f t="shared" si="40"/>
        <v>400</v>
      </c>
      <c r="H842" s="9">
        <f>G842*D842</f>
        <v>192400</v>
      </c>
      <c r="I842" s="22"/>
      <c r="P842" s="1" t="str">
        <f t="shared" si="41"/>
        <v>39157Delhiiphone</v>
      </c>
      <c r="Q842" s="1">
        <v>39157</v>
      </c>
      <c r="R842" s="1" t="s">
        <v>1646</v>
      </c>
      <c r="S842" s="1" t="s">
        <v>1650</v>
      </c>
      <c r="T842">
        <v>350</v>
      </c>
    </row>
    <row r="843" spans="1:20" x14ac:dyDescent="0.3">
      <c r="A843" s="8">
        <v>39115</v>
      </c>
      <c r="B843" s="8" t="s">
        <v>1647</v>
      </c>
      <c r="C843" s="8" t="s">
        <v>1651</v>
      </c>
      <c r="D843" s="9">
        <f t="shared" si="39"/>
        <v>288</v>
      </c>
      <c r="E843" s="9">
        <f>LOOKUP(C843,$X$3:$AA$4)</f>
        <v>10</v>
      </c>
      <c r="F843" s="16">
        <f>INDEX($J$3:$N$7,MATCH(B843,$J$3:$J$7,0),MATCH(C843,$J$3:$N$3,0))</f>
        <v>0.4</v>
      </c>
      <c r="G843" s="9">
        <f t="shared" si="40"/>
        <v>6</v>
      </c>
      <c r="H843" s="9">
        <f>G843*D843</f>
        <v>1728</v>
      </c>
      <c r="I843" s="22"/>
      <c r="P843" s="1" t="str">
        <f t="shared" si="41"/>
        <v>39166Mumbaiiphone</v>
      </c>
      <c r="Q843" s="1">
        <v>39166</v>
      </c>
      <c r="R843" s="1" t="s">
        <v>1647</v>
      </c>
      <c r="S843" s="1" t="s">
        <v>1650</v>
      </c>
      <c r="T843">
        <v>249</v>
      </c>
    </row>
    <row r="844" spans="1:20" x14ac:dyDescent="0.3">
      <c r="A844" s="8">
        <v>39115</v>
      </c>
      <c r="B844" s="8" t="s">
        <v>1653</v>
      </c>
      <c r="C844" s="8" t="s">
        <v>1648</v>
      </c>
      <c r="D844" s="9">
        <f t="shared" si="39"/>
        <v>442</v>
      </c>
      <c r="E844" s="9">
        <f>LOOKUP(C844,$X$3:$AA$4)</f>
        <v>200</v>
      </c>
      <c r="F844" s="16">
        <f>INDEX($J$3:$N$7,MATCH(B844,$J$3:$J$7,0),MATCH(C844,$J$3:$N$3,0))</f>
        <v>0.09</v>
      </c>
      <c r="G844" s="9">
        <f t="shared" si="40"/>
        <v>182</v>
      </c>
      <c r="H844" s="9">
        <f>G844*D844</f>
        <v>80444</v>
      </c>
      <c r="I844" s="22"/>
      <c r="P844" s="1" t="str">
        <f t="shared" si="41"/>
        <v>39144AgraLaptop</v>
      </c>
      <c r="Q844" s="1">
        <v>39144</v>
      </c>
      <c r="R844" s="1" t="s">
        <v>1654</v>
      </c>
      <c r="S844" s="1" t="s">
        <v>1648</v>
      </c>
      <c r="T844">
        <v>314</v>
      </c>
    </row>
    <row r="845" spans="1:20" x14ac:dyDescent="0.3">
      <c r="A845" s="8">
        <v>39115</v>
      </c>
      <c r="B845" s="8" t="s">
        <v>1653</v>
      </c>
      <c r="C845" s="8" t="s">
        <v>1649</v>
      </c>
      <c r="D845" s="9">
        <f t="shared" si="39"/>
        <v>245</v>
      </c>
      <c r="E845" s="9">
        <f>LOOKUP(C845,$X$3:$AA$4)</f>
        <v>10</v>
      </c>
      <c r="F845" s="16">
        <f>INDEX($J$3:$N$7,MATCH(B845,$J$3:$J$7,0),MATCH(C845,$J$3:$N$3,0))</f>
        <v>0.08</v>
      </c>
      <c r="G845" s="9">
        <f t="shared" si="40"/>
        <v>9.2000000000000011</v>
      </c>
      <c r="H845" s="9">
        <f>G845*D845</f>
        <v>2254.0000000000005</v>
      </c>
      <c r="I845" s="22"/>
      <c r="P845" s="1" t="str">
        <f t="shared" si="41"/>
        <v>39189AgraLaptop</v>
      </c>
      <c r="Q845" s="1">
        <v>39189</v>
      </c>
      <c r="R845" s="1" t="s">
        <v>1654</v>
      </c>
      <c r="S845" s="1" t="s">
        <v>1648</v>
      </c>
      <c r="T845">
        <v>323</v>
      </c>
    </row>
    <row r="846" spans="1:20" x14ac:dyDescent="0.3">
      <c r="A846" s="8">
        <v>39115</v>
      </c>
      <c r="B846" s="8" t="s">
        <v>1653</v>
      </c>
      <c r="C846" s="8" t="s">
        <v>1650</v>
      </c>
      <c r="D846" s="9">
        <f t="shared" si="39"/>
        <v>435</v>
      </c>
      <c r="E846" s="9">
        <f>LOOKUP(C846,$X$3:$AA$4)</f>
        <v>500</v>
      </c>
      <c r="F846" s="16">
        <f>INDEX($J$3:$N$7,MATCH(B846,$J$3:$J$7,0),MATCH(C846,$J$3:$N$3,0))</f>
        <v>0.2</v>
      </c>
      <c r="G846" s="9">
        <f t="shared" si="40"/>
        <v>400</v>
      </c>
      <c r="H846" s="9">
        <f>G846*D846</f>
        <v>174000</v>
      </c>
      <c r="I846" s="22"/>
      <c r="P846" s="1" t="str">
        <f t="shared" si="41"/>
        <v>39160AgraChair</v>
      </c>
      <c r="Q846" s="1">
        <v>39160</v>
      </c>
      <c r="R846" s="1" t="s">
        <v>1654</v>
      </c>
      <c r="S846" s="1" t="s">
        <v>1651</v>
      </c>
      <c r="T846">
        <v>479</v>
      </c>
    </row>
    <row r="847" spans="1:20" x14ac:dyDescent="0.3">
      <c r="A847" s="8">
        <v>39115</v>
      </c>
      <c r="B847" s="8" t="s">
        <v>1653</v>
      </c>
      <c r="C847" s="8" t="s">
        <v>1651</v>
      </c>
      <c r="D847" s="9">
        <f t="shared" si="39"/>
        <v>186</v>
      </c>
      <c r="E847" s="9">
        <f>LOOKUP(C847,$X$3:$AA$4)</f>
        <v>10</v>
      </c>
      <c r="F847" s="16">
        <f>INDEX($J$3:$N$7,MATCH(B847,$J$3:$J$7,0),MATCH(C847,$J$3:$N$3,0))</f>
        <v>0.36</v>
      </c>
      <c r="G847" s="9">
        <f t="shared" si="40"/>
        <v>6.4</v>
      </c>
      <c r="H847" s="9">
        <f>G847*D847</f>
        <v>1190.4000000000001</v>
      </c>
      <c r="I847" s="22"/>
      <c r="P847" s="1" t="str">
        <f t="shared" si="41"/>
        <v>39154Jaipuriphone</v>
      </c>
      <c r="Q847" s="1">
        <v>39154</v>
      </c>
      <c r="R847" s="1" t="s">
        <v>1653</v>
      </c>
      <c r="S847" s="1" t="s">
        <v>1650</v>
      </c>
      <c r="T847">
        <v>179</v>
      </c>
    </row>
    <row r="848" spans="1:20" x14ac:dyDescent="0.3">
      <c r="A848" s="8">
        <v>39115</v>
      </c>
      <c r="B848" s="8" t="s">
        <v>1654</v>
      </c>
      <c r="C848" s="8" t="s">
        <v>1648</v>
      </c>
      <c r="D848" s="9">
        <f t="shared" si="39"/>
        <v>176</v>
      </c>
      <c r="E848" s="9">
        <f>LOOKUP(C848,$X$3:$AA$4)</f>
        <v>200</v>
      </c>
      <c r="F848" s="16">
        <f>INDEX($J$3:$N$7,MATCH(B848,$J$3:$J$7,0),MATCH(C848,$J$3:$N$3,0))</f>
        <v>0.05</v>
      </c>
      <c r="G848" s="9">
        <f t="shared" si="40"/>
        <v>190</v>
      </c>
      <c r="H848" s="9">
        <f>G848*D848</f>
        <v>33440</v>
      </c>
      <c r="I848" s="22"/>
      <c r="P848" s="1" t="str">
        <f t="shared" si="41"/>
        <v>39179MumbaiChair</v>
      </c>
      <c r="Q848" s="1">
        <v>39179</v>
      </c>
      <c r="R848" s="1" t="s">
        <v>1647</v>
      </c>
      <c r="S848" s="1" t="s">
        <v>1651</v>
      </c>
      <c r="T848">
        <v>429</v>
      </c>
    </row>
    <row r="849" spans="1:20" x14ac:dyDescent="0.3">
      <c r="A849" s="8">
        <v>39115</v>
      </c>
      <c r="B849" s="8" t="s">
        <v>1654</v>
      </c>
      <c r="C849" s="8" t="s">
        <v>1649</v>
      </c>
      <c r="D849" s="9">
        <f t="shared" si="39"/>
        <v>463</v>
      </c>
      <c r="E849" s="9">
        <f>LOOKUP(C849,$X$3:$AA$4)</f>
        <v>10</v>
      </c>
      <c r="F849" s="16">
        <f>INDEX($J$3:$N$7,MATCH(B849,$J$3:$J$7,0),MATCH(C849,$J$3:$N$3,0))</f>
        <v>0.06</v>
      </c>
      <c r="G849" s="9">
        <f t="shared" si="40"/>
        <v>9.3999999999999986</v>
      </c>
      <c r="H849" s="9">
        <f>G849*D849</f>
        <v>4352.1999999999989</v>
      </c>
      <c r="I849" s="22"/>
      <c r="P849" s="1" t="str">
        <f t="shared" si="41"/>
        <v>39138DelhiBulb</v>
      </c>
      <c r="Q849" s="1">
        <v>39138</v>
      </c>
      <c r="R849" s="1" t="s">
        <v>1646</v>
      </c>
      <c r="S849" s="1" t="s">
        <v>1649</v>
      </c>
      <c r="T849">
        <v>266</v>
      </c>
    </row>
    <row r="850" spans="1:20" x14ac:dyDescent="0.3">
      <c r="A850" s="8">
        <v>39115</v>
      </c>
      <c r="B850" s="8" t="s">
        <v>1654</v>
      </c>
      <c r="C850" s="8" t="s">
        <v>1650</v>
      </c>
      <c r="D850" s="9">
        <f t="shared" si="39"/>
        <v>447</v>
      </c>
      <c r="E850" s="9">
        <f>LOOKUP(C850,$X$3:$AA$4)</f>
        <v>500</v>
      </c>
      <c r="F850" s="16">
        <f>INDEX($J$3:$N$7,MATCH(B850,$J$3:$J$7,0),MATCH(C850,$J$3:$N$3,0))</f>
        <v>0.25</v>
      </c>
      <c r="G850" s="9">
        <f t="shared" si="40"/>
        <v>375</v>
      </c>
      <c r="H850" s="9">
        <f>G850*D850</f>
        <v>167625</v>
      </c>
      <c r="I850" s="22"/>
      <c r="P850" s="1" t="str">
        <f t="shared" si="41"/>
        <v>39152JaipurChair</v>
      </c>
      <c r="Q850" s="1">
        <v>39152</v>
      </c>
      <c r="R850" s="1" t="s">
        <v>1653</v>
      </c>
      <c r="S850" s="1" t="s">
        <v>1651</v>
      </c>
      <c r="T850">
        <v>160</v>
      </c>
    </row>
    <row r="851" spans="1:20" x14ac:dyDescent="0.3">
      <c r="A851" s="8">
        <v>39115</v>
      </c>
      <c r="B851" s="8" t="s">
        <v>1654</v>
      </c>
      <c r="C851" s="8" t="s">
        <v>1651</v>
      </c>
      <c r="D851" s="9">
        <f t="shared" si="39"/>
        <v>497</v>
      </c>
      <c r="E851" s="9">
        <f>LOOKUP(C851,$X$3:$AA$4)</f>
        <v>10</v>
      </c>
      <c r="F851" s="16">
        <f>INDEX($J$3:$N$7,MATCH(B851,$J$3:$J$7,0),MATCH(C851,$J$3:$N$3,0))</f>
        <v>0.4</v>
      </c>
      <c r="G851" s="9">
        <f t="shared" si="40"/>
        <v>6</v>
      </c>
      <c r="H851" s="9">
        <f>G851*D851</f>
        <v>2982</v>
      </c>
      <c r="I851" s="22"/>
      <c r="P851" s="1" t="str">
        <f t="shared" si="41"/>
        <v>39122DelhiChair</v>
      </c>
      <c r="Q851" s="1">
        <v>39122</v>
      </c>
      <c r="R851" s="1" t="s">
        <v>1646</v>
      </c>
      <c r="S851" s="1" t="s">
        <v>1651</v>
      </c>
      <c r="T851">
        <v>404</v>
      </c>
    </row>
    <row r="852" spans="1:20" x14ac:dyDescent="0.3">
      <c r="A852" s="8">
        <v>39116</v>
      </c>
      <c r="B852" s="8" t="s">
        <v>1646</v>
      </c>
      <c r="C852" s="8" t="s">
        <v>1648</v>
      </c>
      <c r="D852" s="9">
        <f t="shared" si="39"/>
        <v>477</v>
      </c>
      <c r="E852" s="9">
        <f>LOOKUP(C852,$X$3:$AA$4)</f>
        <v>200</v>
      </c>
      <c r="F852" s="16">
        <f>INDEX($J$3:$N$7,MATCH(B852,$J$3:$J$7,0),MATCH(C852,$J$3:$N$3,0))</f>
        <v>0.13</v>
      </c>
      <c r="G852" s="9">
        <f t="shared" si="40"/>
        <v>174</v>
      </c>
      <c r="H852" s="9">
        <f>G852*D852</f>
        <v>82998</v>
      </c>
      <c r="I852" s="22"/>
      <c r="P852" s="1" t="str">
        <f t="shared" si="41"/>
        <v>39174JaipurLaptop</v>
      </c>
      <c r="Q852" s="1">
        <v>39174</v>
      </c>
      <c r="R852" s="1" t="s">
        <v>1653</v>
      </c>
      <c r="S852" s="1" t="s">
        <v>1648</v>
      </c>
      <c r="T852">
        <v>287</v>
      </c>
    </row>
    <row r="853" spans="1:20" x14ac:dyDescent="0.3">
      <c r="A853" s="8">
        <v>39116</v>
      </c>
      <c r="B853" s="8" t="s">
        <v>1646</v>
      </c>
      <c r="C853" s="8" t="s">
        <v>1649</v>
      </c>
      <c r="D853" s="9">
        <f t="shared" si="39"/>
        <v>316</v>
      </c>
      <c r="E853" s="9">
        <f>LOOKUP(C853,$X$3:$AA$4)</f>
        <v>10</v>
      </c>
      <c r="F853" s="16">
        <f>INDEX($J$3:$N$7,MATCH(B853,$J$3:$J$7,0),MATCH(C853,$J$3:$N$3,0))</f>
        <v>0.09</v>
      </c>
      <c r="G853" s="9">
        <f t="shared" si="40"/>
        <v>9.1</v>
      </c>
      <c r="H853" s="9">
        <f>G853*D853</f>
        <v>2875.6</v>
      </c>
      <c r="I853" s="22"/>
      <c r="P853" s="1" t="str">
        <f t="shared" si="41"/>
        <v>39063DelhiChair</v>
      </c>
      <c r="Q853" s="1">
        <v>39063</v>
      </c>
      <c r="R853" t="s">
        <v>1646</v>
      </c>
      <c r="S853" t="s">
        <v>1651</v>
      </c>
      <c r="T853">
        <v>376</v>
      </c>
    </row>
    <row r="854" spans="1:20" x14ac:dyDescent="0.3">
      <c r="A854" s="8">
        <v>39116</v>
      </c>
      <c r="B854" s="8" t="s">
        <v>1646</v>
      </c>
      <c r="C854" s="8" t="s">
        <v>1650</v>
      </c>
      <c r="D854" s="9">
        <f t="shared" si="39"/>
        <v>130</v>
      </c>
      <c r="E854" s="9">
        <f>LOOKUP(C854,$X$3:$AA$4)</f>
        <v>500</v>
      </c>
      <c r="F854" s="16">
        <f>INDEX($J$3:$N$7,MATCH(B854,$J$3:$J$7,0),MATCH(C854,$J$3:$N$3,0))</f>
        <v>0.24</v>
      </c>
      <c r="G854" s="9">
        <f t="shared" si="40"/>
        <v>380</v>
      </c>
      <c r="H854" s="9">
        <f>G854*D854</f>
        <v>49400</v>
      </c>
      <c r="I854" s="22"/>
      <c r="P854" s="1" t="str">
        <f t="shared" si="41"/>
        <v>39076AgraBulb</v>
      </c>
      <c r="Q854" s="1">
        <v>39076</v>
      </c>
      <c r="R854" s="1" t="s">
        <v>1654</v>
      </c>
      <c r="S854" s="1" t="s">
        <v>1649</v>
      </c>
      <c r="T854">
        <v>413</v>
      </c>
    </row>
    <row r="855" spans="1:20" x14ac:dyDescent="0.3">
      <c r="A855" s="8">
        <v>39116</v>
      </c>
      <c r="B855" s="8" t="s">
        <v>1646</v>
      </c>
      <c r="C855" s="8" t="s">
        <v>1651</v>
      </c>
      <c r="D855" s="9">
        <f t="shared" si="39"/>
        <v>333</v>
      </c>
      <c r="E855" s="9">
        <f>LOOKUP(C855,$X$3:$AA$4)</f>
        <v>10</v>
      </c>
      <c r="F855" s="16">
        <f>INDEX($J$3:$N$7,MATCH(B855,$J$3:$J$7,0),MATCH(C855,$J$3:$N$3,0))</f>
        <v>0.33</v>
      </c>
      <c r="G855" s="9">
        <f t="shared" si="40"/>
        <v>6.6999999999999993</v>
      </c>
      <c r="H855" s="9">
        <f>G855*D855</f>
        <v>2231.1</v>
      </c>
      <c r="I855" s="22"/>
      <c r="P855" s="1" t="str">
        <f t="shared" si="41"/>
        <v>39122MumbaiBulb</v>
      </c>
      <c r="Q855" s="1">
        <v>39122</v>
      </c>
      <c r="R855" s="1" t="s">
        <v>1647</v>
      </c>
      <c r="S855" s="1" t="s">
        <v>1649</v>
      </c>
      <c r="T855">
        <v>113</v>
      </c>
    </row>
    <row r="856" spans="1:20" x14ac:dyDescent="0.3">
      <c r="A856" s="8">
        <v>39116</v>
      </c>
      <c r="B856" s="8" t="s">
        <v>1647</v>
      </c>
      <c r="C856" s="8" t="s">
        <v>1648</v>
      </c>
      <c r="D856" s="9">
        <f t="shared" si="39"/>
        <v>241</v>
      </c>
      <c r="E856" s="9">
        <f>LOOKUP(C856,$X$3:$AA$4)</f>
        <v>200</v>
      </c>
      <c r="F856" s="16">
        <f>INDEX($J$3:$N$7,MATCH(B856,$J$3:$J$7,0),MATCH(C856,$J$3:$N$3,0))</f>
        <v>0.1</v>
      </c>
      <c r="G856" s="9">
        <f t="shared" si="40"/>
        <v>180</v>
      </c>
      <c r="H856" s="9">
        <f>G856*D856</f>
        <v>43380</v>
      </c>
      <c r="I856" s="22"/>
      <c r="P856" s="1" t="str">
        <f t="shared" si="41"/>
        <v>39079AgraBulb</v>
      </c>
      <c r="Q856" s="1">
        <v>39079</v>
      </c>
      <c r="R856" s="1" t="s">
        <v>1654</v>
      </c>
      <c r="S856" s="1" t="s">
        <v>1649</v>
      </c>
      <c r="T856">
        <v>208</v>
      </c>
    </row>
    <row r="857" spans="1:20" x14ac:dyDescent="0.3">
      <c r="A857" s="8">
        <v>39116</v>
      </c>
      <c r="B857" s="8" t="s">
        <v>1647</v>
      </c>
      <c r="C857" s="8" t="s">
        <v>1649</v>
      </c>
      <c r="D857" s="9">
        <f t="shared" si="39"/>
        <v>180</v>
      </c>
      <c r="E857" s="9">
        <f>LOOKUP(C857,$X$3:$AA$4)</f>
        <v>10</v>
      </c>
      <c r="F857" s="16">
        <f>INDEX($J$3:$N$7,MATCH(B857,$J$3:$J$7,0),MATCH(C857,$J$3:$N$3,0))</f>
        <v>0.05</v>
      </c>
      <c r="G857" s="9">
        <f t="shared" si="40"/>
        <v>9.5</v>
      </c>
      <c r="H857" s="9">
        <f>G857*D857</f>
        <v>1710</v>
      </c>
      <c r="I857" s="22"/>
      <c r="P857" s="1" t="str">
        <f t="shared" si="41"/>
        <v>39180Jaipuriphone</v>
      </c>
      <c r="Q857" s="1">
        <v>39180</v>
      </c>
      <c r="R857" s="1" t="s">
        <v>1653</v>
      </c>
      <c r="S857" s="1" t="s">
        <v>1650</v>
      </c>
      <c r="T857">
        <v>500</v>
      </c>
    </row>
    <row r="858" spans="1:20" x14ac:dyDescent="0.3">
      <c r="A858" s="8">
        <v>39116</v>
      </c>
      <c r="B858" s="8" t="s">
        <v>1647</v>
      </c>
      <c r="C858" s="8" t="s">
        <v>1650</v>
      </c>
      <c r="D858" s="9">
        <f t="shared" si="39"/>
        <v>345</v>
      </c>
      <c r="E858" s="9">
        <f>LOOKUP(C858,$X$3:$AA$4)</f>
        <v>500</v>
      </c>
      <c r="F858" s="16">
        <f>INDEX($J$3:$N$7,MATCH(B858,$J$3:$J$7,0),MATCH(C858,$J$3:$N$3,0))</f>
        <v>0.2</v>
      </c>
      <c r="G858" s="9">
        <f t="shared" si="40"/>
        <v>400</v>
      </c>
      <c r="H858" s="9">
        <f>G858*D858</f>
        <v>138000</v>
      </c>
      <c r="I858" s="22"/>
      <c r="P858" s="1" t="str">
        <f t="shared" si="41"/>
        <v>39101Mumbaiiphone</v>
      </c>
      <c r="Q858" s="1">
        <v>39101</v>
      </c>
      <c r="R858" s="1" t="s">
        <v>1647</v>
      </c>
      <c r="S858" s="1" t="s">
        <v>1650</v>
      </c>
      <c r="T858">
        <v>391</v>
      </c>
    </row>
    <row r="859" spans="1:20" x14ac:dyDescent="0.3">
      <c r="A859" s="8">
        <v>39116</v>
      </c>
      <c r="B859" s="8" t="s">
        <v>1647</v>
      </c>
      <c r="C859" s="8" t="s">
        <v>1651</v>
      </c>
      <c r="D859" s="9">
        <f t="shared" si="39"/>
        <v>315</v>
      </c>
      <c r="E859" s="9">
        <f>LOOKUP(C859,$X$3:$AA$4)</f>
        <v>10</v>
      </c>
      <c r="F859" s="16">
        <f>INDEX($J$3:$N$7,MATCH(B859,$J$3:$J$7,0),MATCH(C859,$J$3:$N$3,0))</f>
        <v>0.4</v>
      </c>
      <c r="G859" s="9">
        <f t="shared" si="40"/>
        <v>6</v>
      </c>
      <c r="H859" s="9">
        <f>G859*D859</f>
        <v>1890</v>
      </c>
      <c r="I859" s="22"/>
      <c r="P859" s="1" t="str">
        <f t="shared" si="41"/>
        <v>39109AgraBulb</v>
      </c>
      <c r="Q859" s="1">
        <v>39109</v>
      </c>
      <c r="R859" s="1" t="s">
        <v>1654</v>
      </c>
      <c r="S859" s="1" t="s">
        <v>1649</v>
      </c>
      <c r="T859">
        <v>448</v>
      </c>
    </row>
    <row r="860" spans="1:20" x14ac:dyDescent="0.3">
      <c r="A860" s="8">
        <v>39116</v>
      </c>
      <c r="B860" s="8" t="s">
        <v>1653</v>
      </c>
      <c r="C860" s="8" t="s">
        <v>1648</v>
      </c>
      <c r="D860" s="9">
        <f t="shared" si="39"/>
        <v>150</v>
      </c>
      <c r="E860" s="9">
        <f>LOOKUP(C860,$X$3:$AA$4)</f>
        <v>200</v>
      </c>
      <c r="F860" s="16">
        <f>INDEX($J$3:$N$7,MATCH(B860,$J$3:$J$7,0),MATCH(C860,$J$3:$N$3,0))</f>
        <v>0.09</v>
      </c>
      <c r="G860" s="9">
        <f t="shared" si="40"/>
        <v>182</v>
      </c>
      <c r="H860" s="9">
        <f>G860*D860</f>
        <v>27300</v>
      </c>
      <c r="I860" s="22"/>
      <c r="P860" s="1" t="str">
        <f t="shared" si="41"/>
        <v>39131DelhiBulb</v>
      </c>
      <c r="Q860" s="1">
        <v>39131</v>
      </c>
      <c r="R860" s="1" t="s">
        <v>1646</v>
      </c>
      <c r="S860" s="1" t="s">
        <v>1649</v>
      </c>
      <c r="T860">
        <v>402</v>
      </c>
    </row>
    <row r="861" spans="1:20" x14ac:dyDescent="0.3">
      <c r="A861" s="8">
        <v>39116</v>
      </c>
      <c r="B861" s="8" t="s">
        <v>1653</v>
      </c>
      <c r="C861" s="8" t="s">
        <v>1649</v>
      </c>
      <c r="D861" s="9">
        <f t="shared" si="39"/>
        <v>451</v>
      </c>
      <c r="E861" s="9">
        <f>LOOKUP(C861,$X$3:$AA$4)</f>
        <v>10</v>
      </c>
      <c r="F861" s="16">
        <f>INDEX($J$3:$N$7,MATCH(B861,$J$3:$J$7,0),MATCH(C861,$J$3:$N$3,0))</f>
        <v>0.08</v>
      </c>
      <c r="G861" s="9">
        <f t="shared" si="40"/>
        <v>9.2000000000000011</v>
      </c>
      <c r="H861" s="9">
        <f>G861*D861</f>
        <v>4149.2000000000007</v>
      </c>
      <c r="I861" s="22"/>
      <c r="P861" s="1" t="str">
        <f t="shared" si="41"/>
        <v>39115DelhiChair</v>
      </c>
      <c r="Q861" s="1">
        <v>39115</v>
      </c>
      <c r="R861" s="1" t="s">
        <v>1646</v>
      </c>
      <c r="S861" s="1" t="s">
        <v>1651</v>
      </c>
      <c r="T861">
        <v>342</v>
      </c>
    </row>
    <row r="862" spans="1:20" x14ac:dyDescent="0.3">
      <c r="A862" s="8">
        <v>39116</v>
      </c>
      <c r="B862" s="8" t="s">
        <v>1653</v>
      </c>
      <c r="C862" s="8" t="s">
        <v>1650</v>
      </c>
      <c r="D862" s="9">
        <f t="shared" si="39"/>
        <v>386</v>
      </c>
      <c r="E862" s="9">
        <f>LOOKUP(C862,$X$3:$AA$4)</f>
        <v>500</v>
      </c>
      <c r="F862" s="16">
        <f>INDEX($J$3:$N$7,MATCH(B862,$J$3:$J$7,0),MATCH(C862,$J$3:$N$3,0))</f>
        <v>0.2</v>
      </c>
      <c r="G862" s="9">
        <f t="shared" si="40"/>
        <v>400</v>
      </c>
      <c r="H862" s="9">
        <f>G862*D862</f>
        <v>154400</v>
      </c>
      <c r="I862" s="22"/>
      <c r="P862" s="1" t="str">
        <f t="shared" si="41"/>
        <v>39126MumbaiChair</v>
      </c>
      <c r="Q862" s="1">
        <v>39126</v>
      </c>
      <c r="R862" s="1" t="s">
        <v>1647</v>
      </c>
      <c r="S862" s="1" t="s">
        <v>1651</v>
      </c>
      <c r="T862">
        <v>257</v>
      </c>
    </row>
    <row r="863" spans="1:20" x14ac:dyDescent="0.3">
      <c r="A863" s="8">
        <v>39116</v>
      </c>
      <c r="B863" s="8" t="s">
        <v>1653</v>
      </c>
      <c r="C863" s="8" t="s">
        <v>1651</v>
      </c>
      <c r="D863" s="9">
        <f t="shared" si="39"/>
        <v>380</v>
      </c>
      <c r="E863" s="9">
        <f>LOOKUP(C863,$X$3:$AA$4)</f>
        <v>10</v>
      </c>
      <c r="F863" s="16">
        <f>INDEX($J$3:$N$7,MATCH(B863,$J$3:$J$7,0),MATCH(C863,$J$3:$N$3,0))</f>
        <v>0.36</v>
      </c>
      <c r="G863" s="9">
        <f t="shared" si="40"/>
        <v>6.4</v>
      </c>
      <c r="H863" s="9">
        <f>G863*D863</f>
        <v>2432</v>
      </c>
      <c r="I863" s="22"/>
      <c r="P863" s="1" t="str">
        <f t="shared" si="41"/>
        <v>39173DelhiLaptop</v>
      </c>
      <c r="Q863" s="1">
        <v>39173</v>
      </c>
      <c r="R863" s="1" t="s">
        <v>1646</v>
      </c>
      <c r="S863" s="1" t="s">
        <v>1648</v>
      </c>
      <c r="T863">
        <v>264</v>
      </c>
    </row>
    <row r="864" spans="1:20" x14ac:dyDescent="0.3">
      <c r="A864" s="8">
        <v>39116</v>
      </c>
      <c r="B864" s="8" t="s">
        <v>1654</v>
      </c>
      <c r="C864" s="8" t="s">
        <v>1648</v>
      </c>
      <c r="D864" s="9">
        <f t="shared" si="39"/>
        <v>110</v>
      </c>
      <c r="E864" s="9">
        <f>LOOKUP(C864,$X$3:$AA$4)</f>
        <v>200</v>
      </c>
      <c r="F864" s="16">
        <f>INDEX($J$3:$N$7,MATCH(B864,$J$3:$J$7,0),MATCH(C864,$J$3:$N$3,0))</f>
        <v>0.05</v>
      </c>
      <c r="G864" s="9">
        <f t="shared" si="40"/>
        <v>190</v>
      </c>
      <c r="H864" s="9">
        <f>G864*D864</f>
        <v>20900</v>
      </c>
      <c r="I864" s="22"/>
      <c r="P864" s="1" t="str">
        <f t="shared" si="41"/>
        <v>39189DelhiBulb</v>
      </c>
      <c r="Q864" s="1">
        <v>39189</v>
      </c>
      <c r="R864" s="1" t="s">
        <v>1646</v>
      </c>
      <c r="S864" s="1" t="s">
        <v>1649</v>
      </c>
      <c r="T864">
        <v>121</v>
      </c>
    </row>
    <row r="865" spans="1:20" x14ac:dyDescent="0.3">
      <c r="A865" s="8">
        <v>39116</v>
      </c>
      <c r="B865" s="8" t="s">
        <v>1654</v>
      </c>
      <c r="C865" s="8" t="s">
        <v>1649</v>
      </c>
      <c r="D865" s="9">
        <f t="shared" si="39"/>
        <v>382</v>
      </c>
      <c r="E865" s="9">
        <f>LOOKUP(C865,$X$3:$AA$4)</f>
        <v>10</v>
      </c>
      <c r="F865" s="16">
        <f>INDEX($J$3:$N$7,MATCH(B865,$J$3:$J$7,0),MATCH(C865,$J$3:$N$3,0))</f>
        <v>0.06</v>
      </c>
      <c r="G865" s="9">
        <f t="shared" si="40"/>
        <v>9.3999999999999986</v>
      </c>
      <c r="H865" s="9">
        <f>G865*D865</f>
        <v>3590.7999999999993</v>
      </c>
      <c r="I865" s="22"/>
      <c r="P865" s="1" t="str">
        <f t="shared" si="41"/>
        <v>39151JaipurBulb</v>
      </c>
      <c r="Q865" s="1">
        <v>39151</v>
      </c>
      <c r="R865" s="1" t="s">
        <v>1653</v>
      </c>
      <c r="S865" s="1" t="s">
        <v>1649</v>
      </c>
      <c r="T865">
        <v>232</v>
      </c>
    </row>
    <row r="866" spans="1:20" x14ac:dyDescent="0.3">
      <c r="A866" s="8">
        <v>39116</v>
      </c>
      <c r="B866" s="8" t="s">
        <v>1654</v>
      </c>
      <c r="C866" s="8" t="s">
        <v>1650</v>
      </c>
      <c r="D866" s="9">
        <f t="shared" si="39"/>
        <v>386</v>
      </c>
      <c r="E866" s="9">
        <f>LOOKUP(C866,$X$3:$AA$4)</f>
        <v>500</v>
      </c>
      <c r="F866" s="16">
        <f>INDEX($J$3:$N$7,MATCH(B866,$J$3:$J$7,0),MATCH(C866,$J$3:$N$3,0))</f>
        <v>0.25</v>
      </c>
      <c r="G866" s="9">
        <f t="shared" si="40"/>
        <v>375</v>
      </c>
      <c r="H866" s="9">
        <f>G866*D866</f>
        <v>144750</v>
      </c>
      <c r="I866" s="22"/>
      <c r="P866" s="1" t="str">
        <f t="shared" si="41"/>
        <v>39187JaipurBulb</v>
      </c>
      <c r="Q866" s="1">
        <v>39187</v>
      </c>
      <c r="R866" s="1" t="s">
        <v>1653</v>
      </c>
      <c r="S866" s="1" t="s">
        <v>1649</v>
      </c>
      <c r="T866">
        <v>131</v>
      </c>
    </row>
    <row r="867" spans="1:20" x14ac:dyDescent="0.3">
      <c r="A867" s="8">
        <v>39116</v>
      </c>
      <c r="B867" s="8" t="s">
        <v>1654</v>
      </c>
      <c r="C867" s="8" t="s">
        <v>1651</v>
      </c>
      <c r="D867" s="9">
        <f t="shared" si="39"/>
        <v>162</v>
      </c>
      <c r="E867" s="9">
        <f>LOOKUP(C867,$X$3:$AA$4)</f>
        <v>10</v>
      </c>
      <c r="F867" s="16">
        <f>INDEX($J$3:$N$7,MATCH(B867,$J$3:$J$7,0),MATCH(C867,$J$3:$N$3,0))</f>
        <v>0.4</v>
      </c>
      <c r="G867" s="9">
        <f t="shared" si="40"/>
        <v>6</v>
      </c>
      <c r="H867" s="9">
        <f>G867*D867</f>
        <v>972</v>
      </c>
      <c r="I867" s="22"/>
      <c r="P867" s="1" t="str">
        <f t="shared" si="41"/>
        <v>39116MumbaiChair</v>
      </c>
      <c r="Q867" s="1">
        <v>39116</v>
      </c>
      <c r="R867" s="1" t="s">
        <v>1647</v>
      </c>
      <c r="S867" s="1" t="s">
        <v>1651</v>
      </c>
      <c r="T867">
        <v>315</v>
      </c>
    </row>
    <row r="868" spans="1:20" x14ac:dyDescent="0.3">
      <c r="A868" s="8">
        <v>39117</v>
      </c>
      <c r="B868" s="8" t="s">
        <v>1646</v>
      </c>
      <c r="C868" s="8" t="s">
        <v>1648</v>
      </c>
      <c r="D868" s="9">
        <f t="shared" si="39"/>
        <v>363</v>
      </c>
      <c r="E868" s="9">
        <f>LOOKUP(C868,$X$3:$AA$4)</f>
        <v>200</v>
      </c>
      <c r="F868" s="16">
        <f>INDEX($J$3:$N$7,MATCH(B868,$J$3:$J$7,0),MATCH(C868,$J$3:$N$3,0))</f>
        <v>0.13</v>
      </c>
      <c r="G868" s="9">
        <f t="shared" si="40"/>
        <v>174</v>
      </c>
      <c r="H868" s="9">
        <f>G868*D868</f>
        <v>63162</v>
      </c>
      <c r="I868" s="22"/>
      <c r="P868" s="1" t="str">
        <f t="shared" si="41"/>
        <v>39143MumbaiBulb</v>
      </c>
      <c r="Q868" s="1">
        <v>39143</v>
      </c>
      <c r="R868" s="1" t="s">
        <v>1647</v>
      </c>
      <c r="S868" s="1" t="s">
        <v>1649</v>
      </c>
      <c r="T868">
        <v>395</v>
      </c>
    </row>
    <row r="869" spans="1:20" x14ac:dyDescent="0.3">
      <c r="A869" s="8">
        <v>39117</v>
      </c>
      <c r="B869" s="8" t="s">
        <v>1646</v>
      </c>
      <c r="C869" s="8" t="s">
        <v>1649</v>
      </c>
      <c r="D869" s="9">
        <f t="shared" si="39"/>
        <v>467</v>
      </c>
      <c r="E869" s="9">
        <f>LOOKUP(C869,$X$3:$AA$4)</f>
        <v>10</v>
      </c>
      <c r="F869" s="16">
        <f>INDEX($J$3:$N$7,MATCH(B869,$J$3:$J$7,0),MATCH(C869,$J$3:$N$3,0))</f>
        <v>0.09</v>
      </c>
      <c r="G869" s="9">
        <f t="shared" si="40"/>
        <v>9.1</v>
      </c>
      <c r="H869" s="9">
        <f>G869*D869</f>
        <v>4249.7</v>
      </c>
      <c r="I869" s="22"/>
      <c r="P869" s="1" t="str">
        <f t="shared" si="41"/>
        <v>39105DelhiLaptop</v>
      </c>
      <c r="Q869" s="1">
        <v>39105</v>
      </c>
      <c r="R869" s="1" t="s">
        <v>1646</v>
      </c>
      <c r="S869" s="1" t="s">
        <v>1648</v>
      </c>
      <c r="T869">
        <v>363</v>
      </c>
    </row>
    <row r="870" spans="1:20" x14ac:dyDescent="0.3">
      <c r="A870" s="8">
        <v>39117</v>
      </c>
      <c r="B870" s="8" t="s">
        <v>1646</v>
      </c>
      <c r="C870" s="8" t="s">
        <v>1650</v>
      </c>
      <c r="D870" s="9">
        <f t="shared" si="39"/>
        <v>123</v>
      </c>
      <c r="E870" s="9">
        <f>LOOKUP(C870,$X$3:$AA$4)</f>
        <v>500</v>
      </c>
      <c r="F870" s="16">
        <f>INDEX($J$3:$N$7,MATCH(B870,$J$3:$J$7,0),MATCH(C870,$J$3:$N$3,0))</f>
        <v>0.24</v>
      </c>
      <c r="G870" s="9">
        <f t="shared" si="40"/>
        <v>380</v>
      </c>
      <c r="H870" s="9">
        <f>G870*D870</f>
        <v>46740</v>
      </c>
      <c r="I870" s="22"/>
      <c r="P870" s="1" t="str">
        <f t="shared" si="41"/>
        <v>39190JaipurLaptop</v>
      </c>
      <c r="Q870" s="1">
        <v>39190</v>
      </c>
      <c r="R870" s="1" t="s">
        <v>1653</v>
      </c>
      <c r="S870" s="1" t="s">
        <v>1648</v>
      </c>
      <c r="T870">
        <v>199</v>
      </c>
    </row>
    <row r="871" spans="1:20" x14ac:dyDescent="0.3">
      <c r="A871" s="8">
        <v>39117</v>
      </c>
      <c r="B871" s="8" t="s">
        <v>1646</v>
      </c>
      <c r="C871" s="8" t="s">
        <v>1651</v>
      </c>
      <c r="D871" s="9">
        <f t="shared" si="39"/>
        <v>374</v>
      </c>
      <c r="E871" s="9">
        <f>LOOKUP(C871,$X$3:$AA$4)</f>
        <v>10</v>
      </c>
      <c r="F871" s="16">
        <f>INDEX($J$3:$N$7,MATCH(B871,$J$3:$J$7,0),MATCH(C871,$J$3:$N$3,0))</f>
        <v>0.33</v>
      </c>
      <c r="G871" s="9">
        <f t="shared" si="40"/>
        <v>6.6999999999999993</v>
      </c>
      <c r="H871" s="9">
        <f>G871*D871</f>
        <v>2505.7999999999997</v>
      </c>
      <c r="I871" s="22"/>
      <c r="P871" s="1" t="str">
        <f t="shared" si="41"/>
        <v>39077DelhiLaptop</v>
      </c>
      <c r="Q871" s="1">
        <v>39077</v>
      </c>
      <c r="R871" s="1" t="s">
        <v>1646</v>
      </c>
      <c r="S871" s="1" t="s">
        <v>1648</v>
      </c>
      <c r="T871">
        <v>402</v>
      </c>
    </row>
    <row r="872" spans="1:20" x14ac:dyDescent="0.3">
      <c r="A872" s="8">
        <v>39117</v>
      </c>
      <c r="B872" s="8" t="s">
        <v>1647</v>
      </c>
      <c r="C872" s="8" t="s">
        <v>1648</v>
      </c>
      <c r="D872" s="9">
        <f t="shared" si="39"/>
        <v>392</v>
      </c>
      <c r="E872" s="9">
        <f>LOOKUP(C872,$X$3:$AA$4)</f>
        <v>200</v>
      </c>
      <c r="F872" s="16">
        <f>INDEX($J$3:$N$7,MATCH(B872,$J$3:$J$7,0),MATCH(C872,$J$3:$N$3,0))</f>
        <v>0.1</v>
      </c>
      <c r="G872" s="9">
        <f t="shared" si="40"/>
        <v>180</v>
      </c>
      <c r="H872" s="9">
        <f>G872*D872</f>
        <v>70560</v>
      </c>
      <c r="I872" s="22"/>
      <c r="P872" s="1" t="str">
        <f t="shared" si="41"/>
        <v>39074JaipurLaptop</v>
      </c>
      <c r="Q872" s="1">
        <v>39074</v>
      </c>
      <c r="R872" s="1" t="s">
        <v>1653</v>
      </c>
      <c r="S872" s="1" t="s">
        <v>1648</v>
      </c>
      <c r="T872">
        <v>312</v>
      </c>
    </row>
    <row r="873" spans="1:20" x14ac:dyDescent="0.3">
      <c r="A873" s="8">
        <v>39117</v>
      </c>
      <c r="B873" s="8" t="s">
        <v>1647</v>
      </c>
      <c r="C873" s="8" t="s">
        <v>1649</v>
      </c>
      <c r="D873" s="9">
        <f t="shared" si="39"/>
        <v>448</v>
      </c>
      <c r="E873" s="9">
        <f>LOOKUP(C873,$X$3:$AA$4)</f>
        <v>10</v>
      </c>
      <c r="F873" s="16">
        <f>INDEX($J$3:$N$7,MATCH(B873,$J$3:$J$7,0),MATCH(C873,$J$3:$N$3,0))</f>
        <v>0.05</v>
      </c>
      <c r="G873" s="9">
        <f t="shared" si="40"/>
        <v>9.5</v>
      </c>
      <c r="H873" s="9">
        <f>G873*D873</f>
        <v>4256</v>
      </c>
      <c r="I873" s="22"/>
      <c r="P873" s="1" t="str">
        <f t="shared" si="41"/>
        <v>39077MumbaiLaptop</v>
      </c>
      <c r="Q873" s="1">
        <v>39077</v>
      </c>
      <c r="R873" s="1" t="s">
        <v>1647</v>
      </c>
      <c r="S873" s="1" t="s">
        <v>1648</v>
      </c>
      <c r="T873">
        <v>482</v>
      </c>
    </row>
    <row r="874" spans="1:20" x14ac:dyDescent="0.3">
      <c r="A874" s="8">
        <v>39117</v>
      </c>
      <c r="B874" s="8" t="s">
        <v>1647</v>
      </c>
      <c r="C874" s="8" t="s">
        <v>1650</v>
      </c>
      <c r="D874" s="9">
        <f t="shared" si="39"/>
        <v>264</v>
      </c>
      <c r="E874" s="9">
        <f>LOOKUP(C874,$X$3:$AA$4)</f>
        <v>500</v>
      </c>
      <c r="F874" s="16">
        <f>INDEX($J$3:$N$7,MATCH(B874,$J$3:$J$7,0),MATCH(C874,$J$3:$N$3,0))</f>
        <v>0.2</v>
      </c>
      <c r="G874" s="9">
        <f t="shared" si="40"/>
        <v>400</v>
      </c>
      <c r="H874" s="9">
        <f>G874*D874</f>
        <v>105600</v>
      </c>
      <c r="I874" s="22"/>
      <c r="P874" s="1" t="str">
        <f t="shared" si="41"/>
        <v>39124AgraLaptop</v>
      </c>
      <c r="Q874" s="1">
        <v>39124</v>
      </c>
      <c r="R874" s="1" t="s">
        <v>1654</v>
      </c>
      <c r="S874" s="1" t="s">
        <v>1648</v>
      </c>
      <c r="T874">
        <v>143</v>
      </c>
    </row>
    <row r="875" spans="1:20" x14ac:dyDescent="0.3">
      <c r="A875" s="8">
        <v>39117</v>
      </c>
      <c r="B875" s="8" t="s">
        <v>1647</v>
      </c>
      <c r="C875" s="8" t="s">
        <v>1651</v>
      </c>
      <c r="D875" s="9">
        <f t="shared" si="39"/>
        <v>455</v>
      </c>
      <c r="E875" s="9">
        <f>LOOKUP(C875,$X$3:$AA$4)</f>
        <v>10</v>
      </c>
      <c r="F875" s="16">
        <f>INDEX($J$3:$N$7,MATCH(B875,$J$3:$J$7,0),MATCH(C875,$J$3:$N$3,0))</f>
        <v>0.4</v>
      </c>
      <c r="G875" s="9">
        <f t="shared" si="40"/>
        <v>6</v>
      </c>
      <c r="H875" s="9">
        <f>G875*D875</f>
        <v>2730</v>
      </c>
      <c r="I875" s="22"/>
      <c r="P875" s="1" t="str">
        <f t="shared" si="41"/>
        <v>39096Delhiiphone</v>
      </c>
      <c r="Q875" s="1">
        <v>39096</v>
      </c>
      <c r="R875" s="1" t="s">
        <v>1646</v>
      </c>
      <c r="S875" s="1" t="s">
        <v>1650</v>
      </c>
      <c r="T875">
        <v>392</v>
      </c>
    </row>
    <row r="876" spans="1:20" x14ac:dyDescent="0.3">
      <c r="A876" s="8">
        <v>39117</v>
      </c>
      <c r="B876" s="8" t="s">
        <v>1653</v>
      </c>
      <c r="C876" s="8" t="s">
        <v>1648</v>
      </c>
      <c r="D876" s="9">
        <f t="shared" si="39"/>
        <v>231</v>
      </c>
      <c r="E876" s="9">
        <f>LOOKUP(C876,$X$3:$AA$4)</f>
        <v>200</v>
      </c>
      <c r="F876" s="16">
        <f>INDEX($J$3:$N$7,MATCH(B876,$J$3:$J$7,0),MATCH(C876,$J$3:$N$3,0))</f>
        <v>0.09</v>
      </c>
      <c r="G876" s="9">
        <f t="shared" si="40"/>
        <v>182</v>
      </c>
      <c r="H876" s="9">
        <f>G876*D876</f>
        <v>42042</v>
      </c>
      <c r="I876" s="22"/>
      <c r="P876" s="1" t="str">
        <f t="shared" si="41"/>
        <v>39159MumbaiLaptop</v>
      </c>
      <c r="Q876" s="1">
        <v>39159</v>
      </c>
      <c r="R876" s="1" t="s">
        <v>1647</v>
      </c>
      <c r="S876" s="1" t="s">
        <v>1648</v>
      </c>
      <c r="T876">
        <v>477</v>
      </c>
    </row>
    <row r="877" spans="1:20" x14ac:dyDescent="0.3">
      <c r="A877" s="8">
        <v>39117</v>
      </c>
      <c r="B877" s="8" t="s">
        <v>1653</v>
      </c>
      <c r="C877" s="8" t="s">
        <v>1649</v>
      </c>
      <c r="D877" s="9">
        <f t="shared" si="39"/>
        <v>360</v>
      </c>
      <c r="E877" s="9">
        <f>LOOKUP(C877,$X$3:$AA$4)</f>
        <v>10</v>
      </c>
      <c r="F877" s="16">
        <f>INDEX($J$3:$N$7,MATCH(B877,$J$3:$J$7,0),MATCH(C877,$J$3:$N$3,0))</f>
        <v>0.08</v>
      </c>
      <c r="G877" s="9">
        <f t="shared" si="40"/>
        <v>9.2000000000000011</v>
      </c>
      <c r="H877" s="9">
        <f>G877*D877</f>
        <v>3312.0000000000005</v>
      </c>
      <c r="I877" s="22"/>
      <c r="P877" s="1" t="str">
        <f t="shared" si="41"/>
        <v>39086Jaipuriphone</v>
      </c>
      <c r="Q877" s="1">
        <v>39086</v>
      </c>
      <c r="R877" s="1" t="s">
        <v>1653</v>
      </c>
      <c r="S877" s="1" t="s">
        <v>1650</v>
      </c>
      <c r="T877">
        <v>319</v>
      </c>
    </row>
    <row r="878" spans="1:20" x14ac:dyDescent="0.3">
      <c r="A878" s="8">
        <v>39117</v>
      </c>
      <c r="B878" s="8" t="s">
        <v>1653</v>
      </c>
      <c r="C878" s="8" t="s">
        <v>1650</v>
      </c>
      <c r="D878" s="9">
        <f t="shared" si="39"/>
        <v>292</v>
      </c>
      <c r="E878" s="9">
        <f>LOOKUP(C878,$X$3:$AA$4)</f>
        <v>500</v>
      </c>
      <c r="F878" s="16">
        <f>INDEX($J$3:$N$7,MATCH(B878,$J$3:$J$7,0),MATCH(C878,$J$3:$N$3,0))</f>
        <v>0.2</v>
      </c>
      <c r="G878" s="9">
        <f t="shared" si="40"/>
        <v>400</v>
      </c>
      <c r="H878" s="9">
        <f>G878*D878</f>
        <v>116800</v>
      </c>
      <c r="I878" s="22"/>
      <c r="P878" s="1" t="str">
        <f t="shared" si="41"/>
        <v>39135JaipurLaptop</v>
      </c>
      <c r="Q878" s="1">
        <v>39135</v>
      </c>
      <c r="R878" s="1" t="s">
        <v>1653</v>
      </c>
      <c r="S878" s="1" t="s">
        <v>1648</v>
      </c>
      <c r="T878">
        <v>489</v>
      </c>
    </row>
    <row r="879" spans="1:20" x14ac:dyDescent="0.3">
      <c r="A879" s="8">
        <v>39117</v>
      </c>
      <c r="B879" s="8" t="s">
        <v>1653</v>
      </c>
      <c r="C879" s="8" t="s">
        <v>1651</v>
      </c>
      <c r="D879" s="9">
        <f t="shared" si="39"/>
        <v>361</v>
      </c>
      <c r="E879" s="9">
        <f>LOOKUP(C879,$X$3:$AA$4)</f>
        <v>10</v>
      </c>
      <c r="F879" s="16">
        <f>INDEX($J$3:$N$7,MATCH(B879,$J$3:$J$7,0),MATCH(C879,$J$3:$N$3,0))</f>
        <v>0.36</v>
      </c>
      <c r="G879" s="9">
        <f t="shared" si="40"/>
        <v>6.4</v>
      </c>
      <c r="H879" s="9">
        <f>G879*D879</f>
        <v>2310.4</v>
      </c>
      <c r="I879" s="22"/>
      <c r="P879" s="1" t="str">
        <f t="shared" si="41"/>
        <v>39144DelhiChair</v>
      </c>
      <c r="Q879" s="1">
        <v>39144</v>
      </c>
      <c r="R879" s="1" t="s">
        <v>1646</v>
      </c>
      <c r="S879" s="1" t="s">
        <v>1651</v>
      </c>
      <c r="T879">
        <v>341</v>
      </c>
    </row>
    <row r="880" spans="1:20" x14ac:dyDescent="0.3">
      <c r="A880" s="8">
        <v>39117</v>
      </c>
      <c r="B880" s="8" t="s">
        <v>1654</v>
      </c>
      <c r="C880" s="8" t="s">
        <v>1648</v>
      </c>
      <c r="D880" s="9">
        <f t="shared" si="39"/>
        <v>188</v>
      </c>
      <c r="E880" s="9">
        <f>LOOKUP(C880,$X$3:$AA$4)</f>
        <v>200</v>
      </c>
      <c r="F880" s="16">
        <f>INDEX($J$3:$N$7,MATCH(B880,$J$3:$J$7,0),MATCH(C880,$J$3:$N$3,0))</f>
        <v>0.05</v>
      </c>
      <c r="G880" s="9">
        <f t="shared" si="40"/>
        <v>190</v>
      </c>
      <c r="H880" s="9">
        <f>G880*D880</f>
        <v>35720</v>
      </c>
      <c r="I880" s="22"/>
      <c r="P880" s="1" t="str">
        <f t="shared" si="41"/>
        <v>39185DelhiLaptop</v>
      </c>
      <c r="Q880" s="1">
        <v>39185</v>
      </c>
      <c r="R880" s="1" t="s">
        <v>1646</v>
      </c>
      <c r="S880" s="1" t="s">
        <v>1648</v>
      </c>
      <c r="T880">
        <v>168</v>
      </c>
    </row>
    <row r="881" spans="1:20" x14ac:dyDescent="0.3">
      <c r="A881" s="8">
        <v>39117</v>
      </c>
      <c r="B881" s="8" t="s">
        <v>1654</v>
      </c>
      <c r="C881" s="8" t="s">
        <v>1649</v>
      </c>
      <c r="D881" s="9">
        <f t="shared" si="39"/>
        <v>292</v>
      </c>
      <c r="E881" s="9">
        <f>LOOKUP(C881,$X$3:$AA$4)</f>
        <v>10</v>
      </c>
      <c r="F881" s="16">
        <f>INDEX($J$3:$N$7,MATCH(B881,$J$3:$J$7,0),MATCH(C881,$J$3:$N$3,0))</f>
        <v>0.06</v>
      </c>
      <c r="G881" s="9">
        <f t="shared" si="40"/>
        <v>9.3999999999999986</v>
      </c>
      <c r="H881" s="9">
        <f>G881*D881</f>
        <v>2744.7999999999997</v>
      </c>
      <c r="I881" s="22"/>
      <c r="P881" s="1" t="str">
        <f t="shared" si="41"/>
        <v>39126AgraBulb</v>
      </c>
      <c r="Q881" s="1">
        <v>39126</v>
      </c>
      <c r="R881" s="1" t="s">
        <v>1654</v>
      </c>
      <c r="S881" s="1" t="s">
        <v>1649</v>
      </c>
      <c r="T881">
        <v>277</v>
      </c>
    </row>
    <row r="882" spans="1:20" x14ac:dyDescent="0.3">
      <c r="A882" s="8">
        <v>39117</v>
      </c>
      <c r="B882" s="8" t="s">
        <v>1654</v>
      </c>
      <c r="C882" s="8" t="s">
        <v>1650</v>
      </c>
      <c r="D882" s="9">
        <f t="shared" si="39"/>
        <v>170</v>
      </c>
      <c r="E882" s="9">
        <f>LOOKUP(C882,$X$3:$AA$4)</f>
        <v>500</v>
      </c>
      <c r="F882" s="16">
        <f>INDEX($J$3:$N$7,MATCH(B882,$J$3:$J$7,0),MATCH(C882,$J$3:$N$3,0))</f>
        <v>0.25</v>
      </c>
      <c r="G882" s="9">
        <f t="shared" si="40"/>
        <v>375</v>
      </c>
      <c r="H882" s="9">
        <f>G882*D882</f>
        <v>63750</v>
      </c>
      <c r="I882" s="22"/>
      <c r="P882" s="1" t="str">
        <f t="shared" si="41"/>
        <v>39136JaipurLaptop</v>
      </c>
      <c r="Q882" s="1">
        <v>39136</v>
      </c>
      <c r="R882" s="1" t="s">
        <v>1653</v>
      </c>
      <c r="S882" s="1" t="s">
        <v>1648</v>
      </c>
      <c r="T882">
        <v>165</v>
      </c>
    </row>
    <row r="883" spans="1:20" x14ac:dyDescent="0.3">
      <c r="A883" s="8">
        <v>39117</v>
      </c>
      <c r="B883" s="8" t="s">
        <v>1654</v>
      </c>
      <c r="C883" s="8" t="s">
        <v>1651</v>
      </c>
      <c r="D883" s="9">
        <f t="shared" si="39"/>
        <v>129</v>
      </c>
      <c r="E883" s="9">
        <f>LOOKUP(C883,$X$3:$AA$4)</f>
        <v>10</v>
      </c>
      <c r="F883" s="16">
        <f>INDEX($J$3:$N$7,MATCH(B883,$J$3:$J$7,0),MATCH(C883,$J$3:$N$3,0))</f>
        <v>0.4</v>
      </c>
      <c r="G883" s="9">
        <f t="shared" si="40"/>
        <v>6</v>
      </c>
      <c r="H883" s="9">
        <f>G883*D883</f>
        <v>774</v>
      </c>
      <c r="I883" s="22"/>
      <c r="P883" s="1" t="str">
        <f t="shared" si="41"/>
        <v>39152MumbaiBulb</v>
      </c>
      <c r="Q883" s="1">
        <v>39152</v>
      </c>
      <c r="R883" s="1" t="s">
        <v>1647</v>
      </c>
      <c r="S883" s="1" t="s">
        <v>1649</v>
      </c>
      <c r="T883">
        <v>156</v>
      </c>
    </row>
    <row r="884" spans="1:20" x14ac:dyDescent="0.3">
      <c r="A884" s="8">
        <v>39118</v>
      </c>
      <c r="B884" s="8" t="s">
        <v>1646</v>
      </c>
      <c r="C884" s="8" t="s">
        <v>1648</v>
      </c>
      <c r="D884" s="9">
        <f t="shared" si="39"/>
        <v>251</v>
      </c>
      <c r="E884" s="9">
        <f>LOOKUP(C884,$X$3:$AA$4)</f>
        <v>200</v>
      </c>
      <c r="F884" s="16">
        <f>INDEX($J$3:$N$7,MATCH(B884,$J$3:$J$7,0),MATCH(C884,$J$3:$N$3,0))</f>
        <v>0.13</v>
      </c>
      <c r="G884" s="9">
        <f t="shared" si="40"/>
        <v>174</v>
      </c>
      <c r="H884" s="9">
        <f>G884*D884</f>
        <v>43674</v>
      </c>
      <c r="I884" s="22"/>
      <c r="P884" s="1" t="str">
        <f t="shared" si="41"/>
        <v>39093MumbaiBulb</v>
      </c>
      <c r="Q884" s="1">
        <v>39093</v>
      </c>
      <c r="R884" s="1" t="s">
        <v>1647</v>
      </c>
      <c r="S884" s="1" t="s">
        <v>1649</v>
      </c>
      <c r="T884">
        <v>276</v>
      </c>
    </row>
    <row r="885" spans="1:20" x14ac:dyDescent="0.3">
      <c r="A885" s="8">
        <v>39118</v>
      </c>
      <c r="B885" s="8" t="s">
        <v>1646</v>
      </c>
      <c r="C885" s="8" t="s">
        <v>1649</v>
      </c>
      <c r="D885" s="9">
        <f t="shared" si="39"/>
        <v>299</v>
      </c>
      <c r="E885" s="9">
        <f>LOOKUP(C885,$X$3:$AA$4)</f>
        <v>10</v>
      </c>
      <c r="F885" s="16">
        <f>INDEX($J$3:$N$7,MATCH(B885,$J$3:$J$7,0),MATCH(C885,$J$3:$N$3,0))</f>
        <v>0.09</v>
      </c>
      <c r="G885" s="9">
        <f t="shared" si="40"/>
        <v>9.1</v>
      </c>
      <c r="H885" s="9">
        <f>G885*D885</f>
        <v>2720.9</v>
      </c>
      <c r="I885" s="22"/>
      <c r="P885" s="1" t="str">
        <f t="shared" si="41"/>
        <v>39108JaipurLaptop</v>
      </c>
      <c r="Q885" s="1">
        <v>39108</v>
      </c>
      <c r="R885" s="1" t="s">
        <v>1653</v>
      </c>
      <c r="S885" s="1" t="s">
        <v>1648</v>
      </c>
      <c r="T885">
        <v>176</v>
      </c>
    </row>
    <row r="886" spans="1:20" x14ac:dyDescent="0.3">
      <c r="A886" s="8">
        <v>39118</v>
      </c>
      <c r="B886" s="8" t="s">
        <v>1646</v>
      </c>
      <c r="C886" s="8" t="s">
        <v>1650</v>
      </c>
      <c r="D886" s="9">
        <f t="shared" si="39"/>
        <v>392</v>
      </c>
      <c r="E886" s="9">
        <f>LOOKUP(C886,$X$3:$AA$4)</f>
        <v>500</v>
      </c>
      <c r="F886" s="16">
        <f>INDEX($J$3:$N$7,MATCH(B886,$J$3:$J$7,0),MATCH(C886,$J$3:$N$3,0))</f>
        <v>0.24</v>
      </c>
      <c r="G886" s="9">
        <f t="shared" si="40"/>
        <v>380</v>
      </c>
      <c r="H886" s="9">
        <f>G886*D886</f>
        <v>148960</v>
      </c>
      <c r="I886" s="22"/>
      <c r="P886" s="1" t="str">
        <f t="shared" si="41"/>
        <v>39136Agraiphone</v>
      </c>
      <c r="Q886" s="1">
        <v>39136</v>
      </c>
      <c r="R886" s="1" t="s">
        <v>1654</v>
      </c>
      <c r="S886" s="1" t="s">
        <v>1650</v>
      </c>
      <c r="T886">
        <v>112</v>
      </c>
    </row>
    <row r="887" spans="1:20" x14ac:dyDescent="0.3">
      <c r="A887" s="8">
        <v>39118</v>
      </c>
      <c r="B887" s="8" t="s">
        <v>1646</v>
      </c>
      <c r="C887" s="8" t="s">
        <v>1651</v>
      </c>
      <c r="D887" s="9">
        <f t="shared" si="39"/>
        <v>488</v>
      </c>
      <c r="E887" s="9">
        <f>LOOKUP(C887,$X$3:$AA$4)</f>
        <v>10</v>
      </c>
      <c r="F887" s="16">
        <f>INDEX($J$3:$N$7,MATCH(B887,$J$3:$J$7,0),MATCH(C887,$J$3:$N$3,0))</f>
        <v>0.33</v>
      </c>
      <c r="G887" s="9">
        <f t="shared" si="40"/>
        <v>6.6999999999999993</v>
      </c>
      <c r="H887" s="9">
        <f>G887*D887</f>
        <v>3269.5999999999995</v>
      </c>
      <c r="I887" s="22"/>
      <c r="P887" s="1" t="str">
        <f t="shared" si="41"/>
        <v>39176DelhiBulb</v>
      </c>
      <c r="Q887" s="1">
        <v>39176</v>
      </c>
      <c r="R887" s="1" t="s">
        <v>1646</v>
      </c>
      <c r="S887" s="1" t="s">
        <v>1649</v>
      </c>
      <c r="T887">
        <v>173</v>
      </c>
    </row>
    <row r="888" spans="1:20" x14ac:dyDescent="0.3">
      <c r="A888" s="8">
        <v>39118</v>
      </c>
      <c r="B888" s="8" t="s">
        <v>1647</v>
      </c>
      <c r="C888" s="8" t="s">
        <v>1648</v>
      </c>
      <c r="D888" s="9">
        <f t="shared" si="39"/>
        <v>423</v>
      </c>
      <c r="E888" s="9">
        <f>LOOKUP(C888,$X$3:$AA$4)</f>
        <v>200</v>
      </c>
      <c r="F888" s="16">
        <f>INDEX($J$3:$N$7,MATCH(B888,$J$3:$J$7,0),MATCH(C888,$J$3:$N$3,0))</f>
        <v>0.1</v>
      </c>
      <c r="G888" s="9">
        <f t="shared" si="40"/>
        <v>180</v>
      </c>
      <c r="H888" s="9">
        <f>G888*D888</f>
        <v>76140</v>
      </c>
      <c r="I888" s="22"/>
      <c r="P888" s="1" t="str">
        <f t="shared" si="41"/>
        <v>39177AgraLaptop</v>
      </c>
      <c r="Q888" s="1">
        <v>39177</v>
      </c>
      <c r="R888" s="1" t="s">
        <v>1654</v>
      </c>
      <c r="S888" s="1" t="s">
        <v>1648</v>
      </c>
      <c r="T888">
        <v>178</v>
      </c>
    </row>
    <row r="889" spans="1:20" x14ac:dyDescent="0.3">
      <c r="A889" s="8">
        <v>39118</v>
      </c>
      <c r="B889" s="8" t="s">
        <v>1647</v>
      </c>
      <c r="C889" s="8" t="s">
        <v>1649</v>
      </c>
      <c r="D889" s="9">
        <f t="shared" si="39"/>
        <v>409</v>
      </c>
      <c r="E889" s="9">
        <f>LOOKUP(C889,$X$3:$AA$4)</f>
        <v>10</v>
      </c>
      <c r="F889" s="16">
        <f>INDEX($J$3:$N$7,MATCH(B889,$J$3:$J$7,0),MATCH(C889,$J$3:$N$3,0))</f>
        <v>0.05</v>
      </c>
      <c r="G889" s="9">
        <f t="shared" si="40"/>
        <v>9.5</v>
      </c>
      <c r="H889" s="9">
        <f>G889*D889</f>
        <v>3885.5</v>
      </c>
      <c r="I889" s="22"/>
      <c r="P889" s="1" t="str">
        <f t="shared" si="41"/>
        <v>39112Jaipuriphone</v>
      </c>
      <c r="Q889" s="1">
        <v>39112</v>
      </c>
      <c r="R889" s="1" t="s">
        <v>1653</v>
      </c>
      <c r="S889" s="1" t="s">
        <v>1650</v>
      </c>
      <c r="T889">
        <v>448</v>
      </c>
    </row>
    <row r="890" spans="1:20" x14ac:dyDescent="0.3">
      <c r="A890" s="8">
        <v>39118</v>
      </c>
      <c r="B890" s="8" t="s">
        <v>1647</v>
      </c>
      <c r="C890" s="8" t="s">
        <v>1650</v>
      </c>
      <c r="D890" s="9">
        <f t="shared" si="39"/>
        <v>478</v>
      </c>
      <c r="E890" s="9">
        <f>LOOKUP(C890,$X$3:$AA$4)</f>
        <v>500</v>
      </c>
      <c r="F890" s="16">
        <f>INDEX($J$3:$N$7,MATCH(B890,$J$3:$J$7,0),MATCH(C890,$J$3:$N$3,0))</f>
        <v>0.2</v>
      </c>
      <c r="G890" s="9">
        <f t="shared" si="40"/>
        <v>400</v>
      </c>
      <c r="H890" s="9">
        <f>G890*D890</f>
        <v>191200</v>
      </c>
      <c r="I890" s="22"/>
      <c r="P890" s="1" t="str">
        <f t="shared" si="41"/>
        <v>39119JaipurLaptop</v>
      </c>
      <c r="Q890" s="1">
        <v>39119</v>
      </c>
      <c r="R890" s="1" t="s">
        <v>1653</v>
      </c>
      <c r="S890" s="1" t="s">
        <v>1648</v>
      </c>
      <c r="T890">
        <v>128</v>
      </c>
    </row>
    <row r="891" spans="1:20" x14ac:dyDescent="0.3">
      <c r="A891" s="8">
        <v>39118</v>
      </c>
      <c r="B891" s="8" t="s">
        <v>1647</v>
      </c>
      <c r="C891" s="8" t="s">
        <v>1651</v>
      </c>
      <c r="D891" s="9">
        <f t="shared" si="39"/>
        <v>386</v>
      </c>
      <c r="E891" s="9">
        <f>LOOKUP(C891,$X$3:$AA$4)</f>
        <v>10</v>
      </c>
      <c r="F891" s="16">
        <f>INDEX($J$3:$N$7,MATCH(B891,$J$3:$J$7,0),MATCH(C891,$J$3:$N$3,0))</f>
        <v>0.4</v>
      </c>
      <c r="G891" s="9">
        <f t="shared" si="40"/>
        <v>6</v>
      </c>
      <c r="H891" s="9">
        <f>G891*D891</f>
        <v>2316</v>
      </c>
      <c r="I891" s="22"/>
      <c r="P891" s="1" t="str">
        <f t="shared" si="41"/>
        <v>39132AgraChair</v>
      </c>
      <c r="Q891" s="1">
        <v>39132</v>
      </c>
      <c r="R891" s="1" t="s">
        <v>1654</v>
      </c>
      <c r="S891" s="1" t="s">
        <v>1651</v>
      </c>
      <c r="T891">
        <v>253</v>
      </c>
    </row>
    <row r="892" spans="1:20" x14ac:dyDescent="0.3">
      <c r="A892" s="8">
        <v>39118</v>
      </c>
      <c r="B892" s="8" t="s">
        <v>1653</v>
      </c>
      <c r="C892" s="8" t="s">
        <v>1648</v>
      </c>
      <c r="D892" s="9">
        <f t="shared" si="39"/>
        <v>138</v>
      </c>
      <c r="E892" s="9">
        <f>LOOKUP(C892,$X$3:$AA$4)</f>
        <v>200</v>
      </c>
      <c r="F892" s="16">
        <f>INDEX($J$3:$N$7,MATCH(B892,$J$3:$J$7,0),MATCH(C892,$J$3:$N$3,0))</f>
        <v>0.09</v>
      </c>
      <c r="G892" s="9">
        <f t="shared" si="40"/>
        <v>182</v>
      </c>
      <c r="H892" s="9">
        <f>G892*D892</f>
        <v>25116</v>
      </c>
      <c r="I892" s="22"/>
      <c r="P892" s="1" t="str">
        <f t="shared" si="41"/>
        <v>39084JaipurLaptop</v>
      </c>
      <c r="Q892" s="1">
        <v>39084</v>
      </c>
      <c r="R892" s="1" t="s">
        <v>1653</v>
      </c>
      <c r="S892" s="1" t="s">
        <v>1648</v>
      </c>
      <c r="T892">
        <v>353</v>
      </c>
    </row>
    <row r="893" spans="1:20" x14ac:dyDescent="0.3">
      <c r="A893" s="8">
        <v>39118</v>
      </c>
      <c r="B893" s="8" t="s">
        <v>1653</v>
      </c>
      <c r="C893" s="8" t="s">
        <v>1649</v>
      </c>
      <c r="D893" s="9">
        <f t="shared" si="39"/>
        <v>268</v>
      </c>
      <c r="E893" s="9">
        <f>LOOKUP(C893,$X$3:$AA$4)</f>
        <v>10</v>
      </c>
      <c r="F893" s="16">
        <f>INDEX($J$3:$N$7,MATCH(B893,$J$3:$J$7,0),MATCH(C893,$J$3:$N$3,0))</f>
        <v>0.08</v>
      </c>
      <c r="G893" s="9">
        <f t="shared" si="40"/>
        <v>9.2000000000000011</v>
      </c>
      <c r="H893" s="9">
        <f>G893*D893</f>
        <v>2465.6000000000004</v>
      </c>
      <c r="I893" s="22"/>
      <c r="P893" s="1" t="str">
        <f t="shared" si="41"/>
        <v>39092AgraBulb</v>
      </c>
      <c r="Q893" s="1">
        <v>39092</v>
      </c>
      <c r="R893" s="1" t="s">
        <v>1654</v>
      </c>
      <c r="S893" s="1" t="s">
        <v>1649</v>
      </c>
      <c r="T893">
        <v>305</v>
      </c>
    </row>
    <row r="894" spans="1:20" x14ac:dyDescent="0.3">
      <c r="A894" s="8">
        <v>39118</v>
      </c>
      <c r="B894" s="8" t="s">
        <v>1653</v>
      </c>
      <c r="C894" s="8" t="s">
        <v>1650</v>
      </c>
      <c r="D894" s="9">
        <f t="shared" si="39"/>
        <v>173</v>
      </c>
      <c r="E894" s="9">
        <f>LOOKUP(C894,$X$3:$AA$4)</f>
        <v>500</v>
      </c>
      <c r="F894" s="16">
        <f>INDEX($J$3:$N$7,MATCH(B894,$J$3:$J$7,0),MATCH(C894,$J$3:$N$3,0))</f>
        <v>0.2</v>
      </c>
      <c r="G894" s="9">
        <f t="shared" si="40"/>
        <v>400</v>
      </c>
      <c r="H894" s="9">
        <f>G894*D894</f>
        <v>69200</v>
      </c>
      <c r="I894" s="22"/>
      <c r="P894" s="1" t="str">
        <f t="shared" si="41"/>
        <v>39094JaipurLaptop</v>
      </c>
      <c r="Q894" s="1">
        <v>39094</v>
      </c>
      <c r="R894" s="1" t="s">
        <v>1653</v>
      </c>
      <c r="S894" s="1" t="s">
        <v>1648</v>
      </c>
      <c r="T894">
        <v>419</v>
      </c>
    </row>
    <row r="895" spans="1:20" x14ac:dyDescent="0.3">
      <c r="A895" s="8">
        <v>39118</v>
      </c>
      <c r="B895" s="8" t="s">
        <v>1653</v>
      </c>
      <c r="C895" s="8" t="s">
        <v>1651</v>
      </c>
      <c r="D895" s="9">
        <f t="shared" si="39"/>
        <v>363</v>
      </c>
      <c r="E895" s="9">
        <f>LOOKUP(C895,$X$3:$AA$4)</f>
        <v>10</v>
      </c>
      <c r="F895" s="16">
        <f>INDEX($J$3:$N$7,MATCH(B895,$J$3:$J$7,0),MATCH(C895,$J$3:$N$3,0))</f>
        <v>0.36</v>
      </c>
      <c r="G895" s="9">
        <f t="shared" si="40"/>
        <v>6.4</v>
      </c>
      <c r="H895" s="9">
        <f>G895*D895</f>
        <v>2323.2000000000003</v>
      </c>
      <c r="I895" s="22"/>
      <c r="P895" s="1" t="str">
        <f t="shared" si="41"/>
        <v>39096Agraiphone</v>
      </c>
      <c r="Q895" s="1">
        <v>39096</v>
      </c>
      <c r="R895" s="1" t="s">
        <v>1654</v>
      </c>
      <c r="S895" s="1" t="s">
        <v>1650</v>
      </c>
      <c r="T895">
        <v>487</v>
      </c>
    </row>
    <row r="896" spans="1:20" x14ac:dyDescent="0.3">
      <c r="A896" s="8">
        <v>39118</v>
      </c>
      <c r="B896" s="8" t="s">
        <v>1654</v>
      </c>
      <c r="C896" s="8" t="s">
        <v>1648</v>
      </c>
      <c r="D896" s="9">
        <f t="shared" si="39"/>
        <v>353</v>
      </c>
      <c r="E896" s="9">
        <f>LOOKUP(C896,$X$3:$AA$4)</f>
        <v>200</v>
      </c>
      <c r="F896" s="16">
        <f>INDEX($J$3:$N$7,MATCH(B896,$J$3:$J$7,0),MATCH(C896,$J$3:$N$3,0))</f>
        <v>0.05</v>
      </c>
      <c r="G896" s="9">
        <f t="shared" si="40"/>
        <v>190</v>
      </c>
      <c r="H896" s="9">
        <f>G896*D896</f>
        <v>67070</v>
      </c>
      <c r="I896" s="22"/>
      <c r="P896" s="1" t="str">
        <f t="shared" si="41"/>
        <v>39116DelhiBulb</v>
      </c>
      <c r="Q896" s="1">
        <v>39116</v>
      </c>
      <c r="R896" s="1" t="s">
        <v>1646</v>
      </c>
      <c r="S896" s="1" t="s">
        <v>1649</v>
      </c>
      <c r="T896">
        <v>316</v>
      </c>
    </row>
    <row r="897" spans="1:20" x14ac:dyDescent="0.3">
      <c r="A897" s="8">
        <v>39118</v>
      </c>
      <c r="B897" s="8" t="s">
        <v>1654</v>
      </c>
      <c r="C897" s="8" t="s">
        <v>1649</v>
      </c>
      <c r="D897" s="9">
        <f t="shared" si="39"/>
        <v>228</v>
      </c>
      <c r="E897" s="9">
        <f>LOOKUP(C897,$X$3:$AA$4)</f>
        <v>10</v>
      </c>
      <c r="F897" s="16">
        <f>INDEX($J$3:$N$7,MATCH(B897,$J$3:$J$7,0),MATCH(C897,$J$3:$N$3,0))</f>
        <v>0.06</v>
      </c>
      <c r="G897" s="9">
        <f t="shared" si="40"/>
        <v>9.3999999999999986</v>
      </c>
      <c r="H897" s="9">
        <f>G897*D897</f>
        <v>2143.1999999999998</v>
      </c>
      <c r="I897" s="22"/>
      <c r="P897" s="1" t="str">
        <f t="shared" si="41"/>
        <v>39121Mumbaiiphone</v>
      </c>
      <c r="Q897" s="1">
        <v>39121</v>
      </c>
      <c r="R897" s="1" t="s">
        <v>1647</v>
      </c>
      <c r="S897" s="1" t="s">
        <v>1650</v>
      </c>
      <c r="T897">
        <v>415</v>
      </c>
    </row>
    <row r="898" spans="1:20" x14ac:dyDescent="0.3">
      <c r="A898" s="8">
        <v>39118</v>
      </c>
      <c r="B898" s="8" t="s">
        <v>1654</v>
      </c>
      <c r="C898" s="8" t="s">
        <v>1650</v>
      </c>
      <c r="D898" s="9">
        <f t="shared" si="39"/>
        <v>422</v>
      </c>
      <c r="E898" s="9">
        <f>LOOKUP(C898,$X$3:$AA$4)</f>
        <v>500</v>
      </c>
      <c r="F898" s="16">
        <f>INDEX($J$3:$N$7,MATCH(B898,$J$3:$J$7,0),MATCH(C898,$J$3:$N$3,0))</f>
        <v>0.25</v>
      </c>
      <c r="G898" s="9">
        <f t="shared" si="40"/>
        <v>375</v>
      </c>
      <c r="H898" s="9">
        <f>G898*D898</f>
        <v>158250</v>
      </c>
      <c r="I898" s="22"/>
      <c r="P898" s="1" t="str">
        <f t="shared" si="41"/>
        <v>39126JaipurBulb</v>
      </c>
      <c r="Q898" s="1">
        <v>39126</v>
      </c>
      <c r="R898" s="1" t="s">
        <v>1653</v>
      </c>
      <c r="S898" s="1" t="s">
        <v>1649</v>
      </c>
      <c r="T898">
        <v>212</v>
      </c>
    </row>
    <row r="899" spans="1:20" x14ac:dyDescent="0.3">
      <c r="A899" s="8">
        <v>39118</v>
      </c>
      <c r="B899" s="8" t="s">
        <v>1654</v>
      </c>
      <c r="C899" s="8" t="s">
        <v>1651</v>
      </c>
      <c r="D899" s="9">
        <f t="shared" si="39"/>
        <v>191</v>
      </c>
      <c r="E899" s="9">
        <f>LOOKUP(C899,$X$3:$AA$4)</f>
        <v>10</v>
      </c>
      <c r="F899" s="16">
        <f>INDEX($J$3:$N$7,MATCH(B899,$J$3:$J$7,0),MATCH(C899,$J$3:$N$3,0))</f>
        <v>0.4</v>
      </c>
      <c r="G899" s="9">
        <f t="shared" si="40"/>
        <v>6</v>
      </c>
      <c r="H899" s="9">
        <f>G899*D899</f>
        <v>1146</v>
      </c>
      <c r="I899" s="22"/>
      <c r="P899" s="1" t="str">
        <f t="shared" si="41"/>
        <v>39128Agraiphone</v>
      </c>
      <c r="Q899" s="1">
        <v>39128</v>
      </c>
      <c r="R899" s="1" t="s">
        <v>1654</v>
      </c>
      <c r="S899" s="1" t="s">
        <v>1650</v>
      </c>
      <c r="T899">
        <v>301</v>
      </c>
    </row>
    <row r="900" spans="1:20" x14ac:dyDescent="0.3">
      <c r="A900" s="8">
        <v>39119</v>
      </c>
      <c r="B900" s="8" t="s">
        <v>1646</v>
      </c>
      <c r="C900" s="8" t="s">
        <v>1648</v>
      </c>
      <c r="D900" s="9">
        <f t="shared" si="39"/>
        <v>374</v>
      </c>
      <c r="E900" s="9">
        <f>LOOKUP(C900,$X$3:$AA$4)</f>
        <v>200</v>
      </c>
      <c r="F900" s="16">
        <f>INDEX($J$3:$N$7,MATCH(B900,$J$3:$J$7,0),MATCH(C900,$J$3:$N$3,0))</f>
        <v>0.13</v>
      </c>
      <c r="G900" s="9">
        <f t="shared" si="40"/>
        <v>174</v>
      </c>
      <c r="H900" s="9">
        <f>G900*D900</f>
        <v>65076</v>
      </c>
      <c r="I900" s="22"/>
      <c r="P900" s="1" t="str">
        <f t="shared" si="41"/>
        <v>39126JaipurLaptop</v>
      </c>
      <c r="Q900" s="1">
        <v>39126</v>
      </c>
      <c r="R900" s="1" t="s">
        <v>1653</v>
      </c>
      <c r="S900" s="1" t="s">
        <v>1648</v>
      </c>
      <c r="T900">
        <v>247</v>
      </c>
    </row>
    <row r="901" spans="1:20" x14ac:dyDescent="0.3">
      <c r="A901" s="8">
        <v>39119</v>
      </c>
      <c r="B901" s="8" t="s">
        <v>1646</v>
      </c>
      <c r="C901" s="8" t="s">
        <v>1649</v>
      </c>
      <c r="D901" s="9">
        <f t="shared" ref="D901:D964" si="42">VLOOKUP(A901&amp;B901&amp;C901,$P$4:$T$2061,5,0)</f>
        <v>141</v>
      </c>
      <c r="E901" s="9">
        <f>LOOKUP(C901,$X$3:$AA$4)</f>
        <v>10</v>
      </c>
      <c r="F901" s="16">
        <f>INDEX($J$3:$N$7,MATCH(B901,$J$3:$J$7,0),MATCH(C901,$J$3:$N$3,0))</f>
        <v>0.09</v>
      </c>
      <c r="G901" s="9">
        <f t="shared" ref="G901:G964" si="43">E901*(1-F901)</f>
        <v>9.1</v>
      </c>
      <c r="H901" s="9">
        <f>G901*D901</f>
        <v>1283.0999999999999</v>
      </c>
      <c r="I901" s="22"/>
      <c r="P901" s="1" t="str">
        <f t="shared" ref="P901:P964" si="44">Q901&amp;R901&amp;S901</f>
        <v>39075DelhiChair</v>
      </c>
      <c r="Q901" s="1">
        <v>39075</v>
      </c>
      <c r="R901" s="1" t="s">
        <v>1646</v>
      </c>
      <c r="S901" s="1" t="s">
        <v>1651</v>
      </c>
      <c r="T901">
        <v>391</v>
      </c>
    </row>
    <row r="902" spans="1:20" x14ac:dyDescent="0.3">
      <c r="A902" s="8">
        <v>39119</v>
      </c>
      <c r="B902" s="8" t="s">
        <v>1646</v>
      </c>
      <c r="C902" s="8" t="s">
        <v>1650</v>
      </c>
      <c r="D902" s="9">
        <f t="shared" si="42"/>
        <v>138</v>
      </c>
      <c r="E902" s="9">
        <f>LOOKUP(C902,$X$3:$AA$4)</f>
        <v>500</v>
      </c>
      <c r="F902" s="16">
        <f>INDEX($J$3:$N$7,MATCH(B902,$J$3:$J$7,0),MATCH(C902,$J$3:$N$3,0))</f>
        <v>0.24</v>
      </c>
      <c r="G902" s="9">
        <f t="shared" si="43"/>
        <v>380</v>
      </c>
      <c r="H902" s="9">
        <f>G902*D902</f>
        <v>52440</v>
      </c>
      <c r="I902" s="22"/>
      <c r="P902" s="1" t="str">
        <f t="shared" si="44"/>
        <v>39070DelhiLaptop</v>
      </c>
      <c r="Q902" s="1">
        <v>39070</v>
      </c>
      <c r="R902" s="1" t="s">
        <v>1646</v>
      </c>
      <c r="S902" s="1" t="s">
        <v>1648</v>
      </c>
      <c r="T902">
        <v>328</v>
      </c>
    </row>
    <row r="903" spans="1:20" x14ac:dyDescent="0.3">
      <c r="A903" s="8">
        <v>39119</v>
      </c>
      <c r="B903" s="8" t="s">
        <v>1646</v>
      </c>
      <c r="C903" s="8" t="s">
        <v>1651</v>
      </c>
      <c r="D903" s="9">
        <f t="shared" si="42"/>
        <v>495</v>
      </c>
      <c r="E903" s="9">
        <f>LOOKUP(C903,$X$3:$AA$4)</f>
        <v>10</v>
      </c>
      <c r="F903" s="16">
        <f>INDEX($J$3:$N$7,MATCH(B903,$J$3:$J$7,0),MATCH(C903,$J$3:$N$3,0))</f>
        <v>0.33</v>
      </c>
      <c r="G903" s="9">
        <f t="shared" si="43"/>
        <v>6.6999999999999993</v>
      </c>
      <c r="H903" s="9">
        <f>G903*D903</f>
        <v>3316.4999999999995</v>
      </c>
      <c r="I903" s="22"/>
      <c r="P903" s="1" t="str">
        <f t="shared" si="44"/>
        <v>39153Mumbaiiphone</v>
      </c>
      <c r="Q903" s="1">
        <v>39153</v>
      </c>
      <c r="R903" s="1" t="s">
        <v>1647</v>
      </c>
      <c r="S903" s="1" t="s">
        <v>1650</v>
      </c>
      <c r="T903">
        <v>381</v>
      </c>
    </row>
    <row r="904" spans="1:20" x14ac:dyDescent="0.3">
      <c r="A904" s="8">
        <v>39119</v>
      </c>
      <c r="B904" s="8" t="s">
        <v>1647</v>
      </c>
      <c r="C904" s="8" t="s">
        <v>1648</v>
      </c>
      <c r="D904" s="9">
        <f t="shared" si="42"/>
        <v>191</v>
      </c>
      <c r="E904" s="9">
        <f>LOOKUP(C904,$X$3:$AA$4)</f>
        <v>200</v>
      </c>
      <c r="F904" s="16">
        <f>INDEX($J$3:$N$7,MATCH(B904,$J$3:$J$7,0),MATCH(C904,$J$3:$N$3,0))</f>
        <v>0.1</v>
      </c>
      <c r="G904" s="9">
        <f t="shared" si="43"/>
        <v>180</v>
      </c>
      <c r="H904" s="9">
        <f>G904*D904</f>
        <v>34380</v>
      </c>
      <c r="I904" s="22"/>
      <c r="P904" s="1" t="str">
        <f t="shared" si="44"/>
        <v>39190AgraChair</v>
      </c>
      <c r="Q904" s="1">
        <v>39190</v>
      </c>
      <c r="R904" s="1" t="s">
        <v>1654</v>
      </c>
      <c r="S904" s="1" t="s">
        <v>1651</v>
      </c>
      <c r="T904">
        <v>115</v>
      </c>
    </row>
    <row r="905" spans="1:20" x14ac:dyDescent="0.3">
      <c r="A905" s="8">
        <v>39119</v>
      </c>
      <c r="B905" s="8" t="s">
        <v>1647</v>
      </c>
      <c r="C905" s="8" t="s">
        <v>1649</v>
      </c>
      <c r="D905" s="9">
        <f t="shared" si="42"/>
        <v>274</v>
      </c>
      <c r="E905" s="9">
        <f>LOOKUP(C905,$X$3:$AA$4)</f>
        <v>10</v>
      </c>
      <c r="F905" s="16">
        <f>INDEX($J$3:$N$7,MATCH(B905,$J$3:$J$7,0),MATCH(C905,$J$3:$N$3,0))</f>
        <v>0.05</v>
      </c>
      <c r="G905" s="9">
        <f t="shared" si="43"/>
        <v>9.5</v>
      </c>
      <c r="H905" s="9">
        <f>G905*D905</f>
        <v>2603</v>
      </c>
      <c r="I905" s="22"/>
      <c r="P905" s="1" t="str">
        <f t="shared" si="44"/>
        <v>39175JaipurLaptop</v>
      </c>
      <c r="Q905" s="1">
        <v>39175</v>
      </c>
      <c r="R905" s="1" t="s">
        <v>1653</v>
      </c>
      <c r="S905" s="1" t="s">
        <v>1648</v>
      </c>
      <c r="T905">
        <v>171</v>
      </c>
    </row>
    <row r="906" spans="1:20" x14ac:dyDescent="0.3">
      <c r="A906" s="8">
        <v>39119</v>
      </c>
      <c r="B906" s="8" t="s">
        <v>1647</v>
      </c>
      <c r="C906" s="8" t="s">
        <v>1650</v>
      </c>
      <c r="D906" s="9">
        <f t="shared" si="42"/>
        <v>452</v>
      </c>
      <c r="E906" s="9">
        <f>LOOKUP(C906,$X$3:$AA$4)</f>
        <v>500</v>
      </c>
      <c r="F906" s="16">
        <f>INDEX($J$3:$N$7,MATCH(B906,$J$3:$J$7,0),MATCH(C906,$J$3:$N$3,0))</f>
        <v>0.2</v>
      </c>
      <c r="G906" s="9">
        <f t="shared" si="43"/>
        <v>400</v>
      </c>
      <c r="H906" s="9">
        <f>G906*D906</f>
        <v>180800</v>
      </c>
      <c r="I906" s="22"/>
      <c r="P906" s="1" t="str">
        <f t="shared" si="44"/>
        <v>39070Jaipuriphone</v>
      </c>
      <c r="Q906" s="1">
        <v>39070</v>
      </c>
      <c r="R906" s="1" t="s">
        <v>1653</v>
      </c>
      <c r="S906" s="1" t="s">
        <v>1650</v>
      </c>
      <c r="T906">
        <v>275</v>
      </c>
    </row>
    <row r="907" spans="1:20" x14ac:dyDescent="0.3">
      <c r="A907" s="8">
        <v>39119</v>
      </c>
      <c r="B907" s="8" t="s">
        <v>1647</v>
      </c>
      <c r="C907" s="8" t="s">
        <v>1651</v>
      </c>
      <c r="D907" s="9">
        <f t="shared" si="42"/>
        <v>207</v>
      </c>
      <c r="E907" s="9">
        <f>LOOKUP(C907,$X$3:$AA$4)</f>
        <v>10</v>
      </c>
      <c r="F907" s="16">
        <f>INDEX($J$3:$N$7,MATCH(B907,$J$3:$J$7,0),MATCH(C907,$J$3:$N$3,0))</f>
        <v>0.4</v>
      </c>
      <c r="G907" s="9">
        <f t="shared" si="43"/>
        <v>6</v>
      </c>
      <c r="H907" s="9">
        <f>G907*D907</f>
        <v>1242</v>
      </c>
      <c r="I907" s="22"/>
      <c r="P907" s="1" t="str">
        <f t="shared" si="44"/>
        <v>39162DelhiLaptop</v>
      </c>
      <c r="Q907" s="1">
        <v>39162</v>
      </c>
      <c r="R907" s="1" t="s">
        <v>1646</v>
      </c>
      <c r="S907" s="1" t="s">
        <v>1648</v>
      </c>
      <c r="T907">
        <v>433</v>
      </c>
    </row>
    <row r="908" spans="1:20" x14ac:dyDescent="0.3">
      <c r="A908" s="8">
        <v>39119</v>
      </c>
      <c r="B908" s="8" t="s">
        <v>1653</v>
      </c>
      <c r="C908" s="8" t="s">
        <v>1648</v>
      </c>
      <c r="D908" s="9">
        <f t="shared" si="42"/>
        <v>128</v>
      </c>
      <c r="E908" s="9">
        <f>LOOKUP(C908,$X$3:$AA$4)</f>
        <v>200</v>
      </c>
      <c r="F908" s="16">
        <f>INDEX($J$3:$N$7,MATCH(B908,$J$3:$J$7,0),MATCH(C908,$J$3:$N$3,0))</f>
        <v>0.09</v>
      </c>
      <c r="G908" s="9">
        <f t="shared" si="43"/>
        <v>182</v>
      </c>
      <c r="H908" s="9">
        <f>G908*D908</f>
        <v>23296</v>
      </c>
      <c r="I908" s="22"/>
      <c r="P908" s="1" t="str">
        <f t="shared" si="44"/>
        <v>39163JaipurLaptop</v>
      </c>
      <c r="Q908" s="1">
        <v>39163</v>
      </c>
      <c r="R908" s="1" t="s">
        <v>1653</v>
      </c>
      <c r="S908" s="1" t="s">
        <v>1648</v>
      </c>
      <c r="T908">
        <v>102</v>
      </c>
    </row>
    <row r="909" spans="1:20" x14ac:dyDescent="0.3">
      <c r="A909" s="8">
        <v>39119</v>
      </c>
      <c r="B909" s="8" t="s">
        <v>1653</v>
      </c>
      <c r="C909" s="8" t="s">
        <v>1649</v>
      </c>
      <c r="D909" s="9">
        <f t="shared" si="42"/>
        <v>116</v>
      </c>
      <c r="E909" s="9">
        <f>LOOKUP(C909,$X$3:$AA$4)</f>
        <v>10</v>
      </c>
      <c r="F909" s="16">
        <f>INDEX($J$3:$N$7,MATCH(B909,$J$3:$J$7,0),MATCH(C909,$J$3:$N$3,0))</f>
        <v>0.08</v>
      </c>
      <c r="G909" s="9">
        <f t="shared" si="43"/>
        <v>9.2000000000000011</v>
      </c>
      <c r="H909" s="9">
        <f>G909*D909</f>
        <v>1067.2</v>
      </c>
      <c r="I909" s="22"/>
      <c r="P909" s="1" t="str">
        <f t="shared" si="44"/>
        <v>39121JaipurChair</v>
      </c>
      <c r="Q909" s="1">
        <v>39121</v>
      </c>
      <c r="R909" s="1" t="s">
        <v>1653</v>
      </c>
      <c r="S909" s="1" t="s">
        <v>1651</v>
      </c>
      <c r="T909">
        <v>488</v>
      </c>
    </row>
    <row r="910" spans="1:20" x14ac:dyDescent="0.3">
      <c r="A910" s="8">
        <v>39119</v>
      </c>
      <c r="B910" s="8" t="s">
        <v>1653</v>
      </c>
      <c r="C910" s="8" t="s">
        <v>1650</v>
      </c>
      <c r="D910" s="9">
        <f t="shared" si="42"/>
        <v>324</v>
      </c>
      <c r="E910" s="9">
        <f>LOOKUP(C910,$X$3:$AA$4)</f>
        <v>500</v>
      </c>
      <c r="F910" s="16">
        <f>INDEX($J$3:$N$7,MATCH(B910,$J$3:$J$7,0),MATCH(C910,$J$3:$N$3,0))</f>
        <v>0.2</v>
      </c>
      <c r="G910" s="9">
        <f t="shared" si="43"/>
        <v>400</v>
      </c>
      <c r="H910" s="9">
        <f>G910*D910</f>
        <v>129600</v>
      </c>
      <c r="I910" s="22"/>
      <c r="P910" s="1" t="str">
        <f t="shared" si="44"/>
        <v>39124Mumbaiiphone</v>
      </c>
      <c r="Q910" s="1">
        <v>39124</v>
      </c>
      <c r="R910" s="1" t="s">
        <v>1647</v>
      </c>
      <c r="S910" s="1" t="s">
        <v>1650</v>
      </c>
      <c r="T910">
        <v>488</v>
      </c>
    </row>
    <row r="911" spans="1:20" x14ac:dyDescent="0.3">
      <c r="A911" s="8">
        <v>39119</v>
      </c>
      <c r="B911" s="8" t="s">
        <v>1653</v>
      </c>
      <c r="C911" s="8" t="s">
        <v>1651</v>
      </c>
      <c r="D911" s="9">
        <f t="shared" si="42"/>
        <v>485</v>
      </c>
      <c r="E911" s="9">
        <f>LOOKUP(C911,$X$3:$AA$4)</f>
        <v>10</v>
      </c>
      <c r="F911" s="16">
        <f>INDEX($J$3:$N$7,MATCH(B911,$J$3:$J$7,0),MATCH(C911,$J$3:$N$3,0))</f>
        <v>0.36</v>
      </c>
      <c r="G911" s="9">
        <f t="shared" si="43"/>
        <v>6.4</v>
      </c>
      <c r="H911" s="9">
        <f>G911*D911</f>
        <v>3104</v>
      </c>
      <c r="I911" s="22"/>
      <c r="P911" s="1" t="str">
        <f t="shared" si="44"/>
        <v>39092JaipurBulb</v>
      </c>
      <c r="Q911" s="1">
        <v>39092</v>
      </c>
      <c r="R911" s="1" t="s">
        <v>1653</v>
      </c>
      <c r="S911" s="1" t="s">
        <v>1649</v>
      </c>
      <c r="T911">
        <v>337</v>
      </c>
    </row>
    <row r="912" spans="1:20" x14ac:dyDescent="0.3">
      <c r="A912" s="8">
        <v>39119</v>
      </c>
      <c r="B912" s="8" t="s">
        <v>1654</v>
      </c>
      <c r="C912" s="8" t="s">
        <v>1648</v>
      </c>
      <c r="D912" s="9">
        <f t="shared" si="42"/>
        <v>119</v>
      </c>
      <c r="E912" s="9">
        <f>LOOKUP(C912,$X$3:$AA$4)</f>
        <v>200</v>
      </c>
      <c r="F912" s="16">
        <f>INDEX($J$3:$N$7,MATCH(B912,$J$3:$J$7,0),MATCH(C912,$J$3:$N$3,0))</f>
        <v>0.05</v>
      </c>
      <c r="G912" s="9">
        <f t="shared" si="43"/>
        <v>190</v>
      </c>
      <c r="H912" s="9">
        <f>G912*D912</f>
        <v>22610</v>
      </c>
      <c r="I912" s="22"/>
      <c r="P912" s="1" t="str">
        <f t="shared" si="44"/>
        <v>39117Mumbaiiphone</v>
      </c>
      <c r="Q912" s="1">
        <v>39117</v>
      </c>
      <c r="R912" s="1" t="s">
        <v>1647</v>
      </c>
      <c r="S912" s="1" t="s">
        <v>1650</v>
      </c>
      <c r="T912">
        <v>264</v>
      </c>
    </row>
    <row r="913" spans="1:20" x14ac:dyDescent="0.3">
      <c r="A913" s="8">
        <v>39119</v>
      </c>
      <c r="B913" s="8" t="s">
        <v>1654</v>
      </c>
      <c r="C913" s="8" t="s">
        <v>1649</v>
      </c>
      <c r="D913" s="9">
        <f t="shared" si="42"/>
        <v>385</v>
      </c>
      <c r="E913" s="9">
        <f>LOOKUP(C913,$X$3:$AA$4)</f>
        <v>10</v>
      </c>
      <c r="F913" s="16">
        <f>INDEX($J$3:$N$7,MATCH(B913,$J$3:$J$7,0),MATCH(C913,$J$3:$N$3,0))</f>
        <v>0.06</v>
      </c>
      <c r="G913" s="9">
        <f t="shared" si="43"/>
        <v>9.3999999999999986</v>
      </c>
      <c r="H913" s="9">
        <f>G913*D913</f>
        <v>3618.9999999999995</v>
      </c>
      <c r="I913" s="22"/>
      <c r="P913" s="1" t="str">
        <f t="shared" si="44"/>
        <v>39080AgraBulb</v>
      </c>
      <c r="Q913" s="1">
        <v>39080</v>
      </c>
      <c r="R913" s="1" t="s">
        <v>1654</v>
      </c>
      <c r="S913" s="1" t="s">
        <v>1649</v>
      </c>
      <c r="T913">
        <v>281</v>
      </c>
    </row>
    <row r="914" spans="1:20" x14ac:dyDescent="0.3">
      <c r="A914" s="8">
        <v>39119</v>
      </c>
      <c r="B914" s="8" t="s">
        <v>1654</v>
      </c>
      <c r="C914" s="8" t="s">
        <v>1650</v>
      </c>
      <c r="D914" s="9">
        <f t="shared" si="42"/>
        <v>450</v>
      </c>
      <c r="E914" s="9">
        <f>LOOKUP(C914,$X$3:$AA$4)</f>
        <v>500</v>
      </c>
      <c r="F914" s="16">
        <f>INDEX($J$3:$N$7,MATCH(B914,$J$3:$J$7,0),MATCH(C914,$J$3:$N$3,0))</f>
        <v>0.25</v>
      </c>
      <c r="G914" s="9">
        <f t="shared" si="43"/>
        <v>375</v>
      </c>
      <c r="H914" s="9">
        <f>G914*D914</f>
        <v>168750</v>
      </c>
      <c r="I914" s="22"/>
      <c r="P914" s="1" t="str">
        <f t="shared" si="44"/>
        <v>39131Mumbaiiphone</v>
      </c>
      <c r="Q914" s="1">
        <v>39131</v>
      </c>
      <c r="R914" s="1" t="s">
        <v>1647</v>
      </c>
      <c r="S914" s="1" t="s">
        <v>1650</v>
      </c>
      <c r="T914">
        <v>472</v>
      </c>
    </row>
    <row r="915" spans="1:20" x14ac:dyDescent="0.3">
      <c r="A915" s="8">
        <v>39119</v>
      </c>
      <c r="B915" s="8" t="s">
        <v>1654</v>
      </c>
      <c r="C915" s="8" t="s">
        <v>1651</v>
      </c>
      <c r="D915" s="9">
        <f t="shared" si="42"/>
        <v>154</v>
      </c>
      <c r="E915" s="9">
        <f>LOOKUP(C915,$X$3:$AA$4)</f>
        <v>10</v>
      </c>
      <c r="F915" s="16">
        <f>INDEX($J$3:$N$7,MATCH(B915,$J$3:$J$7,0),MATCH(C915,$J$3:$N$3,0))</f>
        <v>0.4</v>
      </c>
      <c r="G915" s="9">
        <f t="shared" si="43"/>
        <v>6</v>
      </c>
      <c r="H915" s="9">
        <f>G915*D915</f>
        <v>924</v>
      </c>
      <c r="I915" s="22"/>
      <c r="P915" s="1" t="str">
        <f t="shared" si="44"/>
        <v>39145AgraChair</v>
      </c>
      <c r="Q915" s="1">
        <v>39145</v>
      </c>
      <c r="R915" s="1" t="s">
        <v>1654</v>
      </c>
      <c r="S915" s="1" t="s">
        <v>1651</v>
      </c>
      <c r="T915">
        <v>202</v>
      </c>
    </row>
    <row r="916" spans="1:20" x14ac:dyDescent="0.3">
      <c r="A916" s="8">
        <v>39120</v>
      </c>
      <c r="B916" s="8" t="s">
        <v>1646</v>
      </c>
      <c r="C916" s="8" t="s">
        <v>1648</v>
      </c>
      <c r="D916" s="9">
        <f t="shared" si="42"/>
        <v>499</v>
      </c>
      <c r="E916" s="9">
        <f>LOOKUP(C916,$X$3:$AA$4)</f>
        <v>200</v>
      </c>
      <c r="F916" s="16">
        <f>INDEX($J$3:$N$7,MATCH(B916,$J$3:$J$7,0),MATCH(C916,$J$3:$N$3,0))</f>
        <v>0.13</v>
      </c>
      <c r="G916" s="9">
        <f t="shared" si="43"/>
        <v>174</v>
      </c>
      <c r="H916" s="9">
        <f>G916*D916</f>
        <v>86826</v>
      </c>
      <c r="I916" s="22"/>
      <c r="P916" s="1" t="str">
        <f t="shared" si="44"/>
        <v>39160DelhiChair</v>
      </c>
      <c r="Q916" s="1">
        <v>39160</v>
      </c>
      <c r="R916" s="1" t="s">
        <v>1646</v>
      </c>
      <c r="S916" s="1" t="s">
        <v>1651</v>
      </c>
      <c r="T916">
        <v>107</v>
      </c>
    </row>
    <row r="917" spans="1:20" x14ac:dyDescent="0.3">
      <c r="A917" s="8">
        <v>39120</v>
      </c>
      <c r="B917" s="8" t="s">
        <v>1646</v>
      </c>
      <c r="C917" s="8" t="s">
        <v>1649</v>
      </c>
      <c r="D917" s="9">
        <f t="shared" si="42"/>
        <v>260</v>
      </c>
      <c r="E917" s="9">
        <f>LOOKUP(C917,$X$3:$AA$4)</f>
        <v>10</v>
      </c>
      <c r="F917" s="16">
        <f>INDEX($J$3:$N$7,MATCH(B917,$J$3:$J$7,0),MATCH(C917,$J$3:$N$3,0))</f>
        <v>0.09</v>
      </c>
      <c r="G917" s="9">
        <f t="shared" si="43"/>
        <v>9.1</v>
      </c>
      <c r="H917" s="9">
        <f>G917*D917</f>
        <v>2366</v>
      </c>
      <c r="I917" s="22"/>
      <c r="P917" s="1" t="str">
        <f t="shared" si="44"/>
        <v>39073DelhiLaptop</v>
      </c>
      <c r="Q917" s="1">
        <v>39073</v>
      </c>
      <c r="R917" s="1" t="s">
        <v>1646</v>
      </c>
      <c r="S917" s="1" t="s">
        <v>1648</v>
      </c>
      <c r="T917">
        <v>351</v>
      </c>
    </row>
    <row r="918" spans="1:20" x14ac:dyDescent="0.3">
      <c r="A918" s="8">
        <v>39120</v>
      </c>
      <c r="B918" s="8" t="s">
        <v>1646</v>
      </c>
      <c r="C918" s="8" t="s">
        <v>1650</v>
      </c>
      <c r="D918" s="9">
        <f t="shared" si="42"/>
        <v>134</v>
      </c>
      <c r="E918" s="9">
        <f>LOOKUP(C918,$X$3:$AA$4)</f>
        <v>500</v>
      </c>
      <c r="F918" s="16">
        <f>INDEX($J$3:$N$7,MATCH(B918,$J$3:$J$7,0),MATCH(C918,$J$3:$N$3,0))</f>
        <v>0.24</v>
      </c>
      <c r="G918" s="9">
        <f t="shared" si="43"/>
        <v>380</v>
      </c>
      <c r="H918" s="9">
        <f>G918*D918</f>
        <v>50920</v>
      </c>
      <c r="I918" s="22"/>
      <c r="P918" s="1" t="str">
        <f t="shared" si="44"/>
        <v>39077JaipurBulb</v>
      </c>
      <c r="Q918" s="1">
        <v>39077</v>
      </c>
      <c r="R918" s="1" t="s">
        <v>1653</v>
      </c>
      <c r="S918" s="1" t="s">
        <v>1649</v>
      </c>
      <c r="T918">
        <v>420</v>
      </c>
    </row>
    <row r="919" spans="1:20" x14ac:dyDescent="0.3">
      <c r="A919" s="8">
        <v>39120</v>
      </c>
      <c r="B919" s="8" t="s">
        <v>1646</v>
      </c>
      <c r="C919" s="8" t="s">
        <v>1651</v>
      </c>
      <c r="D919" s="9">
        <f t="shared" si="42"/>
        <v>460</v>
      </c>
      <c r="E919" s="9">
        <f>LOOKUP(C919,$X$3:$AA$4)</f>
        <v>10</v>
      </c>
      <c r="F919" s="16">
        <f>INDEX($J$3:$N$7,MATCH(B919,$J$3:$J$7,0),MATCH(C919,$J$3:$N$3,0))</f>
        <v>0.33</v>
      </c>
      <c r="G919" s="9">
        <f t="shared" si="43"/>
        <v>6.6999999999999993</v>
      </c>
      <c r="H919" s="9">
        <f>G919*D919</f>
        <v>3081.9999999999995</v>
      </c>
      <c r="I919" s="22"/>
      <c r="P919" s="1" t="str">
        <f t="shared" si="44"/>
        <v>39080AgraLaptop</v>
      </c>
      <c r="Q919" s="1">
        <v>39080</v>
      </c>
      <c r="R919" s="1" t="s">
        <v>1654</v>
      </c>
      <c r="S919" s="1" t="s">
        <v>1648</v>
      </c>
      <c r="T919">
        <v>490</v>
      </c>
    </row>
    <row r="920" spans="1:20" x14ac:dyDescent="0.3">
      <c r="A920" s="8">
        <v>39120</v>
      </c>
      <c r="B920" s="8" t="s">
        <v>1647</v>
      </c>
      <c r="C920" s="8" t="s">
        <v>1648</v>
      </c>
      <c r="D920" s="9">
        <f t="shared" si="42"/>
        <v>144</v>
      </c>
      <c r="E920" s="9">
        <f>LOOKUP(C920,$X$3:$AA$4)</f>
        <v>200</v>
      </c>
      <c r="F920" s="16">
        <f>INDEX($J$3:$N$7,MATCH(B920,$J$3:$J$7,0),MATCH(C920,$J$3:$N$3,0))</f>
        <v>0.1</v>
      </c>
      <c r="G920" s="9">
        <f t="shared" si="43"/>
        <v>180</v>
      </c>
      <c r="H920" s="9">
        <f>G920*D920</f>
        <v>25920</v>
      </c>
      <c r="I920" s="22"/>
      <c r="P920" s="1" t="str">
        <f t="shared" si="44"/>
        <v>39174DelhiLaptop</v>
      </c>
      <c r="Q920" s="1">
        <v>39174</v>
      </c>
      <c r="R920" s="1" t="s">
        <v>1646</v>
      </c>
      <c r="S920" s="1" t="s">
        <v>1648</v>
      </c>
      <c r="T920">
        <v>448</v>
      </c>
    </row>
    <row r="921" spans="1:20" x14ac:dyDescent="0.3">
      <c r="A921" s="8">
        <v>39120</v>
      </c>
      <c r="B921" s="8" t="s">
        <v>1647</v>
      </c>
      <c r="C921" s="8" t="s">
        <v>1649</v>
      </c>
      <c r="D921" s="9">
        <f t="shared" si="42"/>
        <v>240</v>
      </c>
      <c r="E921" s="9">
        <f>LOOKUP(C921,$X$3:$AA$4)</f>
        <v>10</v>
      </c>
      <c r="F921" s="16">
        <f>INDEX($J$3:$N$7,MATCH(B921,$J$3:$J$7,0),MATCH(C921,$J$3:$N$3,0))</f>
        <v>0.05</v>
      </c>
      <c r="G921" s="9">
        <f t="shared" si="43"/>
        <v>9.5</v>
      </c>
      <c r="H921" s="9">
        <f>G921*D921</f>
        <v>2280</v>
      </c>
      <c r="I921" s="22"/>
      <c r="P921" s="1" t="str">
        <f t="shared" si="44"/>
        <v>39179MumbaiLaptop</v>
      </c>
      <c r="Q921" s="1">
        <v>39179</v>
      </c>
      <c r="R921" s="1" t="s">
        <v>1647</v>
      </c>
      <c r="S921" s="1" t="s">
        <v>1648</v>
      </c>
      <c r="T921">
        <v>218</v>
      </c>
    </row>
    <row r="922" spans="1:20" x14ac:dyDescent="0.3">
      <c r="A922" s="8">
        <v>39120</v>
      </c>
      <c r="B922" s="8" t="s">
        <v>1647</v>
      </c>
      <c r="C922" s="8" t="s">
        <v>1650</v>
      </c>
      <c r="D922" s="9">
        <f t="shared" si="42"/>
        <v>499</v>
      </c>
      <c r="E922" s="9">
        <f>LOOKUP(C922,$X$3:$AA$4)</f>
        <v>500</v>
      </c>
      <c r="F922" s="16">
        <f>INDEX($J$3:$N$7,MATCH(B922,$J$3:$J$7,0),MATCH(C922,$J$3:$N$3,0))</f>
        <v>0.2</v>
      </c>
      <c r="G922" s="9">
        <f t="shared" si="43"/>
        <v>400</v>
      </c>
      <c r="H922" s="9">
        <f>G922*D922</f>
        <v>199600</v>
      </c>
      <c r="I922" s="22"/>
      <c r="P922" s="1" t="str">
        <f t="shared" si="44"/>
        <v>39112MumbaiBulb</v>
      </c>
      <c r="Q922" s="1">
        <v>39112</v>
      </c>
      <c r="R922" s="1" t="s">
        <v>1647</v>
      </c>
      <c r="S922" s="1" t="s">
        <v>1649</v>
      </c>
      <c r="T922">
        <v>126</v>
      </c>
    </row>
    <row r="923" spans="1:20" x14ac:dyDescent="0.3">
      <c r="A923" s="8">
        <v>39120</v>
      </c>
      <c r="B923" s="8" t="s">
        <v>1647</v>
      </c>
      <c r="C923" s="8" t="s">
        <v>1651</v>
      </c>
      <c r="D923" s="9">
        <f t="shared" si="42"/>
        <v>149</v>
      </c>
      <c r="E923" s="9">
        <f>LOOKUP(C923,$X$3:$AA$4)</f>
        <v>10</v>
      </c>
      <c r="F923" s="16">
        <f>INDEX($J$3:$N$7,MATCH(B923,$J$3:$J$7,0),MATCH(C923,$J$3:$N$3,0))</f>
        <v>0.4</v>
      </c>
      <c r="G923" s="9">
        <f t="shared" si="43"/>
        <v>6</v>
      </c>
      <c r="H923" s="9">
        <f>G923*D923</f>
        <v>894</v>
      </c>
      <c r="I923" s="22"/>
      <c r="P923" s="1" t="str">
        <f t="shared" si="44"/>
        <v>39171JaipurLaptop</v>
      </c>
      <c r="Q923" s="1">
        <v>39171</v>
      </c>
      <c r="R923" s="1" t="s">
        <v>1653</v>
      </c>
      <c r="S923" s="1" t="s">
        <v>1648</v>
      </c>
      <c r="T923">
        <v>435</v>
      </c>
    </row>
    <row r="924" spans="1:20" x14ac:dyDescent="0.3">
      <c r="A924" s="8">
        <v>39120</v>
      </c>
      <c r="B924" s="8" t="s">
        <v>1653</v>
      </c>
      <c r="C924" s="8" t="s">
        <v>1648</v>
      </c>
      <c r="D924" s="9">
        <f t="shared" si="42"/>
        <v>141</v>
      </c>
      <c r="E924" s="9">
        <f>LOOKUP(C924,$X$3:$AA$4)</f>
        <v>200</v>
      </c>
      <c r="F924" s="16">
        <f>INDEX($J$3:$N$7,MATCH(B924,$J$3:$J$7,0),MATCH(C924,$J$3:$N$3,0))</f>
        <v>0.09</v>
      </c>
      <c r="G924" s="9">
        <f t="shared" si="43"/>
        <v>182</v>
      </c>
      <c r="H924" s="9">
        <f>G924*D924</f>
        <v>25662</v>
      </c>
      <c r="I924" s="22"/>
      <c r="P924" s="1" t="str">
        <f t="shared" si="44"/>
        <v>39128JaipurBulb</v>
      </c>
      <c r="Q924" s="1">
        <v>39128</v>
      </c>
      <c r="R924" s="1" t="s">
        <v>1653</v>
      </c>
      <c r="S924" s="1" t="s">
        <v>1649</v>
      </c>
      <c r="T924">
        <v>294</v>
      </c>
    </row>
    <row r="925" spans="1:20" x14ac:dyDescent="0.3">
      <c r="A925" s="8">
        <v>39120</v>
      </c>
      <c r="B925" s="8" t="s">
        <v>1653</v>
      </c>
      <c r="C925" s="8" t="s">
        <v>1649</v>
      </c>
      <c r="D925" s="9">
        <f t="shared" si="42"/>
        <v>136</v>
      </c>
      <c r="E925" s="9">
        <f>LOOKUP(C925,$X$3:$AA$4)</f>
        <v>10</v>
      </c>
      <c r="F925" s="16">
        <f>INDEX($J$3:$N$7,MATCH(B925,$J$3:$J$7,0),MATCH(C925,$J$3:$N$3,0))</f>
        <v>0.08</v>
      </c>
      <c r="G925" s="9">
        <f t="shared" si="43"/>
        <v>9.2000000000000011</v>
      </c>
      <c r="H925" s="9">
        <f>G925*D925</f>
        <v>1251.2</v>
      </c>
      <c r="I925" s="22"/>
      <c r="P925" s="1" t="str">
        <f t="shared" si="44"/>
        <v>39163AgraBulb</v>
      </c>
      <c r="Q925" s="1">
        <v>39163</v>
      </c>
      <c r="R925" s="1" t="s">
        <v>1654</v>
      </c>
      <c r="S925" s="1" t="s">
        <v>1649</v>
      </c>
      <c r="T925">
        <v>200</v>
      </c>
    </row>
    <row r="926" spans="1:20" x14ac:dyDescent="0.3">
      <c r="A926" s="8">
        <v>39120</v>
      </c>
      <c r="B926" s="8" t="s">
        <v>1653</v>
      </c>
      <c r="C926" s="8" t="s">
        <v>1650</v>
      </c>
      <c r="D926" s="9">
        <f t="shared" si="42"/>
        <v>106</v>
      </c>
      <c r="E926" s="9">
        <f>LOOKUP(C926,$X$3:$AA$4)</f>
        <v>500</v>
      </c>
      <c r="F926" s="16">
        <f>INDEX($J$3:$N$7,MATCH(B926,$J$3:$J$7,0),MATCH(C926,$J$3:$N$3,0))</f>
        <v>0.2</v>
      </c>
      <c r="G926" s="9">
        <f t="shared" si="43"/>
        <v>400</v>
      </c>
      <c r="H926" s="9">
        <f>G926*D926</f>
        <v>42400</v>
      </c>
      <c r="I926" s="22"/>
      <c r="P926" s="1" t="str">
        <f t="shared" si="44"/>
        <v>39165DelhiLaptop</v>
      </c>
      <c r="Q926" s="1">
        <v>39165</v>
      </c>
      <c r="R926" s="1" t="s">
        <v>1646</v>
      </c>
      <c r="S926" s="1" t="s">
        <v>1648</v>
      </c>
      <c r="T926">
        <v>130</v>
      </c>
    </row>
    <row r="927" spans="1:20" x14ac:dyDescent="0.3">
      <c r="A927" s="8">
        <v>39120</v>
      </c>
      <c r="B927" s="8" t="s">
        <v>1653</v>
      </c>
      <c r="C927" s="8" t="s">
        <v>1651</v>
      </c>
      <c r="D927" s="9">
        <f t="shared" si="42"/>
        <v>262</v>
      </c>
      <c r="E927" s="9">
        <f>LOOKUP(C927,$X$3:$AA$4)</f>
        <v>10</v>
      </c>
      <c r="F927" s="16">
        <f>INDEX($J$3:$N$7,MATCH(B927,$J$3:$J$7,0),MATCH(C927,$J$3:$N$3,0))</f>
        <v>0.36</v>
      </c>
      <c r="G927" s="9">
        <f t="shared" si="43"/>
        <v>6.4</v>
      </c>
      <c r="H927" s="9">
        <f>G927*D927</f>
        <v>1676.8000000000002</v>
      </c>
      <c r="I927" s="22"/>
      <c r="P927" s="1" t="str">
        <f t="shared" si="44"/>
        <v>39169JaipurBulb</v>
      </c>
      <c r="Q927" s="1">
        <v>39169</v>
      </c>
      <c r="R927" s="1" t="s">
        <v>1653</v>
      </c>
      <c r="S927" s="1" t="s">
        <v>1649</v>
      </c>
      <c r="T927">
        <v>202</v>
      </c>
    </row>
    <row r="928" spans="1:20" x14ac:dyDescent="0.3">
      <c r="A928" s="8">
        <v>39120</v>
      </c>
      <c r="B928" s="8" t="s">
        <v>1654</v>
      </c>
      <c r="C928" s="8" t="s">
        <v>1648</v>
      </c>
      <c r="D928" s="9">
        <f t="shared" si="42"/>
        <v>497</v>
      </c>
      <c r="E928" s="9">
        <f>LOOKUP(C928,$X$3:$AA$4)</f>
        <v>200</v>
      </c>
      <c r="F928" s="16">
        <f>INDEX($J$3:$N$7,MATCH(B928,$J$3:$J$7,0),MATCH(C928,$J$3:$N$3,0))</f>
        <v>0.05</v>
      </c>
      <c r="G928" s="9">
        <f t="shared" si="43"/>
        <v>190</v>
      </c>
      <c r="H928" s="9">
        <f>G928*D928</f>
        <v>94430</v>
      </c>
      <c r="I928" s="22"/>
      <c r="P928" s="1" t="str">
        <f t="shared" si="44"/>
        <v>39105JaipurLaptop</v>
      </c>
      <c r="Q928" s="1">
        <v>39105</v>
      </c>
      <c r="R928" s="1" t="s">
        <v>1653</v>
      </c>
      <c r="S928" s="1" t="s">
        <v>1648</v>
      </c>
      <c r="T928">
        <v>192</v>
      </c>
    </row>
    <row r="929" spans="1:20" x14ac:dyDescent="0.3">
      <c r="A929" s="8">
        <v>39120</v>
      </c>
      <c r="B929" s="8" t="s">
        <v>1654</v>
      </c>
      <c r="C929" s="8" t="s">
        <v>1649</v>
      </c>
      <c r="D929" s="9">
        <f t="shared" si="42"/>
        <v>490</v>
      </c>
      <c r="E929" s="9">
        <f>LOOKUP(C929,$X$3:$AA$4)</f>
        <v>10</v>
      </c>
      <c r="F929" s="16">
        <f>INDEX($J$3:$N$7,MATCH(B929,$J$3:$J$7,0),MATCH(C929,$J$3:$N$3,0))</f>
        <v>0.06</v>
      </c>
      <c r="G929" s="9">
        <f t="shared" si="43"/>
        <v>9.3999999999999986</v>
      </c>
      <c r="H929" s="9">
        <f>G929*D929</f>
        <v>4605.9999999999991</v>
      </c>
      <c r="I929" s="22"/>
      <c r="P929" s="1" t="str">
        <f t="shared" si="44"/>
        <v>39140MumbaiLaptop</v>
      </c>
      <c r="Q929" s="1">
        <v>39140</v>
      </c>
      <c r="R929" s="1" t="s">
        <v>1647</v>
      </c>
      <c r="S929" s="1" t="s">
        <v>1648</v>
      </c>
      <c r="T929">
        <v>438</v>
      </c>
    </row>
    <row r="930" spans="1:20" x14ac:dyDescent="0.3">
      <c r="A930" s="8">
        <v>39120</v>
      </c>
      <c r="B930" s="8" t="s">
        <v>1654</v>
      </c>
      <c r="C930" s="8" t="s">
        <v>1650</v>
      </c>
      <c r="D930" s="9">
        <f t="shared" si="42"/>
        <v>214</v>
      </c>
      <c r="E930" s="9">
        <f>LOOKUP(C930,$X$3:$AA$4)</f>
        <v>500</v>
      </c>
      <c r="F930" s="16">
        <f>INDEX($J$3:$N$7,MATCH(B930,$J$3:$J$7,0),MATCH(C930,$J$3:$N$3,0))</f>
        <v>0.25</v>
      </c>
      <c r="G930" s="9">
        <f t="shared" si="43"/>
        <v>375</v>
      </c>
      <c r="H930" s="9">
        <f>G930*D930</f>
        <v>80250</v>
      </c>
      <c r="I930" s="22"/>
      <c r="P930" s="1" t="str">
        <f t="shared" si="44"/>
        <v>39088JaipurChair</v>
      </c>
      <c r="Q930" s="1">
        <v>39088</v>
      </c>
      <c r="R930" s="1" t="s">
        <v>1653</v>
      </c>
      <c r="S930" s="1" t="s">
        <v>1651</v>
      </c>
      <c r="T930">
        <v>492</v>
      </c>
    </row>
    <row r="931" spans="1:20" x14ac:dyDescent="0.3">
      <c r="A931" s="8">
        <v>39120</v>
      </c>
      <c r="B931" s="8" t="s">
        <v>1654</v>
      </c>
      <c r="C931" s="8" t="s">
        <v>1651</v>
      </c>
      <c r="D931" s="9">
        <f t="shared" si="42"/>
        <v>412</v>
      </c>
      <c r="E931" s="9">
        <f>LOOKUP(C931,$X$3:$AA$4)</f>
        <v>10</v>
      </c>
      <c r="F931" s="16">
        <f>INDEX($J$3:$N$7,MATCH(B931,$J$3:$J$7,0),MATCH(C931,$J$3:$N$3,0))</f>
        <v>0.4</v>
      </c>
      <c r="G931" s="9">
        <f t="shared" si="43"/>
        <v>6</v>
      </c>
      <c r="H931" s="9">
        <f>G931*D931</f>
        <v>2472</v>
      </c>
      <c r="I931" s="22"/>
      <c r="P931" s="1" t="str">
        <f t="shared" si="44"/>
        <v>39065AgraLaptop</v>
      </c>
      <c r="Q931" s="1">
        <v>39065</v>
      </c>
      <c r="R931" s="1" t="s">
        <v>1654</v>
      </c>
      <c r="S931" s="1" t="s">
        <v>1648</v>
      </c>
      <c r="T931">
        <v>276</v>
      </c>
    </row>
    <row r="932" spans="1:20" x14ac:dyDescent="0.3">
      <c r="A932" s="8">
        <v>39121</v>
      </c>
      <c r="B932" s="8" t="s">
        <v>1646</v>
      </c>
      <c r="C932" s="8" t="s">
        <v>1648</v>
      </c>
      <c r="D932" s="9">
        <f t="shared" si="42"/>
        <v>356</v>
      </c>
      <c r="E932" s="9">
        <f>LOOKUP(C932,$X$3:$AA$4)</f>
        <v>200</v>
      </c>
      <c r="F932" s="16">
        <f>INDEX($J$3:$N$7,MATCH(B932,$J$3:$J$7,0),MATCH(C932,$J$3:$N$3,0))</f>
        <v>0.13</v>
      </c>
      <c r="G932" s="9">
        <f t="shared" si="43"/>
        <v>174</v>
      </c>
      <c r="H932" s="9">
        <f>G932*D932</f>
        <v>61944</v>
      </c>
      <c r="I932" s="22"/>
      <c r="P932" s="1" t="str">
        <f t="shared" si="44"/>
        <v>39077AgraLaptop</v>
      </c>
      <c r="Q932" s="1">
        <v>39077</v>
      </c>
      <c r="R932" s="1" t="s">
        <v>1654</v>
      </c>
      <c r="S932" s="1" t="s">
        <v>1648</v>
      </c>
      <c r="T932">
        <v>349</v>
      </c>
    </row>
    <row r="933" spans="1:20" x14ac:dyDescent="0.3">
      <c r="A933" s="8">
        <v>39121</v>
      </c>
      <c r="B933" s="8" t="s">
        <v>1646</v>
      </c>
      <c r="C933" s="8" t="s">
        <v>1649</v>
      </c>
      <c r="D933" s="9">
        <f t="shared" si="42"/>
        <v>155</v>
      </c>
      <c r="E933" s="9">
        <f>LOOKUP(C933,$X$3:$AA$4)</f>
        <v>10</v>
      </c>
      <c r="F933" s="16">
        <f>INDEX($J$3:$N$7,MATCH(B933,$J$3:$J$7,0),MATCH(C933,$J$3:$N$3,0))</f>
        <v>0.09</v>
      </c>
      <c r="G933" s="9">
        <f t="shared" si="43"/>
        <v>9.1</v>
      </c>
      <c r="H933" s="9">
        <f>G933*D933</f>
        <v>1410.5</v>
      </c>
      <c r="I933" s="22"/>
      <c r="P933" s="1" t="str">
        <f t="shared" si="44"/>
        <v>39122DelhiBulb</v>
      </c>
      <c r="Q933" s="1">
        <v>39122</v>
      </c>
      <c r="R933" s="1" t="s">
        <v>1646</v>
      </c>
      <c r="S933" s="1" t="s">
        <v>1649</v>
      </c>
      <c r="T933">
        <v>476</v>
      </c>
    </row>
    <row r="934" spans="1:20" x14ac:dyDescent="0.3">
      <c r="A934" s="8">
        <v>39121</v>
      </c>
      <c r="B934" s="8" t="s">
        <v>1646</v>
      </c>
      <c r="C934" s="8" t="s">
        <v>1650</v>
      </c>
      <c r="D934" s="9">
        <f t="shared" si="42"/>
        <v>147</v>
      </c>
      <c r="E934" s="9">
        <f>LOOKUP(C934,$X$3:$AA$4)</f>
        <v>500</v>
      </c>
      <c r="F934" s="16">
        <f>INDEX($J$3:$N$7,MATCH(B934,$J$3:$J$7,0),MATCH(C934,$J$3:$N$3,0))</f>
        <v>0.24</v>
      </c>
      <c r="G934" s="9">
        <f t="shared" si="43"/>
        <v>380</v>
      </c>
      <c r="H934" s="9">
        <f>G934*D934</f>
        <v>55860</v>
      </c>
      <c r="I934" s="22"/>
      <c r="P934" s="1" t="str">
        <f t="shared" si="44"/>
        <v>39126Jaipuriphone</v>
      </c>
      <c r="Q934" s="1">
        <v>39126</v>
      </c>
      <c r="R934" s="1" t="s">
        <v>1653</v>
      </c>
      <c r="S934" s="1" t="s">
        <v>1650</v>
      </c>
      <c r="T934">
        <v>440</v>
      </c>
    </row>
    <row r="935" spans="1:20" x14ac:dyDescent="0.3">
      <c r="A935" s="8">
        <v>39121</v>
      </c>
      <c r="B935" s="8" t="s">
        <v>1646</v>
      </c>
      <c r="C935" s="8" t="s">
        <v>1651</v>
      </c>
      <c r="D935" s="9">
        <f t="shared" si="42"/>
        <v>160</v>
      </c>
      <c r="E935" s="9">
        <f>LOOKUP(C935,$X$3:$AA$4)</f>
        <v>10</v>
      </c>
      <c r="F935" s="16">
        <f>INDEX($J$3:$N$7,MATCH(B935,$J$3:$J$7,0),MATCH(C935,$J$3:$N$3,0))</f>
        <v>0.33</v>
      </c>
      <c r="G935" s="9">
        <f t="shared" si="43"/>
        <v>6.6999999999999993</v>
      </c>
      <c r="H935" s="9">
        <f>G935*D935</f>
        <v>1072</v>
      </c>
      <c r="I935" s="22"/>
      <c r="P935" s="1" t="str">
        <f t="shared" si="44"/>
        <v>39083JaipurLaptop</v>
      </c>
      <c r="Q935" s="1">
        <v>39083</v>
      </c>
      <c r="R935" s="1" t="s">
        <v>1653</v>
      </c>
      <c r="S935" s="1" t="s">
        <v>1648</v>
      </c>
      <c r="T935">
        <v>326</v>
      </c>
    </row>
    <row r="936" spans="1:20" x14ac:dyDescent="0.3">
      <c r="A936" s="8">
        <v>39121</v>
      </c>
      <c r="B936" s="8" t="s">
        <v>1647</v>
      </c>
      <c r="C936" s="8" t="s">
        <v>1648</v>
      </c>
      <c r="D936" s="9">
        <f t="shared" si="42"/>
        <v>371</v>
      </c>
      <c r="E936" s="9">
        <f>LOOKUP(C936,$X$3:$AA$4)</f>
        <v>200</v>
      </c>
      <c r="F936" s="16">
        <f>INDEX($J$3:$N$7,MATCH(B936,$J$3:$J$7,0),MATCH(C936,$J$3:$N$3,0))</f>
        <v>0.1</v>
      </c>
      <c r="G936" s="9">
        <f t="shared" si="43"/>
        <v>180</v>
      </c>
      <c r="H936" s="9">
        <f>G936*D936</f>
        <v>66780</v>
      </c>
      <c r="I936" s="22"/>
      <c r="P936" s="1" t="str">
        <f t="shared" si="44"/>
        <v>39086MumbaiChair</v>
      </c>
      <c r="Q936" s="1">
        <v>39086</v>
      </c>
      <c r="R936" s="1" t="s">
        <v>1647</v>
      </c>
      <c r="S936" s="1" t="s">
        <v>1651</v>
      </c>
      <c r="T936">
        <v>401</v>
      </c>
    </row>
    <row r="937" spans="1:20" x14ac:dyDescent="0.3">
      <c r="A937" s="8">
        <v>39121</v>
      </c>
      <c r="B937" s="8" t="s">
        <v>1647</v>
      </c>
      <c r="C937" s="8" t="s">
        <v>1649</v>
      </c>
      <c r="D937" s="9">
        <f t="shared" si="42"/>
        <v>115</v>
      </c>
      <c r="E937" s="9">
        <f>LOOKUP(C937,$X$3:$AA$4)</f>
        <v>10</v>
      </c>
      <c r="F937" s="16">
        <f>INDEX($J$3:$N$7,MATCH(B937,$J$3:$J$7,0),MATCH(C937,$J$3:$N$3,0))</f>
        <v>0.05</v>
      </c>
      <c r="G937" s="9">
        <f t="shared" si="43"/>
        <v>9.5</v>
      </c>
      <c r="H937" s="9">
        <f>G937*D937</f>
        <v>1092.5</v>
      </c>
      <c r="I937" s="22"/>
      <c r="P937" s="1" t="str">
        <f t="shared" si="44"/>
        <v>39090MumbaiChair</v>
      </c>
      <c r="Q937" s="1">
        <v>39090</v>
      </c>
      <c r="R937" s="1" t="s">
        <v>1647</v>
      </c>
      <c r="S937" s="1" t="s">
        <v>1651</v>
      </c>
      <c r="T937">
        <v>163</v>
      </c>
    </row>
    <row r="938" spans="1:20" x14ac:dyDescent="0.3">
      <c r="A938" s="8">
        <v>39121</v>
      </c>
      <c r="B938" s="8" t="s">
        <v>1647</v>
      </c>
      <c r="C938" s="8" t="s">
        <v>1650</v>
      </c>
      <c r="D938" s="9">
        <f t="shared" si="42"/>
        <v>415</v>
      </c>
      <c r="E938" s="9">
        <f>LOOKUP(C938,$X$3:$AA$4)</f>
        <v>500</v>
      </c>
      <c r="F938" s="16">
        <f>INDEX($J$3:$N$7,MATCH(B938,$J$3:$J$7,0),MATCH(C938,$J$3:$N$3,0))</f>
        <v>0.2</v>
      </c>
      <c r="G938" s="9">
        <f t="shared" si="43"/>
        <v>400</v>
      </c>
      <c r="H938" s="9">
        <f>G938*D938</f>
        <v>166000</v>
      </c>
      <c r="I938" s="22"/>
      <c r="P938" s="1" t="str">
        <f t="shared" si="44"/>
        <v>39095Delhiiphone</v>
      </c>
      <c r="Q938" s="1">
        <v>39095</v>
      </c>
      <c r="R938" s="1" t="s">
        <v>1646</v>
      </c>
      <c r="S938" s="1" t="s">
        <v>1650</v>
      </c>
      <c r="T938">
        <v>115</v>
      </c>
    </row>
    <row r="939" spans="1:20" x14ac:dyDescent="0.3">
      <c r="A939" s="8">
        <v>39121</v>
      </c>
      <c r="B939" s="8" t="s">
        <v>1647</v>
      </c>
      <c r="C939" s="8" t="s">
        <v>1651</v>
      </c>
      <c r="D939" s="9">
        <f t="shared" si="42"/>
        <v>413</v>
      </c>
      <c r="E939" s="9">
        <f>LOOKUP(C939,$X$3:$AA$4)</f>
        <v>10</v>
      </c>
      <c r="F939" s="16">
        <f>INDEX($J$3:$N$7,MATCH(B939,$J$3:$J$7,0),MATCH(C939,$J$3:$N$3,0))</f>
        <v>0.4</v>
      </c>
      <c r="G939" s="9">
        <f t="shared" si="43"/>
        <v>6</v>
      </c>
      <c r="H939" s="9">
        <f>G939*D939</f>
        <v>2478</v>
      </c>
      <c r="I939" s="22"/>
      <c r="P939" s="1" t="str">
        <f t="shared" si="44"/>
        <v>39175Mumbaiiphone</v>
      </c>
      <c r="Q939" s="1">
        <v>39175</v>
      </c>
      <c r="R939" s="1" t="s">
        <v>1647</v>
      </c>
      <c r="S939" s="1" t="s">
        <v>1650</v>
      </c>
      <c r="T939">
        <v>118</v>
      </c>
    </row>
    <row r="940" spans="1:20" x14ac:dyDescent="0.3">
      <c r="A940" s="8">
        <v>39121</v>
      </c>
      <c r="B940" s="8" t="s">
        <v>1653</v>
      </c>
      <c r="C940" s="8" t="s">
        <v>1648</v>
      </c>
      <c r="D940" s="9">
        <f t="shared" si="42"/>
        <v>265</v>
      </c>
      <c r="E940" s="9">
        <f>LOOKUP(C940,$X$3:$AA$4)</f>
        <v>200</v>
      </c>
      <c r="F940" s="16">
        <f>INDEX($J$3:$N$7,MATCH(B940,$J$3:$J$7,0),MATCH(C940,$J$3:$N$3,0))</f>
        <v>0.09</v>
      </c>
      <c r="G940" s="9">
        <f t="shared" si="43"/>
        <v>182</v>
      </c>
      <c r="H940" s="9">
        <f>G940*D940</f>
        <v>48230</v>
      </c>
      <c r="I940" s="22"/>
      <c r="P940" s="1" t="str">
        <f t="shared" si="44"/>
        <v>39117DelhiChair</v>
      </c>
      <c r="Q940" s="1">
        <v>39117</v>
      </c>
      <c r="R940" s="1" t="s">
        <v>1646</v>
      </c>
      <c r="S940" s="1" t="s">
        <v>1651</v>
      </c>
      <c r="T940">
        <v>374</v>
      </c>
    </row>
    <row r="941" spans="1:20" x14ac:dyDescent="0.3">
      <c r="A941" s="8">
        <v>39121</v>
      </c>
      <c r="B941" s="8" t="s">
        <v>1653</v>
      </c>
      <c r="C941" s="8" t="s">
        <v>1649</v>
      </c>
      <c r="D941" s="9">
        <f t="shared" si="42"/>
        <v>116</v>
      </c>
      <c r="E941" s="9">
        <f>LOOKUP(C941,$X$3:$AA$4)</f>
        <v>10</v>
      </c>
      <c r="F941" s="16">
        <f>INDEX($J$3:$N$7,MATCH(B941,$J$3:$J$7,0),MATCH(C941,$J$3:$N$3,0))</f>
        <v>0.08</v>
      </c>
      <c r="G941" s="9">
        <f t="shared" si="43"/>
        <v>9.2000000000000011</v>
      </c>
      <c r="H941" s="9">
        <f>G941*D941</f>
        <v>1067.2</v>
      </c>
      <c r="I941" s="22"/>
      <c r="P941" s="1" t="str">
        <f t="shared" si="44"/>
        <v>39122MumbaiChair</v>
      </c>
      <c r="Q941" s="1">
        <v>39122</v>
      </c>
      <c r="R941" s="1" t="s">
        <v>1647</v>
      </c>
      <c r="S941" s="1" t="s">
        <v>1651</v>
      </c>
      <c r="T941">
        <v>177</v>
      </c>
    </row>
    <row r="942" spans="1:20" x14ac:dyDescent="0.3">
      <c r="A942" s="8">
        <v>39121</v>
      </c>
      <c r="B942" s="8" t="s">
        <v>1653</v>
      </c>
      <c r="C942" s="8" t="s">
        <v>1650</v>
      </c>
      <c r="D942" s="9">
        <f t="shared" si="42"/>
        <v>488</v>
      </c>
      <c r="E942" s="9">
        <f>LOOKUP(C942,$X$3:$AA$4)</f>
        <v>500</v>
      </c>
      <c r="F942" s="16">
        <f>INDEX($J$3:$N$7,MATCH(B942,$J$3:$J$7,0),MATCH(C942,$J$3:$N$3,0))</f>
        <v>0.2</v>
      </c>
      <c r="G942" s="9">
        <f t="shared" si="43"/>
        <v>400</v>
      </c>
      <c r="H942" s="9">
        <f>G942*D942</f>
        <v>195200</v>
      </c>
      <c r="I942" s="22"/>
      <c r="P942" s="1" t="str">
        <f t="shared" si="44"/>
        <v>39151DelhiLaptop</v>
      </c>
      <c r="Q942" s="1">
        <v>39151</v>
      </c>
      <c r="R942" s="1" t="s">
        <v>1646</v>
      </c>
      <c r="S942" s="1" t="s">
        <v>1648</v>
      </c>
      <c r="T942">
        <v>159</v>
      </c>
    </row>
    <row r="943" spans="1:20" x14ac:dyDescent="0.3">
      <c r="A943" s="8">
        <v>39121</v>
      </c>
      <c r="B943" s="8" t="s">
        <v>1653</v>
      </c>
      <c r="C943" s="8" t="s">
        <v>1651</v>
      </c>
      <c r="D943" s="9">
        <f t="shared" si="42"/>
        <v>488</v>
      </c>
      <c r="E943" s="9">
        <f>LOOKUP(C943,$X$3:$AA$4)</f>
        <v>10</v>
      </c>
      <c r="F943" s="16">
        <f>INDEX($J$3:$N$7,MATCH(B943,$J$3:$J$7,0),MATCH(C943,$J$3:$N$3,0))</f>
        <v>0.36</v>
      </c>
      <c r="G943" s="9">
        <f t="shared" si="43"/>
        <v>6.4</v>
      </c>
      <c r="H943" s="9">
        <f>G943*D943</f>
        <v>3123.2000000000003</v>
      </c>
      <c r="I943" s="22"/>
      <c r="P943" s="1" t="str">
        <f t="shared" si="44"/>
        <v>39158MumbaiBulb</v>
      </c>
      <c r="Q943" s="1">
        <v>39158</v>
      </c>
      <c r="R943" s="1" t="s">
        <v>1647</v>
      </c>
      <c r="S943" s="1" t="s">
        <v>1649</v>
      </c>
      <c r="T943">
        <v>326</v>
      </c>
    </row>
    <row r="944" spans="1:20" x14ac:dyDescent="0.3">
      <c r="A944" s="8">
        <v>39121</v>
      </c>
      <c r="B944" s="8" t="s">
        <v>1654</v>
      </c>
      <c r="C944" s="8" t="s">
        <v>1648</v>
      </c>
      <c r="D944" s="9">
        <f t="shared" si="42"/>
        <v>307</v>
      </c>
      <c r="E944" s="9">
        <f>LOOKUP(C944,$X$3:$AA$4)</f>
        <v>200</v>
      </c>
      <c r="F944" s="16">
        <f>INDEX($J$3:$N$7,MATCH(B944,$J$3:$J$7,0),MATCH(C944,$J$3:$N$3,0))</f>
        <v>0.05</v>
      </c>
      <c r="G944" s="9">
        <f t="shared" si="43"/>
        <v>190</v>
      </c>
      <c r="H944" s="9">
        <f>G944*D944</f>
        <v>58330</v>
      </c>
      <c r="I944" s="22"/>
      <c r="P944" s="1" t="str">
        <f t="shared" si="44"/>
        <v>39181Delhiiphone</v>
      </c>
      <c r="Q944" s="1">
        <v>39181</v>
      </c>
      <c r="R944" s="1" t="s">
        <v>1646</v>
      </c>
      <c r="S944" s="1" t="s">
        <v>1650</v>
      </c>
      <c r="T944">
        <v>207</v>
      </c>
    </row>
    <row r="945" spans="1:20" x14ac:dyDescent="0.3">
      <c r="A945" s="8">
        <v>39121</v>
      </c>
      <c r="B945" s="8" t="s">
        <v>1654</v>
      </c>
      <c r="C945" s="8" t="s">
        <v>1649</v>
      </c>
      <c r="D945" s="9">
        <f t="shared" si="42"/>
        <v>497</v>
      </c>
      <c r="E945" s="9">
        <f>LOOKUP(C945,$X$3:$AA$4)</f>
        <v>10</v>
      </c>
      <c r="F945" s="16">
        <f>INDEX($J$3:$N$7,MATCH(B945,$J$3:$J$7,0),MATCH(C945,$J$3:$N$3,0))</f>
        <v>0.06</v>
      </c>
      <c r="G945" s="9">
        <f t="shared" si="43"/>
        <v>9.3999999999999986</v>
      </c>
      <c r="H945" s="9">
        <f>G945*D945</f>
        <v>4671.7999999999993</v>
      </c>
      <c r="I945" s="22"/>
      <c r="P945" s="1" t="str">
        <f t="shared" si="44"/>
        <v>39113Agraiphone</v>
      </c>
      <c r="Q945" s="1">
        <v>39113</v>
      </c>
      <c r="R945" s="1" t="s">
        <v>1654</v>
      </c>
      <c r="S945" s="1" t="s">
        <v>1650</v>
      </c>
      <c r="T945">
        <v>201</v>
      </c>
    </row>
    <row r="946" spans="1:20" x14ac:dyDescent="0.3">
      <c r="A946" s="8">
        <v>39121</v>
      </c>
      <c r="B946" s="8" t="s">
        <v>1654</v>
      </c>
      <c r="C946" s="8" t="s">
        <v>1650</v>
      </c>
      <c r="D946" s="9">
        <f t="shared" si="42"/>
        <v>431</v>
      </c>
      <c r="E946" s="9">
        <f>LOOKUP(C946,$X$3:$AA$4)</f>
        <v>500</v>
      </c>
      <c r="F946" s="16">
        <f>INDEX($J$3:$N$7,MATCH(B946,$J$3:$J$7,0),MATCH(C946,$J$3:$N$3,0))</f>
        <v>0.25</v>
      </c>
      <c r="G946" s="9">
        <f t="shared" si="43"/>
        <v>375</v>
      </c>
      <c r="H946" s="9">
        <f>G946*D946</f>
        <v>161625</v>
      </c>
      <c r="I946" s="22"/>
      <c r="P946" s="1" t="str">
        <f t="shared" si="44"/>
        <v>39142MumbaiChair</v>
      </c>
      <c r="Q946" s="1">
        <v>39142</v>
      </c>
      <c r="R946" s="1" t="s">
        <v>1647</v>
      </c>
      <c r="S946" s="1" t="s">
        <v>1651</v>
      </c>
      <c r="T946">
        <v>291</v>
      </c>
    </row>
    <row r="947" spans="1:20" x14ac:dyDescent="0.3">
      <c r="A947" s="8">
        <v>39121</v>
      </c>
      <c r="B947" s="8" t="s">
        <v>1654</v>
      </c>
      <c r="C947" s="8" t="s">
        <v>1651</v>
      </c>
      <c r="D947" s="9">
        <f t="shared" si="42"/>
        <v>125</v>
      </c>
      <c r="E947" s="9">
        <f>LOOKUP(C947,$X$3:$AA$4)</f>
        <v>10</v>
      </c>
      <c r="F947" s="16">
        <f>INDEX($J$3:$N$7,MATCH(B947,$J$3:$J$7,0),MATCH(C947,$J$3:$N$3,0))</f>
        <v>0.4</v>
      </c>
      <c r="G947" s="9">
        <f t="shared" si="43"/>
        <v>6</v>
      </c>
      <c r="H947" s="9">
        <f>G947*D947</f>
        <v>750</v>
      </c>
      <c r="I947" s="22"/>
      <c r="P947" s="1" t="str">
        <f t="shared" si="44"/>
        <v>39166AgraChair</v>
      </c>
      <c r="Q947" s="1">
        <v>39166</v>
      </c>
      <c r="R947" s="1" t="s">
        <v>1654</v>
      </c>
      <c r="S947" s="1" t="s">
        <v>1651</v>
      </c>
      <c r="T947">
        <v>177</v>
      </c>
    </row>
    <row r="948" spans="1:20" x14ac:dyDescent="0.3">
      <c r="A948" s="8">
        <v>39122</v>
      </c>
      <c r="B948" s="8" t="s">
        <v>1646</v>
      </c>
      <c r="C948" s="8" t="s">
        <v>1648</v>
      </c>
      <c r="D948" s="9">
        <f t="shared" si="42"/>
        <v>472</v>
      </c>
      <c r="E948" s="9">
        <f>LOOKUP(C948,$X$3:$AA$4)</f>
        <v>200</v>
      </c>
      <c r="F948" s="16">
        <f>INDEX($J$3:$N$7,MATCH(B948,$J$3:$J$7,0),MATCH(C948,$J$3:$N$3,0))</f>
        <v>0.13</v>
      </c>
      <c r="G948" s="9">
        <f t="shared" si="43"/>
        <v>174</v>
      </c>
      <c r="H948" s="9">
        <f>G948*D948</f>
        <v>82128</v>
      </c>
      <c r="I948" s="22"/>
      <c r="P948" s="1" t="str">
        <f t="shared" si="44"/>
        <v>39064AgraLaptop</v>
      </c>
      <c r="Q948" s="1">
        <v>39064</v>
      </c>
      <c r="R948" s="1" t="s">
        <v>1654</v>
      </c>
      <c r="S948" s="1" t="s">
        <v>1648</v>
      </c>
      <c r="T948">
        <v>491</v>
      </c>
    </row>
    <row r="949" spans="1:20" x14ac:dyDescent="0.3">
      <c r="A949" s="8">
        <v>39122</v>
      </c>
      <c r="B949" s="8" t="s">
        <v>1646</v>
      </c>
      <c r="C949" s="8" t="s">
        <v>1649</v>
      </c>
      <c r="D949" s="9">
        <f t="shared" si="42"/>
        <v>476</v>
      </c>
      <c r="E949" s="9">
        <f>LOOKUP(C949,$X$3:$AA$4)</f>
        <v>10</v>
      </c>
      <c r="F949" s="16">
        <f>INDEX($J$3:$N$7,MATCH(B949,$J$3:$J$7,0),MATCH(C949,$J$3:$N$3,0))</f>
        <v>0.09</v>
      </c>
      <c r="G949" s="9">
        <f t="shared" si="43"/>
        <v>9.1</v>
      </c>
      <c r="H949" s="9">
        <f>G949*D949</f>
        <v>4331.5999999999995</v>
      </c>
      <c r="I949" s="22"/>
      <c r="P949" s="1" t="str">
        <f t="shared" si="44"/>
        <v>39113AgraBulb</v>
      </c>
      <c r="Q949" s="1">
        <v>39113</v>
      </c>
      <c r="R949" s="1" t="s">
        <v>1654</v>
      </c>
      <c r="S949" s="1" t="s">
        <v>1649</v>
      </c>
      <c r="T949">
        <v>423</v>
      </c>
    </row>
    <row r="950" spans="1:20" x14ac:dyDescent="0.3">
      <c r="A950" s="8">
        <v>39122</v>
      </c>
      <c r="B950" s="8" t="s">
        <v>1646</v>
      </c>
      <c r="C950" s="8" t="s">
        <v>1650</v>
      </c>
      <c r="D950" s="9">
        <f t="shared" si="42"/>
        <v>218</v>
      </c>
      <c r="E950" s="9">
        <f>LOOKUP(C950,$X$3:$AA$4)</f>
        <v>500</v>
      </c>
      <c r="F950" s="16">
        <f>INDEX($J$3:$N$7,MATCH(B950,$J$3:$J$7,0),MATCH(C950,$J$3:$N$3,0))</f>
        <v>0.24</v>
      </c>
      <c r="G950" s="9">
        <f t="shared" si="43"/>
        <v>380</v>
      </c>
      <c r="H950" s="9">
        <f>G950*D950</f>
        <v>82840</v>
      </c>
      <c r="I950" s="22"/>
      <c r="P950" s="1" t="str">
        <f t="shared" si="44"/>
        <v>39076MumbaiChair</v>
      </c>
      <c r="Q950" s="1">
        <v>39076</v>
      </c>
      <c r="R950" s="1" t="s">
        <v>1647</v>
      </c>
      <c r="S950" s="1" t="s">
        <v>1651</v>
      </c>
      <c r="T950">
        <v>452</v>
      </c>
    </row>
    <row r="951" spans="1:20" x14ac:dyDescent="0.3">
      <c r="A951" s="8">
        <v>39122</v>
      </c>
      <c r="B951" s="8" t="s">
        <v>1646</v>
      </c>
      <c r="C951" s="8" t="s">
        <v>1651</v>
      </c>
      <c r="D951" s="9">
        <f t="shared" si="42"/>
        <v>404</v>
      </c>
      <c r="E951" s="9">
        <f>LOOKUP(C951,$X$3:$AA$4)</f>
        <v>10</v>
      </c>
      <c r="F951" s="16">
        <f>INDEX($J$3:$N$7,MATCH(B951,$J$3:$J$7,0),MATCH(C951,$J$3:$N$3,0))</f>
        <v>0.33</v>
      </c>
      <c r="G951" s="9">
        <f t="shared" si="43"/>
        <v>6.6999999999999993</v>
      </c>
      <c r="H951" s="9">
        <f>G951*D951</f>
        <v>2706.7999999999997</v>
      </c>
      <c r="I951" s="22"/>
      <c r="P951" s="1" t="str">
        <f t="shared" si="44"/>
        <v>39112MumbaiChair</v>
      </c>
      <c r="Q951" s="1">
        <v>39112</v>
      </c>
      <c r="R951" s="1" t="s">
        <v>1647</v>
      </c>
      <c r="S951" s="1" t="s">
        <v>1651</v>
      </c>
      <c r="T951">
        <v>392</v>
      </c>
    </row>
    <row r="952" spans="1:20" x14ac:dyDescent="0.3">
      <c r="A952" s="8">
        <v>39122</v>
      </c>
      <c r="B952" s="8" t="s">
        <v>1647</v>
      </c>
      <c r="C952" s="8" t="s">
        <v>1648</v>
      </c>
      <c r="D952" s="9">
        <f t="shared" si="42"/>
        <v>141</v>
      </c>
      <c r="E952" s="9">
        <f>LOOKUP(C952,$X$3:$AA$4)</f>
        <v>200</v>
      </c>
      <c r="F952" s="16">
        <f>INDEX($J$3:$N$7,MATCH(B952,$J$3:$J$7,0),MATCH(C952,$J$3:$N$3,0))</f>
        <v>0.1</v>
      </c>
      <c r="G952" s="9">
        <f t="shared" si="43"/>
        <v>180</v>
      </c>
      <c r="H952" s="9">
        <f>G952*D952</f>
        <v>25380</v>
      </c>
      <c r="I952" s="22"/>
      <c r="P952" s="1" t="str">
        <f t="shared" si="44"/>
        <v>39120AgraLaptop</v>
      </c>
      <c r="Q952" s="1">
        <v>39120</v>
      </c>
      <c r="R952" s="1" t="s">
        <v>1654</v>
      </c>
      <c r="S952" s="1" t="s">
        <v>1648</v>
      </c>
      <c r="T952">
        <v>497</v>
      </c>
    </row>
    <row r="953" spans="1:20" x14ac:dyDescent="0.3">
      <c r="A953" s="8">
        <v>39122</v>
      </c>
      <c r="B953" s="8" t="s">
        <v>1647</v>
      </c>
      <c r="C953" s="8" t="s">
        <v>1649</v>
      </c>
      <c r="D953" s="9">
        <f t="shared" si="42"/>
        <v>113</v>
      </c>
      <c r="E953" s="9">
        <f>LOOKUP(C953,$X$3:$AA$4)</f>
        <v>10</v>
      </c>
      <c r="F953" s="16">
        <f>INDEX($J$3:$N$7,MATCH(B953,$J$3:$J$7,0),MATCH(C953,$J$3:$N$3,0))</f>
        <v>0.05</v>
      </c>
      <c r="G953" s="9">
        <f t="shared" si="43"/>
        <v>9.5</v>
      </c>
      <c r="H953" s="9">
        <f>G953*D953</f>
        <v>1073.5</v>
      </c>
      <c r="I953" s="22"/>
      <c r="P953" s="1" t="str">
        <f t="shared" si="44"/>
        <v>39152MumbaiChair</v>
      </c>
      <c r="Q953" s="1">
        <v>39152</v>
      </c>
      <c r="R953" s="1" t="s">
        <v>1647</v>
      </c>
      <c r="S953" s="1" t="s">
        <v>1651</v>
      </c>
      <c r="T953">
        <v>456</v>
      </c>
    </row>
    <row r="954" spans="1:20" x14ac:dyDescent="0.3">
      <c r="A954" s="8">
        <v>39122</v>
      </c>
      <c r="B954" s="8" t="s">
        <v>1647</v>
      </c>
      <c r="C954" s="8" t="s">
        <v>1650</v>
      </c>
      <c r="D954" s="9">
        <f t="shared" si="42"/>
        <v>213</v>
      </c>
      <c r="E954" s="9">
        <f>LOOKUP(C954,$X$3:$AA$4)</f>
        <v>500</v>
      </c>
      <c r="F954" s="16">
        <f>INDEX($J$3:$N$7,MATCH(B954,$J$3:$J$7,0),MATCH(C954,$J$3:$N$3,0))</f>
        <v>0.2</v>
      </c>
      <c r="G954" s="9">
        <f t="shared" si="43"/>
        <v>400</v>
      </c>
      <c r="H954" s="9">
        <f>G954*D954</f>
        <v>85200</v>
      </c>
      <c r="I954" s="22"/>
      <c r="P954" s="1" t="str">
        <f t="shared" si="44"/>
        <v>39145MumbaiLaptop</v>
      </c>
      <c r="Q954" s="1">
        <v>39145</v>
      </c>
      <c r="R954" s="1" t="s">
        <v>1647</v>
      </c>
      <c r="S954" s="1" t="s">
        <v>1648</v>
      </c>
      <c r="T954">
        <v>262</v>
      </c>
    </row>
    <row r="955" spans="1:20" x14ac:dyDescent="0.3">
      <c r="A955" s="8">
        <v>39122</v>
      </c>
      <c r="B955" s="8" t="s">
        <v>1647</v>
      </c>
      <c r="C955" s="8" t="s">
        <v>1651</v>
      </c>
      <c r="D955" s="9">
        <f t="shared" si="42"/>
        <v>177</v>
      </c>
      <c r="E955" s="9">
        <f>LOOKUP(C955,$X$3:$AA$4)</f>
        <v>10</v>
      </c>
      <c r="F955" s="16">
        <f>INDEX($J$3:$N$7,MATCH(B955,$J$3:$J$7,0),MATCH(C955,$J$3:$N$3,0))</f>
        <v>0.4</v>
      </c>
      <c r="G955" s="9">
        <f t="shared" si="43"/>
        <v>6</v>
      </c>
      <c r="H955" s="9">
        <f>G955*D955</f>
        <v>1062</v>
      </c>
      <c r="I955" s="22"/>
      <c r="P955" s="1" t="str">
        <f t="shared" si="44"/>
        <v>39152AgraLaptop</v>
      </c>
      <c r="Q955" s="1">
        <v>39152</v>
      </c>
      <c r="R955" s="1" t="s">
        <v>1654</v>
      </c>
      <c r="S955" s="1" t="s">
        <v>1648</v>
      </c>
      <c r="T955">
        <v>268</v>
      </c>
    </row>
    <row r="956" spans="1:20" x14ac:dyDescent="0.3">
      <c r="A956" s="8">
        <v>39122</v>
      </c>
      <c r="B956" s="8" t="s">
        <v>1653</v>
      </c>
      <c r="C956" s="8" t="s">
        <v>1648</v>
      </c>
      <c r="D956" s="9">
        <f t="shared" si="42"/>
        <v>458</v>
      </c>
      <c r="E956" s="9">
        <f>LOOKUP(C956,$X$3:$AA$4)</f>
        <v>200</v>
      </c>
      <c r="F956" s="16">
        <f>INDEX($J$3:$N$7,MATCH(B956,$J$3:$J$7,0),MATCH(C956,$J$3:$N$3,0))</f>
        <v>0.09</v>
      </c>
      <c r="G956" s="9">
        <f t="shared" si="43"/>
        <v>182</v>
      </c>
      <c r="H956" s="9">
        <f>G956*D956</f>
        <v>83356</v>
      </c>
      <c r="I956" s="22"/>
      <c r="P956" s="1" t="str">
        <f t="shared" si="44"/>
        <v>39087Agraiphone</v>
      </c>
      <c r="Q956" s="1">
        <v>39087</v>
      </c>
      <c r="R956" s="1" t="s">
        <v>1654</v>
      </c>
      <c r="S956" s="1" t="s">
        <v>1650</v>
      </c>
      <c r="T956">
        <v>190</v>
      </c>
    </row>
    <row r="957" spans="1:20" x14ac:dyDescent="0.3">
      <c r="A957" s="8">
        <v>39122</v>
      </c>
      <c r="B957" s="8" t="s">
        <v>1653</v>
      </c>
      <c r="C957" s="8" t="s">
        <v>1649</v>
      </c>
      <c r="D957" s="9">
        <f t="shared" si="42"/>
        <v>412</v>
      </c>
      <c r="E957" s="9">
        <f>LOOKUP(C957,$X$3:$AA$4)</f>
        <v>10</v>
      </c>
      <c r="F957" s="16">
        <f>INDEX($J$3:$N$7,MATCH(B957,$J$3:$J$7,0),MATCH(C957,$J$3:$N$3,0))</f>
        <v>0.08</v>
      </c>
      <c r="G957" s="9">
        <f t="shared" si="43"/>
        <v>9.2000000000000011</v>
      </c>
      <c r="H957" s="9">
        <f>G957*D957</f>
        <v>3790.4000000000005</v>
      </c>
      <c r="I957" s="22"/>
      <c r="P957" s="1" t="str">
        <f t="shared" si="44"/>
        <v>39108AgraLaptop</v>
      </c>
      <c r="Q957" s="1">
        <v>39108</v>
      </c>
      <c r="R957" s="1" t="s">
        <v>1654</v>
      </c>
      <c r="S957" s="1" t="s">
        <v>1648</v>
      </c>
      <c r="T957">
        <v>451</v>
      </c>
    </row>
    <row r="958" spans="1:20" x14ac:dyDescent="0.3">
      <c r="A958" s="8">
        <v>39122</v>
      </c>
      <c r="B958" s="8" t="s">
        <v>1653</v>
      </c>
      <c r="C958" s="8" t="s">
        <v>1650</v>
      </c>
      <c r="D958" s="9">
        <f t="shared" si="42"/>
        <v>461</v>
      </c>
      <c r="E958" s="9">
        <f>LOOKUP(C958,$X$3:$AA$4)</f>
        <v>500</v>
      </c>
      <c r="F958" s="16">
        <f>INDEX($J$3:$N$7,MATCH(B958,$J$3:$J$7,0),MATCH(C958,$J$3:$N$3,0))</f>
        <v>0.2</v>
      </c>
      <c r="G958" s="9">
        <f t="shared" si="43"/>
        <v>400</v>
      </c>
      <c r="H958" s="9">
        <f>G958*D958</f>
        <v>184400</v>
      </c>
      <c r="I958" s="22"/>
      <c r="P958" s="1" t="str">
        <f t="shared" si="44"/>
        <v>39131JaipurBulb</v>
      </c>
      <c r="Q958" s="1">
        <v>39131</v>
      </c>
      <c r="R958" s="1" t="s">
        <v>1653</v>
      </c>
      <c r="S958" s="1" t="s">
        <v>1649</v>
      </c>
      <c r="T958">
        <v>394</v>
      </c>
    </row>
    <row r="959" spans="1:20" x14ac:dyDescent="0.3">
      <c r="A959" s="8">
        <v>39122</v>
      </c>
      <c r="B959" s="8" t="s">
        <v>1653</v>
      </c>
      <c r="C959" s="8" t="s">
        <v>1651</v>
      </c>
      <c r="D959" s="9">
        <f t="shared" si="42"/>
        <v>190</v>
      </c>
      <c r="E959" s="9">
        <f>LOOKUP(C959,$X$3:$AA$4)</f>
        <v>10</v>
      </c>
      <c r="F959" s="16">
        <f>INDEX($J$3:$N$7,MATCH(B959,$J$3:$J$7,0),MATCH(C959,$J$3:$N$3,0))</f>
        <v>0.36</v>
      </c>
      <c r="G959" s="9">
        <f t="shared" si="43"/>
        <v>6.4</v>
      </c>
      <c r="H959" s="9">
        <f>G959*D959</f>
        <v>1216</v>
      </c>
      <c r="I959" s="22"/>
      <c r="P959" s="1" t="str">
        <f t="shared" si="44"/>
        <v>39129DelhiLaptop</v>
      </c>
      <c r="Q959" s="1">
        <v>39129</v>
      </c>
      <c r="R959" s="1" t="s">
        <v>1646</v>
      </c>
      <c r="S959" s="1" t="s">
        <v>1648</v>
      </c>
      <c r="T959">
        <v>251</v>
      </c>
    </row>
    <row r="960" spans="1:20" x14ac:dyDescent="0.3">
      <c r="A960" s="8">
        <v>39122</v>
      </c>
      <c r="B960" s="8" t="s">
        <v>1654</v>
      </c>
      <c r="C960" s="8" t="s">
        <v>1648</v>
      </c>
      <c r="D960" s="9">
        <f t="shared" si="42"/>
        <v>310</v>
      </c>
      <c r="E960" s="9">
        <f>LOOKUP(C960,$X$3:$AA$4)</f>
        <v>200</v>
      </c>
      <c r="F960" s="16">
        <f>INDEX($J$3:$N$7,MATCH(B960,$J$3:$J$7,0),MATCH(C960,$J$3:$N$3,0))</f>
        <v>0.05</v>
      </c>
      <c r="G960" s="9">
        <f t="shared" si="43"/>
        <v>190</v>
      </c>
      <c r="H960" s="9">
        <f>G960*D960</f>
        <v>58900</v>
      </c>
      <c r="I960" s="22"/>
      <c r="P960" s="1" t="str">
        <f t="shared" si="44"/>
        <v>39133DelhiBulb</v>
      </c>
      <c r="Q960" s="1">
        <v>39133</v>
      </c>
      <c r="R960" s="1" t="s">
        <v>1646</v>
      </c>
      <c r="S960" s="1" t="s">
        <v>1649</v>
      </c>
      <c r="T960">
        <v>329</v>
      </c>
    </row>
    <row r="961" spans="1:20" x14ac:dyDescent="0.3">
      <c r="A961" s="8">
        <v>39122</v>
      </c>
      <c r="B961" s="8" t="s">
        <v>1654</v>
      </c>
      <c r="C961" s="8" t="s">
        <v>1649</v>
      </c>
      <c r="D961" s="9">
        <f t="shared" si="42"/>
        <v>215</v>
      </c>
      <c r="E961" s="9">
        <f>LOOKUP(C961,$X$3:$AA$4)</f>
        <v>10</v>
      </c>
      <c r="F961" s="16">
        <f>INDEX($J$3:$N$7,MATCH(B961,$J$3:$J$7,0),MATCH(C961,$J$3:$N$3,0))</f>
        <v>0.06</v>
      </c>
      <c r="G961" s="9">
        <f t="shared" si="43"/>
        <v>9.3999999999999986</v>
      </c>
      <c r="H961" s="9">
        <f>G961*D961</f>
        <v>2020.9999999999998</v>
      </c>
      <c r="I961" s="22"/>
      <c r="P961" s="1" t="str">
        <f t="shared" si="44"/>
        <v>39095JaipurChair</v>
      </c>
      <c r="Q961" s="1">
        <v>39095</v>
      </c>
      <c r="R961" s="1" t="s">
        <v>1653</v>
      </c>
      <c r="S961" s="1" t="s">
        <v>1651</v>
      </c>
      <c r="T961">
        <v>175</v>
      </c>
    </row>
    <row r="962" spans="1:20" x14ac:dyDescent="0.3">
      <c r="A962" s="8">
        <v>39122</v>
      </c>
      <c r="B962" s="8" t="s">
        <v>1654</v>
      </c>
      <c r="C962" s="8" t="s">
        <v>1650</v>
      </c>
      <c r="D962" s="9">
        <f t="shared" si="42"/>
        <v>188</v>
      </c>
      <c r="E962" s="9">
        <f>LOOKUP(C962,$X$3:$AA$4)</f>
        <v>500</v>
      </c>
      <c r="F962" s="16">
        <f>INDEX($J$3:$N$7,MATCH(B962,$J$3:$J$7,0),MATCH(C962,$J$3:$N$3,0))</f>
        <v>0.25</v>
      </c>
      <c r="G962" s="9">
        <f t="shared" si="43"/>
        <v>375</v>
      </c>
      <c r="H962" s="9">
        <f>G962*D962</f>
        <v>70500</v>
      </c>
      <c r="I962" s="22"/>
      <c r="P962" s="1" t="str">
        <f t="shared" si="44"/>
        <v>39094Agraiphone</v>
      </c>
      <c r="Q962" s="1">
        <v>39094</v>
      </c>
      <c r="R962" s="1" t="s">
        <v>1654</v>
      </c>
      <c r="S962" s="1" t="s">
        <v>1650</v>
      </c>
      <c r="T962">
        <v>412</v>
      </c>
    </row>
    <row r="963" spans="1:20" x14ac:dyDescent="0.3">
      <c r="A963" s="8">
        <v>39122</v>
      </c>
      <c r="B963" s="8" t="s">
        <v>1654</v>
      </c>
      <c r="C963" s="8" t="s">
        <v>1651</v>
      </c>
      <c r="D963" s="9">
        <f t="shared" si="42"/>
        <v>252</v>
      </c>
      <c r="E963" s="9">
        <f>LOOKUP(C963,$X$3:$AA$4)</f>
        <v>10</v>
      </c>
      <c r="F963" s="16">
        <f>INDEX($J$3:$N$7,MATCH(B963,$J$3:$J$7,0),MATCH(C963,$J$3:$N$3,0))</f>
        <v>0.4</v>
      </c>
      <c r="G963" s="9">
        <f t="shared" si="43"/>
        <v>6</v>
      </c>
      <c r="H963" s="9">
        <f>G963*D963</f>
        <v>1512</v>
      </c>
      <c r="I963" s="22"/>
      <c r="P963" s="1" t="str">
        <f t="shared" si="44"/>
        <v>39103JaipurChair</v>
      </c>
      <c r="Q963" s="1">
        <v>39103</v>
      </c>
      <c r="R963" s="1" t="s">
        <v>1653</v>
      </c>
      <c r="S963" s="1" t="s">
        <v>1651</v>
      </c>
      <c r="T963">
        <v>237</v>
      </c>
    </row>
    <row r="964" spans="1:20" x14ac:dyDescent="0.3">
      <c r="A964" s="8">
        <v>39123</v>
      </c>
      <c r="B964" s="8" t="s">
        <v>1646</v>
      </c>
      <c r="C964" s="8" t="s">
        <v>1648</v>
      </c>
      <c r="D964" s="9">
        <f t="shared" si="42"/>
        <v>266</v>
      </c>
      <c r="E964" s="9">
        <f>LOOKUP(C964,$X$3:$AA$4)</f>
        <v>200</v>
      </c>
      <c r="F964" s="16">
        <f>INDEX($J$3:$N$7,MATCH(B964,$J$3:$J$7,0),MATCH(C964,$J$3:$N$3,0))</f>
        <v>0.13</v>
      </c>
      <c r="G964" s="9">
        <f t="shared" si="43"/>
        <v>174</v>
      </c>
      <c r="H964" s="9">
        <f>G964*D964</f>
        <v>46284</v>
      </c>
      <c r="I964" s="22"/>
      <c r="P964" s="1" t="str">
        <f t="shared" si="44"/>
        <v>39111JaipurBulb</v>
      </c>
      <c r="Q964" s="1">
        <v>39111</v>
      </c>
      <c r="R964" s="1" t="s">
        <v>1653</v>
      </c>
      <c r="S964" s="1" t="s">
        <v>1649</v>
      </c>
      <c r="T964">
        <v>376</v>
      </c>
    </row>
    <row r="965" spans="1:20" x14ac:dyDescent="0.3">
      <c r="A965" s="8">
        <v>39123</v>
      </c>
      <c r="B965" s="8" t="s">
        <v>1646</v>
      </c>
      <c r="C965" s="8" t="s">
        <v>1649</v>
      </c>
      <c r="D965" s="9">
        <f t="shared" ref="D965:D1028" si="45">VLOOKUP(A965&amp;B965&amp;C965,$P$4:$T$2061,5,0)</f>
        <v>235</v>
      </c>
      <c r="E965" s="9">
        <f>LOOKUP(C965,$X$3:$AA$4)</f>
        <v>10</v>
      </c>
      <c r="F965" s="16">
        <f>INDEX($J$3:$N$7,MATCH(B965,$J$3:$J$7,0),MATCH(C965,$J$3:$N$3,0))</f>
        <v>0.09</v>
      </c>
      <c r="G965" s="9">
        <f t="shared" ref="G965:G1028" si="46">E965*(1-F965)</f>
        <v>9.1</v>
      </c>
      <c r="H965" s="9">
        <f>G965*D965</f>
        <v>2138.5</v>
      </c>
      <c r="I965" s="22"/>
      <c r="P965" s="1" t="str">
        <f t="shared" ref="P965:P1028" si="47">Q965&amp;R965&amp;S965</f>
        <v>39190DelhiChair</v>
      </c>
      <c r="Q965" s="1">
        <v>39190</v>
      </c>
      <c r="R965" s="1" t="s">
        <v>1646</v>
      </c>
      <c r="S965" s="1" t="s">
        <v>1651</v>
      </c>
      <c r="T965">
        <v>407</v>
      </c>
    </row>
    <row r="966" spans="1:20" x14ac:dyDescent="0.3">
      <c r="A966" s="8">
        <v>39123</v>
      </c>
      <c r="B966" s="8" t="s">
        <v>1646</v>
      </c>
      <c r="C966" s="8" t="s">
        <v>1650</v>
      </c>
      <c r="D966" s="9">
        <f t="shared" si="45"/>
        <v>164</v>
      </c>
      <c r="E966" s="9">
        <f>LOOKUP(C966,$X$3:$AA$4)</f>
        <v>500</v>
      </c>
      <c r="F966" s="16">
        <f>INDEX($J$3:$N$7,MATCH(B966,$J$3:$J$7,0),MATCH(C966,$J$3:$N$3,0))</f>
        <v>0.24</v>
      </c>
      <c r="G966" s="9">
        <f t="shared" si="46"/>
        <v>380</v>
      </c>
      <c r="H966" s="9">
        <f>G966*D966</f>
        <v>62320</v>
      </c>
      <c r="I966" s="22"/>
      <c r="P966" s="1" t="str">
        <f t="shared" si="47"/>
        <v>39131MumbaiBulb</v>
      </c>
      <c r="Q966" s="1">
        <v>39131</v>
      </c>
      <c r="R966" s="1" t="s">
        <v>1647</v>
      </c>
      <c r="S966" s="1" t="s">
        <v>1649</v>
      </c>
      <c r="T966">
        <v>107</v>
      </c>
    </row>
    <row r="967" spans="1:20" x14ac:dyDescent="0.3">
      <c r="A967" s="8">
        <v>39123</v>
      </c>
      <c r="B967" s="8" t="s">
        <v>1646</v>
      </c>
      <c r="C967" s="8" t="s">
        <v>1651</v>
      </c>
      <c r="D967" s="9">
        <f t="shared" si="45"/>
        <v>305</v>
      </c>
      <c r="E967" s="9">
        <f>LOOKUP(C967,$X$3:$AA$4)</f>
        <v>10</v>
      </c>
      <c r="F967" s="16">
        <f>INDEX($J$3:$N$7,MATCH(B967,$J$3:$J$7,0),MATCH(C967,$J$3:$N$3,0))</f>
        <v>0.33</v>
      </c>
      <c r="G967" s="9">
        <f t="shared" si="46"/>
        <v>6.6999999999999993</v>
      </c>
      <c r="H967" s="9">
        <f>G967*D967</f>
        <v>2043.4999999999998</v>
      </c>
      <c r="I967" s="22"/>
      <c r="P967" s="1" t="str">
        <f t="shared" si="47"/>
        <v>39144AgraBulb</v>
      </c>
      <c r="Q967" s="1">
        <v>39144</v>
      </c>
      <c r="R967" s="1" t="s">
        <v>1654</v>
      </c>
      <c r="S967" s="1" t="s">
        <v>1649</v>
      </c>
      <c r="T967">
        <v>470</v>
      </c>
    </row>
    <row r="968" spans="1:20" x14ac:dyDescent="0.3">
      <c r="A968" s="8">
        <v>39123</v>
      </c>
      <c r="B968" s="8" t="s">
        <v>1647</v>
      </c>
      <c r="C968" s="8" t="s">
        <v>1648</v>
      </c>
      <c r="D968" s="9">
        <f t="shared" si="45"/>
        <v>155</v>
      </c>
      <c r="E968" s="9">
        <f>LOOKUP(C968,$X$3:$AA$4)</f>
        <v>200</v>
      </c>
      <c r="F968" s="16">
        <f>INDEX($J$3:$N$7,MATCH(B968,$J$3:$J$7,0),MATCH(C968,$J$3:$N$3,0))</f>
        <v>0.1</v>
      </c>
      <c r="G968" s="9">
        <f t="shared" si="46"/>
        <v>180</v>
      </c>
      <c r="H968" s="9">
        <f>G968*D968</f>
        <v>27900</v>
      </c>
      <c r="I968" s="22"/>
      <c r="P968" s="1" t="str">
        <f t="shared" si="47"/>
        <v>39158DelhiBulb</v>
      </c>
      <c r="Q968" s="1">
        <v>39158</v>
      </c>
      <c r="R968" s="1" t="s">
        <v>1646</v>
      </c>
      <c r="S968" s="1" t="s">
        <v>1649</v>
      </c>
      <c r="T968">
        <v>197</v>
      </c>
    </row>
    <row r="969" spans="1:20" x14ac:dyDescent="0.3">
      <c r="A969" s="8">
        <v>39123</v>
      </c>
      <c r="B969" s="8" t="s">
        <v>1647</v>
      </c>
      <c r="C969" s="8" t="s">
        <v>1649</v>
      </c>
      <c r="D969" s="9">
        <f t="shared" si="45"/>
        <v>294</v>
      </c>
      <c r="E969" s="9">
        <f>LOOKUP(C969,$X$3:$AA$4)</f>
        <v>10</v>
      </c>
      <c r="F969" s="16">
        <f>INDEX($J$3:$N$7,MATCH(B969,$J$3:$J$7,0),MATCH(C969,$J$3:$N$3,0))</f>
        <v>0.05</v>
      </c>
      <c r="G969" s="9">
        <f t="shared" si="46"/>
        <v>9.5</v>
      </c>
      <c r="H969" s="9">
        <f>G969*D969</f>
        <v>2793</v>
      </c>
      <c r="I969" s="22"/>
      <c r="P969" s="1" t="str">
        <f t="shared" si="47"/>
        <v>39083AgraBulb</v>
      </c>
      <c r="Q969" s="1">
        <v>39083</v>
      </c>
      <c r="R969" s="1" t="s">
        <v>1654</v>
      </c>
      <c r="S969" s="1" t="s">
        <v>1649</v>
      </c>
      <c r="T969">
        <v>151</v>
      </c>
    </row>
    <row r="970" spans="1:20" x14ac:dyDescent="0.3">
      <c r="A970" s="8">
        <v>39123</v>
      </c>
      <c r="B970" s="8" t="s">
        <v>1647</v>
      </c>
      <c r="C970" s="8" t="s">
        <v>1650</v>
      </c>
      <c r="D970" s="9">
        <f t="shared" si="45"/>
        <v>454</v>
      </c>
      <c r="E970" s="9">
        <f>LOOKUP(C970,$X$3:$AA$4)</f>
        <v>500</v>
      </c>
      <c r="F970" s="16">
        <f>INDEX($J$3:$N$7,MATCH(B970,$J$3:$J$7,0),MATCH(C970,$J$3:$N$3,0))</f>
        <v>0.2</v>
      </c>
      <c r="G970" s="9">
        <f t="shared" si="46"/>
        <v>400</v>
      </c>
      <c r="H970" s="9">
        <f>G970*D970</f>
        <v>181600</v>
      </c>
      <c r="I970" s="22"/>
      <c r="P970" s="1" t="str">
        <f t="shared" si="47"/>
        <v>39149MumbaiLaptop</v>
      </c>
      <c r="Q970" s="1">
        <v>39149</v>
      </c>
      <c r="R970" s="1" t="s">
        <v>1647</v>
      </c>
      <c r="S970" s="1" t="s">
        <v>1648</v>
      </c>
      <c r="T970">
        <v>318</v>
      </c>
    </row>
    <row r="971" spans="1:20" x14ac:dyDescent="0.3">
      <c r="A971" s="8">
        <v>39123</v>
      </c>
      <c r="B971" s="8" t="s">
        <v>1647</v>
      </c>
      <c r="C971" s="8" t="s">
        <v>1651</v>
      </c>
      <c r="D971" s="9">
        <f t="shared" si="45"/>
        <v>386</v>
      </c>
      <c r="E971" s="9">
        <f>LOOKUP(C971,$X$3:$AA$4)</f>
        <v>10</v>
      </c>
      <c r="F971" s="16">
        <f>INDEX($J$3:$N$7,MATCH(B971,$J$3:$J$7,0),MATCH(C971,$J$3:$N$3,0))</f>
        <v>0.4</v>
      </c>
      <c r="G971" s="9">
        <f t="shared" si="46"/>
        <v>6</v>
      </c>
      <c r="H971" s="9">
        <f>G971*D971</f>
        <v>2316</v>
      </c>
      <c r="I971" s="22"/>
      <c r="P971" s="1" t="str">
        <f t="shared" si="47"/>
        <v>39150MumbaiLaptop</v>
      </c>
      <c r="Q971" s="1">
        <v>39150</v>
      </c>
      <c r="R971" s="1" t="s">
        <v>1647</v>
      </c>
      <c r="S971" s="1" t="s">
        <v>1648</v>
      </c>
      <c r="T971">
        <v>355</v>
      </c>
    </row>
    <row r="972" spans="1:20" x14ac:dyDescent="0.3">
      <c r="A972" s="8">
        <v>39123</v>
      </c>
      <c r="B972" s="8" t="s">
        <v>1653</v>
      </c>
      <c r="C972" s="8" t="s">
        <v>1648</v>
      </c>
      <c r="D972" s="9">
        <f t="shared" si="45"/>
        <v>341</v>
      </c>
      <c r="E972" s="9">
        <f>LOOKUP(C972,$X$3:$AA$4)</f>
        <v>200</v>
      </c>
      <c r="F972" s="16">
        <f>INDEX($J$3:$N$7,MATCH(B972,$J$3:$J$7,0),MATCH(C972,$J$3:$N$3,0))</f>
        <v>0.09</v>
      </c>
      <c r="G972" s="9">
        <f t="shared" si="46"/>
        <v>182</v>
      </c>
      <c r="H972" s="9">
        <f>G972*D972</f>
        <v>62062</v>
      </c>
      <c r="I972" s="22"/>
      <c r="P972" s="1" t="str">
        <f t="shared" si="47"/>
        <v>39171Mumbaiiphone</v>
      </c>
      <c r="Q972" s="1">
        <v>39171</v>
      </c>
      <c r="R972" s="1" t="s">
        <v>1647</v>
      </c>
      <c r="S972" s="1" t="s">
        <v>1650</v>
      </c>
      <c r="T972">
        <v>230</v>
      </c>
    </row>
    <row r="973" spans="1:20" x14ac:dyDescent="0.3">
      <c r="A973" s="8">
        <v>39123</v>
      </c>
      <c r="B973" s="8" t="s">
        <v>1653</v>
      </c>
      <c r="C973" s="8" t="s">
        <v>1649</v>
      </c>
      <c r="D973" s="9">
        <f t="shared" si="45"/>
        <v>491</v>
      </c>
      <c r="E973" s="9">
        <f>LOOKUP(C973,$X$3:$AA$4)</f>
        <v>10</v>
      </c>
      <c r="F973" s="16">
        <f>INDEX($J$3:$N$7,MATCH(B973,$J$3:$J$7,0),MATCH(C973,$J$3:$N$3,0))</f>
        <v>0.08</v>
      </c>
      <c r="G973" s="9">
        <f t="shared" si="46"/>
        <v>9.2000000000000011</v>
      </c>
      <c r="H973" s="9">
        <f>G973*D973</f>
        <v>4517.2000000000007</v>
      </c>
      <c r="I973" s="22"/>
      <c r="P973" s="1" t="str">
        <f t="shared" si="47"/>
        <v>39107JaipurBulb</v>
      </c>
      <c r="Q973" s="1">
        <v>39107</v>
      </c>
      <c r="R973" s="1" t="s">
        <v>1653</v>
      </c>
      <c r="S973" s="1" t="s">
        <v>1649</v>
      </c>
      <c r="T973">
        <v>199</v>
      </c>
    </row>
    <row r="974" spans="1:20" x14ac:dyDescent="0.3">
      <c r="A974" s="8">
        <v>39123</v>
      </c>
      <c r="B974" s="8" t="s">
        <v>1653</v>
      </c>
      <c r="C974" s="8" t="s">
        <v>1650</v>
      </c>
      <c r="D974" s="9">
        <f t="shared" si="45"/>
        <v>272</v>
      </c>
      <c r="E974" s="9">
        <f>LOOKUP(C974,$X$3:$AA$4)</f>
        <v>500</v>
      </c>
      <c r="F974" s="16">
        <f>INDEX($J$3:$N$7,MATCH(B974,$J$3:$J$7,0),MATCH(C974,$J$3:$N$3,0))</f>
        <v>0.2</v>
      </c>
      <c r="G974" s="9">
        <f t="shared" si="46"/>
        <v>400</v>
      </c>
      <c r="H974" s="9">
        <f>G974*D974</f>
        <v>108800</v>
      </c>
      <c r="I974" s="22"/>
      <c r="P974" s="1" t="str">
        <f t="shared" si="47"/>
        <v>39143JaipurChair</v>
      </c>
      <c r="Q974" s="1">
        <v>39143</v>
      </c>
      <c r="R974" s="1" t="s">
        <v>1653</v>
      </c>
      <c r="S974" s="1" t="s">
        <v>1651</v>
      </c>
      <c r="T974">
        <v>108</v>
      </c>
    </row>
    <row r="975" spans="1:20" x14ac:dyDescent="0.3">
      <c r="A975" s="8">
        <v>39123</v>
      </c>
      <c r="B975" s="8" t="s">
        <v>1653</v>
      </c>
      <c r="C975" s="8" t="s">
        <v>1651</v>
      </c>
      <c r="D975" s="9">
        <f t="shared" si="45"/>
        <v>147</v>
      </c>
      <c r="E975" s="9">
        <f>LOOKUP(C975,$X$3:$AA$4)</f>
        <v>10</v>
      </c>
      <c r="F975" s="16">
        <f>INDEX($J$3:$N$7,MATCH(B975,$J$3:$J$7,0),MATCH(C975,$J$3:$N$3,0))</f>
        <v>0.36</v>
      </c>
      <c r="G975" s="9">
        <f t="shared" si="46"/>
        <v>6.4</v>
      </c>
      <c r="H975" s="9">
        <f>G975*D975</f>
        <v>940.80000000000007</v>
      </c>
      <c r="I975" s="22"/>
      <c r="P975" s="1" t="str">
        <f t="shared" si="47"/>
        <v>39069Agraiphone</v>
      </c>
      <c r="Q975" s="1">
        <v>39069</v>
      </c>
      <c r="R975" s="1" t="s">
        <v>1654</v>
      </c>
      <c r="S975" s="1" t="s">
        <v>1650</v>
      </c>
      <c r="T975">
        <v>217</v>
      </c>
    </row>
    <row r="976" spans="1:20" x14ac:dyDescent="0.3">
      <c r="A976" s="8">
        <v>39123</v>
      </c>
      <c r="B976" s="8" t="s">
        <v>1654</v>
      </c>
      <c r="C976" s="8" t="s">
        <v>1648</v>
      </c>
      <c r="D976" s="9">
        <f t="shared" si="45"/>
        <v>438</v>
      </c>
      <c r="E976" s="9">
        <f>LOOKUP(C976,$X$3:$AA$4)</f>
        <v>200</v>
      </c>
      <c r="F976" s="16">
        <f>INDEX($J$3:$N$7,MATCH(B976,$J$3:$J$7,0),MATCH(C976,$J$3:$N$3,0))</f>
        <v>0.05</v>
      </c>
      <c r="G976" s="9">
        <f t="shared" si="46"/>
        <v>190</v>
      </c>
      <c r="H976" s="9">
        <f>G976*D976</f>
        <v>83220</v>
      </c>
      <c r="I976" s="22"/>
      <c r="P976" s="1" t="str">
        <f t="shared" si="47"/>
        <v>39079Jaipuriphone</v>
      </c>
      <c r="Q976" s="1">
        <v>39079</v>
      </c>
      <c r="R976" s="1" t="s">
        <v>1653</v>
      </c>
      <c r="S976" s="1" t="s">
        <v>1650</v>
      </c>
      <c r="T976">
        <v>490</v>
      </c>
    </row>
    <row r="977" spans="1:20" x14ac:dyDescent="0.3">
      <c r="A977" s="8">
        <v>39123</v>
      </c>
      <c r="B977" s="8" t="s">
        <v>1654</v>
      </c>
      <c r="C977" s="8" t="s">
        <v>1649</v>
      </c>
      <c r="D977" s="9">
        <f t="shared" si="45"/>
        <v>484</v>
      </c>
      <c r="E977" s="9">
        <f>LOOKUP(C977,$X$3:$AA$4)</f>
        <v>10</v>
      </c>
      <c r="F977" s="16">
        <f>INDEX($J$3:$N$7,MATCH(B977,$J$3:$J$7,0),MATCH(C977,$J$3:$N$3,0))</f>
        <v>0.06</v>
      </c>
      <c r="G977" s="9">
        <f t="shared" si="46"/>
        <v>9.3999999999999986</v>
      </c>
      <c r="H977" s="9">
        <f>G977*D977</f>
        <v>4549.5999999999995</v>
      </c>
      <c r="I977" s="22"/>
      <c r="P977" s="1" t="str">
        <f t="shared" si="47"/>
        <v>39132MumbaiLaptop</v>
      </c>
      <c r="Q977" s="1">
        <v>39132</v>
      </c>
      <c r="R977" s="1" t="s">
        <v>1647</v>
      </c>
      <c r="S977" s="1" t="s">
        <v>1648</v>
      </c>
      <c r="T977">
        <v>358</v>
      </c>
    </row>
    <row r="978" spans="1:20" x14ac:dyDescent="0.3">
      <c r="A978" s="8">
        <v>39123</v>
      </c>
      <c r="B978" s="8" t="s">
        <v>1654</v>
      </c>
      <c r="C978" s="8" t="s">
        <v>1650</v>
      </c>
      <c r="D978" s="9">
        <f t="shared" si="45"/>
        <v>323</v>
      </c>
      <c r="E978" s="9">
        <f>LOOKUP(C978,$X$3:$AA$4)</f>
        <v>500</v>
      </c>
      <c r="F978" s="16">
        <f>INDEX($J$3:$N$7,MATCH(B978,$J$3:$J$7,0),MATCH(C978,$J$3:$N$3,0))</f>
        <v>0.25</v>
      </c>
      <c r="G978" s="9">
        <f t="shared" si="46"/>
        <v>375</v>
      </c>
      <c r="H978" s="9">
        <f>G978*D978</f>
        <v>121125</v>
      </c>
      <c r="I978" s="22"/>
      <c r="P978" s="1" t="str">
        <f t="shared" si="47"/>
        <v>39077AgraBulb</v>
      </c>
      <c r="Q978" s="1">
        <v>39077</v>
      </c>
      <c r="R978" s="1" t="s">
        <v>1654</v>
      </c>
      <c r="S978" s="1" t="s">
        <v>1649</v>
      </c>
      <c r="T978">
        <v>371</v>
      </c>
    </row>
    <row r="979" spans="1:20" x14ac:dyDescent="0.3">
      <c r="A979" s="8">
        <v>39123</v>
      </c>
      <c r="B979" s="8" t="s">
        <v>1654</v>
      </c>
      <c r="C979" s="8" t="s">
        <v>1651</v>
      </c>
      <c r="D979" s="9">
        <f t="shared" si="45"/>
        <v>168</v>
      </c>
      <c r="E979" s="9">
        <f>LOOKUP(C979,$X$3:$AA$4)</f>
        <v>10</v>
      </c>
      <c r="F979" s="16">
        <f>INDEX($J$3:$N$7,MATCH(B979,$J$3:$J$7,0),MATCH(C979,$J$3:$N$3,0))</f>
        <v>0.4</v>
      </c>
      <c r="G979" s="9">
        <f t="shared" si="46"/>
        <v>6</v>
      </c>
      <c r="H979" s="9">
        <f>G979*D979</f>
        <v>1008</v>
      </c>
      <c r="I979" s="22"/>
      <c r="P979" s="1" t="str">
        <f t="shared" si="47"/>
        <v>39085DelhiBulb</v>
      </c>
      <c r="Q979" s="1">
        <v>39085</v>
      </c>
      <c r="R979" s="1" t="s">
        <v>1646</v>
      </c>
      <c r="S979" s="1" t="s">
        <v>1649</v>
      </c>
      <c r="T979">
        <v>463</v>
      </c>
    </row>
    <row r="980" spans="1:20" x14ac:dyDescent="0.3">
      <c r="A980" s="8">
        <v>39124</v>
      </c>
      <c r="B980" s="8" t="s">
        <v>1646</v>
      </c>
      <c r="C980" s="8" t="s">
        <v>1648</v>
      </c>
      <c r="D980" s="9">
        <f t="shared" si="45"/>
        <v>491</v>
      </c>
      <c r="E980" s="9">
        <f>LOOKUP(C980,$X$3:$AA$4)</f>
        <v>200</v>
      </c>
      <c r="F980" s="16">
        <f>INDEX($J$3:$N$7,MATCH(B980,$J$3:$J$7,0),MATCH(C980,$J$3:$N$3,0))</f>
        <v>0.13</v>
      </c>
      <c r="G980" s="9">
        <f t="shared" si="46"/>
        <v>174</v>
      </c>
      <c r="H980" s="9">
        <f>G980*D980</f>
        <v>85434</v>
      </c>
      <c r="I980" s="22"/>
      <c r="P980" s="1" t="str">
        <f t="shared" si="47"/>
        <v>39106JaipurLaptop</v>
      </c>
      <c r="Q980" s="1">
        <v>39106</v>
      </c>
      <c r="R980" s="1" t="s">
        <v>1653</v>
      </c>
      <c r="S980" s="1" t="s">
        <v>1648</v>
      </c>
      <c r="T980">
        <v>305</v>
      </c>
    </row>
    <row r="981" spans="1:20" x14ac:dyDescent="0.3">
      <c r="A981" s="8">
        <v>39124</v>
      </c>
      <c r="B981" s="8" t="s">
        <v>1646</v>
      </c>
      <c r="C981" s="8" t="s">
        <v>1649</v>
      </c>
      <c r="D981" s="9">
        <f t="shared" si="45"/>
        <v>386</v>
      </c>
      <c r="E981" s="9">
        <f>LOOKUP(C981,$X$3:$AA$4)</f>
        <v>10</v>
      </c>
      <c r="F981" s="16">
        <f>INDEX($J$3:$N$7,MATCH(B981,$J$3:$J$7,0),MATCH(C981,$J$3:$N$3,0))</f>
        <v>0.09</v>
      </c>
      <c r="G981" s="9">
        <f t="shared" si="46"/>
        <v>9.1</v>
      </c>
      <c r="H981" s="9">
        <f>G981*D981</f>
        <v>3512.6</v>
      </c>
      <c r="I981" s="22"/>
      <c r="P981" s="1" t="str">
        <f t="shared" si="47"/>
        <v>39108DelhiChair</v>
      </c>
      <c r="Q981" s="1">
        <v>39108</v>
      </c>
      <c r="R981" s="1" t="s">
        <v>1646</v>
      </c>
      <c r="S981" s="1" t="s">
        <v>1651</v>
      </c>
      <c r="T981">
        <v>130</v>
      </c>
    </row>
    <row r="982" spans="1:20" x14ac:dyDescent="0.3">
      <c r="A982" s="8">
        <v>39124</v>
      </c>
      <c r="B982" s="8" t="s">
        <v>1646</v>
      </c>
      <c r="C982" s="8" t="s">
        <v>1650</v>
      </c>
      <c r="D982" s="9">
        <f t="shared" si="45"/>
        <v>163</v>
      </c>
      <c r="E982" s="9">
        <f>LOOKUP(C982,$X$3:$AA$4)</f>
        <v>500</v>
      </c>
      <c r="F982" s="16">
        <f>INDEX($J$3:$N$7,MATCH(B982,$J$3:$J$7,0),MATCH(C982,$J$3:$N$3,0))</f>
        <v>0.24</v>
      </c>
      <c r="G982" s="9">
        <f t="shared" si="46"/>
        <v>380</v>
      </c>
      <c r="H982" s="9">
        <f>G982*D982</f>
        <v>61940</v>
      </c>
      <c r="I982" s="22"/>
      <c r="P982" s="1" t="str">
        <f t="shared" si="47"/>
        <v>39068DelhiLaptop</v>
      </c>
      <c r="Q982" s="1">
        <v>39068</v>
      </c>
      <c r="R982" s="1" t="s">
        <v>1646</v>
      </c>
      <c r="S982" s="1" t="s">
        <v>1648</v>
      </c>
      <c r="T982">
        <v>139</v>
      </c>
    </row>
    <row r="983" spans="1:20" x14ac:dyDescent="0.3">
      <c r="A983" s="8">
        <v>39124</v>
      </c>
      <c r="B983" s="8" t="s">
        <v>1646</v>
      </c>
      <c r="C983" s="8" t="s">
        <v>1651</v>
      </c>
      <c r="D983" s="9">
        <f t="shared" si="45"/>
        <v>418</v>
      </c>
      <c r="E983" s="9">
        <f>LOOKUP(C983,$X$3:$AA$4)</f>
        <v>10</v>
      </c>
      <c r="F983" s="16">
        <f>INDEX($J$3:$N$7,MATCH(B983,$J$3:$J$7,0),MATCH(C983,$J$3:$N$3,0))</f>
        <v>0.33</v>
      </c>
      <c r="G983" s="9">
        <f t="shared" si="46"/>
        <v>6.6999999999999993</v>
      </c>
      <c r="H983" s="9">
        <f>G983*D983</f>
        <v>2800.6</v>
      </c>
      <c r="I983" s="22"/>
      <c r="P983" s="1" t="str">
        <f t="shared" si="47"/>
        <v>39076MumbaiLaptop</v>
      </c>
      <c r="Q983" s="1">
        <v>39076</v>
      </c>
      <c r="R983" s="1" t="s">
        <v>1647</v>
      </c>
      <c r="S983" s="1" t="s">
        <v>1648</v>
      </c>
      <c r="T983">
        <v>386</v>
      </c>
    </row>
    <row r="984" spans="1:20" x14ac:dyDescent="0.3">
      <c r="A984" s="8">
        <v>39124</v>
      </c>
      <c r="B984" s="8" t="s">
        <v>1647</v>
      </c>
      <c r="C984" s="8" t="s">
        <v>1648</v>
      </c>
      <c r="D984" s="9">
        <f t="shared" si="45"/>
        <v>173</v>
      </c>
      <c r="E984" s="9">
        <f>LOOKUP(C984,$X$3:$AA$4)</f>
        <v>200</v>
      </c>
      <c r="F984" s="16">
        <f>INDEX($J$3:$N$7,MATCH(B984,$J$3:$J$7,0),MATCH(C984,$J$3:$N$3,0))</f>
        <v>0.1</v>
      </c>
      <c r="G984" s="9">
        <f t="shared" si="46"/>
        <v>180</v>
      </c>
      <c r="H984" s="9">
        <f>G984*D984</f>
        <v>31140</v>
      </c>
      <c r="I984" s="22"/>
      <c r="P984" s="1" t="str">
        <f t="shared" si="47"/>
        <v>39137JaipurChair</v>
      </c>
      <c r="Q984" s="1">
        <v>39137</v>
      </c>
      <c r="R984" s="1" t="s">
        <v>1653</v>
      </c>
      <c r="S984" s="1" t="s">
        <v>1651</v>
      </c>
      <c r="T984">
        <v>191</v>
      </c>
    </row>
    <row r="985" spans="1:20" x14ac:dyDescent="0.3">
      <c r="A985" s="8">
        <v>39124</v>
      </c>
      <c r="B985" s="8" t="s">
        <v>1647</v>
      </c>
      <c r="C985" s="8" t="s">
        <v>1649</v>
      </c>
      <c r="D985" s="9">
        <f t="shared" si="45"/>
        <v>139</v>
      </c>
      <c r="E985" s="9">
        <f>LOOKUP(C985,$X$3:$AA$4)</f>
        <v>10</v>
      </c>
      <c r="F985" s="16">
        <f>INDEX($J$3:$N$7,MATCH(B985,$J$3:$J$7,0),MATCH(C985,$J$3:$N$3,0))</f>
        <v>0.05</v>
      </c>
      <c r="G985" s="9">
        <f t="shared" si="46"/>
        <v>9.5</v>
      </c>
      <c r="H985" s="9">
        <f>G985*D985</f>
        <v>1320.5</v>
      </c>
      <c r="I985" s="22"/>
      <c r="P985" s="1" t="str">
        <f t="shared" si="47"/>
        <v>39148DelhiBulb</v>
      </c>
      <c r="Q985" s="1">
        <v>39148</v>
      </c>
      <c r="R985" s="1" t="s">
        <v>1646</v>
      </c>
      <c r="S985" s="1" t="s">
        <v>1649</v>
      </c>
      <c r="T985">
        <v>120</v>
      </c>
    </row>
    <row r="986" spans="1:20" x14ac:dyDescent="0.3">
      <c r="A986" s="8">
        <v>39124</v>
      </c>
      <c r="B986" s="8" t="s">
        <v>1647</v>
      </c>
      <c r="C986" s="8" t="s">
        <v>1650</v>
      </c>
      <c r="D986" s="9">
        <f t="shared" si="45"/>
        <v>488</v>
      </c>
      <c r="E986" s="9">
        <f>LOOKUP(C986,$X$3:$AA$4)</f>
        <v>500</v>
      </c>
      <c r="F986" s="16">
        <f>INDEX($J$3:$N$7,MATCH(B986,$J$3:$J$7,0),MATCH(C986,$J$3:$N$3,0))</f>
        <v>0.2</v>
      </c>
      <c r="G986" s="9">
        <f t="shared" si="46"/>
        <v>400</v>
      </c>
      <c r="H986" s="9">
        <f>G986*D986</f>
        <v>195200</v>
      </c>
      <c r="I986" s="22"/>
      <c r="P986" s="1" t="str">
        <f t="shared" si="47"/>
        <v>39151AgraLaptop</v>
      </c>
      <c r="Q986" s="1">
        <v>39151</v>
      </c>
      <c r="R986" s="1" t="s">
        <v>1654</v>
      </c>
      <c r="S986" s="1" t="s">
        <v>1648</v>
      </c>
      <c r="T986">
        <v>422</v>
      </c>
    </row>
    <row r="987" spans="1:20" x14ac:dyDescent="0.3">
      <c r="A987" s="8">
        <v>39124</v>
      </c>
      <c r="B987" s="8" t="s">
        <v>1647</v>
      </c>
      <c r="C987" s="8" t="s">
        <v>1651</v>
      </c>
      <c r="D987" s="9">
        <f t="shared" si="45"/>
        <v>236</v>
      </c>
      <c r="E987" s="9">
        <f>LOOKUP(C987,$X$3:$AA$4)</f>
        <v>10</v>
      </c>
      <c r="F987" s="16">
        <f>INDEX($J$3:$N$7,MATCH(B987,$J$3:$J$7,0),MATCH(C987,$J$3:$N$3,0))</f>
        <v>0.4</v>
      </c>
      <c r="G987" s="9">
        <f t="shared" si="46"/>
        <v>6</v>
      </c>
      <c r="H987" s="9">
        <f>G987*D987</f>
        <v>1416</v>
      </c>
      <c r="I987" s="22"/>
      <c r="P987" s="1" t="str">
        <f t="shared" si="47"/>
        <v>39185JaipurLaptop</v>
      </c>
      <c r="Q987" s="1">
        <v>39185</v>
      </c>
      <c r="R987" s="1" t="s">
        <v>1653</v>
      </c>
      <c r="S987" s="1" t="s">
        <v>1648</v>
      </c>
      <c r="T987">
        <v>445</v>
      </c>
    </row>
    <row r="988" spans="1:20" x14ac:dyDescent="0.3">
      <c r="A988" s="8">
        <v>39124</v>
      </c>
      <c r="B988" s="8" t="s">
        <v>1653</v>
      </c>
      <c r="C988" s="8" t="s">
        <v>1648</v>
      </c>
      <c r="D988" s="9">
        <f t="shared" si="45"/>
        <v>417</v>
      </c>
      <c r="E988" s="9">
        <f>LOOKUP(C988,$X$3:$AA$4)</f>
        <v>200</v>
      </c>
      <c r="F988" s="16">
        <f>INDEX($J$3:$N$7,MATCH(B988,$J$3:$J$7,0),MATCH(C988,$J$3:$N$3,0))</f>
        <v>0.09</v>
      </c>
      <c r="G988" s="9">
        <f t="shared" si="46"/>
        <v>182</v>
      </c>
      <c r="H988" s="9">
        <f>G988*D988</f>
        <v>75894</v>
      </c>
      <c r="I988" s="22"/>
      <c r="P988" s="1" t="str">
        <f t="shared" si="47"/>
        <v>39078MumbaiBulb</v>
      </c>
      <c r="Q988" s="1">
        <v>39078</v>
      </c>
      <c r="R988" s="1" t="s">
        <v>1647</v>
      </c>
      <c r="S988" s="1" t="s">
        <v>1649</v>
      </c>
      <c r="T988">
        <v>108</v>
      </c>
    </row>
    <row r="989" spans="1:20" x14ac:dyDescent="0.3">
      <c r="A989" s="8">
        <v>39124</v>
      </c>
      <c r="B989" s="8" t="s">
        <v>1653</v>
      </c>
      <c r="C989" s="8" t="s">
        <v>1649</v>
      </c>
      <c r="D989" s="9">
        <f t="shared" si="45"/>
        <v>303</v>
      </c>
      <c r="E989" s="9">
        <f>LOOKUP(C989,$X$3:$AA$4)</f>
        <v>10</v>
      </c>
      <c r="F989" s="16">
        <f>INDEX($J$3:$N$7,MATCH(B989,$J$3:$J$7,0),MATCH(C989,$J$3:$N$3,0))</f>
        <v>0.08</v>
      </c>
      <c r="G989" s="9">
        <f t="shared" si="46"/>
        <v>9.2000000000000011</v>
      </c>
      <c r="H989" s="9">
        <f>G989*D989</f>
        <v>2787.6000000000004</v>
      </c>
      <c r="I989" s="22"/>
      <c r="P989" s="1" t="str">
        <f t="shared" si="47"/>
        <v>39112AgraBulb</v>
      </c>
      <c r="Q989" s="1">
        <v>39112</v>
      </c>
      <c r="R989" s="1" t="s">
        <v>1654</v>
      </c>
      <c r="S989" s="1" t="s">
        <v>1649</v>
      </c>
      <c r="T989">
        <v>229</v>
      </c>
    </row>
    <row r="990" spans="1:20" x14ac:dyDescent="0.3">
      <c r="A990" s="8">
        <v>39124</v>
      </c>
      <c r="B990" s="8" t="s">
        <v>1653</v>
      </c>
      <c r="C990" s="8" t="s">
        <v>1650</v>
      </c>
      <c r="D990" s="9">
        <f t="shared" si="45"/>
        <v>490</v>
      </c>
      <c r="E990" s="9">
        <f>LOOKUP(C990,$X$3:$AA$4)</f>
        <v>500</v>
      </c>
      <c r="F990" s="16">
        <f>INDEX($J$3:$N$7,MATCH(B990,$J$3:$J$7,0),MATCH(C990,$J$3:$N$3,0))</f>
        <v>0.2</v>
      </c>
      <c r="G990" s="9">
        <f t="shared" si="46"/>
        <v>400</v>
      </c>
      <c r="H990" s="9">
        <f>G990*D990</f>
        <v>196000</v>
      </c>
      <c r="I990" s="22"/>
      <c r="P990" s="1" t="str">
        <f t="shared" si="47"/>
        <v>39187Delhiiphone</v>
      </c>
      <c r="Q990" s="1">
        <v>39187</v>
      </c>
      <c r="R990" s="1" t="s">
        <v>1646</v>
      </c>
      <c r="S990" s="1" t="s">
        <v>1650</v>
      </c>
      <c r="T990">
        <v>330</v>
      </c>
    </row>
    <row r="991" spans="1:20" x14ac:dyDescent="0.3">
      <c r="A991" s="8">
        <v>39124</v>
      </c>
      <c r="B991" s="8" t="s">
        <v>1653</v>
      </c>
      <c r="C991" s="8" t="s">
        <v>1651</v>
      </c>
      <c r="D991" s="9">
        <f t="shared" si="45"/>
        <v>479</v>
      </c>
      <c r="E991" s="9">
        <f>LOOKUP(C991,$X$3:$AA$4)</f>
        <v>10</v>
      </c>
      <c r="F991" s="16">
        <f>INDEX($J$3:$N$7,MATCH(B991,$J$3:$J$7,0),MATCH(C991,$J$3:$N$3,0))</f>
        <v>0.36</v>
      </c>
      <c r="G991" s="9">
        <f t="shared" si="46"/>
        <v>6.4</v>
      </c>
      <c r="H991" s="9">
        <f>G991*D991</f>
        <v>3065.6000000000004</v>
      </c>
      <c r="I991" s="22"/>
      <c r="P991" s="1" t="str">
        <f t="shared" si="47"/>
        <v>39187DelhiChair</v>
      </c>
      <c r="Q991" s="1">
        <v>39187</v>
      </c>
      <c r="R991" s="1" t="s">
        <v>1646</v>
      </c>
      <c r="S991" s="1" t="s">
        <v>1651</v>
      </c>
      <c r="T991">
        <v>333</v>
      </c>
    </row>
    <row r="992" spans="1:20" x14ac:dyDescent="0.3">
      <c r="A992" s="8">
        <v>39124</v>
      </c>
      <c r="B992" s="8" t="s">
        <v>1654</v>
      </c>
      <c r="C992" s="8" t="s">
        <v>1648</v>
      </c>
      <c r="D992" s="9">
        <f t="shared" si="45"/>
        <v>143</v>
      </c>
      <c r="E992" s="9">
        <f>LOOKUP(C992,$X$3:$AA$4)</f>
        <v>200</v>
      </c>
      <c r="F992" s="16">
        <f>INDEX($J$3:$N$7,MATCH(B992,$J$3:$J$7,0),MATCH(C992,$J$3:$N$3,0))</f>
        <v>0.05</v>
      </c>
      <c r="G992" s="9">
        <f t="shared" si="46"/>
        <v>190</v>
      </c>
      <c r="H992" s="9">
        <f>G992*D992</f>
        <v>27170</v>
      </c>
      <c r="I992" s="22"/>
      <c r="P992" s="1" t="str">
        <f t="shared" si="47"/>
        <v>39094JaipurBulb</v>
      </c>
      <c r="Q992" s="1">
        <v>39094</v>
      </c>
      <c r="R992" s="1" t="s">
        <v>1653</v>
      </c>
      <c r="S992" s="1" t="s">
        <v>1649</v>
      </c>
      <c r="T992">
        <v>329</v>
      </c>
    </row>
    <row r="993" spans="1:20" x14ac:dyDescent="0.3">
      <c r="A993" s="8">
        <v>39124</v>
      </c>
      <c r="B993" s="8" t="s">
        <v>1654</v>
      </c>
      <c r="C993" s="8" t="s">
        <v>1649</v>
      </c>
      <c r="D993" s="9">
        <f t="shared" si="45"/>
        <v>249</v>
      </c>
      <c r="E993" s="9">
        <f>LOOKUP(C993,$X$3:$AA$4)</f>
        <v>10</v>
      </c>
      <c r="F993" s="16">
        <f>INDEX($J$3:$N$7,MATCH(B993,$J$3:$J$7,0),MATCH(C993,$J$3:$N$3,0))</f>
        <v>0.06</v>
      </c>
      <c r="G993" s="9">
        <f t="shared" si="46"/>
        <v>9.3999999999999986</v>
      </c>
      <c r="H993" s="9">
        <f>G993*D993</f>
        <v>2340.5999999999995</v>
      </c>
      <c r="I993" s="22"/>
      <c r="P993" s="1" t="str">
        <f t="shared" si="47"/>
        <v>39143JaipurLaptop</v>
      </c>
      <c r="Q993" s="1">
        <v>39143</v>
      </c>
      <c r="R993" s="1" t="s">
        <v>1653</v>
      </c>
      <c r="S993" s="1" t="s">
        <v>1648</v>
      </c>
      <c r="T993">
        <v>107</v>
      </c>
    </row>
    <row r="994" spans="1:20" x14ac:dyDescent="0.3">
      <c r="A994" s="8">
        <v>39124</v>
      </c>
      <c r="B994" s="8" t="s">
        <v>1654</v>
      </c>
      <c r="C994" s="8" t="s">
        <v>1650</v>
      </c>
      <c r="D994" s="9">
        <f t="shared" si="45"/>
        <v>462</v>
      </c>
      <c r="E994" s="9">
        <f>LOOKUP(C994,$X$3:$AA$4)</f>
        <v>500</v>
      </c>
      <c r="F994" s="16">
        <f>INDEX($J$3:$N$7,MATCH(B994,$J$3:$J$7,0),MATCH(C994,$J$3:$N$3,0))</f>
        <v>0.25</v>
      </c>
      <c r="G994" s="9">
        <f t="shared" si="46"/>
        <v>375</v>
      </c>
      <c r="H994" s="9">
        <f>G994*D994</f>
        <v>173250</v>
      </c>
      <c r="I994" s="22"/>
      <c r="P994" s="1" t="str">
        <f t="shared" si="47"/>
        <v>39154AgraBulb</v>
      </c>
      <c r="Q994" s="1">
        <v>39154</v>
      </c>
      <c r="R994" s="1" t="s">
        <v>1654</v>
      </c>
      <c r="S994" s="1" t="s">
        <v>1649</v>
      </c>
      <c r="T994">
        <v>118</v>
      </c>
    </row>
    <row r="995" spans="1:20" x14ac:dyDescent="0.3">
      <c r="A995" s="8">
        <v>39124</v>
      </c>
      <c r="B995" s="8" t="s">
        <v>1654</v>
      </c>
      <c r="C995" s="8" t="s">
        <v>1651</v>
      </c>
      <c r="D995" s="9">
        <f t="shared" si="45"/>
        <v>248</v>
      </c>
      <c r="E995" s="9">
        <f>LOOKUP(C995,$X$3:$AA$4)</f>
        <v>10</v>
      </c>
      <c r="F995" s="16">
        <f>INDEX($J$3:$N$7,MATCH(B995,$J$3:$J$7,0),MATCH(C995,$J$3:$N$3,0))</f>
        <v>0.4</v>
      </c>
      <c r="G995" s="9">
        <f t="shared" si="46"/>
        <v>6</v>
      </c>
      <c r="H995" s="9">
        <f>G995*D995</f>
        <v>1488</v>
      </c>
      <c r="I995" s="22"/>
      <c r="P995" s="1" t="str">
        <f t="shared" si="47"/>
        <v>39189Agraiphone</v>
      </c>
      <c r="Q995" s="1">
        <v>39189</v>
      </c>
      <c r="R995" s="1" t="s">
        <v>1654</v>
      </c>
      <c r="S995" s="1" t="s">
        <v>1650</v>
      </c>
      <c r="T995">
        <v>213</v>
      </c>
    </row>
    <row r="996" spans="1:20" x14ac:dyDescent="0.3">
      <c r="A996" s="8">
        <v>39125</v>
      </c>
      <c r="B996" s="8" t="s">
        <v>1646</v>
      </c>
      <c r="C996" s="8" t="s">
        <v>1648</v>
      </c>
      <c r="D996" s="9">
        <f t="shared" si="45"/>
        <v>136</v>
      </c>
      <c r="E996" s="9">
        <f>LOOKUP(C996,$X$3:$AA$4)</f>
        <v>200</v>
      </c>
      <c r="F996" s="16">
        <f>INDEX($J$3:$N$7,MATCH(B996,$J$3:$J$7,0),MATCH(C996,$J$3:$N$3,0))</f>
        <v>0.13</v>
      </c>
      <c r="G996" s="9">
        <f t="shared" si="46"/>
        <v>174</v>
      </c>
      <c r="H996" s="9">
        <f>G996*D996</f>
        <v>23664</v>
      </c>
      <c r="I996" s="22"/>
      <c r="P996" s="1" t="str">
        <f t="shared" si="47"/>
        <v>39113AgraLaptop</v>
      </c>
      <c r="Q996" s="1">
        <v>39113</v>
      </c>
      <c r="R996" s="1" t="s">
        <v>1654</v>
      </c>
      <c r="S996" s="1" t="s">
        <v>1648</v>
      </c>
      <c r="T996">
        <v>292</v>
      </c>
    </row>
    <row r="997" spans="1:20" x14ac:dyDescent="0.3">
      <c r="A997" s="8">
        <v>39125</v>
      </c>
      <c r="B997" s="8" t="s">
        <v>1646</v>
      </c>
      <c r="C997" s="8" t="s">
        <v>1649</v>
      </c>
      <c r="D997" s="9">
        <f t="shared" si="45"/>
        <v>148</v>
      </c>
      <c r="E997" s="9">
        <f>LOOKUP(C997,$X$3:$AA$4)</f>
        <v>10</v>
      </c>
      <c r="F997" s="16">
        <f>INDEX($J$3:$N$7,MATCH(B997,$J$3:$J$7,0),MATCH(C997,$J$3:$N$3,0))</f>
        <v>0.09</v>
      </c>
      <c r="G997" s="9">
        <f t="shared" si="46"/>
        <v>9.1</v>
      </c>
      <c r="H997" s="9">
        <f>G997*D997</f>
        <v>1346.8</v>
      </c>
      <c r="I997" s="22"/>
      <c r="P997" s="1" t="str">
        <f t="shared" si="47"/>
        <v>39185Jaipuriphone</v>
      </c>
      <c r="Q997" s="1">
        <v>39185</v>
      </c>
      <c r="R997" s="1" t="s">
        <v>1653</v>
      </c>
      <c r="S997" s="1" t="s">
        <v>1650</v>
      </c>
      <c r="T997">
        <v>423</v>
      </c>
    </row>
    <row r="998" spans="1:20" x14ac:dyDescent="0.3">
      <c r="A998" s="8">
        <v>39125</v>
      </c>
      <c r="B998" s="8" t="s">
        <v>1646</v>
      </c>
      <c r="C998" s="8" t="s">
        <v>1650</v>
      </c>
      <c r="D998" s="9">
        <f t="shared" si="45"/>
        <v>455</v>
      </c>
      <c r="E998" s="9">
        <f>LOOKUP(C998,$X$3:$AA$4)</f>
        <v>500</v>
      </c>
      <c r="F998" s="16">
        <f>INDEX($J$3:$N$7,MATCH(B998,$J$3:$J$7,0),MATCH(C998,$J$3:$N$3,0))</f>
        <v>0.24</v>
      </c>
      <c r="G998" s="9">
        <f t="shared" si="46"/>
        <v>380</v>
      </c>
      <c r="H998" s="9">
        <f>G998*D998</f>
        <v>172900</v>
      </c>
      <c r="I998" s="22"/>
      <c r="P998" s="1" t="str">
        <f t="shared" si="47"/>
        <v>39123MumbaiChair</v>
      </c>
      <c r="Q998" s="1">
        <v>39123</v>
      </c>
      <c r="R998" s="1" t="s">
        <v>1647</v>
      </c>
      <c r="S998" s="1" t="s">
        <v>1651</v>
      </c>
      <c r="T998">
        <v>386</v>
      </c>
    </row>
    <row r="999" spans="1:20" x14ac:dyDescent="0.3">
      <c r="A999" s="8">
        <v>39125</v>
      </c>
      <c r="B999" s="8" t="s">
        <v>1646</v>
      </c>
      <c r="C999" s="8" t="s">
        <v>1651</v>
      </c>
      <c r="D999" s="9">
        <f t="shared" si="45"/>
        <v>304</v>
      </c>
      <c r="E999" s="9">
        <f>LOOKUP(C999,$X$3:$AA$4)</f>
        <v>10</v>
      </c>
      <c r="F999" s="16">
        <f>INDEX($J$3:$N$7,MATCH(B999,$J$3:$J$7,0),MATCH(C999,$J$3:$N$3,0))</f>
        <v>0.33</v>
      </c>
      <c r="G999" s="9">
        <f t="shared" si="46"/>
        <v>6.6999999999999993</v>
      </c>
      <c r="H999" s="9">
        <f>G999*D999</f>
        <v>2036.7999999999997</v>
      </c>
      <c r="I999" s="22"/>
      <c r="P999" s="1" t="str">
        <f t="shared" si="47"/>
        <v>39173Delhiiphone</v>
      </c>
      <c r="Q999" s="1">
        <v>39173</v>
      </c>
      <c r="R999" s="1" t="s">
        <v>1646</v>
      </c>
      <c r="S999" s="1" t="s">
        <v>1650</v>
      </c>
      <c r="T999">
        <v>177</v>
      </c>
    </row>
    <row r="1000" spans="1:20" x14ac:dyDescent="0.3">
      <c r="A1000" s="8">
        <v>39125</v>
      </c>
      <c r="B1000" s="8" t="s">
        <v>1647</v>
      </c>
      <c r="C1000" s="8" t="s">
        <v>1648</v>
      </c>
      <c r="D1000" s="9">
        <f t="shared" si="45"/>
        <v>257</v>
      </c>
      <c r="E1000" s="9">
        <f>LOOKUP(C1000,$X$3:$AA$4)</f>
        <v>200</v>
      </c>
      <c r="F1000" s="16">
        <f>INDEX($J$3:$N$7,MATCH(B1000,$J$3:$J$7,0),MATCH(C1000,$J$3:$N$3,0))</f>
        <v>0.1</v>
      </c>
      <c r="G1000" s="9">
        <f t="shared" si="46"/>
        <v>180</v>
      </c>
      <c r="H1000" s="9">
        <f>G1000*D1000</f>
        <v>46260</v>
      </c>
      <c r="I1000" s="22"/>
      <c r="P1000" s="1" t="str">
        <f t="shared" si="47"/>
        <v>39081JaipurChair</v>
      </c>
      <c r="Q1000" s="1">
        <v>39081</v>
      </c>
      <c r="R1000" s="1" t="s">
        <v>1653</v>
      </c>
      <c r="S1000" s="1" t="s">
        <v>1651</v>
      </c>
      <c r="T1000">
        <v>333</v>
      </c>
    </row>
    <row r="1001" spans="1:20" x14ac:dyDescent="0.3">
      <c r="A1001" s="8">
        <v>39125</v>
      </c>
      <c r="B1001" s="8" t="s">
        <v>1647</v>
      </c>
      <c r="C1001" s="8" t="s">
        <v>1649</v>
      </c>
      <c r="D1001" s="9">
        <f t="shared" si="45"/>
        <v>125</v>
      </c>
      <c r="E1001" s="9">
        <f>LOOKUP(C1001,$X$3:$AA$4)</f>
        <v>10</v>
      </c>
      <c r="F1001" s="16">
        <f>INDEX($J$3:$N$7,MATCH(B1001,$J$3:$J$7,0),MATCH(C1001,$J$3:$N$3,0))</f>
        <v>0.05</v>
      </c>
      <c r="G1001" s="9">
        <f t="shared" si="46"/>
        <v>9.5</v>
      </c>
      <c r="H1001" s="9">
        <f>G1001*D1001</f>
        <v>1187.5</v>
      </c>
      <c r="I1001" s="22"/>
      <c r="P1001" s="1" t="str">
        <f t="shared" si="47"/>
        <v>39085JaipurLaptop</v>
      </c>
      <c r="Q1001" s="1">
        <v>39085</v>
      </c>
      <c r="R1001" s="1" t="s">
        <v>1653</v>
      </c>
      <c r="S1001" s="1" t="s">
        <v>1648</v>
      </c>
      <c r="T1001">
        <v>136</v>
      </c>
    </row>
    <row r="1002" spans="1:20" x14ac:dyDescent="0.3">
      <c r="A1002" s="8">
        <v>39125</v>
      </c>
      <c r="B1002" s="8" t="s">
        <v>1647</v>
      </c>
      <c r="C1002" s="8" t="s">
        <v>1650</v>
      </c>
      <c r="D1002" s="9">
        <f t="shared" si="45"/>
        <v>140</v>
      </c>
      <c r="E1002" s="9">
        <f>LOOKUP(C1002,$X$3:$AA$4)</f>
        <v>500</v>
      </c>
      <c r="F1002" s="16">
        <f>INDEX($J$3:$N$7,MATCH(B1002,$J$3:$J$7,0),MATCH(C1002,$J$3:$N$3,0))</f>
        <v>0.2</v>
      </c>
      <c r="G1002" s="9">
        <f t="shared" si="46"/>
        <v>400</v>
      </c>
      <c r="H1002" s="9">
        <f>G1002*D1002</f>
        <v>56000</v>
      </c>
      <c r="I1002" s="22"/>
      <c r="P1002" s="1" t="str">
        <f t="shared" si="47"/>
        <v>39118MumbaiLaptop</v>
      </c>
      <c r="Q1002" s="1">
        <v>39118</v>
      </c>
      <c r="R1002" s="1" t="s">
        <v>1647</v>
      </c>
      <c r="S1002" s="1" t="s">
        <v>1648</v>
      </c>
      <c r="T1002">
        <v>423</v>
      </c>
    </row>
    <row r="1003" spans="1:20" x14ac:dyDescent="0.3">
      <c r="A1003" s="8">
        <v>39125</v>
      </c>
      <c r="B1003" s="8" t="s">
        <v>1647</v>
      </c>
      <c r="C1003" s="8" t="s">
        <v>1651</v>
      </c>
      <c r="D1003" s="9">
        <f t="shared" si="45"/>
        <v>300</v>
      </c>
      <c r="E1003" s="9">
        <f>LOOKUP(C1003,$X$3:$AA$4)</f>
        <v>10</v>
      </c>
      <c r="F1003" s="16">
        <f>INDEX($J$3:$N$7,MATCH(B1003,$J$3:$J$7,0),MATCH(C1003,$J$3:$N$3,0))</f>
        <v>0.4</v>
      </c>
      <c r="G1003" s="9">
        <f t="shared" si="46"/>
        <v>6</v>
      </c>
      <c r="H1003" s="9">
        <f>G1003*D1003</f>
        <v>1800</v>
      </c>
      <c r="I1003" s="22"/>
      <c r="P1003" s="1" t="str">
        <f t="shared" si="47"/>
        <v>39068DelhiBulb</v>
      </c>
      <c r="Q1003" s="1">
        <v>39068</v>
      </c>
      <c r="R1003" s="1" t="s">
        <v>1646</v>
      </c>
      <c r="S1003" s="1" t="s">
        <v>1649</v>
      </c>
      <c r="T1003">
        <v>454</v>
      </c>
    </row>
    <row r="1004" spans="1:20" x14ac:dyDescent="0.3">
      <c r="A1004" s="8">
        <v>39125</v>
      </c>
      <c r="B1004" s="8" t="s">
        <v>1653</v>
      </c>
      <c r="C1004" s="8" t="s">
        <v>1648</v>
      </c>
      <c r="D1004" s="9">
        <f t="shared" si="45"/>
        <v>124</v>
      </c>
      <c r="E1004" s="9">
        <f>LOOKUP(C1004,$X$3:$AA$4)</f>
        <v>200</v>
      </c>
      <c r="F1004" s="16">
        <f>INDEX($J$3:$N$7,MATCH(B1004,$J$3:$J$7,0),MATCH(C1004,$J$3:$N$3,0))</f>
        <v>0.09</v>
      </c>
      <c r="G1004" s="9">
        <f t="shared" si="46"/>
        <v>182</v>
      </c>
      <c r="H1004" s="9">
        <f>G1004*D1004</f>
        <v>22568</v>
      </c>
      <c r="I1004" s="22"/>
      <c r="P1004" s="1" t="str">
        <f t="shared" si="47"/>
        <v>39106MumbaiBulb</v>
      </c>
      <c r="Q1004" s="1">
        <v>39106</v>
      </c>
      <c r="R1004" s="1" t="s">
        <v>1647</v>
      </c>
      <c r="S1004" s="1" t="s">
        <v>1649</v>
      </c>
      <c r="T1004">
        <v>107</v>
      </c>
    </row>
    <row r="1005" spans="1:20" x14ac:dyDescent="0.3">
      <c r="A1005" s="8">
        <v>39125</v>
      </c>
      <c r="B1005" s="8" t="s">
        <v>1653</v>
      </c>
      <c r="C1005" s="8" t="s">
        <v>1649</v>
      </c>
      <c r="D1005" s="9">
        <f t="shared" si="45"/>
        <v>465</v>
      </c>
      <c r="E1005" s="9">
        <f>LOOKUP(C1005,$X$3:$AA$4)</f>
        <v>10</v>
      </c>
      <c r="F1005" s="16">
        <f>INDEX($J$3:$N$7,MATCH(B1005,$J$3:$J$7,0),MATCH(C1005,$J$3:$N$3,0))</f>
        <v>0.08</v>
      </c>
      <c r="G1005" s="9">
        <f t="shared" si="46"/>
        <v>9.2000000000000011</v>
      </c>
      <c r="H1005" s="9">
        <f>G1005*D1005</f>
        <v>4278.0000000000009</v>
      </c>
      <c r="I1005" s="22"/>
      <c r="P1005" s="1" t="str">
        <f t="shared" si="47"/>
        <v>39113MumbaiBulb</v>
      </c>
      <c r="Q1005" s="1">
        <v>39113</v>
      </c>
      <c r="R1005" s="1" t="s">
        <v>1647</v>
      </c>
      <c r="S1005" s="1" t="s">
        <v>1649</v>
      </c>
      <c r="T1005">
        <v>327</v>
      </c>
    </row>
    <row r="1006" spans="1:20" x14ac:dyDescent="0.3">
      <c r="A1006" s="8">
        <v>39125</v>
      </c>
      <c r="B1006" s="8" t="s">
        <v>1653</v>
      </c>
      <c r="C1006" s="8" t="s">
        <v>1650</v>
      </c>
      <c r="D1006" s="9">
        <f t="shared" si="45"/>
        <v>115</v>
      </c>
      <c r="E1006" s="9">
        <f>LOOKUP(C1006,$X$3:$AA$4)</f>
        <v>500</v>
      </c>
      <c r="F1006" s="16">
        <f>INDEX($J$3:$N$7,MATCH(B1006,$J$3:$J$7,0),MATCH(C1006,$J$3:$N$3,0))</f>
        <v>0.2</v>
      </c>
      <c r="G1006" s="9">
        <f t="shared" si="46"/>
        <v>400</v>
      </c>
      <c r="H1006" s="9">
        <f>G1006*D1006</f>
        <v>46000</v>
      </c>
      <c r="I1006" s="22"/>
      <c r="P1006" s="1" t="str">
        <f t="shared" si="47"/>
        <v>39125AgraBulb</v>
      </c>
      <c r="Q1006" s="1">
        <v>39125</v>
      </c>
      <c r="R1006" s="1" t="s">
        <v>1654</v>
      </c>
      <c r="S1006" s="1" t="s">
        <v>1649</v>
      </c>
      <c r="T1006">
        <v>443</v>
      </c>
    </row>
    <row r="1007" spans="1:20" x14ac:dyDescent="0.3">
      <c r="A1007" s="8">
        <v>39125</v>
      </c>
      <c r="B1007" s="8" t="s">
        <v>1653</v>
      </c>
      <c r="C1007" s="8" t="s">
        <v>1651</v>
      </c>
      <c r="D1007" s="9">
        <f t="shared" si="45"/>
        <v>214</v>
      </c>
      <c r="E1007" s="9">
        <f>LOOKUP(C1007,$X$3:$AA$4)</f>
        <v>10</v>
      </c>
      <c r="F1007" s="16">
        <f>INDEX($J$3:$N$7,MATCH(B1007,$J$3:$J$7,0),MATCH(C1007,$J$3:$N$3,0))</f>
        <v>0.36</v>
      </c>
      <c r="G1007" s="9">
        <f t="shared" si="46"/>
        <v>6.4</v>
      </c>
      <c r="H1007" s="9">
        <f>G1007*D1007</f>
        <v>1369.6000000000001</v>
      </c>
      <c r="I1007" s="22"/>
      <c r="P1007" s="1" t="str">
        <f t="shared" si="47"/>
        <v>39131MumbaiLaptop</v>
      </c>
      <c r="Q1007" s="1">
        <v>39131</v>
      </c>
      <c r="R1007" s="1" t="s">
        <v>1647</v>
      </c>
      <c r="S1007" s="1" t="s">
        <v>1648</v>
      </c>
      <c r="T1007">
        <v>280</v>
      </c>
    </row>
    <row r="1008" spans="1:20" x14ac:dyDescent="0.3">
      <c r="A1008" s="8">
        <v>39125</v>
      </c>
      <c r="B1008" s="8" t="s">
        <v>1654</v>
      </c>
      <c r="C1008" s="8" t="s">
        <v>1648</v>
      </c>
      <c r="D1008" s="9">
        <f t="shared" si="45"/>
        <v>127</v>
      </c>
      <c r="E1008" s="9">
        <f>LOOKUP(C1008,$X$3:$AA$4)</f>
        <v>200</v>
      </c>
      <c r="F1008" s="16">
        <f>INDEX($J$3:$N$7,MATCH(B1008,$J$3:$J$7,0),MATCH(C1008,$J$3:$N$3,0))</f>
        <v>0.05</v>
      </c>
      <c r="G1008" s="9">
        <f t="shared" si="46"/>
        <v>190</v>
      </c>
      <c r="H1008" s="9">
        <f>G1008*D1008</f>
        <v>24130</v>
      </c>
      <c r="I1008" s="22"/>
      <c r="P1008" s="1" t="str">
        <f t="shared" si="47"/>
        <v>39086Agraiphone</v>
      </c>
      <c r="Q1008" s="1">
        <v>39086</v>
      </c>
      <c r="R1008" s="1" t="s">
        <v>1654</v>
      </c>
      <c r="S1008" s="1" t="s">
        <v>1650</v>
      </c>
      <c r="T1008">
        <v>462</v>
      </c>
    </row>
    <row r="1009" spans="1:20" x14ac:dyDescent="0.3">
      <c r="A1009" s="8">
        <v>39125</v>
      </c>
      <c r="B1009" s="8" t="s">
        <v>1654</v>
      </c>
      <c r="C1009" s="8" t="s">
        <v>1649</v>
      </c>
      <c r="D1009" s="9">
        <f t="shared" si="45"/>
        <v>443</v>
      </c>
      <c r="E1009" s="9">
        <f>LOOKUP(C1009,$X$3:$AA$4)</f>
        <v>10</v>
      </c>
      <c r="F1009" s="16">
        <f>INDEX($J$3:$N$7,MATCH(B1009,$J$3:$J$7,0),MATCH(C1009,$J$3:$N$3,0))</f>
        <v>0.06</v>
      </c>
      <c r="G1009" s="9">
        <f t="shared" si="46"/>
        <v>9.3999999999999986</v>
      </c>
      <c r="H1009" s="9">
        <f>G1009*D1009</f>
        <v>4164.2</v>
      </c>
      <c r="I1009" s="22"/>
      <c r="P1009" s="1" t="str">
        <f t="shared" si="47"/>
        <v>39167MumbaiBulb</v>
      </c>
      <c r="Q1009" s="1">
        <v>39167</v>
      </c>
      <c r="R1009" s="1" t="s">
        <v>1647</v>
      </c>
      <c r="S1009" s="1" t="s">
        <v>1649</v>
      </c>
      <c r="T1009">
        <v>378</v>
      </c>
    </row>
    <row r="1010" spans="1:20" x14ac:dyDescent="0.3">
      <c r="A1010" s="8">
        <v>39125</v>
      </c>
      <c r="B1010" s="8" t="s">
        <v>1654</v>
      </c>
      <c r="C1010" s="8" t="s">
        <v>1650</v>
      </c>
      <c r="D1010" s="9">
        <f t="shared" si="45"/>
        <v>230</v>
      </c>
      <c r="E1010" s="9">
        <f>LOOKUP(C1010,$X$3:$AA$4)</f>
        <v>500</v>
      </c>
      <c r="F1010" s="16">
        <f>INDEX($J$3:$N$7,MATCH(B1010,$J$3:$J$7,0),MATCH(C1010,$J$3:$N$3,0))</f>
        <v>0.25</v>
      </c>
      <c r="G1010" s="9">
        <f t="shared" si="46"/>
        <v>375</v>
      </c>
      <c r="H1010" s="9">
        <f>G1010*D1010</f>
        <v>86250</v>
      </c>
      <c r="I1010" s="22"/>
      <c r="P1010" s="1" t="str">
        <f t="shared" si="47"/>
        <v>39115JaipurChair</v>
      </c>
      <c r="Q1010" s="1">
        <v>39115</v>
      </c>
      <c r="R1010" s="1" t="s">
        <v>1653</v>
      </c>
      <c r="S1010" s="1" t="s">
        <v>1651</v>
      </c>
      <c r="T1010">
        <v>186</v>
      </c>
    </row>
    <row r="1011" spans="1:20" x14ac:dyDescent="0.3">
      <c r="A1011" s="8">
        <v>39125</v>
      </c>
      <c r="B1011" s="8" t="s">
        <v>1654</v>
      </c>
      <c r="C1011" s="8" t="s">
        <v>1651</v>
      </c>
      <c r="D1011" s="9">
        <f t="shared" si="45"/>
        <v>136</v>
      </c>
      <c r="E1011" s="9">
        <f>LOOKUP(C1011,$X$3:$AA$4)</f>
        <v>10</v>
      </c>
      <c r="F1011" s="16">
        <f>INDEX($J$3:$N$7,MATCH(B1011,$J$3:$J$7,0),MATCH(C1011,$J$3:$N$3,0))</f>
        <v>0.4</v>
      </c>
      <c r="G1011" s="9">
        <f t="shared" si="46"/>
        <v>6</v>
      </c>
      <c r="H1011" s="9">
        <f>G1011*D1011</f>
        <v>816</v>
      </c>
      <c r="I1011" s="22"/>
      <c r="P1011" s="1" t="str">
        <f t="shared" si="47"/>
        <v>39075AgraBulb</v>
      </c>
      <c r="Q1011" s="1">
        <v>39075</v>
      </c>
      <c r="R1011" s="1" t="s">
        <v>1654</v>
      </c>
      <c r="S1011" s="1" t="s">
        <v>1649</v>
      </c>
      <c r="T1011">
        <v>362</v>
      </c>
    </row>
    <row r="1012" spans="1:20" x14ac:dyDescent="0.3">
      <c r="A1012" s="8">
        <v>39126</v>
      </c>
      <c r="B1012" s="8" t="s">
        <v>1646</v>
      </c>
      <c r="C1012" s="8" t="s">
        <v>1648</v>
      </c>
      <c r="D1012" s="9">
        <f t="shared" si="45"/>
        <v>406</v>
      </c>
      <c r="E1012" s="9">
        <f>LOOKUP(C1012,$X$3:$AA$4)</f>
        <v>200</v>
      </c>
      <c r="F1012" s="16">
        <f>INDEX($J$3:$N$7,MATCH(B1012,$J$3:$J$7,0),MATCH(C1012,$J$3:$N$3,0))</f>
        <v>0.13</v>
      </c>
      <c r="G1012" s="9">
        <f t="shared" si="46"/>
        <v>174</v>
      </c>
      <c r="H1012" s="9">
        <f>G1012*D1012</f>
        <v>70644</v>
      </c>
      <c r="I1012" s="22"/>
      <c r="P1012" s="1" t="str">
        <f t="shared" si="47"/>
        <v>39130AgraChair</v>
      </c>
      <c r="Q1012" s="1">
        <v>39130</v>
      </c>
      <c r="R1012" s="1" t="s">
        <v>1654</v>
      </c>
      <c r="S1012" s="1" t="s">
        <v>1651</v>
      </c>
      <c r="T1012">
        <v>232</v>
      </c>
    </row>
    <row r="1013" spans="1:20" x14ac:dyDescent="0.3">
      <c r="A1013" s="8">
        <v>39126</v>
      </c>
      <c r="B1013" s="8" t="s">
        <v>1646</v>
      </c>
      <c r="C1013" s="8" t="s">
        <v>1649</v>
      </c>
      <c r="D1013" s="9">
        <f t="shared" si="45"/>
        <v>491</v>
      </c>
      <c r="E1013" s="9">
        <f>LOOKUP(C1013,$X$3:$AA$4)</f>
        <v>10</v>
      </c>
      <c r="F1013" s="16">
        <f>INDEX($J$3:$N$7,MATCH(B1013,$J$3:$J$7,0),MATCH(C1013,$J$3:$N$3,0))</f>
        <v>0.09</v>
      </c>
      <c r="G1013" s="9">
        <f t="shared" si="46"/>
        <v>9.1</v>
      </c>
      <c r="H1013" s="9">
        <f>G1013*D1013</f>
        <v>4468.0999999999995</v>
      </c>
      <c r="I1013" s="22"/>
      <c r="P1013" s="1" t="str">
        <f t="shared" si="47"/>
        <v>39141Agraiphone</v>
      </c>
      <c r="Q1013" s="1">
        <v>39141</v>
      </c>
      <c r="R1013" s="1" t="s">
        <v>1654</v>
      </c>
      <c r="S1013" s="1" t="s">
        <v>1650</v>
      </c>
      <c r="T1013">
        <v>136</v>
      </c>
    </row>
    <row r="1014" spans="1:20" x14ac:dyDescent="0.3">
      <c r="A1014" s="8">
        <v>39126</v>
      </c>
      <c r="B1014" s="8" t="s">
        <v>1646</v>
      </c>
      <c r="C1014" s="8" t="s">
        <v>1650</v>
      </c>
      <c r="D1014" s="9">
        <f t="shared" si="45"/>
        <v>484</v>
      </c>
      <c r="E1014" s="9">
        <f>LOOKUP(C1014,$X$3:$AA$4)</f>
        <v>500</v>
      </c>
      <c r="F1014" s="16">
        <f>INDEX($J$3:$N$7,MATCH(B1014,$J$3:$J$7,0),MATCH(C1014,$J$3:$N$3,0))</f>
        <v>0.24</v>
      </c>
      <c r="G1014" s="9">
        <f t="shared" si="46"/>
        <v>380</v>
      </c>
      <c r="H1014" s="9">
        <f>G1014*D1014</f>
        <v>183920</v>
      </c>
      <c r="I1014" s="22"/>
      <c r="P1014" s="1" t="str">
        <f t="shared" si="47"/>
        <v>39122Agraiphone</v>
      </c>
      <c r="Q1014" s="1">
        <v>39122</v>
      </c>
      <c r="R1014" s="1" t="s">
        <v>1654</v>
      </c>
      <c r="S1014" s="1" t="s">
        <v>1650</v>
      </c>
      <c r="T1014">
        <v>188</v>
      </c>
    </row>
    <row r="1015" spans="1:20" x14ac:dyDescent="0.3">
      <c r="A1015" s="8">
        <v>39126</v>
      </c>
      <c r="B1015" s="8" t="s">
        <v>1646</v>
      </c>
      <c r="C1015" s="8" t="s">
        <v>1651</v>
      </c>
      <c r="D1015" s="9">
        <f t="shared" si="45"/>
        <v>267</v>
      </c>
      <c r="E1015" s="9">
        <f>LOOKUP(C1015,$X$3:$AA$4)</f>
        <v>10</v>
      </c>
      <c r="F1015" s="16">
        <f>INDEX($J$3:$N$7,MATCH(B1015,$J$3:$J$7,0),MATCH(C1015,$J$3:$N$3,0))</f>
        <v>0.33</v>
      </c>
      <c r="G1015" s="9">
        <f t="shared" si="46"/>
        <v>6.6999999999999993</v>
      </c>
      <c r="H1015" s="9">
        <f>G1015*D1015</f>
        <v>1788.8999999999999</v>
      </c>
      <c r="I1015" s="22"/>
      <c r="P1015" s="1" t="str">
        <f t="shared" si="47"/>
        <v>39130MumbaiLaptop</v>
      </c>
      <c r="Q1015" s="1">
        <v>39130</v>
      </c>
      <c r="R1015" s="1" t="s">
        <v>1647</v>
      </c>
      <c r="S1015" s="1" t="s">
        <v>1648</v>
      </c>
      <c r="T1015">
        <v>242</v>
      </c>
    </row>
    <row r="1016" spans="1:20" x14ac:dyDescent="0.3">
      <c r="A1016" s="8">
        <v>39126</v>
      </c>
      <c r="B1016" s="8" t="s">
        <v>1647</v>
      </c>
      <c r="C1016" s="8" t="s">
        <v>1648</v>
      </c>
      <c r="D1016" s="9">
        <f t="shared" si="45"/>
        <v>223</v>
      </c>
      <c r="E1016" s="9">
        <f>LOOKUP(C1016,$X$3:$AA$4)</f>
        <v>200</v>
      </c>
      <c r="F1016" s="16">
        <f>INDEX($J$3:$N$7,MATCH(B1016,$J$3:$J$7,0),MATCH(C1016,$J$3:$N$3,0))</f>
        <v>0.1</v>
      </c>
      <c r="G1016" s="9">
        <f t="shared" si="46"/>
        <v>180</v>
      </c>
      <c r="H1016" s="9">
        <f>G1016*D1016</f>
        <v>40140</v>
      </c>
      <c r="I1016" s="22"/>
      <c r="P1016" s="1" t="str">
        <f t="shared" si="47"/>
        <v>39179DelhiChair</v>
      </c>
      <c r="Q1016" s="1">
        <v>39179</v>
      </c>
      <c r="R1016" s="1" t="s">
        <v>1646</v>
      </c>
      <c r="S1016" s="1" t="s">
        <v>1651</v>
      </c>
      <c r="T1016">
        <v>201</v>
      </c>
    </row>
    <row r="1017" spans="1:20" x14ac:dyDescent="0.3">
      <c r="A1017" s="8">
        <v>39126</v>
      </c>
      <c r="B1017" s="8" t="s">
        <v>1647</v>
      </c>
      <c r="C1017" s="8" t="s">
        <v>1649</v>
      </c>
      <c r="D1017" s="9">
        <f t="shared" si="45"/>
        <v>421</v>
      </c>
      <c r="E1017" s="9">
        <f>LOOKUP(C1017,$X$3:$AA$4)</f>
        <v>10</v>
      </c>
      <c r="F1017" s="16">
        <f>INDEX($J$3:$N$7,MATCH(B1017,$J$3:$J$7,0),MATCH(C1017,$J$3:$N$3,0))</f>
        <v>0.05</v>
      </c>
      <c r="G1017" s="9">
        <f t="shared" si="46"/>
        <v>9.5</v>
      </c>
      <c r="H1017" s="9">
        <f>G1017*D1017</f>
        <v>3999.5</v>
      </c>
      <c r="I1017" s="22"/>
      <c r="P1017" s="1" t="str">
        <f t="shared" si="47"/>
        <v>39149MumbaiChair</v>
      </c>
      <c r="Q1017" s="1">
        <v>39149</v>
      </c>
      <c r="R1017" s="1" t="s">
        <v>1647</v>
      </c>
      <c r="S1017" s="1" t="s">
        <v>1651</v>
      </c>
      <c r="T1017">
        <v>400</v>
      </c>
    </row>
    <row r="1018" spans="1:20" x14ac:dyDescent="0.3">
      <c r="A1018" s="8">
        <v>39126</v>
      </c>
      <c r="B1018" s="8" t="s">
        <v>1647</v>
      </c>
      <c r="C1018" s="8" t="s">
        <v>1650</v>
      </c>
      <c r="D1018" s="9">
        <f t="shared" si="45"/>
        <v>161</v>
      </c>
      <c r="E1018" s="9">
        <f>LOOKUP(C1018,$X$3:$AA$4)</f>
        <v>500</v>
      </c>
      <c r="F1018" s="16">
        <f>INDEX($J$3:$N$7,MATCH(B1018,$J$3:$J$7,0),MATCH(C1018,$J$3:$N$3,0))</f>
        <v>0.2</v>
      </c>
      <c r="G1018" s="9">
        <f t="shared" si="46"/>
        <v>400</v>
      </c>
      <c r="H1018" s="9">
        <f>G1018*D1018</f>
        <v>64400</v>
      </c>
      <c r="I1018" s="22"/>
      <c r="P1018" s="1" t="str">
        <f t="shared" si="47"/>
        <v>39097Mumbaiiphone</v>
      </c>
      <c r="Q1018" s="1">
        <v>39097</v>
      </c>
      <c r="R1018" s="1" t="s">
        <v>1647</v>
      </c>
      <c r="S1018" s="1" t="s">
        <v>1650</v>
      </c>
      <c r="T1018">
        <v>157</v>
      </c>
    </row>
    <row r="1019" spans="1:20" x14ac:dyDescent="0.3">
      <c r="A1019" s="8">
        <v>39126</v>
      </c>
      <c r="B1019" s="8" t="s">
        <v>1647</v>
      </c>
      <c r="C1019" s="8" t="s">
        <v>1651</v>
      </c>
      <c r="D1019" s="9">
        <f t="shared" si="45"/>
        <v>257</v>
      </c>
      <c r="E1019" s="9">
        <f>LOOKUP(C1019,$X$3:$AA$4)</f>
        <v>10</v>
      </c>
      <c r="F1019" s="16">
        <f>INDEX($J$3:$N$7,MATCH(B1019,$J$3:$J$7,0),MATCH(C1019,$J$3:$N$3,0))</f>
        <v>0.4</v>
      </c>
      <c r="G1019" s="9">
        <f t="shared" si="46"/>
        <v>6</v>
      </c>
      <c r="H1019" s="9">
        <f>G1019*D1019</f>
        <v>1542</v>
      </c>
      <c r="I1019" s="22"/>
      <c r="P1019" s="1" t="str">
        <f t="shared" si="47"/>
        <v>39070Mumbaiiphone</v>
      </c>
      <c r="Q1019" s="1">
        <v>39070</v>
      </c>
      <c r="R1019" s="1" t="s">
        <v>1647</v>
      </c>
      <c r="S1019" s="1" t="s">
        <v>1650</v>
      </c>
      <c r="T1019">
        <v>395</v>
      </c>
    </row>
    <row r="1020" spans="1:20" x14ac:dyDescent="0.3">
      <c r="A1020" s="8">
        <v>39126</v>
      </c>
      <c r="B1020" s="8" t="s">
        <v>1653</v>
      </c>
      <c r="C1020" s="8" t="s">
        <v>1648</v>
      </c>
      <c r="D1020" s="9">
        <f t="shared" si="45"/>
        <v>247</v>
      </c>
      <c r="E1020" s="9">
        <f>LOOKUP(C1020,$X$3:$AA$4)</f>
        <v>200</v>
      </c>
      <c r="F1020" s="16">
        <f>INDEX($J$3:$N$7,MATCH(B1020,$J$3:$J$7,0),MATCH(C1020,$J$3:$N$3,0))</f>
        <v>0.09</v>
      </c>
      <c r="G1020" s="9">
        <f t="shared" si="46"/>
        <v>182</v>
      </c>
      <c r="H1020" s="9">
        <f>G1020*D1020</f>
        <v>44954</v>
      </c>
      <c r="I1020" s="22"/>
      <c r="P1020" s="1" t="str">
        <f t="shared" si="47"/>
        <v>39143AgraChair</v>
      </c>
      <c r="Q1020" s="1">
        <v>39143</v>
      </c>
      <c r="R1020" s="1" t="s">
        <v>1654</v>
      </c>
      <c r="S1020" s="1" t="s">
        <v>1651</v>
      </c>
      <c r="T1020">
        <v>441</v>
      </c>
    </row>
    <row r="1021" spans="1:20" x14ac:dyDescent="0.3">
      <c r="A1021" s="8">
        <v>39126</v>
      </c>
      <c r="B1021" s="8" t="s">
        <v>1653</v>
      </c>
      <c r="C1021" s="8" t="s">
        <v>1649</v>
      </c>
      <c r="D1021" s="9">
        <f t="shared" si="45"/>
        <v>212</v>
      </c>
      <c r="E1021" s="9">
        <f>LOOKUP(C1021,$X$3:$AA$4)</f>
        <v>10</v>
      </c>
      <c r="F1021" s="16">
        <f>INDEX($J$3:$N$7,MATCH(B1021,$J$3:$J$7,0),MATCH(C1021,$J$3:$N$3,0))</f>
        <v>0.08</v>
      </c>
      <c r="G1021" s="9">
        <f t="shared" si="46"/>
        <v>9.2000000000000011</v>
      </c>
      <c r="H1021" s="9">
        <f>G1021*D1021</f>
        <v>1950.4000000000003</v>
      </c>
      <c r="I1021" s="22"/>
      <c r="P1021" s="1" t="str">
        <f t="shared" si="47"/>
        <v>39154DelhiLaptop</v>
      </c>
      <c r="Q1021" s="1">
        <v>39154</v>
      </c>
      <c r="R1021" s="1" t="s">
        <v>1646</v>
      </c>
      <c r="S1021" s="1" t="s">
        <v>1648</v>
      </c>
      <c r="T1021">
        <v>273</v>
      </c>
    </row>
    <row r="1022" spans="1:20" x14ac:dyDescent="0.3">
      <c r="A1022" s="8">
        <v>39126</v>
      </c>
      <c r="B1022" s="8" t="s">
        <v>1653</v>
      </c>
      <c r="C1022" s="8" t="s">
        <v>1650</v>
      </c>
      <c r="D1022" s="9">
        <f t="shared" si="45"/>
        <v>440</v>
      </c>
      <c r="E1022" s="9">
        <f>LOOKUP(C1022,$X$3:$AA$4)</f>
        <v>500</v>
      </c>
      <c r="F1022" s="16">
        <f>INDEX($J$3:$N$7,MATCH(B1022,$J$3:$J$7,0),MATCH(C1022,$J$3:$N$3,0))</f>
        <v>0.2</v>
      </c>
      <c r="G1022" s="9">
        <f t="shared" si="46"/>
        <v>400</v>
      </c>
      <c r="H1022" s="9">
        <f>G1022*D1022</f>
        <v>176000</v>
      </c>
      <c r="I1022" s="22"/>
      <c r="P1022" s="1" t="str">
        <f t="shared" si="47"/>
        <v>39101AgraChair</v>
      </c>
      <c r="Q1022" s="1">
        <v>39101</v>
      </c>
      <c r="R1022" s="1" t="s">
        <v>1654</v>
      </c>
      <c r="S1022" s="1" t="s">
        <v>1651</v>
      </c>
      <c r="T1022">
        <v>188</v>
      </c>
    </row>
    <row r="1023" spans="1:20" x14ac:dyDescent="0.3">
      <c r="A1023" s="8">
        <v>39126</v>
      </c>
      <c r="B1023" s="8" t="s">
        <v>1653</v>
      </c>
      <c r="C1023" s="8" t="s">
        <v>1651</v>
      </c>
      <c r="D1023" s="9">
        <f t="shared" si="45"/>
        <v>230</v>
      </c>
      <c r="E1023" s="9">
        <f>LOOKUP(C1023,$X$3:$AA$4)</f>
        <v>10</v>
      </c>
      <c r="F1023" s="16">
        <f>INDEX($J$3:$N$7,MATCH(B1023,$J$3:$J$7,0),MATCH(C1023,$J$3:$N$3,0))</f>
        <v>0.36</v>
      </c>
      <c r="G1023" s="9">
        <f t="shared" si="46"/>
        <v>6.4</v>
      </c>
      <c r="H1023" s="9">
        <f>G1023*D1023</f>
        <v>1472</v>
      </c>
      <c r="I1023" s="22"/>
      <c r="P1023" s="1" t="str">
        <f t="shared" si="47"/>
        <v>39172DelhiBulb</v>
      </c>
      <c r="Q1023" s="1">
        <v>39172</v>
      </c>
      <c r="R1023" s="1" t="s">
        <v>1646</v>
      </c>
      <c r="S1023" s="1" t="s">
        <v>1649</v>
      </c>
      <c r="T1023">
        <v>429</v>
      </c>
    </row>
    <row r="1024" spans="1:20" x14ac:dyDescent="0.3">
      <c r="A1024" s="8">
        <v>39126</v>
      </c>
      <c r="B1024" s="8" t="s">
        <v>1654</v>
      </c>
      <c r="C1024" s="8" t="s">
        <v>1648</v>
      </c>
      <c r="D1024" s="9">
        <f t="shared" si="45"/>
        <v>136</v>
      </c>
      <c r="E1024" s="9">
        <f>LOOKUP(C1024,$X$3:$AA$4)</f>
        <v>200</v>
      </c>
      <c r="F1024" s="16">
        <f>INDEX($J$3:$N$7,MATCH(B1024,$J$3:$J$7,0),MATCH(C1024,$J$3:$N$3,0))</f>
        <v>0.05</v>
      </c>
      <c r="G1024" s="9">
        <f t="shared" si="46"/>
        <v>190</v>
      </c>
      <c r="H1024" s="9">
        <f>G1024*D1024</f>
        <v>25840</v>
      </c>
      <c r="I1024" s="22"/>
      <c r="P1024" s="1" t="str">
        <f t="shared" si="47"/>
        <v>39188Agraiphone</v>
      </c>
      <c r="Q1024" s="1">
        <v>39188</v>
      </c>
      <c r="R1024" s="1" t="s">
        <v>1654</v>
      </c>
      <c r="S1024" s="1" t="s">
        <v>1650</v>
      </c>
      <c r="T1024">
        <v>314</v>
      </c>
    </row>
    <row r="1025" spans="1:20" x14ac:dyDescent="0.3">
      <c r="A1025" s="8">
        <v>39126</v>
      </c>
      <c r="B1025" s="8" t="s">
        <v>1654</v>
      </c>
      <c r="C1025" s="8" t="s">
        <v>1649</v>
      </c>
      <c r="D1025" s="9">
        <f t="shared" si="45"/>
        <v>277</v>
      </c>
      <c r="E1025" s="9">
        <f>LOOKUP(C1025,$X$3:$AA$4)</f>
        <v>10</v>
      </c>
      <c r="F1025" s="16">
        <f>INDEX($J$3:$N$7,MATCH(B1025,$J$3:$J$7,0),MATCH(C1025,$J$3:$N$3,0))</f>
        <v>0.06</v>
      </c>
      <c r="G1025" s="9">
        <f t="shared" si="46"/>
        <v>9.3999999999999986</v>
      </c>
      <c r="H1025" s="9">
        <f>G1025*D1025</f>
        <v>2603.7999999999997</v>
      </c>
      <c r="I1025" s="22"/>
      <c r="P1025" s="1" t="str">
        <f t="shared" si="47"/>
        <v>39069Delhiiphone</v>
      </c>
      <c r="Q1025" s="1">
        <v>39069</v>
      </c>
      <c r="R1025" s="1" t="s">
        <v>1646</v>
      </c>
      <c r="S1025" s="1" t="s">
        <v>1650</v>
      </c>
      <c r="T1025">
        <v>288</v>
      </c>
    </row>
    <row r="1026" spans="1:20" x14ac:dyDescent="0.3">
      <c r="A1026" s="8">
        <v>39126</v>
      </c>
      <c r="B1026" s="8" t="s">
        <v>1654</v>
      </c>
      <c r="C1026" s="8" t="s">
        <v>1650</v>
      </c>
      <c r="D1026" s="9">
        <f t="shared" si="45"/>
        <v>263</v>
      </c>
      <c r="E1026" s="9">
        <f>LOOKUP(C1026,$X$3:$AA$4)</f>
        <v>500</v>
      </c>
      <c r="F1026" s="16">
        <f>INDEX($J$3:$N$7,MATCH(B1026,$J$3:$J$7,0),MATCH(C1026,$J$3:$N$3,0))</f>
        <v>0.25</v>
      </c>
      <c r="G1026" s="9">
        <f t="shared" si="46"/>
        <v>375</v>
      </c>
      <c r="H1026" s="9">
        <f>G1026*D1026</f>
        <v>98625</v>
      </c>
      <c r="I1026" s="22"/>
      <c r="P1026" s="1" t="str">
        <f t="shared" si="47"/>
        <v>39086JaipurBulb</v>
      </c>
      <c r="Q1026" s="1">
        <v>39086</v>
      </c>
      <c r="R1026" s="1" t="s">
        <v>1653</v>
      </c>
      <c r="S1026" s="1" t="s">
        <v>1649</v>
      </c>
      <c r="T1026">
        <v>262</v>
      </c>
    </row>
    <row r="1027" spans="1:20" x14ac:dyDescent="0.3">
      <c r="A1027" s="8">
        <v>39126</v>
      </c>
      <c r="B1027" s="8" t="s">
        <v>1654</v>
      </c>
      <c r="C1027" s="8" t="s">
        <v>1651</v>
      </c>
      <c r="D1027" s="9">
        <f t="shared" si="45"/>
        <v>142</v>
      </c>
      <c r="E1027" s="9">
        <f>LOOKUP(C1027,$X$3:$AA$4)</f>
        <v>10</v>
      </c>
      <c r="F1027" s="16">
        <f>INDEX($J$3:$N$7,MATCH(B1027,$J$3:$J$7,0),MATCH(C1027,$J$3:$N$3,0))</f>
        <v>0.4</v>
      </c>
      <c r="G1027" s="9">
        <f t="shared" si="46"/>
        <v>6</v>
      </c>
      <c r="H1027" s="9">
        <f>G1027*D1027</f>
        <v>852</v>
      </c>
      <c r="I1027" s="22"/>
      <c r="P1027" s="1" t="str">
        <f t="shared" si="47"/>
        <v>39110AgraBulb</v>
      </c>
      <c r="Q1027" s="1">
        <v>39110</v>
      </c>
      <c r="R1027" s="1" t="s">
        <v>1654</v>
      </c>
      <c r="S1027" s="1" t="s">
        <v>1649</v>
      </c>
      <c r="T1027">
        <v>143</v>
      </c>
    </row>
    <row r="1028" spans="1:20" x14ac:dyDescent="0.3">
      <c r="A1028" s="8">
        <v>39127</v>
      </c>
      <c r="B1028" s="8" t="s">
        <v>1646</v>
      </c>
      <c r="C1028" s="8" t="s">
        <v>1648</v>
      </c>
      <c r="D1028" s="9">
        <f t="shared" si="45"/>
        <v>185</v>
      </c>
      <c r="E1028" s="9">
        <f>LOOKUP(C1028,$X$3:$AA$4)</f>
        <v>200</v>
      </c>
      <c r="F1028" s="16">
        <f>INDEX($J$3:$N$7,MATCH(B1028,$J$3:$J$7,0),MATCH(C1028,$J$3:$N$3,0))</f>
        <v>0.13</v>
      </c>
      <c r="G1028" s="9">
        <f t="shared" si="46"/>
        <v>174</v>
      </c>
      <c r="H1028" s="9">
        <f>G1028*D1028</f>
        <v>32190</v>
      </c>
      <c r="I1028" s="22"/>
      <c r="P1028" s="1" t="str">
        <f t="shared" si="47"/>
        <v>39175MumbaiChair</v>
      </c>
      <c r="Q1028" s="1">
        <v>39175</v>
      </c>
      <c r="R1028" s="1" t="s">
        <v>1647</v>
      </c>
      <c r="S1028" s="1" t="s">
        <v>1651</v>
      </c>
      <c r="T1028">
        <v>154</v>
      </c>
    </row>
    <row r="1029" spans="1:20" x14ac:dyDescent="0.3">
      <c r="A1029" s="8">
        <v>39127</v>
      </c>
      <c r="B1029" s="8" t="s">
        <v>1646</v>
      </c>
      <c r="C1029" s="8" t="s">
        <v>1649</v>
      </c>
      <c r="D1029" s="9">
        <f t="shared" ref="D1029:D1092" si="48">VLOOKUP(A1029&amp;B1029&amp;C1029,$P$4:$T$2061,5,0)</f>
        <v>222</v>
      </c>
      <c r="E1029" s="9">
        <f>LOOKUP(C1029,$X$3:$AA$4)</f>
        <v>10</v>
      </c>
      <c r="F1029" s="16">
        <f>INDEX($J$3:$N$7,MATCH(B1029,$J$3:$J$7,0),MATCH(C1029,$J$3:$N$3,0))</f>
        <v>0.09</v>
      </c>
      <c r="G1029" s="9">
        <f t="shared" ref="G1029:G1092" si="49">E1029*(1-F1029)</f>
        <v>9.1</v>
      </c>
      <c r="H1029" s="9">
        <f>G1029*D1029</f>
        <v>2020.1999999999998</v>
      </c>
      <c r="I1029" s="22"/>
      <c r="P1029" s="1" t="str">
        <f t="shared" ref="P1029:P1092" si="50">Q1029&amp;R1029&amp;S1029</f>
        <v>39071JaipurLaptop</v>
      </c>
      <c r="Q1029" s="1">
        <v>39071</v>
      </c>
      <c r="R1029" s="1" t="s">
        <v>1653</v>
      </c>
      <c r="S1029" s="1" t="s">
        <v>1648</v>
      </c>
      <c r="T1029">
        <v>212</v>
      </c>
    </row>
    <row r="1030" spans="1:20" x14ac:dyDescent="0.3">
      <c r="A1030" s="8">
        <v>39127</v>
      </c>
      <c r="B1030" s="8" t="s">
        <v>1646</v>
      </c>
      <c r="C1030" s="8" t="s">
        <v>1650</v>
      </c>
      <c r="D1030" s="9">
        <f t="shared" si="48"/>
        <v>407</v>
      </c>
      <c r="E1030" s="9">
        <f>LOOKUP(C1030,$X$3:$AA$4)</f>
        <v>500</v>
      </c>
      <c r="F1030" s="16">
        <f>INDEX($J$3:$N$7,MATCH(B1030,$J$3:$J$7,0),MATCH(C1030,$J$3:$N$3,0))</f>
        <v>0.24</v>
      </c>
      <c r="G1030" s="9">
        <f t="shared" si="49"/>
        <v>380</v>
      </c>
      <c r="H1030" s="9">
        <f>G1030*D1030</f>
        <v>154660</v>
      </c>
      <c r="I1030" s="22"/>
      <c r="P1030" s="1" t="str">
        <f t="shared" si="50"/>
        <v>39106DelhiChair</v>
      </c>
      <c r="Q1030" s="1">
        <v>39106</v>
      </c>
      <c r="R1030" s="1" t="s">
        <v>1646</v>
      </c>
      <c r="S1030" s="1" t="s">
        <v>1651</v>
      </c>
      <c r="T1030">
        <v>411</v>
      </c>
    </row>
    <row r="1031" spans="1:20" x14ac:dyDescent="0.3">
      <c r="A1031" s="8">
        <v>39127</v>
      </c>
      <c r="B1031" s="8" t="s">
        <v>1646</v>
      </c>
      <c r="C1031" s="8" t="s">
        <v>1651</v>
      </c>
      <c r="D1031" s="9">
        <f t="shared" si="48"/>
        <v>364</v>
      </c>
      <c r="E1031" s="9">
        <f>LOOKUP(C1031,$X$3:$AA$4)</f>
        <v>10</v>
      </c>
      <c r="F1031" s="16">
        <f>INDEX($J$3:$N$7,MATCH(B1031,$J$3:$J$7,0),MATCH(C1031,$J$3:$N$3,0))</f>
        <v>0.33</v>
      </c>
      <c r="G1031" s="9">
        <f t="shared" si="49"/>
        <v>6.6999999999999993</v>
      </c>
      <c r="H1031" s="9">
        <f>G1031*D1031</f>
        <v>2438.7999999999997</v>
      </c>
      <c r="I1031" s="22"/>
      <c r="P1031" s="1" t="str">
        <f t="shared" si="50"/>
        <v>39071MumbaiChair</v>
      </c>
      <c r="Q1031" s="1">
        <v>39071</v>
      </c>
      <c r="R1031" s="1" t="s">
        <v>1647</v>
      </c>
      <c r="S1031" s="1" t="s">
        <v>1651</v>
      </c>
      <c r="T1031">
        <v>430</v>
      </c>
    </row>
    <row r="1032" spans="1:20" x14ac:dyDescent="0.3">
      <c r="A1032" s="8">
        <v>39127</v>
      </c>
      <c r="B1032" s="8" t="s">
        <v>1647</v>
      </c>
      <c r="C1032" s="8" t="s">
        <v>1648</v>
      </c>
      <c r="D1032" s="9">
        <f t="shared" si="48"/>
        <v>115</v>
      </c>
      <c r="E1032" s="9">
        <f>LOOKUP(C1032,$X$3:$AA$4)</f>
        <v>200</v>
      </c>
      <c r="F1032" s="16">
        <f>INDEX($J$3:$N$7,MATCH(B1032,$J$3:$J$7,0),MATCH(C1032,$J$3:$N$3,0))</f>
        <v>0.1</v>
      </c>
      <c r="G1032" s="9">
        <f t="shared" si="49"/>
        <v>180</v>
      </c>
      <c r="H1032" s="9">
        <f>G1032*D1032</f>
        <v>20700</v>
      </c>
      <c r="I1032" s="22"/>
      <c r="P1032" s="1" t="str">
        <f t="shared" si="50"/>
        <v>39157AgraBulb</v>
      </c>
      <c r="Q1032" s="1">
        <v>39157</v>
      </c>
      <c r="R1032" s="1" t="s">
        <v>1654</v>
      </c>
      <c r="S1032" s="1" t="s">
        <v>1649</v>
      </c>
      <c r="T1032">
        <v>390</v>
      </c>
    </row>
    <row r="1033" spans="1:20" x14ac:dyDescent="0.3">
      <c r="A1033" s="8">
        <v>39127</v>
      </c>
      <c r="B1033" s="8" t="s">
        <v>1647</v>
      </c>
      <c r="C1033" s="8" t="s">
        <v>1649</v>
      </c>
      <c r="D1033" s="9">
        <f t="shared" si="48"/>
        <v>120</v>
      </c>
      <c r="E1033" s="9">
        <f>LOOKUP(C1033,$X$3:$AA$4)</f>
        <v>10</v>
      </c>
      <c r="F1033" s="16">
        <f>INDEX($J$3:$N$7,MATCH(B1033,$J$3:$J$7,0),MATCH(C1033,$J$3:$N$3,0))</f>
        <v>0.05</v>
      </c>
      <c r="G1033" s="9">
        <f t="shared" si="49"/>
        <v>9.5</v>
      </c>
      <c r="H1033" s="9">
        <f>G1033*D1033</f>
        <v>1140</v>
      </c>
      <c r="I1033" s="22"/>
      <c r="P1033" s="1" t="str">
        <f t="shared" si="50"/>
        <v>39068JaipurBulb</v>
      </c>
      <c r="Q1033" s="1">
        <v>39068</v>
      </c>
      <c r="R1033" s="1" t="s">
        <v>1653</v>
      </c>
      <c r="S1033" s="1" t="s">
        <v>1649</v>
      </c>
      <c r="T1033">
        <v>303</v>
      </c>
    </row>
    <row r="1034" spans="1:20" x14ac:dyDescent="0.3">
      <c r="A1034" s="8">
        <v>39127</v>
      </c>
      <c r="B1034" s="8" t="s">
        <v>1647</v>
      </c>
      <c r="C1034" s="8" t="s">
        <v>1650</v>
      </c>
      <c r="D1034" s="9">
        <f t="shared" si="48"/>
        <v>134</v>
      </c>
      <c r="E1034" s="9">
        <f>LOOKUP(C1034,$X$3:$AA$4)</f>
        <v>500</v>
      </c>
      <c r="F1034" s="16">
        <f>INDEX($J$3:$N$7,MATCH(B1034,$J$3:$J$7,0),MATCH(C1034,$J$3:$N$3,0))</f>
        <v>0.2</v>
      </c>
      <c r="G1034" s="9">
        <f t="shared" si="49"/>
        <v>400</v>
      </c>
      <c r="H1034" s="9">
        <f>G1034*D1034</f>
        <v>53600</v>
      </c>
      <c r="I1034" s="22"/>
      <c r="P1034" s="1" t="str">
        <f t="shared" si="50"/>
        <v>39076DelhiLaptop</v>
      </c>
      <c r="Q1034" s="1">
        <v>39076</v>
      </c>
      <c r="R1034" s="1" t="s">
        <v>1646</v>
      </c>
      <c r="S1034" s="1" t="s">
        <v>1648</v>
      </c>
      <c r="T1034">
        <v>330</v>
      </c>
    </row>
    <row r="1035" spans="1:20" x14ac:dyDescent="0.3">
      <c r="A1035" s="8">
        <v>39127</v>
      </c>
      <c r="B1035" s="8" t="s">
        <v>1647</v>
      </c>
      <c r="C1035" s="8" t="s">
        <v>1651</v>
      </c>
      <c r="D1035" s="9">
        <f t="shared" si="48"/>
        <v>424</v>
      </c>
      <c r="E1035" s="9">
        <f>LOOKUP(C1035,$X$3:$AA$4)</f>
        <v>10</v>
      </c>
      <c r="F1035" s="16">
        <f>INDEX($J$3:$N$7,MATCH(B1035,$J$3:$J$7,0),MATCH(C1035,$J$3:$N$3,0))</f>
        <v>0.4</v>
      </c>
      <c r="G1035" s="9">
        <f t="shared" si="49"/>
        <v>6</v>
      </c>
      <c r="H1035" s="9">
        <f>G1035*D1035</f>
        <v>2544</v>
      </c>
      <c r="I1035" s="22"/>
      <c r="P1035" s="1" t="str">
        <f t="shared" si="50"/>
        <v>39098MumbaiLaptop</v>
      </c>
      <c r="Q1035" s="1">
        <v>39098</v>
      </c>
      <c r="R1035" s="1" t="s">
        <v>1647</v>
      </c>
      <c r="S1035" s="1" t="s">
        <v>1648</v>
      </c>
      <c r="T1035">
        <v>258</v>
      </c>
    </row>
    <row r="1036" spans="1:20" x14ac:dyDescent="0.3">
      <c r="A1036" s="8">
        <v>39127</v>
      </c>
      <c r="B1036" s="8" t="s">
        <v>1653</v>
      </c>
      <c r="C1036" s="8" t="s">
        <v>1648</v>
      </c>
      <c r="D1036" s="9">
        <f t="shared" si="48"/>
        <v>134</v>
      </c>
      <c r="E1036" s="9">
        <f>LOOKUP(C1036,$X$3:$AA$4)</f>
        <v>200</v>
      </c>
      <c r="F1036" s="16">
        <f>INDEX($J$3:$N$7,MATCH(B1036,$J$3:$J$7,0),MATCH(C1036,$J$3:$N$3,0))</f>
        <v>0.09</v>
      </c>
      <c r="G1036" s="9">
        <f t="shared" si="49"/>
        <v>182</v>
      </c>
      <c r="H1036" s="9">
        <f>G1036*D1036</f>
        <v>24388</v>
      </c>
      <c r="I1036" s="22"/>
      <c r="P1036" s="1" t="str">
        <f t="shared" si="50"/>
        <v>39102MumbaiBulb</v>
      </c>
      <c r="Q1036" s="1">
        <v>39102</v>
      </c>
      <c r="R1036" s="1" t="s">
        <v>1647</v>
      </c>
      <c r="S1036" s="1" t="s">
        <v>1649</v>
      </c>
      <c r="T1036">
        <v>189</v>
      </c>
    </row>
    <row r="1037" spans="1:20" x14ac:dyDescent="0.3">
      <c r="A1037" s="8">
        <v>39127</v>
      </c>
      <c r="B1037" s="8" t="s">
        <v>1653</v>
      </c>
      <c r="C1037" s="8" t="s">
        <v>1649</v>
      </c>
      <c r="D1037" s="9">
        <f t="shared" si="48"/>
        <v>406</v>
      </c>
      <c r="E1037" s="9">
        <f>LOOKUP(C1037,$X$3:$AA$4)</f>
        <v>10</v>
      </c>
      <c r="F1037" s="16">
        <f>INDEX($J$3:$N$7,MATCH(B1037,$J$3:$J$7,0),MATCH(C1037,$J$3:$N$3,0))</f>
        <v>0.08</v>
      </c>
      <c r="G1037" s="9">
        <f t="shared" si="49"/>
        <v>9.2000000000000011</v>
      </c>
      <c r="H1037" s="9">
        <f>G1037*D1037</f>
        <v>3735.2000000000003</v>
      </c>
      <c r="I1037" s="22"/>
      <c r="P1037" s="1" t="str">
        <f t="shared" si="50"/>
        <v>39178Delhiiphone</v>
      </c>
      <c r="Q1037" s="1">
        <v>39178</v>
      </c>
      <c r="R1037" s="1" t="s">
        <v>1646</v>
      </c>
      <c r="S1037" s="1" t="s">
        <v>1650</v>
      </c>
      <c r="T1037">
        <v>190</v>
      </c>
    </row>
    <row r="1038" spans="1:20" x14ac:dyDescent="0.3">
      <c r="A1038" s="8">
        <v>39127</v>
      </c>
      <c r="B1038" s="8" t="s">
        <v>1653</v>
      </c>
      <c r="C1038" s="8" t="s">
        <v>1650</v>
      </c>
      <c r="D1038" s="9">
        <f t="shared" si="48"/>
        <v>305</v>
      </c>
      <c r="E1038" s="9">
        <f>LOOKUP(C1038,$X$3:$AA$4)</f>
        <v>500</v>
      </c>
      <c r="F1038" s="16">
        <f>INDEX($J$3:$N$7,MATCH(B1038,$J$3:$J$7,0),MATCH(C1038,$J$3:$N$3,0))</f>
        <v>0.2</v>
      </c>
      <c r="G1038" s="9">
        <f t="shared" si="49"/>
        <v>400</v>
      </c>
      <c r="H1038" s="9">
        <f>G1038*D1038</f>
        <v>122000</v>
      </c>
      <c r="I1038" s="22"/>
      <c r="P1038" s="1" t="str">
        <f t="shared" si="50"/>
        <v>39089Agraiphone</v>
      </c>
      <c r="Q1038" s="1">
        <v>39089</v>
      </c>
      <c r="R1038" s="1" t="s">
        <v>1654</v>
      </c>
      <c r="S1038" s="1" t="s">
        <v>1650</v>
      </c>
      <c r="T1038">
        <v>119</v>
      </c>
    </row>
    <row r="1039" spans="1:20" x14ac:dyDescent="0.3">
      <c r="A1039" s="8">
        <v>39127</v>
      </c>
      <c r="B1039" s="8" t="s">
        <v>1653</v>
      </c>
      <c r="C1039" s="8" t="s">
        <v>1651</v>
      </c>
      <c r="D1039" s="9">
        <f t="shared" si="48"/>
        <v>281</v>
      </c>
      <c r="E1039" s="9">
        <f>LOOKUP(C1039,$X$3:$AA$4)</f>
        <v>10</v>
      </c>
      <c r="F1039" s="16">
        <f>INDEX($J$3:$N$7,MATCH(B1039,$J$3:$J$7,0),MATCH(C1039,$J$3:$N$3,0))</f>
        <v>0.36</v>
      </c>
      <c r="G1039" s="9">
        <f t="shared" si="49"/>
        <v>6.4</v>
      </c>
      <c r="H1039" s="9">
        <f>G1039*D1039</f>
        <v>1798.4</v>
      </c>
      <c r="I1039" s="22"/>
      <c r="P1039" s="1" t="str">
        <f t="shared" si="50"/>
        <v>39103MumbaiLaptop</v>
      </c>
      <c r="Q1039" s="1">
        <v>39103</v>
      </c>
      <c r="R1039" s="1" t="s">
        <v>1647</v>
      </c>
      <c r="S1039" s="1" t="s">
        <v>1648</v>
      </c>
      <c r="T1039">
        <v>184</v>
      </c>
    </row>
    <row r="1040" spans="1:20" x14ac:dyDescent="0.3">
      <c r="A1040" s="8">
        <v>39127</v>
      </c>
      <c r="B1040" s="8" t="s">
        <v>1654</v>
      </c>
      <c r="C1040" s="8" t="s">
        <v>1648</v>
      </c>
      <c r="D1040" s="9">
        <f t="shared" si="48"/>
        <v>452</v>
      </c>
      <c r="E1040" s="9">
        <f>LOOKUP(C1040,$X$3:$AA$4)</f>
        <v>200</v>
      </c>
      <c r="F1040" s="16">
        <f>INDEX($J$3:$N$7,MATCH(B1040,$J$3:$J$7,0),MATCH(C1040,$J$3:$N$3,0))</f>
        <v>0.05</v>
      </c>
      <c r="G1040" s="9">
        <f t="shared" si="49"/>
        <v>190</v>
      </c>
      <c r="H1040" s="9">
        <f>G1040*D1040</f>
        <v>85880</v>
      </c>
      <c r="I1040" s="22"/>
      <c r="P1040" s="1" t="str">
        <f t="shared" si="50"/>
        <v>39082AgraBulb</v>
      </c>
      <c r="Q1040" s="1">
        <v>39082</v>
      </c>
      <c r="R1040" s="1" t="s">
        <v>1654</v>
      </c>
      <c r="S1040" s="1" t="s">
        <v>1649</v>
      </c>
      <c r="T1040">
        <v>388</v>
      </c>
    </row>
    <row r="1041" spans="1:20" x14ac:dyDescent="0.3">
      <c r="A1041" s="8">
        <v>39127</v>
      </c>
      <c r="B1041" s="8" t="s">
        <v>1654</v>
      </c>
      <c r="C1041" s="8" t="s">
        <v>1649</v>
      </c>
      <c r="D1041" s="9">
        <f t="shared" si="48"/>
        <v>424</v>
      </c>
      <c r="E1041" s="9">
        <f>LOOKUP(C1041,$X$3:$AA$4)</f>
        <v>10</v>
      </c>
      <c r="F1041" s="16">
        <f>INDEX($J$3:$N$7,MATCH(B1041,$J$3:$J$7,0),MATCH(C1041,$J$3:$N$3,0))</f>
        <v>0.06</v>
      </c>
      <c r="G1041" s="9">
        <f t="shared" si="49"/>
        <v>9.3999999999999986</v>
      </c>
      <c r="H1041" s="9">
        <f>G1041*D1041</f>
        <v>3985.5999999999995</v>
      </c>
      <c r="I1041" s="22"/>
      <c r="P1041" s="1" t="str">
        <f t="shared" si="50"/>
        <v>39085AgraLaptop</v>
      </c>
      <c r="Q1041" s="1">
        <v>39085</v>
      </c>
      <c r="R1041" s="1" t="s">
        <v>1654</v>
      </c>
      <c r="S1041" s="1" t="s">
        <v>1648</v>
      </c>
      <c r="T1041">
        <v>454</v>
      </c>
    </row>
    <row r="1042" spans="1:20" x14ac:dyDescent="0.3">
      <c r="A1042" s="8">
        <v>39127</v>
      </c>
      <c r="B1042" s="8" t="s">
        <v>1654</v>
      </c>
      <c r="C1042" s="8" t="s">
        <v>1650</v>
      </c>
      <c r="D1042" s="9">
        <f t="shared" si="48"/>
        <v>368</v>
      </c>
      <c r="E1042" s="9">
        <f>LOOKUP(C1042,$X$3:$AA$4)</f>
        <v>500</v>
      </c>
      <c r="F1042" s="16">
        <f>INDEX($J$3:$N$7,MATCH(B1042,$J$3:$J$7,0),MATCH(C1042,$J$3:$N$3,0))</f>
        <v>0.25</v>
      </c>
      <c r="G1042" s="9">
        <f t="shared" si="49"/>
        <v>375</v>
      </c>
      <c r="H1042" s="9">
        <f>G1042*D1042</f>
        <v>138000</v>
      </c>
      <c r="I1042" s="22"/>
      <c r="P1042" s="1" t="str">
        <f t="shared" si="50"/>
        <v>39107Delhiiphone</v>
      </c>
      <c r="Q1042" s="1">
        <v>39107</v>
      </c>
      <c r="R1042" s="1" t="s">
        <v>1646</v>
      </c>
      <c r="S1042" s="1" t="s">
        <v>1650</v>
      </c>
      <c r="T1042">
        <v>262</v>
      </c>
    </row>
    <row r="1043" spans="1:20" x14ac:dyDescent="0.3">
      <c r="A1043" s="8">
        <v>39127</v>
      </c>
      <c r="B1043" s="8" t="s">
        <v>1654</v>
      </c>
      <c r="C1043" s="8" t="s">
        <v>1651</v>
      </c>
      <c r="D1043" s="9">
        <f t="shared" si="48"/>
        <v>486</v>
      </c>
      <c r="E1043" s="9">
        <f>LOOKUP(C1043,$X$3:$AA$4)</f>
        <v>10</v>
      </c>
      <c r="F1043" s="16">
        <f>INDEX($J$3:$N$7,MATCH(B1043,$J$3:$J$7,0),MATCH(C1043,$J$3:$N$3,0))</f>
        <v>0.4</v>
      </c>
      <c r="G1043" s="9">
        <f t="shared" si="49"/>
        <v>6</v>
      </c>
      <c r="H1043" s="9">
        <f>G1043*D1043</f>
        <v>2916</v>
      </c>
      <c r="I1043" s="22"/>
      <c r="P1043" s="1" t="str">
        <f t="shared" si="50"/>
        <v>39122AgraChair</v>
      </c>
      <c r="Q1043" s="1">
        <v>39122</v>
      </c>
      <c r="R1043" s="1" t="s">
        <v>1654</v>
      </c>
      <c r="S1043" s="1" t="s">
        <v>1651</v>
      </c>
      <c r="T1043">
        <v>252</v>
      </c>
    </row>
    <row r="1044" spans="1:20" x14ac:dyDescent="0.3">
      <c r="A1044" s="8">
        <v>39128</v>
      </c>
      <c r="B1044" s="8" t="s">
        <v>1646</v>
      </c>
      <c r="C1044" s="8" t="s">
        <v>1648</v>
      </c>
      <c r="D1044" s="9">
        <f t="shared" si="48"/>
        <v>320</v>
      </c>
      <c r="E1044" s="9">
        <f>LOOKUP(C1044,$X$3:$AA$4)</f>
        <v>200</v>
      </c>
      <c r="F1044" s="16">
        <f>INDEX($J$3:$N$7,MATCH(B1044,$J$3:$J$7,0),MATCH(C1044,$J$3:$N$3,0))</f>
        <v>0.13</v>
      </c>
      <c r="G1044" s="9">
        <f t="shared" si="49"/>
        <v>174</v>
      </c>
      <c r="H1044" s="9">
        <f>G1044*D1044</f>
        <v>55680</v>
      </c>
      <c r="I1044" s="22"/>
      <c r="P1044" s="1" t="str">
        <f t="shared" si="50"/>
        <v>39124JaipurBulb</v>
      </c>
      <c r="Q1044" s="1">
        <v>39124</v>
      </c>
      <c r="R1044" s="1" t="s">
        <v>1653</v>
      </c>
      <c r="S1044" s="1" t="s">
        <v>1649</v>
      </c>
      <c r="T1044">
        <v>303</v>
      </c>
    </row>
    <row r="1045" spans="1:20" x14ac:dyDescent="0.3">
      <c r="A1045" s="8">
        <v>39128</v>
      </c>
      <c r="B1045" s="8" t="s">
        <v>1646</v>
      </c>
      <c r="C1045" s="8" t="s">
        <v>1649</v>
      </c>
      <c r="D1045" s="9">
        <f t="shared" si="48"/>
        <v>407</v>
      </c>
      <c r="E1045" s="9">
        <f>LOOKUP(C1045,$X$3:$AA$4)</f>
        <v>10</v>
      </c>
      <c r="F1045" s="16">
        <f>INDEX($J$3:$N$7,MATCH(B1045,$J$3:$J$7,0),MATCH(C1045,$J$3:$N$3,0))</f>
        <v>0.09</v>
      </c>
      <c r="G1045" s="9">
        <f t="shared" si="49"/>
        <v>9.1</v>
      </c>
      <c r="H1045" s="9">
        <f>G1045*D1045</f>
        <v>3703.7</v>
      </c>
      <c r="I1045" s="22"/>
      <c r="P1045" s="1" t="str">
        <f t="shared" si="50"/>
        <v>39074Delhiiphone</v>
      </c>
      <c r="Q1045" s="1">
        <v>39074</v>
      </c>
      <c r="R1045" s="1" t="s">
        <v>1646</v>
      </c>
      <c r="S1045" s="1" t="s">
        <v>1650</v>
      </c>
      <c r="T1045">
        <v>146</v>
      </c>
    </row>
    <row r="1046" spans="1:20" x14ac:dyDescent="0.3">
      <c r="A1046" s="8">
        <v>39128</v>
      </c>
      <c r="B1046" s="8" t="s">
        <v>1646</v>
      </c>
      <c r="C1046" s="8" t="s">
        <v>1650</v>
      </c>
      <c r="D1046" s="9">
        <f t="shared" si="48"/>
        <v>385</v>
      </c>
      <c r="E1046" s="9">
        <f>LOOKUP(C1046,$X$3:$AA$4)</f>
        <v>500</v>
      </c>
      <c r="F1046" s="16">
        <f>INDEX($J$3:$N$7,MATCH(B1046,$J$3:$J$7,0),MATCH(C1046,$J$3:$N$3,0))</f>
        <v>0.24</v>
      </c>
      <c r="G1046" s="9">
        <f t="shared" si="49"/>
        <v>380</v>
      </c>
      <c r="H1046" s="9">
        <f>G1046*D1046</f>
        <v>146300</v>
      </c>
      <c r="I1046" s="22"/>
      <c r="P1046" s="1" t="str">
        <f t="shared" si="50"/>
        <v>39155Mumbaiiphone</v>
      </c>
      <c r="Q1046" s="1">
        <v>39155</v>
      </c>
      <c r="R1046" s="1" t="s">
        <v>1647</v>
      </c>
      <c r="S1046" s="1" t="s">
        <v>1650</v>
      </c>
      <c r="T1046">
        <v>386</v>
      </c>
    </row>
    <row r="1047" spans="1:20" x14ac:dyDescent="0.3">
      <c r="A1047" s="8">
        <v>39128</v>
      </c>
      <c r="B1047" s="8" t="s">
        <v>1646</v>
      </c>
      <c r="C1047" s="8" t="s">
        <v>1651</v>
      </c>
      <c r="D1047" s="9">
        <f t="shared" si="48"/>
        <v>500</v>
      </c>
      <c r="E1047" s="9">
        <f>LOOKUP(C1047,$X$3:$AA$4)</f>
        <v>10</v>
      </c>
      <c r="F1047" s="16">
        <f>INDEX($J$3:$N$7,MATCH(B1047,$J$3:$J$7,0),MATCH(C1047,$J$3:$N$3,0))</f>
        <v>0.33</v>
      </c>
      <c r="G1047" s="9">
        <f t="shared" si="49"/>
        <v>6.6999999999999993</v>
      </c>
      <c r="H1047" s="9">
        <f>G1047*D1047</f>
        <v>3349.9999999999995</v>
      </c>
      <c r="I1047" s="22"/>
      <c r="P1047" s="1" t="str">
        <f t="shared" si="50"/>
        <v>39067Jaipuriphone</v>
      </c>
      <c r="Q1047" s="1">
        <v>39067</v>
      </c>
      <c r="R1047" s="1" t="s">
        <v>1653</v>
      </c>
      <c r="S1047" s="1" t="s">
        <v>1650</v>
      </c>
      <c r="T1047">
        <v>208</v>
      </c>
    </row>
    <row r="1048" spans="1:20" x14ac:dyDescent="0.3">
      <c r="A1048" s="8">
        <v>39128</v>
      </c>
      <c r="B1048" s="8" t="s">
        <v>1647</v>
      </c>
      <c r="C1048" s="8" t="s">
        <v>1648</v>
      </c>
      <c r="D1048" s="9">
        <f t="shared" si="48"/>
        <v>409</v>
      </c>
      <c r="E1048" s="9">
        <f>LOOKUP(C1048,$X$3:$AA$4)</f>
        <v>200</v>
      </c>
      <c r="F1048" s="16">
        <f>INDEX($J$3:$N$7,MATCH(B1048,$J$3:$J$7,0),MATCH(C1048,$J$3:$N$3,0))</f>
        <v>0.1</v>
      </c>
      <c r="G1048" s="9">
        <f t="shared" si="49"/>
        <v>180</v>
      </c>
      <c r="H1048" s="9">
        <f>G1048*D1048</f>
        <v>73620</v>
      </c>
      <c r="I1048" s="22"/>
      <c r="P1048" s="1" t="str">
        <f t="shared" si="50"/>
        <v>39074MumbaiLaptop</v>
      </c>
      <c r="Q1048" s="1">
        <v>39074</v>
      </c>
      <c r="R1048" s="1" t="s">
        <v>1647</v>
      </c>
      <c r="S1048" s="1" t="s">
        <v>1648</v>
      </c>
      <c r="T1048">
        <v>373</v>
      </c>
    </row>
    <row r="1049" spans="1:20" x14ac:dyDescent="0.3">
      <c r="A1049" s="8">
        <v>39128</v>
      </c>
      <c r="B1049" s="8" t="s">
        <v>1647</v>
      </c>
      <c r="C1049" s="8" t="s">
        <v>1649</v>
      </c>
      <c r="D1049" s="9">
        <f t="shared" si="48"/>
        <v>354</v>
      </c>
      <c r="E1049" s="9">
        <f>LOOKUP(C1049,$X$3:$AA$4)</f>
        <v>10</v>
      </c>
      <c r="F1049" s="16">
        <f>INDEX($J$3:$N$7,MATCH(B1049,$J$3:$J$7,0),MATCH(C1049,$J$3:$N$3,0))</f>
        <v>0.05</v>
      </c>
      <c r="G1049" s="9">
        <f t="shared" si="49"/>
        <v>9.5</v>
      </c>
      <c r="H1049" s="9">
        <f>G1049*D1049</f>
        <v>3363</v>
      </c>
      <c r="I1049" s="22"/>
      <c r="P1049" s="1" t="str">
        <f t="shared" si="50"/>
        <v>39185AgraBulb</v>
      </c>
      <c r="Q1049" s="1">
        <v>39185</v>
      </c>
      <c r="R1049" s="1" t="s">
        <v>1654</v>
      </c>
      <c r="S1049" s="1" t="s">
        <v>1649</v>
      </c>
      <c r="T1049">
        <v>281</v>
      </c>
    </row>
    <row r="1050" spans="1:20" x14ac:dyDescent="0.3">
      <c r="A1050" s="8">
        <v>39128</v>
      </c>
      <c r="B1050" s="8" t="s">
        <v>1647</v>
      </c>
      <c r="C1050" s="8" t="s">
        <v>1650</v>
      </c>
      <c r="D1050" s="9">
        <f t="shared" si="48"/>
        <v>338</v>
      </c>
      <c r="E1050" s="9">
        <f>LOOKUP(C1050,$X$3:$AA$4)</f>
        <v>500</v>
      </c>
      <c r="F1050" s="16">
        <f>INDEX($J$3:$N$7,MATCH(B1050,$J$3:$J$7,0),MATCH(C1050,$J$3:$N$3,0))</f>
        <v>0.2</v>
      </c>
      <c r="G1050" s="9">
        <f t="shared" si="49"/>
        <v>400</v>
      </c>
      <c r="H1050" s="9">
        <f>G1050*D1050</f>
        <v>135200</v>
      </c>
      <c r="I1050" s="22"/>
      <c r="P1050" s="1" t="str">
        <f t="shared" si="50"/>
        <v>39116AgraBulb</v>
      </c>
      <c r="Q1050" s="1">
        <v>39116</v>
      </c>
      <c r="R1050" s="1" t="s">
        <v>1654</v>
      </c>
      <c r="S1050" s="1" t="s">
        <v>1649</v>
      </c>
      <c r="T1050">
        <v>382</v>
      </c>
    </row>
    <row r="1051" spans="1:20" x14ac:dyDescent="0.3">
      <c r="A1051" s="8">
        <v>39128</v>
      </c>
      <c r="B1051" s="8" t="s">
        <v>1647</v>
      </c>
      <c r="C1051" s="8" t="s">
        <v>1651</v>
      </c>
      <c r="D1051" s="9">
        <f t="shared" si="48"/>
        <v>174</v>
      </c>
      <c r="E1051" s="9">
        <f>LOOKUP(C1051,$X$3:$AA$4)</f>
        <v>10</v>
      </c>
      <c r="F1051" s="16">
        <f>INDEX($J$3:$N$7,MATCH(B1051,$J$3:$J$7,0),MATCH(C1051,$J$3:$N$3,0))</f>
        <v>0.4</v>
      </c>
      <c r="G1051" s="9">
        <f t="shared" si="49"/>
        <v>6</v>
      </c>
      <c r="H1051" s="9">
        <f>G1051*D1051</f>
        <v>1044</v>
      </c>
      <c r="I1051" s="22"/>
      <c r="P1051" s="1" t="str">
        <f t="shared" si="50"/>
        <v>39140Delhiiphone</v>
      </c>
      <c r="Q1051" s="1">
        <v>39140</v>
      </c>
      <c r="R1051" s="1" t="s">
        <v>1646</v>
      </c>
      <c r="S1051" s="1" t="s">
        <v>1650</v>
      </c>
      <c r="T1051">
        <v>346</v>
      </c>
    </row>
    <row r="1052" spans="1:20" x14ac:dyDescent="0.3">
      <c r="A1052" s="8">
        <v>39128</v>
      </c>
      <c r="B1052" s="8" t="s">
        <v>1653</v>
      </c>
      <c r="C1052" s="8" t="s">
        <v>1648</v>
      </c>
      <c r="D1052" s="9">
        <f t="shared" si="48"/>
        <v>152</v>
      </c>
      <c r="E1052" s="9">
        <f>LOOKUP(C1052,$X$3:$AA$4)</f>
        <v>200</v>
      </c>
      <c r="F1052" s="16">
        <f>INDEX($J$3:$N$7,MATCH(B1052,$J$3:$J$7,0),MATCH(C1052,$J$3:$N$3,0))</f>
        <v>0.09</v>
      </c>
      <c r="G1052" s="9">
        <f t="shared" si="49"/>
        <v>182</v>
      </c>
      <c r="H1052" s="9">
        <f>G1052*D1052</f>
        <v>27664</v>
      </c>
      <c r="I1052" s="22"/>
      <c r="P1052" s="1" t="str">
        <f t="shared" si="50"/>
        <v>39152AgraBulb</v>
      </c>
      <c r="Q1052" s="1">
        <v>39152</v>
      </c>
      <c r="R1052" s="1" t="s">
        <v>1654</v>
      </c>
      <c r="S1052" s="1" t="s">
        <v>1649</v>
      </c>
      <c r="T1052">
        <v>165</v>
      </c>
    </row>
    <row r="1053" spans="1:20" x14ac:dyDescent="0.3">
      <c r="A1053" s="8">
        <v>39128</v>
      </c>
      <c r="B1053" s="8" t="s">
        <v>1653</v>
      </c>
      <c r="C1053" s="8" t="s">
        <v>1649</v>
      </c>
      <c r="D1053" s="9">
        <f t="shared" si="48"/>
        <v>294</v>
      </c>
      <c r="E1053" s="9">
        <f>LOOKUP(C1053,$X$3:$AA$4)</f>
        <v>10</v>
      </c>
      <c r="F1053" s="16">
        <f>INDEX($J$3:$N$7,MATCH(B1053,$J$3:$J$7,0),MATCH(C1053,$J$3:$N$3,0))</f>
        <v>0.08</v>
      </c>
      <c r="G1053" s="9">
        <f t="shared" si="49"/>
        <v>9.2000000000000011</v>
      </c>
      <c r="H1053" s="9">
        <f>G1053*D1053</f>
        <v>2704.8</v>
      </c>
      <c r="I1053" s="22"/>
      <c r="P1053" s="1" t="str">
        <f t="shared" si="50"/>
        <v>39085Jaipuriphone</v>
      </c>
      <c r="Q1053" s="1">
        <v>39085</v>
      </c>
      <c r="R1053" s="1" t="s">
        <v>1653</v>
      </c>
      <c r="S1053" s="1" t="s">
        <v>1650</v>
      </c>
      <c r="T1053">
        <v>157</v>
      </c>
    </row>
    <row r="1054" spans="1:20" x14ac:dyDescent="0.3">
      <c r="A1054" s="8">
        <v>39128</v>
      </c>
      <c r="B1054" s="8" t="s">
        <v>1653</v>
      </c>
      <c r="C1054" s="8" t="s">
        <v>1650</v>
      </c>
      <c r="D1054" s="9">
        <f t="shared" si="48"/>
        <v>440</v>
      </c>
      <c r="E1054" s="9">
        <f>LOOKUP(C1054,$X$3:$AA$4)</f>
        <v>500</v>
      </c>
      <c r="F1054" s="16">
        <f>INDEX($J$3:$N$7,MATCH(B1054,$J$3:$J$7,0),MATCH(C1054,$J$3:$N$3,0))</f>
        <v>0.2</v>
      </c>
      <c r="G1054" s="9">
        <f t="shared" si="49"/>
        <v>400</v>
      </c>
      <c r="H1054" s="9">
        <f>G1054*D1054</f>
        <v>176000</v>
      </c>
      <c r="I1054" s="22"/>
      <c r="P1054" s="1" t="str">
        <f t="shared" si="50"/>
        <v>39099MumbaiChair</v>
      </c>
      <c r="Q1054" s="1">
        <v>39099</v>
      </c>
      <c r="R1054" s="1" t="s">
        <v>1647</v>
      </c>
      <c r="S1054" s="1" t="s">
        <v>1651</v>
      </c>
      <c r="T1054">
        <v>304</v>
      </c>
    </row>
    <row r="1055" spans="1:20" x14ac:dyDescent="0.3">
      <c r="A1055" s="8">
        <v>39128</v>
      </c>
      <c r="B1055" s="8" t="s">
        <v>1653</v>
      </c>
      <c r="C1055" s="8" t="s">
        <v>1651</v>
      </c>
      <c r="D1055" s="9">
        <f t="shared" si="48"/>
        <v>203</v>
      </c>
      <c r="E1055" s="9">
        <f>LOOKUP(C1055,$X$3:$AA$4)</f>
        <v>10</v>
      </c>
      <c r="F1055" s="16">
        <f>INDEX($J$3:$N$7,MATCH(B1055,$J$3:$J$7,0),MATCH(C1055,$J$3:$N$3,0))</f>
        <v>0.36</v>
      </c>
      <c r="G1055" s="9">
        <f t="shared" si="49"/>
        <v>6.4</v>
      </c>
      <c r="H1055" s="9">
        <f>G1055*D1055</f>
        <v>1299.2</v>
      </c>
      <c r="I1055" s="22"/>
      <c r="P1055" s="1" t="str">
        <f t="shared" si="50"/>
        <v>39077AgraChair</v>
      </c>
      <c r="Q1055" s="1">
        <v>39077</v>
      </c>
      <c r="R1055" s="1" t="s">
        <v>1654</v>
      </c>
      <c r="S1055" s="1" t="s">
        <v>1651</v>
      </c>
      <c r="T1055">
        <v>273</v>
      </c>
    </row>
    <row r="1056" spans="1:20" x14ac:dyDescent="0.3">
      <c r="A1056" s="8">
        <v>39128</v>
      </c>
      <c r="B1056" s="8" t="s">
        <v>1654</v>
      </c>
      <c r="C1056" s="8" t="s">
        <v>1648</v>
      </c>
      <c r="D1056" s="9">
        <f t="shared" si="48"/>
        <v>354</v>
      </c>
      <c r="E1056" s="9">
        <f>LOOKUP(C1056,$X$3:$AA$4)</f>
        <v>200</v>
      </c>
      <c r="F1056" s="16">
        <f>INDEX($J$3:$N$7,MATCH(B1056,$J$3:$J$7,0),MATCH(C1056,$J$3:$N$3,0))</f>
        <v>0.05</v>
      </c>
      <c r="G1056" s="9">
        <f t="shared" si="49"/>
        <v>190</v>
      </c>
      <c r="H1056" s="9">
        <f>G1056*D1056</f>
        <v>67260</v>
      </c>
      <c r="I1056" s="22"/>
      <c r="P1056" s="1" t="str">
        <f t="shared" si="50"/>
        <v>39090JaipurBulb</v>
      </c>
      <c r="Q1056" s="1">
        <v>39090</v>
      </c>
      <c r="R1056" s="1" t="s">
        <v>1653</v>
      </c>
      <c r="S1056" s="1" t="s">
        <v>1649</v>
      </c>
      <c r="T1056">
        <v>390</v>
      </c>
    </row>
    <row r="1057" spans="1:20" x14ac:dyDescent="0.3">
      <c r="A1057" s="8">
        <v>39128</v>
      </c>
      <c r="B1057" s="8" t="s">
        <v>1654</v>
      </c>
      <c r="C1057" s="8" t="s">
        <v>1649</v>
      </c>
      <c r="D1057" s="9">
        <f t="shared" si="48"/>
        <v>282</v>
      </c>
      <c r="E1057" s="9">
        <f>LOOKUP(C1057,$X$3:$AA$4)</f>
        <v>10</v>
      </c>
      <c r="F1057" s="16">
        <f>INDEX($J$3:$N$7,MATCH(B1057,$J$3:$J$7,0),MATCH(C1057,$J$3:$N$3,0))</f>
        <v>0.06</v>
      </c>
      <c r="G1057" s="9">
        <f t="shared" si="49"/>
        <v>9.3999999999999986</v>
      </c>
      <c r="H1057" s="9">
        <f>G1057*D1057</f>
        <v>2650.7999999999997</v>
      </c>
      <c r="I1057" s="22"/>
      <c r="P1057" s="1" t="str">
        <f t="shared" si="50"/>
        <v>39164AgraChair</v>
      </c>
      <c r="Q1057" s="1">
        <v>39164</v>
      </c>
      <c r="R1057" s="1" t="s">
        <v>1654</v>
      </c>
      <c r="S1057" s="1" t="s">
        <v>1651</v>
      </c>
      <c r="T1057">
        <v>371</v>
      </c>
    </row>
    <row r="1058" spans="1:20" x14ac:dyDescent="0.3">
      <c r="A1058" s="8">
        <v>39128</v>
      </c>
      <c r="B1058" s="8" t="s">
        <v>1654</v>
      </c>
      <c r="C1058" s="8" t="s">
        <v>1650</v>
      </c>
      <c r="D1058" s="9">
        <f t="shared" si="48"/>
        <v>301</v>
      </c>
      <c r="E1058" s="9">
        <f>LOOKUP(C1058,$X$3:$AA$4)</f>
        <v>500</v>
      </c>
      <c r="F1058" s="16">
        <f>INDEX($J$3:$N$7,MATCH(B1058,$J$3:$J$7,0),MATCH(C1058,$J$3:$N$3,0))</f>
        <v>0.25</v>
      </c>
      <c r="G1058" s="9">
        <f t="shared" si="49"/>
        <v>375</v>
      </c>
      <c r="H1058" s="9">
        <f>G1058*D1058</f>
        <v>112875</v>
      </c>
      <c r="I1058" s="22"/>
      <c r="P1058" s="1" t="str">
        <f t="shared" si="50"/>
        <v>39176Mumbaiiphone</v>
      </c>
      <c r="Q1058" s="1">
        <v>39176</v>
      </c>
      <c r="R1058" s="1" t="s">
        <v>1647</v>
      </c>
      <c r="S1058" s="1" t="s">
        <v>1650</v>
      </c>
      <c r="T1058">
        <v>441</v>
      </c>
    </row>
    <row r="1059" spans="1:20" x14ac:dyDescent="0.3">
      <c r="A1059" s="8">
        <v>39128</v>
      </c>
      <c r="B1059" s="8" t="s">
        <v>1654</v>
      </c>
      <c r="C1059" s="8" t="s">
        <v>1651</v>
      </c>
      <c r="D1059" s="9">
        <f t="shared" si="48"/>
        <v>110</v>
      </c>
      <c r="E1059" s="9">
        <f>LOOKUP(C1059,$X$3:$AA$4)</f>
        <v>10</v>
      </c>
      <c r="F1059" s="16">
        <f>INDEX($J$3:$N$7,MATCH(B1059,$J$3:$J$7,0),MATCH(C1059,$J$3:$N$3,0))</f>
        <v>0.4</v>
      </c>
      <c r="G1059" s="9">
        <f t="shared" si="49"/>
        <v>6</v>
      </c>
      <c r="H1059" s="9">
        <f>G1059*D1059</f>
        <v>660</v>
      </c>
      <c r="I1059" s="22"/>
      <c r="P1059" s="1" t="str">
        <f t="shared" si="50"/>
        <v>39099MumbaiBulb</v>
      </c>
      <c r="Q1059" s="1">
        <v>39099</v>
      </c>
      <c r="R1059" s="1" t="s">
        <v>1647</v>
      </c>
      <c r="S1059" s="1" t="s">
        <v>1649</v>
      </c>
      <c r="T1059">
        <v>368</v>
      </c>
    </row>
    <row r="1060" spans="1:20" x14ac:dyDescent="0.3">
      <c r="A1060" s="8">
        <v>39129</v>
      </c>
      <c r="B1060" s="8" t="s">
        <v>1646</v>
      </c>
      <c r="C1060" s="8" t="s">
        <v>1648</v>
      </c>
      <c r="D1060" s="9">
        <f t="shared" si="48"/>
        <v>251</v>
      </c>
      <c r="E1060" s="9">
        <f>LOOKUP(C1060,$X$3:$AA$4)</f>
        <v>200</v>
      </c>
      <c r="F1060" s="16">
        <f>INDEX($J$3:$N$7,MATCH(B1060,$J$3:$J$7,0),MATCH(C1060,$J$3:$N$3,0))</f>
        <v>0.13</v>
      </c>
      <c r="G1060" s="9">
        <f t="shared" si="49"/>
        <v>174</v>
      </c>
      <c r="H1060" s="9">
        <f>G1060*D1060</f>
        <v>43674</v>
      </c>
      <c r="I1060" s="22"/>
      <c r="P1060" s="1" t="str">
        <f t="shared" si="50"/>
        <v>39103Mumbaiiphone</v>
      </c>
      <c r="Q1060" s="1">
        <v>39103</v>
      </c>
      <c r="R1060" s="1" t="s">
        <v>1647</v>
      </c>
      <c r="S1060" s="1" t="s">
        <v>1650</v>
      </c>
      <c r="T1060">
        <v>370</v>
      </c>
    </row>
    <row r="1061" spans="1:20" x14ac:dyDescent="0.3">
      <c r="A1061" s="8">
        <v>39129</v>
      </c>
      <c r="B1061" s="8" t="s">
        <v>1646</v>
      </c>
      <c r="C1061" s="8" t="s">
        <v>1649</v>
      </c>
      <c r="D1061" s="9">
        <f t="shared" si="48"/>
        <v>431</v>
      </c>
      <c r="E1061" s="9">
        <f>LOOKUP(C1061,$X$3:$AA$4)</f>
        <v>10</v>
      </c>
      <c r="F1061" s="16">
        <f>INDEX($J$3:$N$7,MATCH(B1061,$J$3:$J$7,0),MATCH(C1061,$J$3:$N$3,0))</f>
        <v>0.09</v>
      </c>
      <c r="G1061" s="9">
        <f t="shared" si="49"/>
        <v>9.1</v>
      </c>
      <c r="H1061" s="9">
        <f>G1061*D1061</f>
        <v>3922.1</v>
      </c>
      <c r="I1061" s="22"/>
      <c r="P1061" s="1" t="str">
        <f t="shared" si="50"/>
        <v>39126Agraiphone</v>
      </c>
      <c r="Q1061" s="1">
        <v>39126</v>
      </c>
      <c r="R1061" s="1" t="s">
        <v>1654</v>
      </c>
      <c r="S1061" s="1" t="s">
        <v>1650</v>
      </c>
      <c r="T1061">
        <v>263</v>
      </c>
    </row>
    <row r="1062" spans="1:20" x14ac:dyDescent="0.3">
      <c r="A1062" s="8">
        <v>39129</v>
      </c>
      <c r="B1062" s="8" t="s">
        <v>1646</v>
      </c>
      <c r="C1062" s="8" t="s">
        <v>1650</v>
      </c>
      <c r="D1062" s="9">
        <f t="shared" si="48"/>
        <v>298</v>
      </c>
      <c r="E1062" s="9">
        <f>LOOKUP(C1062,$X$3:$AA$4)</f>
        <v>500</v>
      </c>
      <c r="F1062" s="16">
        <f>INDEX($J$3:$N$7,MATCH(B1062,$J$3:$J$7,0),MATCH(C1062,$J$3:$N$3,0))</f>
        <v>0.24</v>
      </c>
      <c r="G1062" s="9">
        <f t="shared" si="49"/>
        <v>380</v>
      </c>
      <c r="H1062" s="9">
        <f>G1062*D1062</f>
        <v>113240</v>
      </c>
      <c r="I1062" s="22"/>
      <c r="P1062" s="1" t="str">
        <f t="shared" si="50"/>
        <v>39131Jaipuriphone</v>
      </c>
      <c r="Q1062" s="1">
        <v>39131</v>
      </c>
      <c r="R1062" s="1" t="s">
        <v>1653</v>
      </c>
      <c r="S1062" s="1" t="s">
        <v>1650</v>
      </c>
      <c r="T1062">
        <v>420</v>
      </c>
    </row>
    <row r="1063" spans="1:20" x14ac:dyDescent="0.3">
      <c r="A1063" s="8">
        <v>39129</v>
      </c>
      <c r="B1063" s="8" t="s">
        <v>1646</v>
      </c>
      <c r="C1063" s="8" t="s">
        <v>1651</v>
      </c>
      <c r="D1063" s="9">
        <f t="shared" si="48"/>
        <v>483</v>
      </c>
      <c r="E1063" s="9">
        <f>LOOKUP(C1063,$X$3:$AA$4)</f>
        <v>10</v>
      </c>
      <c r="F1063" s="16">
        <f>INDEX($J$3:$N$7,MATCH(B1063,$J$3:$J$7,0),MATCH(C1063,$J$3:$N$3,0))</f>
        <v>0.33</v>
      </c>
      <c r="G1063" s="9">
        <f t="shared" si="49"/>
        <v>6.6999999999999993</v>
      </c>
      <c r="H1063" s="9">
        <f>G1063*D1063</f>
        <v>3236.0999999999995</v>
      </c>
      <c r="I1063" s="22"/>
      <c r="P1063" s="1" t="str">
        <f t="shared" si="50"/>
        <v>39140Agraiphone</v>
      </c>
      <c r="Q1063" s="1">
        <v>39140</v>
      </c>
      <c r="R1063" s="1" t="s">
        <v>1654</v>
      </c>
      <c r="S1063" s="1" t="s">
        <v>1650</v>
      </c>
      <c r="T1063">
        <v>450</v>
      </c>
    </row>
    <row r="1064" spans="1:20" x14ac:dyDescent="0.3">
      <c r="A1064" s="8">
        <v>39129</v>
      </c>
      <c r="B1064" s="8" t="s">
        <v>1647</v>
      </c>
      <c r="C1064" s="8" t="s">
        <v>1648</v>
      </c>
      <c r="D1064" s="9">
        <f t="shared" si="48"/>
        <v>355</v>
      </c>
      <c r="E1064" s="9">
        <f>LOOKUP(C1064,$X$3:$AA$4)</f>
        <v>200</v>
      </c>
      <c r="F1064" s="16">
        <f>INDEX($J$3:$N$7,MATCH(B1064,$J$3:$J$7,0),MATCH(C1064,$J$3:$N$3,0))</f>
        <v>0.1</v>
      </c>
      <c r="G1064" s="9">
        <f t="shared" si="49"/>
        <v>180</v>
      </c>
      <c r="H1064" s="9">
        <f>G1064*D1064</f>
        <v>63900</v>
      </c>
      <c r="I1064" s="22"/>
      <c r="P1064" s="1" t="str">
        <f t="shared" si="50"/>
        <v>39074MumbaiBulb</v>
      </c>
      <c r="Q1064" s="1">
        <v>39074</v>
      </c>
      <c r="R1064" s="1" t="s">
        <v>1647</v>
      </c>
      <c r="S1064" s="1" t="s">
        <v>1649</v>
      </c>
      <c r="T1064">
        <v>172</v>
      </c>
    </row>
    <row r="1065" spans="1:20" x14ac:dyDescent="0.3">
      <c r="A1065" s="8">
        <v>39129</v>
      </c>
      <c r="B1065" s="8" t="s">
        <v>1647</v>
      </c>
      <c r="C1065" s="8" t="s">
        <v>1649</v>
      </c>
      <c r="D1065" s="9">
        <f t="shared" si="48"/>
        <v>469</v>
      </c>
      <c r="E1065" s="9">
        <f>LOOKUP(C1065,$X$3:$AA$4)</f>
        <v>10</v>
      </c>
      <c r="F1065" s="16">
        <f>INDEX($J$3:$N$7,MATCH(B1065,$J$3:$J$7,0),MATCH(C1065,$J$3:$N$3,0))</f>
        <v>0.05</v>
      </c>
      <c r="G1065" s="9">
        <f t="shared" si="49"/>
        <v>9.5</v>
      </c>
      <c r="H1065" s="9">
        <f>G1065*D1065</f>
        <v>4455.5</v>
      </c>
      <c r="I1065" s="22"/>
      <c r="P1065" s="1" t="str">
        <f t="shared" si="50"/>
        <v>39072JaipurLaptop</v>
      </c>
      <c r="Q1065" s="1">
        <v>39072</v>
      </c>
      <c r="R1065" s="1" t="s">
        <v>1653</v>
      </c>
      <c r="S1065" s="1" t="s">
        <v>1648</v>
      </c>
      <c r="T1065">
        <v>272</v>
      </c>
    </row>
    <row r="1066" spans="1:20" x14ac:dyDescent="0.3">
      <c r="A1066" s="8">
        <v>39129</v>
      </c>
      <c r="B1066" s="8" t="s">
        <v>1647</v>
      </c>
      <c r="C1066" s="8" t="s">
        <v>1650</v>
      </c>
      <c r="D1066" s="9">
        <f t="shared" si="48"/>
        <v>100</v>
      </c>
      <c r="E1066" s="9">
        <f>LOOKUP(C1066,$X$3:$AA$4)</f>
        <v>500</v>
      </c>
      <c r="F1066" s="16">
        <f>INDEX($J$3:$N$7,MATCH(B1066,$J$3:$J$7,0),MATCH(C1066,$J$3:$N$3,0))</f>
        <v>0.2</v>
      </c>
      <c r="G1066" s="9">
        <f t="shared" si="49"/>
        <v>400</v>
      </c>
      <c r="H1066" s="9">
        <f>G1066*D1066</f>
        <v>40000</v>
      </c>
      <c r="I1066" s="22"/>
      <c r="P1066" s="1" t="str">
        <f t="shared" si="50"/>
        <v>39083MumbaiLaptop</v>
      </c>
      <c r="Q1066" s="1">
        <v>39083</v>
      </c>
      <c r="R1066" s="1" t="s">
        <v>1647</v>
      </c>
      <c r="S1066" s="1" t="s">
        <v>1648</v>
      </c>
      <c r="T1066">
        <v>328</v>
      </c>
    </row>
    <row r="1067" spans="1:20" x14ac:dyDescent="0.3">
      <c r="A1067" s="8">
        <v>39129</v>
      </c>
      <c r="B1067" s="8" t="s">
        <v>1647</v>
      </c>
      <c r="C1067" s="8" t="s">
        <v>1651</v>
      </c>
      <c r="D1067" s="9">
        <f t="shared" si="48"/>
        <v>301</v>
      </c>
      <c r="E1067" s="9">
        <f>LOOKUP(C1067,$X$3:$AA$4)</f>
        <v>10</v>
      </c>
      <c r="F1067" s="16">
        <f>INDEX($J$3:$N$7,MATCH(B1067,$J$3:$J$7,0),MATCH(C1067,$J$3:$N$3,0))</f>
        <v>0.4</v>
      </c>
      <c r="G1067" s="9">
        <f t="shared" si="49"/>
        <v>6</v>
      </c>
      <c r="H1067" s="9">
        <f>G1067*D1067</f>
        <v>1806</v>
      </c>
      <c r="I1067" s="22"/>
      <c r="P1067" s="1" t="str">
        <f t="shared" si="50"/>
        <v>39161DelhiChair</v>
      </c>
      <c r="Q1067" s="1">
        <v>39161</v>
      </c>
      <c r="R1067" s="1" t="s">
        <v>1646</v>
      </c>
      <c r="S1067" s="1" t="s">
        <v>1651</v>
      </c>
      <c r="T1067">
        <v>281</v>
      </c>
    </row>
    <row r="1068" spans="1:20" x14ac:dyDescent="0.3">
      <c r="A1068" s="8">
        <v>39129</v>
      </c>
      <c r="B1068" s="8" t="s">
        <v>1653</v>
      </c>
      <c r="C1068" s="8" t="s">
        <v>1648</v>
      </c>
      <c r="D1068" s="9">
        <f t="shared" si="48"/>
        <v>472</v>
      </c>
      <c r="E1068" s="9">
        <f>LOOKUP(C1068,$X$3:$AA$4)</f>
        <v>200</v>
      </c>
      <c r="F1068" s="16">
        <f>INDEX($J$3:$N$7,MATCH(B1068,$J$3:$J$7,0),MATCH(C1068,$J$3:$N$3,0))</f>
        <v>0.09</v>
      </c>
      <c r="G1068" s="9">
        <f t="shared" si="49"/>
        <v>182</v>
      </c>
      <c r="H1068" s="9">
        <f>G1068*D1068</f>
        <v>85904</v>
      </c>
      <c r="I1068" s="22"/>
      <c r="P1068" s="1" t="str">
        <f t="shared" si="50"/>
        <v>39164AgraBulb</v>
      </c>
      <c r="Q1068" s="1">
        <v>39164</v>
      </c>
      <c r="R1068" s="1" t="s">
        <v>1654</v>
      </c>
      <c r="S1068" s="1" t="s">
        <v>1649</v>
      </c>
      <c r="T1068">
        <v>268</v>
      </c>
    </row>
    <row r="1069" spans="1:20" x14ac:dyDescent="0.3">
      <c r="A1069" s="8">
        <v>39129</v>
      </c>
      <c r="B1069" s="8" t="s">
        <v>1653</v>
      </c>
      <c r="C1069" s="8" t="s">
        <v>1649</v>
      </c>
      <c r="D1069" s="9">
        <f t="shared" si="48"/>
        <v>113</v>
      </c>
      <c r="E1069" s="9">
        <f>LOOKUP(C1069,$X$3:$AA$4)</f>
        <v>10</v>
      </c>
      <c r="F1069" s="16">
        <f>INDEX($J$3:$N$7,MATCH(B1069,$J$3:$J$7,0),MATCH(C1069,$J$3:$N$3,0))</f>
        <v>0.08</v>
      </c>
      <c r="G1069" s="9">
        <f t="shared" si="49"/>
        <v>9.2000000000000011</v>
      </c>
      <c r="H1069" s="9">
        <f>G1069*D1069</f>
        <v>1039.6000000000001</v>
      </c>
      <c r="I1069" s="22"/>
      <c r="P1069" s="1" t="str">
        <f t="shared" si="50"/>
        <v>39089MumbaiChair</v>
      </c>
      <c r="Q1069" s="1">
        <v>39089</v>
      </c>
      <c r="R1069" s="1" t="s">
        <v>1647</v>
      </c>
      <c r="S1069" s="1" t="s">
        <v>1651</v>
      </c>
      <c r="T1069">
        <v>125</v>
      </c>
    </row>
    <row r="1070" spans="1:20" x14ac:dyDescent="0.3">
      <c r="A1070" s="8">
        <v>39129</v>
      </c>
      <c r="B1070" s="8" t="s">
        <v>1653</v>
      </c>
      <c r="C1070" s="8" t="s">
        <v>1650</v>
      </c>
      <c r="D1070" s="9">
        <f t="shared" si="48"/>
        <v>447</v>
      </c>
      <c r="E1070" s="9">
        <f>LOOKUP(C1070,$X$3:$AA$4)</f>
        <v>500</v>
      </c>
      <c r="F1070" s="16">
        <f>INDEX($J$3:$N$7,MATCH(B1070,$J$3:$J$7,0),MATCH(C1070,$J$3:$N$3,0))</f>
        <v>0.2</v>
      </c>
      <c r="G1070" s="9">
        <f t="shared" si="49"/>
        <v>400</v>
      </c>
      <c r="H1070" s="9">
        <f>G1070*D1070</f>
        <v>178800</v>
      </c>
      <c r="I1070" s="22"/>
      <c r="P1070" s="1" t="str">
        <f t="shared" si="50"/>
        <v>39165JaipurBulb</v>
      </c>
      <c r="Q1070" s="1">
        <v>39165</v>
      </c>
      <c r="R1070" s="1" t="s">
        <v>1653</v>
      </c>
      <c r="S1070" s="1" t="s">
        <v>1649</v>
      </c>
      <c r="T1070">
        <v>462</v>
      </c>
    </row>
    <row r="1071" spans="1:20" x14ac:dyDescent="0.3">
      <c r="A1071" s="8">
        <v>39129</v>
      </c>
      <c r="B1071" s="8" t="s">
        <v>1653</v>
      </c>
      <c r="C1071" s="8" t="s">
        <v>1651</v>
      </c>
      <c r="D1071" s="9">
        <f t="shared" si="48"/>
        <v>190</v>
      </c>
      <c r="E1071" s="9">
        <f>LOOKUP(C1071,$X$3:$AA$4)</f>
        <v>10</v>
      </c>
      <c r="F1071" s="16">
        <f>INDEX($J$3:$N$7,MATCH(B1071,$J$3:$J$7,0),MATCH(C1071,$J$3:$N$3,0))</f>
        <v>0.36</v>
      </c>
      <c r="G1071" s="9">
        <f t="shared" si="49"/>
        <v>6.4</v>
      </c>
      <c r="H1071" s="9">
        <f>G1071*D1071</f>
        <v>1216</v>
      </c>
      <c r="I1071" s="22"/>
      <c r="P1071" s="1" t="str">
        <f t="shared" si="50"/>
        <v>39065DelhiBulb</v>
      </c>
      <c r="Q1071" s="1">
        <v>39065</v>
      </c>
      <c r="R1071" s="1" t="s">
        <v>1646</v>
      </c>
      <c r="S1071" s="1" t="s">
        <v>1649</v>
      </c>
      <c r="T1071">
        <v>434</v>
      </c>
    </row>
    <row r="1072" spans="1:20" x14ac:dyDescent="0.3">
      <c r="A1072" s="8">
        <v>39129</v>
      </c>
      <c r="B1072" s="8" t="s">
        <v>1654</v>
      </c>
      <c r="C1072" s="8" t="s">
        <v>1648</v>
      </c>
      <c r="D1072" s="9">
        <f t="shared" si="48"/>
        <v>337</v>
      </c>
      <c r="E1072" s="9">
        <f>LOOKUP(C1072,$X$3:$AA$4)</f>
        <v>200</v>
      </c>
      <c r="F1072" s="16">
        <f>INDEX($J$3:$N$7,MATCH(B1072,$J$3:$J$7,0),MATCH(C1072,$J$3:$N$3,0))</f>
        <v>0.05</v>
      </c>
      <c r="G1072" s="9">
        <f t="shared" si="49"/>
        <v>190</v>
      </c>
      <c r="H1072" s="9">
        <f>G1072*D1072</f>
        <v>64030</v>
      </c>
      <c r="I1072" s="22"/>
      <c r="P1072" s="1" t="str">
        <f t="shared" si="50"/>
        <v>39086DelhiChair</v>
      </c>
      <c r="Q1072" s="1">
        <v>39086</v>
      </c>
      <c r="R1072" s="1" t="s">
        <v>1646</v>
      </c>
      <c r="S1072" s="1" t="s">
        <v>1651</v>
      </c>
      <c r="T1072">
        <v>272</v>
      </c>
    </row>
    <row r="1073" spans="1:20" x14ac:dyDescent="0.3">
      <c r="A1073" s="8">
        <v>39129</v>
      </c>
      <c r="B1073" s="8" t="s">
        <v>1654</v>
      </c>
      <c r="C1073" s="8" t="s">
        <v>1649</v>
      </c>
      <c r="D1073" s="9">
        <f t="shared" si="48"/>
        <v>284</v>
      </c>
      <c r="E1073" s="9">
        <f>LOOKUP(C1073,$X$3:$AA$4)</f>
        <v>10</v>
      </c>
      <c r="F1073" s="16">
        <f>INDEX($J$3:$N$7,MATCH(B1073,$J$3:$J$7,0),MATCH(C1073,$J$3:$N$3,0))</f>
        <v>0.06</v>
      </c>
      <c r="G1073" s="9">
        <f t="shared" si="49"/>
        <v>9.3999999999999986</v>
      </c>
      <c r="H1073" s="9">
        <f>G1073*D1073</f>
        <v>2669.5999999999995</v>
      </c>
      <c r="I1073" s="22"/>
      <c r="P1073" s="1" t="str">
        <f t="shared" si="50"/>
        <v>39090DelhiChair</v>
      </c>
      <c r="Q1073" s="1">
        <v>39090</v>
      </c>
      <c r="R1073" s="1" t="s">
        <v>1646</v>
      </c>
      <c r="S1073" s="1" t="s">
        <v>1651</v>
      </c>
      <c r="T1073">
        <v>283</v>
      </c>
    </row>
    <row r="1074" spans="1:20" x14ac:dyDescent="0.3">
      <c r="A1074" s="8">
        <v>39129</v>
      </c>
      <c r="B1074" s="8" t="s">
        <v>1654</v>
      </c>
      <c r="C1074" s="8" t="s">
        <v>1650</v>
      </c>
      <c r="D1074" s="9">
        <f t="shared" si="48"/>
        <v>336</v>
      </c>
      <c r="E1074" s="9">
        <f>LOOKUP(C1074,$X$3:$AA$4)</f>
        <v>500</v>
      </c>
      <c r="F1074" s="16">
        <f>INDEX($J$3:$N$7,MATCH(B1074,$J$3:$J$7,0),MATCH(C1074,$J$3:$N$3,0))</f>
        <v>0.25</v>
      </c>
      <c r="G1074" s="9">
        <f t="shared" si="49"/>
        <v>375</v>
      </c>
      <c r="H1074" s="9">
        <f>G1074*D1074</f>
        <v>126000</v>
      </c>
      <c r="I1074" s="22"/>
      <c r="P1074" s="1" t="str">
        <f t="shared" si="50"/>
        <v>39102JaipurLaptop</v>
      </c>
      <c r="Q1074" s="1">
        <v>39102</v>
      </c>
      <c r="R1074" s="1" t="s">
        <v>1653</v>
      </c>
      <c r="S1074" s="1" t="s">
        <v>1648</v>
      </c>
      <c r="T1074">
        <v>417</v>
      </c>
    </row>
    <row r="1075" spans="1:20" x14ac:dyDescent="0.3">
      <c r="A1075" s="8">
        <v>39129</v>
      </c>
      <c r="B1075" s="8" t="s">
        <v>1654</v>
      </c>
      <c r="C1075" s="8" t="s">
        <v>1651</v>
      </c>
      <c r="D1075" s="9">
        <f t="shared" si="48"/>
        <v>454</v>
      </c>
      <c r="E1075" s="9">
        <f>LOOKUP(C1075,$X$3:$AA$4)</f>
        <v>10</v>
      </c>
      <c r="F1075" s="16">
        <f>INDEX($J$3:$N$7,MATCH(B1075,$J$3:$J$7,0),MATCH(C1075,$J$3:$N$3,0))</f>
        <v>0.4</v>
      </c>
      <c r="G1075" s="9">
        <f t="shared" si="49"/>
        <v>6</v>
      </c>
      <c r="H1075" s="9">
        <f>G1075*D1075</f>
        <v>2724</v>
      </c>
      <c r="I1075" s="22"/>
      <c r="P1075" s="1" t="str">
        <f t="shared" si="50"/>
        <v>39109JaipurLaptop</v>
      </c>
      <c r="Q1075" s="1">
        <v>39109</v>
      </c>
      <c r="R1075" s="1" t="s">
        <v>1653</v>
      </c>
      <c r="S1075" s="1" t="s">
        <v>1648</v>
      </c>
      <c r="T1075">
        <v>195</v>
      </c>
    </row>
    <row r="1076" spans="1:20" x14ac:dyDescent="0.3">
      <c r="A1076" s="8">
        <v>39130</v>
      </c>
      <c r="B1076" s="8" t="s">
        <v>1646</v>
      </c>
      <c r="C1076" s="8" t="s">
        <v>1648</v>
      </c>
      <c r="D1076" s="9">
        <f t="shared" si="48"/>
        <v>196</v>
      </c>
      <c r="E1076" s="9">
        <f>LOOKUP(C1076,$X$3:$AA$4)</f>
        <v>200</v>
      </c>
      <c r="F1076" s="16">
        <f>INDEX($J$3:$N$7,MATCH(B1076,$J$3:$J$7,0),MATCH(C1076,$J$3:$N$3,0))</f>
        <v>0.13</v>
      </c>
      <c r="G1076" s="9">
        <f t="shared" si="49"/>
        <v>174</v>
      </c>
      <c r="H1076" s="9">
        <f>G1076*D1076</f>
        <v>34104</v>
      </c>
      <c r="I1076" s="22"/>
      <c r="P1076" s="1" t="str">
        <f t="shared" si="50"/>
        <v>39074Mumbaiiphone</v>
      </c>
      <c r="Q1076" s="1">
        <v>39074</v>
      </c>
      <c r="R1076" s="1" t="s">
        <v>1647</v>
      </c>
      <c r="S1076" s="1" t="s">
        <v>1650</v>
      </c>
      <c r="T1076">
        <v>282</v>
      </c>
    </row>
    <row r="1077" spans="1:20" x14ac:dyDescent="0.3">
      <c r="A1077" s="8">
        <v>39130</v>
      </c>
      <c r="B1077" s="8" t="s">
        <v>1646</v>
      </c>
      <c r="C1077" s="8" t="s">
        <v>1649</v>
      </c>
      <c r="D1077" s="9">
        <f t="shared" si="48"/>
        <v>381</v>
      </c>
      <c r="E1077" s="9">
        <f>LOOKUP(C1077,$X$3:$AA$4)</f>
        <v>10</v>
      </c>
      <c r="F1077" s="16">
        <f>INDEX($J$3:$N$7,MATCH(B1077,$J$3:$J$7,0),MATCH(C1077,$J$3:$N$3,0))</f>
        <v>0.09</v>
      </c>
      <c r="G1077" s="9">
        <f t="shared" si="49"/>
        <v>9.1</v>
      </c>
      <c r="H1077" s="9">
        <f>G1077*D1077</f>
        <v>3467.1</v>
      </c>
      <c r="I1077" s="22"/>
      <c r="P1077" s="1" t="str">
        <f t="shared" si="50"/>
        <v>39163DelhiChair</v>
      </c>
      <c r="Q1077" s="1">
        <v>39163</v>
      </c>
      <c r="R1077" s="1" t="s">
        <v>1646</v>
      </c>
      <c r="S1077" s="1" t="s">
        <v>1651</v>
      </c>
      <c r="T1077">
        <v>194</v>
      </c>
    </row>
    <row r="1078" spans="1:20" x14ac:dyDescent="0.3">
      <c r="A1078" s="8">
        <v>39130</v>
      </c>
      <c r="B1078" s="8" t="s">
        <v>1646</v>
      </c>
      <c r="C1078" s="8" t="s">
        <v>1650</v>
      </c>
      <c r="D1078" s="9">
        <f t="shared" si="48"/>
        <v>273</v>
      </c>
      <c r="E1078" s="9">
        <f>LOOKUP(C1078,$X$3:$AA$4)</f>
        <v>500</v>
      </c>
      <c r="F1078" s="16">
        <f>INDEX($J$3:$N$7,MATCH(B1078,$J$3:$J$7,0),MATCH(C1078,$J$3:$N$3,0))</f>
        <v>0.24</v>
      </c>
      <c r="G1078" s="9">
        <f t="shared" si="49"/>
        <v>380</v>
      </c>
      <c r="H1078" s="9">
        <f>G1078*D1078</f>
        <v>103740</v>
      </c>
      <c r="I1078" s="22"/>
      <c r="P1078" s="1" t="str">
        <f t="shared" si="50"/>
        <v>39067Delhiiphone</v>
      </c>
      <c r="Q1078" s="1">
        <v>39067</v>
      </c>
      <c r="R1078" s="1" t="s">
        <v>1646</v>
      </c>
      <c r="S1078" s="1" t="s">
        <v>1650</v>
      </c>
      <c r="T1078">
        <v>347</v>
      </c>
    </row>
    <row r="1079" spans="1:20" x14ac:dyDescent="0.3">
      <c r="A1079" s="8">
        <v>39130</v>
      </c>
      <c r="B1079" s="8" t="s">
        <v>1646</v>
      </c>
      <c r="C1079" s="8" t="s">
        <v>1651</v>
      </c>
      <c r="D1079" s="9">
        <f t="shared" si="48"/>
        <v>108</v>
      </c>
      <c r="E1079" s="9">
        <f>LOOKUP(C1079,$X$3:$AA$4)</f>
        <v>10</v>
      </c>
      <c r="F1079" s="16">
        <f>INDEX($J$3:$N$7,MATCH(B1079,$J$3:$J$7,0),MATCH(C1079,$J$3:$N$3,0))</f>
        <v>0.33</v>
      </c>
      <c r="G1079" s="9">
        <f t="shared" si="49"/>
        <v>6.6999999999999993</v>
      </c>
      <c r="H1079" s="9">
        <f>G1079*D1079</f>
        <v>723.59999999999991</v>
      </c>
      <c r="I1079" s="22"/>
      <c r="P1079" s="1" t="str">
        <f t="shared" si="50"/>
        <v>39164DelhiLaptop</v>
      </c>
      <c r="Q1079" s="1">
        <v>39164</v>
      </c>
      <c r="R1079" s="1" t="s">
        <v>1646</v>
      </c>
      <c r="S1079" s="1" t="s">
        <v>1648</v>
      </c>
      <c r="T1079">
        <v>386</v>
      </c>
    </row>
    <row r="1080" spans="1:20" x14ac:dyDescent="0.3">
      <c r="A1080" s="8">
        <v>39130</v>
      </c>
      <c r="B1080" s="8" t="s">
        <v>1647</v>
      </c>
      <c r="C1080" s="8" t="s">
        <v>1648</v>
      </c>
      <c r="D1080" s="9">
        <f t="shared" si="48"/>
        <v>242</v>
      </c>
      <c r="E1080" s="9">
        <f>LOOKUP(C1080,$X$3:$AA$4)</f>
        <v>200</v>
      </c>
      <c r="F1080" s="16">
        <f>INDEX($J$3:$N$7,MATCH(B1080,$J$3:$J$7,0),MATCH(C1080,$J$3:$N$3,0))</f>
        <v>0.1</v>
      </c>
      <c r="G1080" s="9">
        <f t="shared" si="49"/>
        <v>180</v>
      </c>
      <c r="H1080" s="9">
        <f>G1080*D1080</f>
        <v>43560</v>
      </c>
      <c r="I1080" s="22"/>
      <c r="P1080" s="1" t="str">
        <f t="shared" si="50"/>
        <v>39098AgraBulb</v>
      </c>
      <c r="Q1080" s="1">
        <v>39098</v>
      </c>
      <c r="R1080" s="1" t="s">
        <v>1654</v>
      </c>
      <c r="S1080" s="1" t="s">
        <v>1649</v>
      </c>
      <c r="T1080">
        <v>459</v>
      </c>
    </row>
    <row r="1081" spans="1:20" x14ac:dyDescent="0.3">
      <c r="A1081" s="8">
        <v>39130</v>
      </c>
      <c r="B1081" s="8" t="s">
        <v>1647</v>
      </c>
      <c r="C1081" s="8" t="s">
        <v>1649</v>
      </c>
      <c r="D1081" s="9">
        <f t="shared" si="48"/>
        <v>368</v>
      </c>
      <c r="E1081" s="9">
        <f>LOOKUP(C1081,$X$3:$AA$4)</f>
        <v>10</v>
      </c>
      <c r="F1081" s="16">
        <f>INDEX($J$3:$N$7,MATCH(B1081,$J$3:$J$7,0),MATCH(C1081,$J$3:$N$3,0))</f>
        <v>0.05</v>
      </c>
      <c r="G1081" s="9">
        <f t="shared" si="49"/>
        <v>9.5</v>
      </c>
      <c r="H1081" s="9">
        <f>G1081*D1081</f>
        <v>3496</v>
      </c>
      <c r="I1081" s="22"/>
      <c r="P1081" s="1" t="str">
        <f t="shared" si="50"/>
        <v>39165Jaipuriphone</v>
      </c>
      <c r="Q1081" s="1">
        <v>39165</v>
      </c>
      <c r="R1081" s="1" t="s">
        <v>1653</v>
      </c>
      <c r="S1081" s="1" t="s">
        <v>1650</v>
      </c>
      <c r="T1081">
        <v>408</v>
      </c>
    </row>
    <row r="1082" spans="1:20" x14ac:dyDescent="0.3">
      <c r="A1082" s="8">
        <v>39130</v>
      </c>
      <c r="B1082" s="8" t="s">
        <v>1647</v>
      </c>
      <c r="C1082" s="8" t="s">
        <v>1650</v>
      </c>
      <c r="D1082" s="9">
        <f t="shared" si="48"/>
        <v>344</v>
      </c>
      <c r="E1082" s="9">
        <f>LOOKUP(C1082,$X$3:$AA$4)</f>
        <v>500</v>
      </c>
      <c r="F1082" s="16">
        <f>INDEX($J$3:$N$7,MATCH(B1082,$J$3:$J$7,0),MATCH(C1082,$J$3:$N$3,0))</f>
        <v>0.2</v>
      </c>
      <c r="G1082" s="9">
        <f t="shared" si="49"/>
        <v>400</v>
      </c>
      <c r="H1082" s="9">
        <f>G1082*D1082</f>
        <v>137600</v>
      </c>
      <c r="I1082" s="22"/>
      <c r="P1082" s="1" t="str">
        <f t="shared" si="50"/>
        <v>39121JaipurLaptop</v>
      </c>
      <c r="Q1082" s="1">
        <v>39121</v>
      </c>
      <c r="R1082" s="1" t="s">
        <v>1653</v>
      </c>
      <c r="S1082" s="1" t="s">
        <v>1648</v>
      </c>
      <c r="T1082">
        <v>265</v>
      </c>
    </row>
    <row r="1083" spans="1:20" x14ac:dyDescent="0.3">
      <c r="A1083" s="8">
        <v>39130</v>
      </c>
      <c r="B1083" s="8" t="s">
        <v>1647</v>
      </c>
      <c r="C1083" s="8" t="s">
        <v>1651</v>
      </c>
      <c r="D1083" s="9">
        <f t="shared" si="48"/>
        <v>106</v>
      </c>
      <c r="E1083" s="9">
        <f>LOOKUP(C1083,$X$3:$AA$4)</f>
        <v>10</v>
      </c>
      <c r="F1083" s="16">
        <f>INDEX($J$3:$N$7,MATCH(B1083,$J$3:$J$7,0),MATCH(C1083,$J$3:$N$3,0))</f>
        <v>0.4</v>
      </c>
      <c r="G1083" s="9">
        <f t="shared" si="49"/>
        <v>6</v>
      </c>
      <c r="H1083" s="9">
        <f>G1083*D1083</f>
        <v>636</v>
      </c>
      <c r="I1083" s="22"/>
      <c r="P1083" s="1" t="str">
        <f t="shared" si="50"/>
        <v>39127AgraBulb</v>
      </c>
      <c r="Q1083" s="1">
        <v>39127</v>
      </c>
      <c r="R1083" s="1" t="s">
        <v>1654</v>
      </c>
      <c r="S1083" s="1" t="s">
        <v>1649</v>
      </c>
      <c r="T1083">
        <v>424</v>
      </c>
    </row>
    <row r="1084" spans="1:20" x14ac:dyDescent="0.3">
      <c r="A1084" s="8">
        <v>39130</v>
      </c>
      <c r="B1084" s="8" t="s">
        <v>1653</v>
      </c>
      <c r="C1084" s="8" t="s">
        <v>1648</v>
      </c>
      <c r="D1084" s="9">
        <f t="shared" si="48"/>
        <v>413</v>
      </c>
      <c r="E1084" s="9">
        <f>LOOKUP(C1084,$X$3:$AA$4)</f>
        <v>200</v>
      </c>
      <c r="F1084" s="16">
        <f>INDEX($J$3:$N$7,MATCH(B1084,$J$3:$J$7,0),MATCH(C1084,$J$3:$N$3,0))</f>
        <v>0.09</v>
      </c>
      <c r="G1084" s="9">
        <f t="shared" si="49"/>
        <v>182</v>
      </c>
      <c r="H1084" s="9">
        <f>G1084*D1084</f>
        <v>75166</v>
      </c>
      <c r="I1084" s="22"/>
      <c r="P1084" s="1" t="str">
        <f t="shared" si="50"/>
        <v>39158JaipurBulb</v>
      </c>
      <c r="Q1084" s="1">
        <v>39158</v>
      </c>
      <c r="R1084" s="1" t="s">
        <v>1653</v>
      </c>
      <c r="S1084" s="1" t="s">
        <v>1649</v>
      </c>
      <c r="T1084">
        <v>438</v>
      </c>
    </row>
    <row r="1085" spans="1:20" x14ac:dyDescent="0.3">
      <c r="A1085" s="8">
        <v>39130</v>
      </c>
      <c r="B1085" s="8" t="s">
        <v>1653</v>
      </c>
      <c r="C1085" s="8" t="s">
        <v>1649</v>
      </c>
      <c r="D1085" s="9">
        <f t="shared" si="48"/>
        <v>377</v>
      </c>
      <c r="E1085" s="9">
        <f>LOOKUP(C1085,$X$3:$AA$4)</f>
        <v>10</v>
      </c>
      <c r="F1085" s="16">
        <f>INDEX($J$3:$N$7,MATCH(B1085,$J$3:$J$7,0),MATCH(C1085,$J$3:$N$3,0))</f>
        <v>0.08</v>
      </c>
      <c r="G1085" s="9">
        <f t="shared" si="49"/>
        <v>9.2000000000000011</v>
      </c>
      <c r="H1085" s="9">
        <f>G1085*D1085</f>
        <v>3468.4000000000005</v>
      </c>
      <c r="I1085" s="22"/>
      <c r="P1085" s="1" t="str">
        <f t="shared" si="50"/>
        <v>39170JaipurChair</v>
      </c>
      <c r="Q1085" s="1">
        <v>39170</v>
      </c>
      <c r="R1085" s="1" t="s">
        <v>1653</v>
      </c>
      <c r="S1085" s="1" t="s">
        <v>1651</v>
      </c>
      <c r="T1085">
        <v>479</v>
      </c>
    </row>
    <row r="1086" spans="1:20" x14ac:dyDescent="0.3">
      <c r="A1086" s="8">
        <v>39130</v>
      </c>
      <c r="B1086" s="8" t="s">
        <v>1653</v>
      </c>
      <c r="C1086" s="8" t="s">
        <v>1650</v>
      </c>
      <c r="D1086" s="9">
        <f t="shared" si="48"/>
        <v>297</v>
      </c>
      <c r="E1086" s="9">
        <f>LOOKUP(C1086,$X$3:$AA$4)</f>
        <v>500</v>
      </c>
      <c r="F1086" s="16">
        <f>INDEX($J$3:$N$7,MATCH(B1086,$J$3:$J$7,0),MATCH(C1086,$J$3:$N$3,0))</f>
        <v>0.2</v>
      </c>
      <c r="G1086" s="9">
        <f t="shared" si="49"/>
        <v>400</v>
      </c>
      <c r="H1086" s="9">
        <f>G1086*D1086</f>
        <v>118800</v>
      </c>
      <c r="I1086" s="22"/>
      <c r="P1086" s="1" t="str">
        <f t="shared" si="50"/>
        <v>39130DelhiChair</v>
      </c>
      <c r="Q1086" s="1">
        <v>39130</v>
      </c>
      <c r="R1086" s="1" t="s">
        <v>1646</v>
      </c>
      <c r="S1086" s="1" t="s">
        <v>1651</v>
      </c>
      <c r="T1086">
        <v>108</v>
      </c>
    </row>
    <row r="1087" spans="1:20" x14ac:dyDescent="0.3">
      <c r="A1087" s="8">
        <v>39130</v>
      </c>
      <c r="B1087" s="8" t="s">
        <v>1653</v>
      </c>
      <c r="C1087" s="8" t="s">
        <v>1651</v>
      </c>
      <c r="D1087" s="9">
        <f t="shared" si="48"/>
        <v>457</v>
      </c>
      <c r="E1087" s="9">
        <f>LOOKUP(C1087,$X$3:$AA$4)</f>
        <v>10</v>
      </c>
      <c r="F1087" s="16">
        <f>INDEX($J$3:$N$7,MATCH(B1087,$J$3:$J$7,0),MATCH(C1087,$J$3:$N$3,0))</f>
        <v>0.36</v>
      </c>
      <c r="G1087" s="9">
        <f t="shared" si="49"/>
        <v>6.4</v>
      </c>
      <c r="H1087" s="9">
        <f>G1087*D1087</f>
        <v>2924.8</v>
      </c>
      <c r="I1087" s="22"/>
      <c r="P1087" s="1" t="str">
        <f t="shared" si="50"/>
        <v>39107AgraBulb</v>
      </c>
      <c r="Q1087" s="1">
        <v>39107</v>
      </c>
      <c r="R1087" s="1" t="s">
        <v>1654</v>
      </c>
      <c r="S1087" s="1" t="s">
        <v>1649</v>
      </c>
      <c r="T1087">
        <v>246</v>
      </c>
    </row>
    <row r="1088" spans="1:20" x14ac:dyDescent="0.3">
      <c r="A1088" s="8">
        <v>39130</v>
      </c>
      <c r="B1088" s="8" t="s">
        <v>1654</v>
      </c>
      <c r="C1088" s="8" t="s">
        <v>1648</v>
      </c>
      <c r="D1088" s="9">
        <f t="shared" si="48"/>
        <v>488</v>
      </c>
      <c r="E1088" s="9">
        <f>LOOKUP(C1088,$X$3:$AA$4)</f>
        <v>200</v>
      </c>
      <c r="F1088" s="16">
        <f>INDEX($J$3:$N$7,MATCH(B1088,$J$3:$J$7,0),MATCH(C1088,$J$3:$N$3,0))</f>
        <v>0.05</v>
      </c>
      <c r="G1088" s="9">
        <f t="shared" si="49"/>
        <v>190</v>
      </c>
      <c r="H1088" s="9">
        <f>G1088*D1088</f>
        <v>92720</v>
      </c>
      <c r="I1088" s="22"/>
      <c r="P1088" s="1" t="str">
        <f t="shared" si="50"/>
        <v>39090AgraLaptop</v>
      </c>
      <c r="Q1088" s="1">
        <v>39090</v>
      </c>
      <c r="R1088" s="1" t="s">
        <v>1654</v>
      </c>
      <c r="S1088" s="1" t="s">
        <v>1648</v>
      </c>
      <c r="T1088">
        <v>473</v>
      </c>
    </row>
    <row r="1089" spans="1:20" x14ac:dyDescent="0.3">
      <c r="A1089" s="8">
        <v>39130</v>
      </c>
      <c r="B1089" s="8" t="s">
        <v>1654</v>
      </c>
      <c r="C1089" s="8" t="s">
        <v>1649</v>
      </c>
      <c r="D1089" s="9">
        <f t="shared" si="48"/>
        <v>318</v>
      </c>
      <c r="E1089" s="9">
        <f>LOOKUP(C1089,$X$3:$AA$4)</f>
        <v>10</v>
      </c>
      <c r="F1089" s="16">
        <f>INDEX($J$3:$N$7,MATCH(B1089,$J$3:$J$7,0),MATCH(C1089,$J$3:$N$3,0))</f>
        <v>0.06</v>
      </c>
      <c r="G1089" s="9">
        <f t="shared" si="49"/>
        <v>9.3999999999999986</v>
      </c>
      <c r="H1089" s="9">
        <f>G1089*D1089</f>
        <v>2989.1999999999994</v>
      </c>
      <c r="I1089" s="22"/>
      <c r="P1089" s="1" t="str">
        <f t="shared" si="50"/>
        <v>39100Agraiphone</v>
      </c>
      <c r="Q1089" s="1">
        <v>39100</v>
      </c>
      <c r="R1089" s="1" t="s">
        <v>1654</v>
      </c>
      <c r="S1089" s="1" t="s">
        <v>1650</v>
      </c>
      <c r="T1089">
        <v>417</v>
      </c>
    </row>
    <row r="1090" spans="1:20" x14ac:dyDescent="0.3">
      <c r="A1090" s="8">
        <v>39130</v>
      </c>
      <c r="B1090" s="8" t="s">
        <v>1654</v>
      </c>
      <c r="C1090" s="8" t="s">
        <v>1650</v>
      </c>
      <c r="D1090" s="9">
        <f t="shared" si="48"/>
        <v>338</v>
      </c>
      <c r="E1090" s="9">
        <f>LOOKUP(C1090,$X$3:$AA$4)</f>
        <v>500</v>
      </c>
      <c r="F1090" s="16">
        <f>INDEX($J$3:$N$7,MATCH(B1090,$J$3:$J$7,0),MATCH(C1090,$J$3:$N$3,0))</f>
        <v>0.25</v>
      </c>
      <c r="G1090" s="9">
        <f t="shared" si="49"/>
        <v>375</v>
      </c>
      <c r="H1090" s="9">
        <f>G1090*D1090</f>
        <v>126750</v>
      </c>
      <c r="I1090" s="22"/>
      <c r="P1090" s="1" t="str">
        <f t="shared" si="50"/>
        <v>39088MumbaiChair</v>
      </c>
      <c r="Q1090" s="1">
        <v>39088</v>
      </c>
      <c r="R1090" s="1" t="s">
        <v>1647</v>
      </c>
      <c r="S1090" s="1" t="s">
        <v>1651</v>
      </c>
      <c r="T1090">
        <v>272</v>
      </c>
    </row>
    <row r="1091" spans="1:20" x14ac:dyDescent="0.3">
      <c r="A1091" s="8">
        <v>39130</v>
      </c>
      <c r="B1091" s="8" t="s">
        <v>1654</v>
      </c>
      <c r="C1091" s="8" t="s">
        <v>1651</v>
      </c>
      <c r="D1091" s="9">
        <f t="shared" si="48"/>
        <v>232</v>
      </c>
      <c r="E1091" s="9">
        <f>LOOKUP(C1091,$X$3:$AA$4)</f>
        <v>10</v>
      </c>
      <c r="F1091" s="16">
        <f>INDEX($J$3:$N$7,MATCH(B1091,$J$3:$J$7,0),MATCH(C1091,$J$3:$N$3,0))</f>
        <v>0.4</v>
      </c>
      <c r="G1091" s="9">
        <f t="shared" si="49"/>
        <v>6</v>
      </c>
      <c r="H1091" s="9">
        <f>G1091*D1091</f>
        <v>1392</v>
      </c>
      <c r="I1091" s="22"/>
      <c r="P1091" s="1" t="str">
        <f t="shared" si="50"/>
        <v>39102JaipurBulb</v>
      </c>
      <c r="Q1091" s="1">
        <v>39102</v>
      </c>
      <c r="R1091" s="1" t="s">
        <v>1653</v>
      </c>
      <c r="S1091" s="1" t="s">
        <v>1649</v>
      </c>
      <c r="T1091">
        <v>218</v>
      </c>
    </row>
    <row r="1092" spans="1:20" x14ac:dyDescent="0.3">
      <c r="A1092" s="8">
        <v>39131</v>
      </c>
      <c r="B1092" s="8" t="s">
        <v>1646</v>
      </c>
      <c r="C1092" s="8" t="s">
        <v>1648</v>
      </c>
      <c r="D1092" s="9">
        <f t="shared" si="48"/>
        <v>174</v>
      </c>
      <c r="E1092" s="9">
        <f>LOOKUP(C1092,$X$3:$AA$4)</f>
        <v>200</v>
      </c>
      <c r="F1092" s="16">
        <f>INDEX($J$3:$N$7,MATCH(B1092,$J$3:$J$7,0),MATCH(C1092,$J$3:$N$3,0))</f>
        <v>0.13</v>
      </c>
      <c r="G1092" s="9">
        <f t="shared" si="49"/>
        <v>174</v>
      </c>
      <c r="H1092" s="9">
        <f>G1092*D1092</f>
        <v>30276</v>
      </c>
      <c r="I1092" s="22"/>
      <c r="P1092" s="1" t="str">
        <f t="shared" si="50"/>
        <v>39133DelhiLaptop</v>
      </c>
      <c r="Q1092" s="1">
        <v>39133</v>
      </c>
      <c r="R1092" s="1" t="s">
        <v>1646</v>
      </c>
      <c r="S1092" s="1" t="s">
        <v>1648</v>
      </c>
      <c r="T1092">
        <v>148</v>
      </c>
    </row>
    <row r="1093" spans="1:20" x14ac:dyDescent="0.3">
      <c r="A1093" s="8">
        <v>39131</v>
      </c>
      <c r="B1093" s="8" t="s">
        <v>1646</v>
      </c>
      <c r="C1093" s="8" t="s">
        <v>1649</v>
      </c>
      <c r="D1093" s="9">
        <f t="shared" ref="D1093:D1156" si="51">VLOOKUP(A1093&amp;B1093&amp;C1093,$P$4:$T$2061,5,0)</f>
        <v>402</v>
      </c>
      <c r="E1093" s="9">
        <f>LOOKUP(C1093,$X$3:$AA$4)</f>
        <v>10</v>
      </c>
      <c r="F1093" s="16">
        <f>INDEX($J$3:$N$7,MATCH(B1093,$J$3:$J$7,0),MATCH(C1093,$J$3:$N$3,0))</f>
        <v>0.09</v>
      </c>
      <c r="G1093" s="9">
        <f t="shared" ref="G1093:G1156" si="52">E1093*(1-F1093)</f>
        <v>9.1</v>
      </c>
      <c r="H1093" s="9">
        <f>G1093*D1093</f>
        <v>3658.2</v>
      </c>
      <c r="I1093" s="22"/>
      <c r="P1093" s="1" t="str">
        <f t="shared" ref="P1093:P1156" si="53">Q1093&amp;R1093&amp;S1093</f>
        <v>39139DelhiChair</v>
      </c>
      <c r="Q1093" s="1">
        <v>39139</v>
      </c>
      <c r="R1093" s="1" t="s">
        <v>1646</v>
      </c>
      <c r="S1093" s="1" t="s">
        <v>1651</v>
      </c>
      <c r="T1093">
        <v>151</v>
      </c>
    </row>
    <row r="1094" spans="1:20" x14ac:dyDescent="0.3">
      <c r="A1094" s="8">
        <v>39131</v>
      </c>
      <c r="B1094" s="8" t="s">
        <v>1646</v>
      </c>
      <c r="C1094" s="8" t="s">
        <v>1650</v>
      </c>
      <c r="D1094" s="9">
        <f t="shared" si="51"/>
        <v>322</v>
      </c>
      <c r="E1094" s="9">
        <f>LOOKUP(C1094,$X$3:$AA$4)</f>
        <v>500</v>
      </c>
      <c r="F1094" s="16">
        <f>INDEX($J$3:$N$7,MATCH(B1094,$J$3:$J$7,0),MATCH(C1094,$J$3:$N$3,0))</f>
        <v>0.24</v>
      </c>
      <c r="G1094" s="9">
        <f t="shared" si="52"/>
        <v>380</v>
      </c>
      <c r="H1094" s="9">
        <f>G1094*D1094</f>
        <v>122360</v>
      </c>
      <c r="I1094" s="22"/>
      <c r="P1094" s="1" t="str">
        <f t="shared" si="53"/>
        <v>39122AgraBulb</v>
      </c>
      <c r="Q1094" s="1">
        <v>39122</v>
      </c>
      <c r="R1094" s="1" t="s">
        <v>1654</v>
      </c>
      <c r="S1094" s="1" t="s">
        <v>1649</v>
      </c>
      <c r="T1094">
        <v>215</v>
      </c>
    </row>
    <row r="1095" spans="1:20" x14ac:dyDescent="0.3">
      <c r="A1095" s="8">
        <v>39131</v>
      </c>
      <c r="B1095" s="8" t="s">
        <v>1646</v>
      </c>
      <c r="C1095" s="8" t="s">
        <v>1651</v>
      </c>
      <c r="D1095" s="9">
        <f t="shared" si="51"/>
        <v>288</v>
      </c>
      <c r="E1095" s="9">
        <f>LOOKUP(C1095,$X$3:$AA$4)</f>
        <v>10</v>
      </c>
      <c r="F1095" s="16">
        <f>INDEX($J$3:$N$7,MATCH(B1095,$J$3:$J$7,0),MATCH(C1095,$J$3:$N$3,0))</f>
        <v>0.33</v>
      </c>
      <c r="G1095" s="9">
        <f t="shared" si="52"/>
        <v>6.6999999999999993</v>
      </c>
      <c r="H1095" s="9">
        <f>G1095*D1095</f>
        <v>1929.6</v>
      </c>
      <c r="I1095" s="22"/>
      <c r="P1095" s="1" t="str">
        <f t="shared" si="53"/>
        <v>39064Jaipuriphone</v>
      </c>
      <c r="Q1095" s="1">
        <v>39064</v>
      </c>
      <c r="R1095" s="1" t="s">
        <v>1653</v>
      </c>
      <c r="S1095" s="1" t="s">
        <v>1650</v>
      </c>
      <c r="T1095">
        <v>111</v>
      </c>
    </row>
    <row r="1096" spans="1:20" x14ac:dyDescent="0.3">
      <c r="A1096" s="8">
        <v>39131</v>
      </c>
      <c r="B1096" s="8" t="s">
        <v>1647</v>
      </c>
      <c r="C1096" s="8" t="s">
        <v>1648</v>
      </c>
      <c r="D1096" s="9">
        <f t="shared" si="51"/>
        <v>280</v>
      </c>
      <c r="E1096" s="9">
        <f>LOOKUP(C1096,$X$3:$AA$4)</f>
        <v>200</v>
      </c>
      <c r="F1096" s="16">
        <f>INDEX($J$3:$N$7,MATCH(B1096,$J$3:$J$7,0),MATCH(C1096,$J$3:$N$3,0))</f>
        <v>0.1</v>
      </c>
      <c r="G1096" s="9">
        <f t="shared" si="52"/>
        <v>180</v>
      </c>
      <c r="H1096" s="9">
        <f>G1096*D1096</f>
        <v>50400</v>
      </c>
      <c r="I1096" s="22"/>
      <c r="P1096" s="1" t="str">
        <f t="shared" si="53"/>
        <v>39104MumbaiChair</v>
      </c>
      <c r="Q1096" s="1">
        <v>39104</v>
      </c>
      <c r="R1096" s="1" t="s">
        <v>1647</v>
      </c>
      <c r="S1096" s="1" t="s">
        <v>1651</v>
      </c>
      <c r="T1096">
        <v>392</v>
      </c>
    </row>
    <row r="1097" spans="1:20" x14ac:dyDescent="0.3">
      <c r="A1097" s="8">
        <v>39131</v>
      </c>
      <c r="B1097" s="8" t="s">
        <v>1647</v>
      </c>
      <c r="C1097" s="8" t="s">
        <v>1649</v>
      </c>
      <c r="D1097" s="9">
        <f t="shared" si="51"/>
        <v>107</v>
      </c>
      <c r="E1097" s="9">
        <f>LOOKUP(C1097,$X$3:$AA$4)</f>
        <v>10</v>
      </c>
      <c r="F1097" s="16">
        <f>INDEX($J$3:$N$7,MATCH(B1097,$J$3:$J$7,0),MATCH(C1097,$J$3:$N$3,0))</f>
        <v>0.05</v>
      </c>
      <c r="G1097" s="9">
        <f t="shared" si="52"/>
        <v>9.5</v>
      </c>
      <c r="H1097" s="9">
        <f>G1097*D1097</f>
        <v>1016.5</v>
      </c>
      <c r="I1097" s="22"/>
      <c r="P1097" s="1" t="str">
        <f t="shared" si="53"/>
        <v>39072DelhiChair</v>
      </c>
      <c r="Q1097" s="1">
        <v>39072</v>
      </c>
      <c r="R1097" s="1" t="s">
        <v>1646</v>
      </c>
      <c r="S1097" s="1" t="s">
        <v>1651</v>
      </c>
      <c r="T1097">
        <v>304</v>
      </c>
    </row>
    <row r="1098" spans="1:20" x14ac:dyDescent="0.3">
      <c r="A1098" s="8">
        <v>39131</v>
      </c>
      <c r="B1098" s="8" t="s">
        <v>1647</v>
      </c>
      <c r="C1098" s="8" t="s">
        <v>1650</v>
      </c>
      <c r="D1098" s="9">
        <f t="shared" si="51"/>
        <v>472</v>
      </c>
      <c r="E1098" s="9">
        <f>LOOKUP(C1098,$X$3:$AA$4)</f>
        <v>500</v>
      </c>
      <c r="F1098" s="16">
        <f>INDEX($J$3:$N$7,MATCH(B1098,$J$3:$J$7,0),MATCH(C1098,$J$3:$N$3,0))</f>
        <v>0.2</v>
      </c>
      <c r="G1098" s="9">
        <f t="shared" si="52"/>
        <v>400</v>
      </c>
      <c r="H1098" s="9">
        <f>G1098*D1098</f>
        <v>188800</v>
      </c>
      <c r="I1098" s="22"/>
      <c r="P1098" s="1" t="str">
        <f t="shared" si="53"/>
        <v>39128AgraChair</v>
      </c>
      <c r="Q1098" s="1">
        <v>39128</v>
      </c>
      <c r="R1098" s="1" t="s">
        <v>1654</v>
      </c>
      <c r="S1098" s="1" t="s">
        <v>1651</v>
      </c>
      <c r="T1098">
        <v>110</v>
      </c>
    </row>
    <row r="1099" spans="1:20" x14ac:dyDescent="0.3">
      <c r="A1099" s="8">
        <v>39131</v>
      </c>
      <c r="B1099" s="8" t="s">
        <v>1647</v>
      </c>
      <c r="C1099" s="8" t="s">
        <v>1651</v>
      </c>
      <c r="D1099" s="9">
        <f t="shared" si="51"/>
        <v>460</v>
      </c>
      <c r="E1099" s="9">
        <f>LOOKUP(C1099,$X$3:$AA$4)</f>
        <v>10</v>
      </c>
      <c r="F1099" s="16">
        <f>INDEX($J$3:$N$7,MATCH(B1099,$J$3:$J$7,0),MATCH(C1099,$J$3:$N$3,0))</f>
        <v>0.4</v>
      </c>
      <c r="G1099" s="9">
        <f t="shared" si="52"/>
        <v>6</v>
      </c>
      <c r="H1099" s="9">
        <f>G1099*D1099</f>
        <v>2760</v>
      </c>
      <c r="I1099" s="22"/>
      <c r="P1099" s="1" t="str">
        <f t="shared" si="53"/>
        <v>39106Delhiiphone</v>
      </c>
      <c r="Q1099" s="1">
        <v>39106</v>
      </c>
      <c r="R1099" s="1" t="s">
        <v>1646</v>
      </c>
      <c r="S1099" s="1" t="s">
        <v>1650</v>
      </c>
      <c r="T1099">
        <v>410</v>
      </c>
    </row>
    <row r="1100" spans="1:20" x14ac:dyDescent="0.3">
      <c r="A1100" s="8">
        <v>39131</v>
      </c>
      <c r="B1100" s="8" t="s">
        <v>1653</v>
      </c>
      <c r="C1100" s="8" t="s">
        <v>1648</v>
      </c>
      <c r="D1100" s="9">
        <f t="shared" si="51"/>
        <v>185</v>
      </c>
      <c r="E1100" s="9">
        <f>LOOKUP(C1100,$X$3:$AA$4)</f>
        <v>200</v>
      </c>
      <c r="F1100" s="16">
        <f>INDEX($J$3:$N$7,MATCH(B1100,$J$3:$J$7,0),MATCH(C1100,$J$3:$N$3,0))</f>
        <v>0.09</v>
      </c>
      <c r="G1100" s="9">
        <f t="shared" si="52"/>
        <v>182</v>
      </c>
      <c r="H1100" s="9">
        <f>G1100*D1100</f>
        <v>33670</v>
      </c>
      <c r="I1100" s="22"/>
      <c r="P1100" s="1" t="str">
        <f t="shared" si="53"/>
        <v>39067MumbaiChair</v>
      </c>
      <c r="Q1100" s="1">
        <v>39067</v>
      </c>
      <c r="R1100" s="1" t="s">
        <v>1647</v>
      </c>
      <c r="S1100" s="1" t="s">
        <v>1651</v>
      </c>
      <c r="T1100">
        <v>241</v>
      </c>
    </row>
    <row r="1101" spans="1:20" x14ac:dyDescent="0.3">
      <c r="A1101" s="8">
        <v>39131</v>
      </c>
      <c r="B1101" s="8" t="s">
        <v>1653</v>
      </c>
      <c r="C1101" s="8" t="s">
        <v>1649</v>
      </c>
      <c r="D1101" s="9">
        <f t="shared" si="51"/>
        <v>394</v>
      </c>
      <c r="E1101" s="9">
        <f>LOOKUP(C1101,$X$3:$AA$4)</f>
        <v>10</v>
      </c>
      <c r="F1101" s="16">
        <f>INDEX($J$3:$N$7,MATCH(B1101,$J$3:$J$7,0),MATCH(C1101,$J$3:$N$3,0))</f>
        <v>0.08</v>
      </c>
      <c r="G1101" s="9">
        <f t="shared" si="52"/>
        <v>9.2000000000000011</v>
      </c>
      <c r="H1101" s="9">
        <f>G1101*D1101</f>
        <v>3624.8000000000006</v>
      </c>
      <c r="I1101" s="22"/>
      <c r="P1101" s="1" t="str">
        <f t="shared" si="53"/>
        <v>39068JaipurLaptop</v>
      </c>
      <c r="Q1101" s="1">
        <v>39068</v>
      </c>
      <c r="R1101" s="1" t="s">
        <v>1653</v>
      </c>
      <c r="S1101" s="1" t="s">
        <v>1648</v>
      </c>
      <c r="T1101">
        <v>497</v>
      </c>
    </row>
    <row r="1102" spans="1:20" x14ac:dyDescent="0.3">
      <c r="A1102" s="8">
        <v>39131</v>
      </c>
      <c r="B1102" s="8" t="s">
        <v>1653</v>
      </c>
      <c r="C1102" s="8" t="s">
        <v>1650</v>
      </c>
      <c r="D1102" s="9">
        <f t="shared" si="51"/>
        <v>420</v>
      </c>
      <c r="E1102" s="9">
        <f>LOOKUP(C1102,$X$3:$AA$4)</f>
        <v>500</v>
      </c>
      <c r="F1102" s="16">
        <f>INDEX($J$3:$N$7,MATCH(B1102,$J$3:$J$7,0),MATCH(C1102,$J$3:$N$3,0))</f>
        <v>0.2</v>
      </c>
      <c r="G1102" s="9">
        <f t="shared" si="52"/>
        <v>400</v>
      </c>
      <c r="H1102" s="9">
        <f>G1102*D1102</f>
        <v>168000</v>
      </c>
      <c r="I1102" s="22"/>
      <c r="P1102" s="1" t="str">
        <f t="shared" si="53"/>
        <v>39111JaipurChair</v>
      </c>
      <c r="Q1102" s="1">
        <v>39111</v>
      </c>
      <c r="R1102" s="1" t="s">
        <v>1653</v>
      </c>
      <c r="S1102" s="1" t="s">
        <v>1651</v>
      </c>
      <c r="T1102">
        <v>215</v>
      </c>
    </row>
    <row r="1103" spans="1:20" x14ac:dyDescent="0.3">
      <c r="A1103" s="8">
        <v>39131</v>
      </c>
      <c r="B1103" s="8" t="s">
        <v>1653</v>
      </c>
      <c r="C1103" s="8" t="s">
        <v>1651</v>
      </c>
      <c r="D1103" s="9">
        <f t="shared" si="51"/>
        <v>309</v>
      </c>
      <c r="E1103" s="9">
        <f>LOOKUP(C1103,$X$3:$AA$4)</f>
        <v>10</v>
      </c>
      <c r="F1103" s="16">
        <f>INDEX($J$3:$N$7,MATCH(B1103,$J$3:$J$7,0),MATCH(C1103,$J$3:$N$3,0))</f>
        <v>0.36</v>
      </c>
      <c r="G1103" s="9">
        <f t="shared" si="52"/>
        <v>6.4</v>
      </c>
      <c r="H1103" s="9">
        <f>G1103*D1103</f>
        <v>1977.6000000000001</v>
      </c>
      <c r="I1103" s="22"/>
      <c r="P1103" s="1" t="str">
        <f t="shared" si="53"/>
        <v>39142Jaipuriphone</v>
      </c>
      <c r="Q1103" s="1">
        <v>39142</v>
      </c>
      <c r="R1103" s="1" t="s">
        <v>1653</v>
      </c>
      <c r="S1103" s="1" t="s">
        <v>1650</v>
      </c>
      <c r="T1103">
        <v>118</v>
      </c>
    </row>
    <row r="1104" spans="1:20" x14ac:dyDescent="0.3">
      <c r="A1104" s="8">
        <v>39131</v>
      </c>
      <c r="B1104" s="8" t="s">
        <v>1654</v>
      </c>
      <c r="C1104" s="8" t="s">
        <v>1648</v>
      </c>
      <c r="D1104" s="9">
        <f t="shared" si="51"/>
        <v>193</v>
      </c>
      <c r="E1104" s="9">
        <f>LOOKUP(C1104,$X$3:$AA$4)</f>
        <v>200</v>
      </c>
      <c r="F1104" s="16">
        <f>INDEX($J$3:$N$7,MATCH(B1104,$J$3:$J$7,0),MATCH(C1104,$J$3:$N$3,0))</f>
        <v>0.05</v>
      </c>
      <c r="G1104" s="9">
        <f t="shared" si="52"/>
        <v>190</v>
      </c>
      <c r="H1104" s="9">
        <f>G1104*D1104</f>
        <v>36670</v>
      </c>
      <c r="I1104" s="22"/>
      <c r="P1104" s="1" t="str">
        <f t="shared" si="53"/>
        <v>39152JaipurBulb</v>
      </c>
      <c r="Q1104" s="1">
        <v>39152</v>
      </c>
      <c r="R1104" s="1" t="s">
        <v>1653</v>
      </c>
      <c r="S1104" s="1" t="s">
        <v>1649</v>
      </c>
      <c r="T1104">
        <v>320</v>
      </c>
    </row>
    <row r="1105" spans="1:20" x14ac:dyDescent="0.3">
      <c r="A1105" s="8">
        <v>39131</v>
      </c>
      <c r="B1105" s="8" t="s">
        <v>1654</v>
      </c>
      <c r="C1105" s="8" t="s">
        <v>1649</v>
      </c>
      <c r="D1105" s="9">
        <f t="shared" si="51"/>
        <v>487</v>
      </c>
      <c r="E1105" s="9">
        <f>LOOKUP(C1105,$X$3:$AA$4)</f>
        <v>10</v>
      </c>
      <c r="F1105" s="16">
        <f>INDEX($J$3:$N$7,MATCH(B1105,$J$3:$J$7,0),MATCH(C1105,$J$3:$N$3,0))</f>
        <v>0.06</v>
      </c>
      <c r="G1105" s="9">
        <f t="shared" si="52"/>
        <v>9.3999999999999986</v>
      </c>
      <c r="H1105" s="9">
        <f>G1105*D1105</f>
        <v>4577.7999999999993</v>
      </c>
      <c r="I1105" s="22"/>
      <c r="P1105" s="1" t="str">
        <f t="shared" si="53"/>
        <v>39111DelhiBulb</v>
      </c>
      <c r="Q1105" s="1">
        <v>39111</v>
      </c>
      <c r="R1105" s="1" t="s">
        <v>1646</v>
      </c>
      <c r="S1105" s="1" t="s">
        <v>1649</v>
      </c>
      <c r="T1105">
        <v>147</v>
      </c>
    </row>
    <row r="1106" spans="1:20" x14ac:dyDescent="0.3">
      <c r="A1106" s="8">
        <v>39131</v>
      </c>
      <c r="B1106" s="8" t="s">
        <v>1654</v>
      </c>
      <c r="C1106" s="8" t="s">
        <v>1650</v>
      </c>
      <c r="D1106" s="9">
        <f t="shared" si="51"/>
        <v>310</v>
      </c>
      <c r="E1106" s="9">
        <f>LOOKUP(C1106,$X$3:$AA$4)</f>
        <v>500</v>
      </c>
      <c r="F1106" s="16">
        <f>INDEX($J$3:$N$7,MATCH(B1106,$J$3:$J$7,0),MATCH(C1106,$J$3:$N$3,0))</f>
        <v>0.25</v>
      </c>
      <c r="G1106" s="9">
        <f t="shared" si="52"/>
        <v>375</v>
      </c>
      <c r="H1106" s="9">
        <f>G1106*D1106</f>
        <v>116250</v>
      </c>
      <c r="I1106" s="22"/>
      <c r="P1106" s="1" t="str">
        <f t="shared" si="53"/>
        <v>39105Agraiphone</v>
      </c>
      <c r="Q1106" s="1">
        <v>39105</v>
      </c>
      <c r="R1106" s="1" t="s">
        <v>1654</v>
      </c>
      <c r="S1106" s="1" t="s">
        <v>1650</v>
      </c>
      <c r="T1106">
        <v>376</v>
      </c>
    </row>
    <row r="1107" spans="1:20" x14ac:dyDescent="0.3">
      <c r="A1107" s="8">
        <v>39131</v>
      </c>
      <c r="B1107" s="8" t="s">
        <v>1654</v>
      </c>
      <c r="C1107" s="8" t="s">
        <v>1651</v>
      </c>
      <c r="D1107" s="9">
        <f t="shared" si="51"/>
        <v>309</v>
      </c>
      <c r="E1107" s="9">
        <f>LOOKUP(C1107,$X$3:$AA$4)</f>
        <v>10</v>
      </c>
      <c r="F1107" s="16">
        <f>INDEX($J$3:$N$7,MATCH(B1107,$J$3:$J$7,0),MATCH(C1107,$J$3:$N$3,0))</f>
        <v>0.4</v>
      </c>
      <c r="G1107" s="9">
        <f t="shared" si="52"/>
        <v>6</v>
      </c>
      <c r="H1107" s="9">
        <f>G1107*D1107</f>
        <v>1854</v>
      </c>
      <c r="I1107" s="22"/>
      <c r="P1107" s="1" t="str">
        <f t="shared" si="53"/>
        <v>39067JaipurChair</v>
      </c>
      <c r="Q1107" s="1">
        <v>39067</v>
      </c>
      <c r="R1107" s="1" t="s">
        <v>1653</v>
      </c>
      <c r="S1107" s="1" t="s">
        <v>1651</v>
      </c>
      <c r="T1107">
        <v>396</v>
      </c>
    </row>
    <row r="1108" spans="1:20" x14ac:dyDescent="0.3">
      <c r="A1108" s="8">
        <v>39132</v>
      </c>
      <c r="B1108" s="8" t="s">
        <v>1646</v>
      </c>
      <c r="C1108" s="8" t="s">
        <v>1648</v>
      </c>
      <c r="D1108" s="9">
        <f t="shared" si="51"/>
        <v>335</v>
      </c>
      <c r="E1108" s="9">
        <f>LOOKUP(C1108,$X$3:$AA$4)</f>
        <v>200</v>
      </c>
      <c r="F1108" s="16">
        <f>INDEX($J$3:$N$7,MATCH(B1108,$J$3:$J$7,0),MATCH(C1108,$J$3:$N$3,0))</f>
        <v>0.13</v>
      </c>
      <c r="G1108" s="9">
        <f t="shared" si="52"/>
        <v>174</v>
      </c>
      <c r="H1108" s="9">
        <f>G1108*D1108</f>
        <v>58290</v>
      </c>
      <c r="I1108" s="22"/>
      <c r="P1108" s="1" t="str">
        <f t="shared" si="53"/>
        <v>39180MumbaiLaptop</v>
      </c>
      <c r="Q1108" s="1">
        <v>39180</v>
      </c>
      <c r="R1108" s="1" t="s">
        <v>1647</v>
      </c>
      <c r="S1108" s="1" t="s">
        <v>1648</v>
      </c>
      <c r="T1108">
        <v>159</v>
      </c>
    </row>
    <row r="1109" spans="1:20" x14ac:dyDescent="0.3">
      <c r="A1109" s="8">
        <v>39132</v>
      </c>
      <c r="B1109" s="8" t="s">
        <v>1646</v>
      </c>
      <c r="C1109" s="8" t="s">
        <v>1649</v>
      </c>
      <c r="D1109" s="9">
        <f t="shared" si="51"/>
        <v>332</v>
      </c>
      <c r="E1109" s="9">
        <f>LOOKUP(C1109,$X$3:$AA$4)</f>
        <v>10</v>
      </c>
      <c r="F1109" s="16">
        <f>INDEX($J$3:$N$7,MATCH(B1109,$J$3:$J$7,0),MATCH(C1109,$J$3:$N$3,0))</f>
        <v>0.09</v>
      </c>
      <c r="G1109" s="9">
        <f t="shared" si="52"/>
        <v>9.1</v>
      </c>
      <c r="H1109" s="9">
        <f>G1109*D1109</f>
        <v>3021.2</v>
      </c>
      <c r="I1109" s="22"/>
      <c r="P1109" s="1" t="str">
        <f t="shared" si="53"/>
        <v>39075AgraChair</v>
      </c>
      <c r="Q1109" s="1">
        <v>39075</v>
      </c>
      <c r="R1109" s="1" t="s">
        <v>1654</v>
      </c>
      <c r="S1109" s="1" t="s">
        <v>1651</v>
      </c>
      <c r="T1109">
        <v>230</v>
      </c>
    </row>
    <row r="1110" spans="1:20" x14ac:dyDescent="0.3">
      <c r="A1110" s="8">
        <v>39132</v>
      </c>
      <c r="B1110" s="8" t="s">
        <v>1646</v>
      </c>
      <c r="C1110" s="8" t="s">
        <v>1650</v>
      </c>
      <c r="D1110" s="9">
        <f t="shared" si="51"/>
        <v>325</v>
      </c>
      <c r="E1110" s="9">
        <f>LOOKUP(C1110,$X$3:$AA$4)</f>
        <v>500</v>
      </c>
      <c r="F1110" s="16">
        <f>INDEX($J$3:$N$7,MATCH(B1110,$J$3:$J$7,0),MATCH(C1110,$J$3:$N$3,0))</f>
        <v>0.24</v>
      </c>
      <c r="G1110" s="9">
        <f t="shared" si="52"/>
        <v>380</v>
      </c>
      <c r="H1110" s="9">
        <f>G1110*D1110</f>
        <v>123500</v>
      </c>
      <c r="I1110" s="22"/>
      <c r="P1110" s="1" t="str">
        <f t="shared" si="53"/>
        <v>39080JaipurBulb</v>
      </c>
      <c r="Q1110" s="1">
        <v>39080</v>
      </c>
      <c r="R1110" s="1" t="s">
        <v>1653</v>
      </c>
      <c r="S1110" s="1" t="s">
        <v>1649</v>
      </c>
      <c r="T1110">
        <v>471</v>
      </c>
    </row>
    <row r="1111" spans="1:20" x14ac:dyDescent="0.3">
      <c r="A1111" s="8">
        <v>39132</v>
      </c>
      <c r="B1111" s="8" t="s">
        <v>1646</v>
      </c>
      <c r="C1111" s="8" t="s">
        <v>1651</v>
      </c>
      <c r="D1111" s="9">
        <f t="shared" si="51"/>
        <v>225</v>
      </c>
      <c r="E1111" s="9">
        <f>LOOKUP(C1111,$X$3:$AA$4)</f>
        <v>10</v>
      </c>
      <c r="F1111" s="16">
        <f>INDEX($J$3:$N$7,MATCH(B1111,$J$3:$J$7,0),MATCH(C1111,$J$3:$N$3,0))</f>
        <v>0.33</v>
      </c>
      <c r="G1111" s="9">
        <f t="shared" si="52"/>
        <v>6.6999999999999993</v>
      </c>
      <c r="H1111" s="9">
        <f>G1111*D1111</f>
        <v>1507.4999999999998</v>
      </c>
      <c r="I1111" s="22"/>
      <c r="P1111" s="1" t="str">
        <f t="shared" si="53"/>
        <v>39101MumbaiLaptop</v>
      </c>
      <c r="Q1111" s="1">
        <v>39101</v>
      </c>
      <c r="R1111" s="1" t="s">
        <v>1647</v>
      </c>
      <c r="S1111" s="1" t="s">
        <v>1648</v>
      </c>
      <c r="T1111">
        <v>134</v>
      </c>
    </row>
    <row r="1112" spans="1:20" x14ac:dyDescent="0.3">
      <c r="A1112" s="8">
        <v>39132</v>
      </c>
      <c r="B1112" s="8" t="s">
        <v>1647</v>
      </c>
      <c r="C1112" s="8" t="s">
        <v>1648</v>
      </c>
      <c r="D1112" s="9">
        <f t="shared" si="51"/>
        <v>358</v>
      </c>
      <c r="E1112" s="9">
        <f>LOOKUP(C1112,$X$3:$AA$4)</f>
        <v>200</v>
      </c>
      <c r="F1112" s="16">
        <f>INDEX($J$3:$N$7,MATCH(B1112,$J$3:$J$7,0),MATCH(C1112,$J$3:$N$3,0))</f>
        <v>0.1</v>
      </c>
      <c r="G1112" s="9">
        <f t="shared" si="52"/>
        <v>180</v>
      </c>
      <c r="H1112" s="9">
        <f>G1112*D1112</f>
        <v>64440</v>
      </c>
      <c r="I1112" s="22"/>
      <c r="P1112" s="1" t="str">
        <f t="shared" si="53"/>
        <v>39118JaipurLaptop</v>
      </c>
      <c r="Q1112" s="1">
        <v>39118</v>
      </c>
      <c r="R1112" s="1" t="s">
        <v>1653</v>
      </c>
      <c r="S1112" s="1" t="s">
        <v>1648</v>
      </c>
      <c r="T1112">
        <v>138</v>
      </c>
    </row>
    <row r="1113" spans="1:20" x14ac:dyDescent="0.3">
      <c r="A1113" s="8">
        <v>39132</v>
      </c>
      <c r="B1113" s="8" t="s">
        <v>1647</v>
      </c>
      <c r="C1113" s="8" t="s">
        <v>1649</v>
      </c>
      <c r="D1113" s="9">
        <f t="shared" si="51"/>
        <v>457</v>
      </c>
      <c r="E1113" s="9">
        <f>LOOKUP(C1113,$X$3:$AA$4)</f>
        <v>10</v>
      </c>
      <c r="F1113" s="16">
        <f>INDEX($J$3:$N$7,MATCH(B1113,$J$3:$J$7,0),MATCH(C1113,$J$3:$N$3,0))</f>
        <v>0.05</v>
      </c>
      <c r="G1113" s="9">
        <f t="shared" si="52"/>
        <v>9.5</v>
      </c>
      <c r="H1113" s="9">
        <f>G1113*D1113</f>
        <v>4341.5</v>
      </c>
      <c r="I1113" s="22"/>
      <c r="P1113" s="1" t="str">
        <f t="shared" si="53"/>
        <v>39082AgraLaptop</v>
      </c>
      <c r="Q1113" s="1">
        <v>39082</v>
      </c>
      <c r="R1113" s="1" t="s">
        <v>1654</v>
      </c>
      <c r="S1113" s="1" t="s">
        <v>1648</v>
      </c>
      <c r="T1113">
        <v>333</v>
      </c>
    </row>
    <row r="1114" spans="1:20" x14ac:dyDescent="0.3">
      <c r="A1114" s="8">
        <v>39132</v>
      </c>
      <c r="B1114" s="8" t="s">
        <v>1647</v>
      </c>
      <c r="C1114" s="8" t="s">
        <v>1650</v>
      </c>
      <c r="D1114" s="9">
        <f t="shared" si="51"/>
        <v>163</v>
      </c>
      <c r="E1114" s="9">
        <f>LOOKUP(C1114,$X$3:$AA$4)</f>
        <v>500</v>
      </c>
      <c r="F1114" s="16">
        <f>INDEX($J$3:$N$7,MATCH(B1114,$J$3:$J$7,0),MATCH(C1114,$J$3:$N$3,0))</f>
        <v>0.2</v>
      </c>
      <c r="G1114" s="9">
        <f t="shared" si="52"/>
        <v>400</v>
      </c>
      <c r="H1114" s="9">
        <f>G1114*D1114</f>
        <v>65200</v>
      </c>
      <c r="I1114" s="22"/>
      <c r="P1114" s="1" t="str">
        <f t="shared" si="53"/>
        <v>39097MumbaiBulb</v>
      </c>
      <c r="Q1114" s="1">
        <v>39097</v>
      </c>
      <c r="R1114" s="1" t="s">
        <v>1647</v>
      </c>
      <c r="S1114" s="1" t="s">
        <v>1649</v>
      </c>
      <c r="T1114">
        <v>101</v>
      </c>
    </row>
    <row r="1115" spans="1:20" x14ac:dyDescent="0.3">
      <c r="A1115" s="8">
        <v>39132</v>
      </c>
      <c r="B1115" s="8" t="s">
        <v>1647</v>
      </c>
      <c r="C1115" s="8" t="s">
        <v>1651</v>
      </c>
      <c r="D1115" s="9">
        <f t="shared" si="51"/>
        <v>180</v>
      </c>
      <c r="E1115" s="9">
        <f>LOOKUP(C1115,$X$3:$AA$4)</f>
        <v>10</v>
      </c>
      <c r="F1115" s="16">
        <f>INDEX($J$3:$N$7,MATCH(B1115,$J$3:$J$7,0),MATCH(C1115,$J$3:$N$3,0))</f>
        <v>0.4</v>
      </c>
      <c r="G1115" s="9">
        <f t="shared" si="52"/>
        <v>6</v>
      </c>
      <c r="H1115" s="9">
        <f>G1115*D1115</f>
        <v>1080</v>
      </c>
      <c r="I1115" s="22"/>
      <c r="P1115" s="1" t="str">
        <f t="shared" si="53"/>
        <v>39105AgraChair</v>
      </c>
      <c r="Q1115" s="1">
        <v>39105</v>
      </c>
      <c r="R1115" s="1" t="s">
        <v>1654</v>
      </c>
      <c r="S1115" s="1" t="s">
        <v>1651</v>
      </c>
      <c r="T1115">
        <v>244</v>
      </c>
    </row>
    <row r="1116" spans="1:20" x14ac:dyDescent="0.3">
      <c r="A1116" s="8">
        <v>39132</v>
      </c>
      <c r="B1116" s="8" t="s">
        <v>1653</v>
      </c>
      <c r="C1116" s="8" t="s">
        <v>1648</v>
      </c>
      <c r="D1116" s="9">
        <f t="shared" si="51"/>
        <v>227</v>
      </c>
      <c r="E1116" s="9">
        <f>LOOKUP(C1116,$X$3:$AA$4)</f>
        <v>200</v>
      </c>
      <c r="F1116" s="16">
        <f>INDEX($J$3:$N$7,MATCH(B1116,$J$3:$J$7,0),MATCH(C1116,$J$3:$N$3,0))</f>
        <v>0.09</v>
      </c>
      <c r="G1116" s="9">
        <f t="shared" si="52"/>
        <v>182</v>
      </c>
      <c r="H1116" s="9">
        <f>G1116*D1116</f>
        <v>41314</v>
      </c>
      <c r="I1116" s="22"/>
      <c r="P1116" s="1" t="str">
        <f t="shared" si="53"/>
        <v>39136Delhiiphone</v>
      </c>
      <c r="Q1116" s="1">
        <v>39136</v>
      </c>
      <c r="R1116" s="1" t="s">
        <v>1646</v>
      </c>
      <c r="S1116" s="1" t="s">
        <v>1650</v>
      </c>
      <c r="T1116">
        <v>175</v>
      </c>
    </row>
    <row r="1117" spans="1:20" x14ac:dyDescent="0.3">
      <c r="A1117" s="8">
        <v>39132</v>
      </c>
      <c r="B1117" s="8" t="s">
        <v>1653</v>
      </c>
      <c r="C1117" s="8" t="s">
        <v>1649</v>
      </c>
      <c r="D1117" s="9">
        <f t="shared" si="51"/>
        <v>150</v>
      </c>
      <c r="E1117" s="9">
        <f>LOOKUP(C1117,$X$3:$AA$4)</f>
        <v>10</v>
      </c>
      <c r="F1117" s="16">
        <f>INDEX($J$3:$N$7,MATCH(B1117,$J$3:$J$7,0),MATCH(C1117,$J$3:$N$3,0))</f>
        <v>0.08</v>
      </c>
      <c r="G1117" s="9">
        <f t="shared" si="52"/>
        <v>9.2000000000000011</v>
      </c>
      <c r="H1117" s="9">
        <f>G1117*D1117</f>
        <v>1380.0000000000002</v>
      </c>
      <c r="I1117" s="22"/>
      <c r="P1117" s="1" t="str">
        <f t="shared" si="53"/>
        <v>39090Jaipuriphone</v>
      </c>
      <c r="Q1117" s="1">
        <v>39090</v>
      </c>
      <c r="R1117" s="1" t="s">
        <v>1653</v>
      </c>
      <c r="S1117" s="1" t="s">
        <v>1650</v>
      </c>
      <c r="T1117">
        <v>221</v>
      </c>
    </row>
    <row r="1118" spans="1:20" x14ac:dyDescent="0.3">
      <c r="A1118" s="8">
        <v>39132</v>
      </c>
      <c r="B1118" s="8" t="s">
        <v>1653</v>
      </c>
      <c r="C1118" s="8" t="s">
        <v>1650</v>
      </c>
      <c r="D1118" s="9">
        <f t="shared" si="51"/>
        <v>140</v>
      </c>
      <c r="E1118" s="9">
        <f>LOOKUP(C1118,$X$3:$AA$4)</f>
        <v>500</v>
      </c>
      <c r="F1118" s="16">
        <f>INDEX($J$3:$N$7,MATCH(B1118,$J$3:$J$7,0),MATCH(C1118,$J$3:$N$3,0))</f>
        <v>0.2</v>
      </c>
      <c r="G1118" s="9">
        <f t="shared" si="52"/>
        <v>400</v>
      </c>
      <c r="H1118" s="9">
        <f>G1118*D1118</f>
        <v>56000</v>
      </c>
      <c r="I1118" s="22"/>
      <c r="P1118" s="1" t="str">
        <f t="shared" si="53"/>
        <v>39164JaipurLaptop</v>
      </c>
      <c r="Q1118" s="1">
        <v>39164</v>
      </c>
      <c r="R1118" s="1" t="s">
        <v>1653</v>
      </c>
      <c r="S1118" s="1" t="s">
        <v>1648</v>
      </c>
      <c r="T1118">
        <v>104</v>
      </c>
    </row>
    <row r="1119" spans="1:20" x14ac:dyDescent="0.3">
      <c r="A1119" s="8">
        <v>39132</v>
      </c>
      <c r="B1119" s="8" t="s">
        <v>1653</v>
      </c>
      <c r="C1119" s="8" t="s">
        <v>1651</v>
      </c>
      <c r="D1119" s="9">
        <f t="shared" si="51"/>
        <v>293</v>
      </c>
      <c r="E1119" s="9">
        <f>LOOKUP(C1119,$X$3:$AA$4)</f>
        <v>10</v>
      </c>
      <c r="F1119" s="16">
        <f>INDEX($J$3:$N$7,MATCH(B1119,$J$3:$J$7,0),MATCH(C1119,$J$3:$N$3,0))</f>
        <v>0.36</v>
      </c>
      <c r="G1119" s="9">
        <f t="shared" si="52"/>
        <v>6.4</v>
      </c>
      <c r="H1119" s="9">
        <f>G1119*D1119</f>
        <v>1875.2</v>
      </c>
      <c r="I1119" s="22"/>
      <c r="P1119" s="1" t="str">
        <f t="shared" si="53"/>
        <v>39096AgraLaptop</v>
      </c>
      <c r="Q1119" s="1">
        <v>39096</v>
      </c>
      <c r="R1119" s="1" t="s">
        <v>1654</v>
      </c>
      <c r="S1119" s="1" t="s">
        <v>1648</v>
      </c>
      <c r="T1119">
        <v>300</v>
      </c>
    </row>
    <row r="1120" spans="1:20" x14ac:dyDescent="0.3">
      <c r="A1120" s="8">
        <v>39132</v>
      </c>
      <c r="B1120" s="8" t="s">
        <v>1654</v>
      </c>
      <c r="C1120" s="8" t="s">
        <v>1648</v>
      </c>
      <c r="D1120" s="9">
        <f t="shared" si="51"/>
        <v>187</v>
      </c>
      <c r="E1120" s="9">
        <f>LOOKUP(C1120,$X$3:$AA$4)</f>
        <v>200</v>
      </c>
      <c r="F1120" s="16">
        <f>INDEX($J$3:$N$7,MATCH(B1120,$J$3:$J$7,0),MATCH(C1120,$J$3:$N$3,0))</f>
        <v>0.05</v>
      </c>
      <c r="G1120" s="9">
        <f t="shared" si="52"/>
        <v>190</v>
      </c>
      <c r="H1120" s="9">
        <f>G1120*D1120</f>
        <v>35530</v>
      </c>
      <c r="I1120" s="22"/>
      <c r="P1120" s="1" t="str">
        <f t="shared" si="53"/>
        <v>39078Mumbaiiphone</v>
      </c>
      <c r="Q1120" s="1">
        <v>39078</v>
      </c>
      <c r="R1120" s="1" t="s">
        <v>1647</v>
      </c>
      <c r="S1120" s="1" t="s">
        <v>1650</v>
      </c>
      <c r="T1120">
        <v>324</v>
      </c>
    </row>
    <row r="1121" spans="1:20" x14ac:dyDescent="0.3">
      <c r="A1121" s="8">
        <v>39132</v>
      </c>
      <c r="B1121" s="8" t="s">
        <v>1654</v>
      </c>
      <c r="C1121" s="8" t="s">
        <v>1649</v>
      </c>
      <c r="D1121" s="9">
        <f t="shared" si="51"/>
        <v>378</v>
      </c>
      <c r="E1121" s="9">
        <f>LOOKUP(C1121,$X$3:$AA$4)</f>
        <v>10</v>
      </c>
      <c r="F1121" s="16">
        <f>INDEX($J$3:$N$7,MATCH(B1121,$J$3:$J$7,0),MATCH(C1121,$J$3:$N$3,0))</f>
        <v>0.06</v>
      </c>
      <c r="G1121" s="9">
        <f t="shared" si="52"/>
        <v>9.3999999999999986</v>
      </c>
      <c r="H1121" s="9">
        <f>G1121*D1121</f>
        <v>3553.1999999999994</v>
      </c>
      <c r="I1121" s="22"/>
      <c r="P1121" s="1" t="str">
        <f t="shared" si="53"/>
        <v>39158DelhiChair</v>
      </c>
      <c r="Q1121" s="1">
        <v>39158</v>
      </c>
      <c r="R1121" s="1" t="s">
        <v>1646</v>
      </c>
      <c r="S1121" s="1" t="s">
        <v>1651</v>
      </c>
      <c r="T1121">
        <v>451</v>
      </c>
    </row>
    <row r="1122" spans="1:20" x14ac:dyDescent="0.3">
      <c r="A1122" s="8">
        <v>39132</v>
      </c>
      <c r="B1122" s="8" t="s">
        <v>1654</v>
      </c>
      <c r="C1122" s="8" t="s">
        <v>1650</v>
      </c>
      <c r="D1122" s="9">
        <f t="shared" si="51"/>
        <v>349</v>
      </c>
      <c r="E1122" s="9">
        <f>LOOKUP(C1122,$X$3:$AA$4)</f>
        <v>500</v>
      </c>
      <c r="F1122" s="16">
        <f>INDEX($J$3:$N$7,MATCH(B1122,$J$3:$J$7,0),MATCH(C1122,$J$3:$N$3,0))</f>
        <v>0.25</v>
      </c>
      <c r="G1122" s="9">
        <f t="shared" si="52"/>
        <v>375</v>
      </c>
      <c r="H1122" s="9">
        <f>G1122*D1122</f>
        <v>130875</v>
      </c>
      <c r="I1122" s="22"/>
      <c r="P1122" s="1" t="str">
        <f t="shared" si="53"/>
        <v>39079Delhiiphone</v>
      </c>
      <c r="Q1122" s="1">
        <v>39079</v>
      </c>
      <c r="R1122" s="1" t="s">
        <v>1646</v>
      </c>
      <c r="S1122" s="1" t="s">
        <v>1650</v>
      </c>
      <c r="T1122">
        <v>286</v>
      </c>
    </row>
    <row r="1123" spans="1:20" x14ac:dyDescent="0.3">
      <c r="A1123" s="8">
        <v>39132</v>
      </c>
      <c r="B1123" s="8" t="s">
        <v>1654</v>
      </c>
      <c r="C1123" s="8" t="s">
        <v>1651</v>
      </c>
      <c r="D1123" s="9">
        <f t="shared" si="51"/>
        <v>253</v>
      </c>
      <c r="E1123" s="9">
        <f>LOOKUP(C1123,$X$3:$AA$4)</f>
        <v>10</v>
      </c>
      <c r="F1123" s="16">
        <f>INDEX($J$3:$N$7,MATCH(B1123,$J$3:$J$7,0),MATCH(C1123,$J$3:$N$3,0))</f>
        <v>0.4</v>
      </c>
      <c r="G1123" s="9">
        <f t="shared" si="52"/>
        <v>6</v>
      </c>
      <c r="H1123" s="9">
        <f>G1123*D1123</f>
        <v>1518</v>
      </c>
      <c r="I1123" s="22"/>
      <c r="P1123" s="1" t="str">
        <f t="shared" si="53"/>
        <v>39088Delhiiphone</v>
      </c>
      <c r="Q1123" s="1">
        <v>39088</v>
      </c>
      <c r="R1123" s="1" t="s">
        <v>1646</v>
      </c>
      <c r="S1123" s="1" t="s">
        <v>1650</v>
      </c>
      <c r="T1123">
        <v>362</v>
      </c>
    </row>
    <row r="1124" spans="1:20" x14ac:dyDescent="0.3">
      <c r="A1124" s="8">
        <v>39133</v>
      </c>
      <c r="B1124" s="8" t="s">
        <v>1646</v>
      </c>
      <c r="C1124" s="8" t="s">
        <v>1648</v>
      </c>
      <c r="D1124" s="9">
        <f t="shared" si="51"/>
        <v>148</v>
      </c>
      <c r="E1124" s="9">
        <f>LOOKUP(C1124,$X$3:$AA$4)</f>
        <v>200</v>
      </c>
      <c r="F1124" s="16">
        <f>INDEX($J$3:$N$7,MATCH(B1124,$J$3:$J$7,0),MATCH(C1124,$J$3:$N$3,0))</f>
        <v>0.13</v>
      </c>
      <c r="G1124" s="9">
        <f t="shared" si="52"/>
        <v>174</v>
      </c>
      <c r="H1124" s="9">
        <f>G1124*D1124</f>
        <v>25752</v>
      </c>
      <c r="I1124" s="22"/>
      <c r="P1124" s="1" t="str">
        <f t="shared" si="53"/>
        <v>39191Delhiiphone</v>
      </c>
      <c r="Q1124" s="1">
        <v>39191</v>
      </c>
      <c r="R1124" s="1" t="s">
        <v>1646</v>
      </c>
      <c r="S1124" s="1" t="s">
        <v>1650</v>
      </c>
      <c r="T1124">
        <v>116</v>
      </c>
    </row>
    <row r="1125" spans="1:20" x14ac:dyDescent="0.3">
      <c r="A1125" s="8">
        <v>39133</v>
      </c>
      <c r="B1125" s="8" t="s">
        <v>1646</v>
      </c>
      <c r="C1125" s="8" t="s">
        <v>1649</v>
      </c>
      <c r="D1125" s="9">
        <f t="shared" si="51"/>
        <v>329</v>
      </c>
      <c r="E1125" s="9">
        <f>LOOKUP(C1125,$X$3:$AA$4)</f>
        <v>10</v>
      </c>
      <c r="F1125" s="16">
        <f>INDEX($J$3:$N$7,MATCH(B1125,$J$3:$J$7,0),MATCH(C1125,$J$3:$N$3,0))</f>
        <v>0.09</v>
      </c>
      <c r="G1125" s="9">
        <f t="shared" si="52"/>
        <v>9.1</v>
      </c>
      <c r="H1125" s="9">
        <f>G1125*D1125</f>
        <v>2993.9</v>
      </c>
      <c r="I1125" s="22"/>
      <c r="P1125" s="1" t="str">
        <f t="shared" si="53"/>
        <v>39064AgraBulb</v>
      </c>
      <c r="Q1125" s="1">
        <v>39064</v>
      </c>
      <c r="R1125" s="1" t="s">
        <v>1654</v>
      </c>
      <c r="S1125" s="1" t="s">
        <v>1649</v>
      </c>
      <c r="T1125">
        <v>244</v>
      </c>
    </row>
    <row r="1126" spans="1:20" x14ac:dyDescent="0.3">
      <c r="A1126" s="8">
        <v>39133</v>
      </c>
      <c r="B1126" s="8" t="s">
        <v>1646</v>
      </c>
      <c r="C1126" s="8" t="s">
        <v>1650</v>
      </c>
      <c r="D1126" s="9">
        <f t="shared" si="51"/>
        <v>184</v>
      </c>
      <c r="E1126" s="9">
        <f>LOOKUP(C1126,$X$3:$AA$4)</f>
        <v>500</v>
      </c>
      <c r="F1126" s="16">
        <f>INDEX($J$3:$N$7,MATCH(B1126,$J$3:$J$7,0),MATCH(C1126,$J$3:$N$3,0))</f>
        <v>0.24</v>
      </c>
      <c r="G1126" s="9">
        <f t="shared" si="52"/>
        <v>380</v>
      </c>
      <c r="H1126" s="9">
        <f>G1126*D1126</f>
        <v>69920</v>
      </c>
      <c r="I1126" s="22"/>
      <c r="P1126" s="1" t="str">
        <f t="shared" si="53"/>
        <v>39158JaipurLaptop</v>
      </c>
      <c r="Q1126" s="1">
        <v>39158</v>
      </c>
      <c r="R1126" s="1" t="s">
        <v>1653</v>
      </c>
      <c r="S1126" s="1" t="s">
        <v>1648</v>
      </c>
      <c r="T1126">
        <v>353</v>
      </c>
    </row>
    <row r="1127" spans="1:20" x14ac:dyDescent="0.3">
      <c r="A1127" s="8">
        <v>39133</v>
      </c>
      <c r="B1127" s="8" t="s">
        <v>1646</v>
      </c>
      <c r="C1127" s="8" t="s">
        <v>1651</v>
      </c>
      <c r="D1127" s="9">
        <f t="shared" si="51"/>
        <v>486</v>
      </c>
      <c r="E1127" s="9">
        <f>LOOKUP(C1127,$X$3:$AA$4)</f>
        <v>10</v>
      </c>
      <c r="F1127" s="16">
        <f>INDEX($J$3:$N$7,MATCH(B1127,$J$3:$J$7,0),MATCH(C1127,$J$3:$N$3,0))</f>
        <v>0.33</v>
      </c>
      <c r="G1127" s="9">
        <f t="shared" si="52"/>
        <v>6.6999999999999993</v>
      </c>
      <c r="H1127" s="9">
        <f>G1127*D1127</f>
        <v>3256.2</v>
      </c>
      <c r="I1127" s="22"/>
      <c r="P1127" s="1" t="str">
        <f t="shared" si="53"/>
        <v>39076JaipurChair</v>
      </c>
      <c r="Q1127" s="1">
        <v>39076</v>
      </c>
      <c r="R1127" s="1" t="s">
        <v>1653</v>
      </c>
      <c r="S1127" s="1" t="s">
        <v>1651</v>
      </c>
      <c r="T1127">
        <v>143</v>
      </c>
    </row>
    <row r="1128" spans="1:20" x14ac:dyDescent="0.3">
      <c r="A1128" s="8">
        <v>39133</v>
      </c>
      <c r="B1128" s="8" t="s">
        <v>1647</v>
      </c>
      <c r="C1128" s="8" t="s">
        <v>1648</v>
      </c>
      <c r="D1128" s="9">
        <f t="shared" si="51"/>
        <v>156</v>
      </c>
      <c r="E1128" s="9">
        <f>LOOKUP(C1128,$X$3:$AA$4)</f>
        <v>200</v>
      </c>
      <c r="F1128" s="16">
        <f>INDEX($J$3:$N$7,MATCH(B1128,$J$3:$J$7,0),MATCH(C1128,$J$3:$N$3,0))</f>
        <v>0.1</v>
      </c>
      <c r="G1128" s="9">
        <f t="shared" si="52"/>
        <v>180</v>
      </c>
      <c r="H1128" s="9">
        <f>G1128*D1128</f>
        <v>28080</v>
      </c>
      <c r="I1128" s="22"/>
      <c r="P1128" s="1" t="str">
        <f t="shared" si="53"/>
        <v>39110Agraiphone</v>
      </c>
      <c r="Q1128" s="1">
        <v>39110</v>
      </c>
      <c r="R1128" s="1" t="s">
        <v>1654</v>
      </c>
      <c r="S1128" s="1" t="s">
        <v>1650</v>
      </c>
      <c r="T1128">
        <v>404</v>
      </c>
    </row>
    <row r="1129" spans="1:20" x14ac:dyDescent="0.3">
      <c r="A1129" s="8">
        <v>39133</v>
      </c>
      <c r="B1129" s="8" t="s">
        <v>1647</v>
      </c>
      <c r="C1129" s="8" t="s">
        <v>1649</v>
      </c>
      <c r="D1129" s="9">
        <f t="shared" si="51"/>
        <v>272</v>
      </c>
      <c r="E1129" s="9">
        <f>LOOKUP(C1129,$X$3:$AA$4)</f>
        <v>10</v>
      </c>
      <c r="F1129" s="16">
        <f>INDEX($J$3:$N$7,MATCH(B1129,$J$3:$J$7,0),MATCH(C1129,$J$3:$N$3,0))</f>
        <v>0.05</v>
      </c>
      <c r="G1129" s="9">
        <f t="shared" si="52"/>
        <v>9.5</v>
      </c>
      <c r="H1129" s="9">
        <f>G1129*D1129</f>
        <v>2584</v>
      </c>
      <c r="I1129" s="22"/>
      <c r="P1129" s="1" t="str">
        <f t="shared" si="53"/>
        <v>39173Jaipuriphone</v>
      </c>
      <c r="Q1129" s="1">
        <v>39173</v>
      </c>
      <c r="R1129" s="1" t="s">
        <v>1653</v>
      </c>
      <c r="S1129" s="1" t="s">
        <v>1650</v>
      </c>
      <c r="T1129">
        <v>382</v>
      </c>
    </row>
    <row r="1130" spans="1:20" x14ac:dyDescent="0.3">
      <c r="A1130" s="8">
        <v>39133</v>
      </c>
      <c r="B1130" s="8" t="s">
        <v>1647</v>
      </c>
      <c r="C1130" s="8" t="s">
        <v>1650</v>
      </c>
      <c r="D1130" s="9">
        <f t="shared" si="51"/>
        <v>301</v>
      </c>
      <c r="E1130" s="9">
        <f>LOOKUP(C1130,$X$3:$AA$4)</f>
        <v>500</v>
      </c>
      <c r="F1130" s="16">
        <f>INDEX($J$3:$N$7,MATCH(B1130,$J$3:$J$7,0),MATCH(C1130,$J$3:$N$3,0))</f>
        <v>0.2</v>
      </c>
      <c r="G1130" s="9">
        <f t="shared" si="52"/>
        <v>400</v>
      </c>
      <c r="H1130" s="9">
        <f>G1130*D1130</f>
        <v>120400</v>
      </c>
      <c r="I1130" s="22"/>
      <c r="P1130" s="1" t="str">
        <f t="shared" si="53"/>
        <v>39099JaipurChair</v>
      </c>
      <c r="Q1130" s="1">
        <v>39099</v>
      </c>
      <c r="R1130" s="1" t="s">
        <v>1653</v>
      </c>
      <c r="S1130" s="1" t="s">
        <v>1651</v>
      </c>
      <c r="T1130">
        <v>141</v>
      </c>
    </row>
    <row r="1131" spans="1:20" x14ac:dyDescent="0.3">
      <c r="A1131" s="8">
        <v>39133</v>
      </c>
      <c r="B1131" s="8" t="s">
        <v>1647</v>
      </c>
      <c r="C1131" s="8" t="s">
        <v>1651</v>
      </c>
      <c r="D1131" s="9">
        <f t="shared" si="51"/>
        <v>454</v>
      </c>
      <c r="E1131" s="9">
        <f>LOOKUP(C1131,$X$3:$AA$4)</f>
        <v>10</v>
      </c>
      <c r="F1131" s="16">
        <f>INDEX($J$3:$N$7,MATCH(B1131,$J$3:$J$7,0),MATCH(C1131,$J$3:$N$3,0))</f>
        <v>0.4</v>
      </c>
      <c r="G1131" s="9">
        <f t="shared" si="52"/>
        <v>6</v>
      </c>
      <c r="H1131" s="9">
        <f>G1131*D1131</f>
        <v>2724</v>
      </c>
      <c r="I1131" s="22"/>
      <c r="P1131" s="1" t="str">
        <f t="shared" si="53"/>
        <v>39115DelhiBulb</v>
      </c>
      <c r="Q1131" s="1">
        <v>39115</v>
      </c>
      <c r="R1131" s="1" t="s">
        <v>1646</v>
      </c>
      <c r="S1131" s="1" t="s">
        <v>1649</v>
      </c>
      <c r="T1131">
        <v>500</v>
      </c>
    </row>
    <row r="1132" spans="1:20" x14ac:dyDescent="0.3">
      <c r="A1132" s="8">
        <v>39133</v>
      </c>
      <c r="B1132" s="8" t="s">
        <v>1653</v>
      </c>
      <c r="C1132" s="8" t="s">
        <v>1648</v>
      </c>
      <c r="D1132" s="9">
        <f t="shared" si="51"/>
        <v>127</v>
      </c>
      <c r="E1132" s="9">
        <f>LOOKUP(C1132,$X$3:$AA$4)</f>
        <v>200</v>
      </c>
      <c r="F1132" s="16">
        <f>INDEX($J$3:$N$7,MATCH(B1132,$J$3:$J$7,0),MATCH(C1132,$J$3:$N$3,0))</f>
        <v>0.09</v>
      </c>
      <c r="G1132" s="9">
        <f t="shared" si="52"/>
        <v>182</v>
      </c>
      <c r="H1132" s="9">
        <f>G1132*D1132</f>
        <v>23114</v>
      </c>
      <c r="I1132" s="22"/>
      <c r="P1132" s="1" t="str">
        <f t="shared" si="53"/>
        <v>39181DelhiLaptop</v>
      </c>
      <c r="Q1132" s="1">
        <v>39181</v>
      </c>
      <c r="R1132" s="1" t="s">
        <v>1646</v>
      </c>
      <c r="S1132" s="1" t="s">
        <v>1648</v>
      </c>
      <c r="T1132">
        <v>215</v>
      </c>
    </row>
    <row r="1133" spans="1:20" x14ac:dyDescent="0.3">
      <c r="A1133" s="8">
        <v>39133</v>
      </c>
      <c r="B1133" s="8" t="s">
        <v>1653</v>
      </c>
      <c r="C1133" s="8" t="s">
        <v>1649</v>
      </c>
      <c r="D1133" s="9">
        <f t="shared" si="51"/>
        <v>302</v>
      </c>
      <c r="E1133" s="9">
        <f>LOOKUP(C1133,$X$3:$AA$4)</f>
        <v>10</v>
      </c>
      <c r="F1133" s="16">
        <f>INDEX($J$3:$N$7,MATCH(B1133,$J$3:$J$7,0),MATCH(C1133,$J$3:$N$3,0))</f>
        <v>0.08</v>
      </c>
      <c r="G1133" s="9">
        <f t="shared" si="52"/>
        <v>9.2000000000000011</v>
      </c>
      <c r="H1133" s="9">
        <f>G1133*D1133</f>
        <v>2778.4000000000005</v>
      </c>
      <c r="I1133" s="22"/>
      <c r="P1133" s="1" t="str">
        <f t="shared" si="53"/>
        <v>39097JaipurBulb</v>
      </c>
      <c r="Q1133" s="1">
        <v>39097</v>
      </c>
      <c r="R1133" s="1" t="s">
        <v>1653</v>
      </c>
      <c r="S1133" s="1" t="s">
        <v>1649</v>
      </c>
      <c r="T1133">
        <v>123</v>
      </c>
    </row>
    <row r="1134" spans="1:20" x14ac:dyDescent="0.3">
      <c r="A1134" s="8">
        <v>39133</v>
      </c>
      <c r="B1134" s="8" t="s">
        <v>1653</v>
      </c>
      <c r="C1134" s="8" t="s">
        <v>1650</v>
      </c>
      <c r="D1134" s="9">
        <f t="shared" si="51"/>
        <v>299</v>
      </c>
      <c r="E1134" s="9">
        <f>LOOKUP(C1134,$X$3:$AA$4)</f>
        <v>500</v>
      </c>
      <c r="F1134" s="16">
        <f>INDEX($J$3:$N$7,MATCH(B1134,$J$3:$J$7,0),MATCH(C1134,$J$3:$N$3,0))</f>
        <v>0.2</v>
      </c>
      <c r="G1134" s="9">
        <f t="shared" si="52"/>
        <v>400</v>
      </c>
      <c r="H1134" s="9">
        <f>G1134*D1134</f>
        <v>119600</v>
      </c>
      <c r="I1134" s="22"/>
      <c r="P1134" s="1" t="str">
        <f t="shared" si="53"/>
        <v>39101Jaipuriphone</v>
      </c>
      <c r="Q1134" s="1">
        <v>39101</v>
      </c>
      <c r="R1134" s="1" t="s">
        <v>1653</v>
      </c>
      <c r="S1134" s="1" t="s">
        <v>1650</v>
      </c>
      <c r="T1134">
        <v>332</v>
      </c>
    </row>
    <row r="1135" spans="1:20" x14ac:dyDescent="0.3">
      <c r="A1135" s="8">
        <v>39133</v>
      </c>
      <c r="B1135" s="8" t="s">
        <v>1653</v>
      </c>
      <c r="C1135" s="8" t="s">
        <v>1651</v>
      </c>
      <c r="D1135" s="9">
        <f t="shared" si="51"/>
        <v>360</v>
      </c>
      <c r="E1135" s="9">
        <f>LOOKUP(C1135,$X$3:$AA$4)</f>
        <v>10</v>
      </c>
      <c r="F1135" s="16">
        <f>INDEX($J$3:$N$7,MATCH(B1135,$J$3:$J$7,0),MATCH(C1135,$J$3:$N$3,0))</f>
        <v>0.36</v>
      </c>
      <c r="G1135" s="9">
        <f t="shared" si="52"/>
        <v>6.4</v>
      </c>
      <c r="H1135" s="9">
        <f>G1135*D1135</f>
        <v>2304</v>
      </c>
      <c r="I1135" s="22"/>
      <c r="P1135" s="1" t="str">
        <f t="shared" si="53"/>
        <v>39186MumbaiChair</v>
      </c>
      <c r="Q1135" s="1">
        <v>39186</v>
      </c>
      <c r="R1135" s="1" t="s">
        <v>1647</v>
      </c>
      <c r="S1135" s="1" t="s">
        <v>1651</v>
      </c>
      <c r="T1135">
        <v>125</v>
      </c>
    </row>
    <row r="1136" spans="1:20" x14ac:dyDescent="0.3">
      <c r="A1136" s="8">
        <v>39133</v>
      </c>
      <c r="B1136" s="8" t="s">
        <v>1654</v>
      </c>
      <c r="C1136" s="8" t="s">
        <v>1648</v>
      </c>
      <c r="D1136" s="9">
        <f t="shared" si="51"/>
        <v>461</v>
      </c>
      <c r="E1136" s="9">
        <f>LOOKUP(C1136,$X$3:$AA$4)</f>
        <v>200</v>
      </c>
      <c r="F1136" s="16">
        <f>INDEX($J$3:$N$7,MATCH(B1136,$J$3:$J$7,0),MATCH(C1136,$J$3:$N$3,0))</f>
        <v>0.05</v>
      </c>
      <c r="G1136" s="9">
        <f t="shared" si="52"/>
        <v>190</v>
      </c>
      <c r="H1136" s="9">
        <f>G1136*D1136</f>
        <v>87590</v>
      </c>
      <c r="I1136" s="22"/>
      <c r="P1136" s="1" t="str">
        <f t="shared" si="53"/>
        <v>39101MumbaiChair</v>
      </c>
      <c r="Q1136" s="1">
        <v>39101</v>
      </c>
      <c r="R1136" s="1" t="s">
        <v>1647</v>
      </c>
      <c r="S1136" s="1" t="s">
        <v>1651</v>
      </c>
      <c r="T1136">
        <v>187</v>
      </c>
    </row>
    <row r="1137" spans="1:20" x14ac:dyDescent="0.3">
      <c r="A1137" s="8">
        <v>39133</v>
      </c>
      <c r="B1137" s="8" t="s">
        <v>1654</v>
      </c>
      <c r="C1137" s="8" t="s">
        <v>1649</v>
      </c>
      <c r="D1137" s="9">
        <f t="shared" si="51"/>
        <v>401</v>
      </c>
      <c r="E1137" s="9">
        <f>LOOKUP(C1137,$X$3:$AA$4)</f>
        <v>10</v>
      </c>
      <c r="F1137" s="16">
        <f>INDEX($J$3:$N$7,MATCH(B1137,$J$3:$J$7,0),MATCH(C1137,$J$3:$N$3,0))</f>
        <v>0.06</v>
      </c>
      <c r="G1137" s="9">
        <f t="shared" si="52"/>
        <v>9.3999999999999986</v>
      </c>
      <c r="H1137" s="9">
        <f>G1137*D1137</f>
        <v>3769.3999999999996</v>
      </c>
      <c r="I1137" s="22"/>
      <c r="P1137" s="1" t="str">
        <f t="shared" si="53"/>
        <v>39180DelhiChair</v>
      </c>
      <c r="Q1137" s="1">
        <v>39180</v>
      </c>
      <c r="R1137" s="1" t="s">
        <v>1646</v>
      </c>
      <c r="S1137" s="1" t="s">
        <v>1651</v>
      </c>
      <c r="T1137">
        <v>125</v>
      </c>
    </row>
    <row r="1138" spans="1:20" x14ac:dyDescent="0.3">
      <c r="A1138" s="8">
        <v>39133</v>
      </c>
      <c r="B1138" s="8" t="s">
        <v>1654</v>
      </c>
      <c r="C1138" s="8" t="s">
        <v>1650</v>
      </c>
      <c r="D1138" s="9">
        <f t="shared" si="51"/>
        <v>221</v>
      </c>
      <c r="E1138" s="9">
        <f>LOOKUP(C1138,$X$3:$AA$4)</f>
        <v>500</v>
      </c>
      <c r="F1138" s="16">
        <f>INDEX($J$3:$N$7,MATCH(B1138,$J$3:$J$7,0),MATCH(C1138,$J$3:$N$3,0))</f>
        <v>0.25</v>
      </c>
      <c r="G1138" s="9">
        <f t="shared" si="52"/>
        <v>375</v>
      </c>
      <c r="H1138" s="9">
        <f>G1138*D1138</f>
        <v>82875</v>
      </c>
      <c r="I1138" s="22"/>
      <c r="P1138" s="1" t="str">
        <f t="shared" si="53"/>
        <v>39123DelhiBulb</v>
      </c>
      <c r="Q1138" s="1">
        <v>39123</v>
      </c>
      <c r="R1138" s="1" t="s">
        <v>1646</v>
      </c>
      <c r="S1138" s="1" t="s">
        <v>1649</v>
      </c>
      <c r="T1138">
        <v>235</v>
      </c>
    </row>
    <row r="1139" spans="1:20" x14ac:dyDescent="0.3">
      <c r="A1139" s="8">
        <v>39133</v>
      </c>
      <c r="B1139" s="8" t="s">
        <v>1654</v>
      </c>
      <c r="C1139" s="8" t="s">
        <v>1651</v>
      </c>
      <c r="D1139" s="9">
        <f t="shared" si="51"/>
        <v>380</v>
      </c>
      <c r="E1139" s="9">
        <f>LOOKUP(C1139,$X$3:$AA$4)</f>
        <v>10</v>
      </c>
      <c r="F1139" s="16">
        <f>INDEX($J$3:$N$7,MATCH(B1139,$J$3:$J$7,0),MATCH(C1139,$J$3:$N$3,0))</f>
        <v>0.4</v>
      </c>
      <c r="G1139" s="9">
        <f t="shared" si="52"/>
        <v>6</v>
      </c>
      <c r="H1139" s="9">
        <f>G1139*D1139</f>
        <v>2280</v>
      </c>
      <c r="I1139" s="22"/>
      <c r="P1139" s="1" t="str">
        <f t="shared" si="53"/>
        <v>39143AgraBulb</v>
      </c>
      <c r="Q1139" s="1">
        <v>39143</v>
      </c>
      <c r="R1139" s="1" t="s">
        <v>1654</v>
      </c>
      <c r="S1139" s="1" t="s">
        <v>1649</v>
      </c>
      <c r="T1139">
        <v>148</v>
      </c>
    </row>
    <row r="1140" spans="1:20" x14ac:dyDescent="0.3">
      <c r="A1140" s="8">
        <v>39134</v>
      </c>
      <c r="B1140" s="8" t="s">
        <v>1646</v>
      </c>
      <c r="C1140" s="8" t="s">
        <v>1648</v>
      </c>
      <c r="D1140" s="9">
        <f t="shared" si="51"/>
        <v>373</v>
      </c>
      <c r="E1140" s="9">
        <f>LOOKUP(C1140,$X$3:$AA$4)</f>
        <v>200</v>
      </c>
      <c r="F1140" s="16">
        <f>INDEX($J$3:$N$7,MATCH(B1140,$J$3:$J$7,0),MATCH(C1140,$J$3:$N$3,0))</f>
        <v>0.13</v>
      </c>
      <c r="G1140" s="9">
        <f t="shared" si="52"/>
        <v>174</v>
      </c>
      <c r="H1140" s="9">
        <f>G1140*D1140</f>
        <v>64902</v>
      </c>
      <c r="I1140" s="22"/>
      <c r="P1140" s="1" t="str">
        <f t="shared" si="53"/>
        <v>39100MumbaiBulb</v>
      </c>
      <c r="Q1140" s="1">
        <v>39100</v>
      </c>
      <c r="R1140" s="1" t="s">
        <v>1647</v>
      </c>
      <c r="S1140" s="1" t="s">
        <v>1649</v>
      </c>
      <c r="T1140">
        <v>350</v>
      </c>
    </row>
    <row r="1141" spans="1:20" x14ac:dyDescent="0.3">
      <c r="A1141" s="8">
        <v>39134</v>
      </c>
      <c r="B1141" s="8" t="s">
        <v>1646</v>
      </c>
      <c r="C1141" s="8" t="s">
        <v>1649</v>
      </c>
      <c r="D1141" s="9">
        <f t="shared" si="51"/>
        <v>463</v>
      </c>
      <c r="E1141" s="9">
        <f>LOOKUP(C1141,$X$3:$AA$4)</f>
        <v>10</v>
      </c>
      <c r="F1141" s="16">
        <f>INDEX($J$3:$N$7,MATCH(B1141,$J$3:$J$7,0),MATCH(C1141,$J$3:$N$3,0))</f>
        <v>0.09</v>
      </c>
      <c r="G1141" s="9">
        <f t="shared" si="52"/>
        <v>9.1</v>
      </c>
      <c r="H1141" s="9">
        <f>G1141*D1141</f>
        <v>4213.3</v>
      </c>
      <c r="I1141" s="22"/>
      <c r="P1141" s="1" t="str">
        <f t="shared" si="53"/>
        <v>39162JaipurLaptop</v>
      </c>
      <c r="Q1141" s="1">
        <v>39162</v>
      </c>
      <c r="R1141" s="1" t="s">
        <v>1653</v>
      </c>
      <c r="S1141" s="1" t="s">
        <v>1648</v>
      </c>
      <c r="T1141">
        <v>364</v>
      </c>
    </row>
    <row r="1142" spans="1:20" x14ac:dyDescent="0.3">
      <c r="A1142" s="8">
        <v>39134</v>
      </c>
      <c r="B1142" s="8" t="s">
        <v>1646</v>
      </c>
      <c r="C1142" s="8" t="s">
        <v>1650</v>
      </c>
      <c r="D1142" s="9">
        <f t="shared" si="51"/>
        <v>227</v>
      </c>
      <c r="E1142" s="9">
        <f>LOOKUP(C1142,$X$3:$AA$4)</f>
        <v>500</v>
      </c>
      <c r="F1142" s="16">
        <f>INDEX($J$3:$N$7,MATCH(B1142,$J$3:$J$7,0),MATCH(C1142,$J$3:$N$3,0))</f>
        <v>0.24</v>
      </c>
      <c r="G1142" s="9">
        <f t="shared" si="52"/>
        <v>380</v>
      </c>
      <c r="H1142" s="9">
        <f>G1142*D1142</f>
        <v>86260</v>
      </c>
      <c r="I1142" s="22"/>
      <c r="P1142" s="1" t="str">
        <f t="shared" si="53"/>
        <v>39102DelhiLaptop</v>
      </c>
      <c r="Q1142" s="1">
        <v>39102</v>
      </c>
      <c r="R1142" s="1" t="s">
        <v>1646</v>
      </c>
      <c r="S1142" s="1" t="s">
        <v>1648</v>
      </c>
      <c r="T1142">
        <v>261</v>
      </c>
    </row>
    <row r="1143" spans="1:20" x14ac:dyDescent="0.3">
      <c r="A1143" s="8">
        <v>39134</v>
      </c>
      <c r="B1143" s="8" t="s">
        <v>1646</v>
      </c>
      <c r="C1143" s="8" t="s">
        <v>1651</v>
      </c>
      <c r="D1143" s="9">
        <f t="shared" si="51"/>
        <v>388</v>
      </c>
      <c r="E1143" s="9">
        <f>LOOKUP(C1143,$X$3:$AA$4)</f>
        <v>10</v>
      </c>
      <c r="F1143" s="16">
        <f>INDEX($J$3:$N$7,MATCH(B1143,$J$3:$J$7,0),MATCH(C1143,$J$3:$N$3,0))</f>
        <v>0.33</v>
      </c>
      <c r="G1143" s="9">
        <f t="shared" si="52"/>
        <v>6.6999999999999993</v>
      </c>
      <c r="H1143" s="9">
        <f>G1143*D1143</f>
        <v>2599.6</v>
      </c>
      <c r="I1143" s="22"/>
      <c r="P1143" s="1" t="str">
        <f t="shared" si="53"/>
        <v>39153AgraLaptop</v>
      </c>
      <c r="Q1143" s="1">
        <v>39153</v>
      </c>
      <c r="R1143" s="1" t="s">
        <v>1654</v>
      </c>
      <c r="S1143" s="1" t="s">
        <v>1648</v>
      </c>
      <c r="T1143">
        <v>481</v>
      </c>
    </row>
    <row r="1144" spans="1:20" x14ac:dyDescent="0.3">
      <c r="A1144" s="8">
        <v>39134</v>
      </c>
      <c r="B1144" s="8" t="s">
        <v>1647</v>
      </c>
      <c r="C1144" s="8" t="s">
        <v>1648</v>
      </c>
      <c r="D1144" s="9">
        <f t="shared" si="51"/>
        <v>221</v>
      </c>
      <c r="E1144" s="9">
        <f>LOOKUP(C1144,$X$3:$AA$4)</f>
        <v>200</v>
      </c>
      <c r="F1144" s="16">
        <f>INDEX($J$3:$N$7,MATCH(B1144,$J$3:$J$7,0),MATCH(C1144,$J$3:$N$3,0))</f>
        <v>0.1</v>
      </c>
      <c r="G1144" s="9">
        <f t="shared" si="52"/>
        <v>180</v>
      </c>
      <c r="H1144" s="9">
        <f>G1144*D1144</f>
        <v>39780</v>
      </c>
      <c r="I1144" s="22"/>
      <c r="P1144" s="1" t="str">
        <f t="shared" si="53"/>
        <v>39077DelhiBulb</v>
      </c>
      <c r="Q1144" s="1">
        <v>39077</v>
      </c>
      <c r="R1144" s="1" t="s">
        <v>1646</v>
      </c>
      <c r="S1144" s="1" t="s">
        <v>1649</v>
      </c>
      <c r="T1144">
        <v>253</v>
      </c>
    </row>
    <row r="1145" spans="1:20" x14ac:dyDescent="0.3">
      <c r="A1145" s="8">
        <v>39134</v>
      </c>
      <c r="B1145" s="8" t="s">
        <v>1647</v>
      </c>
      <c r="C1145" s="8" t="s">
        <v>1649</v>
      </c>
      <c r="D1145" s="9">
        <f t="shared" si="51"/>
        <v>406</v>
      </c>
      <c r="E1145" s="9">
        <f>LOOKUP(C1145,$X$3:$AA$4)</f>
        <v>10</v>
      </c>
      <c r="F1145" s="16">
        <f>INDEX($J$3:$N$7,MATCH(B1145,$J$3:$J$7,0),MATCH(C1145,$J$3:$N$3,0))</f>
        <v>0.05</v>
      </c>
      <c r="G1145" s="9">
        <f t="shared" si="52"/>
        <v>9.5</v>
      </c>
      <c r="H1145" s="9">
        <f>G1145*D1145</f>
        <v>3857</v>
      </c>
      <c r="I1145" s="22"/>
      <c r="P1145" s="1" t="str">
        <f t="shared" si="53"/>
        <v>39159DelhiBulb</v>
      </c>
      <c r="Q1145" s="1">
        <v>39159</v>
      </c>
      <c r="R1145" s="1" t="s">
        <v>1646</v>
      </c>
      <c r="S1145" s="1" t="s">
        <v>1649</v>
      </c>
      <c r="T1145">
        <v>488</v>
      </c>
    </row>
    <row r="1146" spans="1:20" x14ac:dyDescent="0.3">
      <c r="A1146" s="8">
        <v>39134</v>
      </c>
      <c r="B1146" s="8" t="s">
        <v>1647</v>
      </c>
      <c r="C1146" s="8" t="s">
        <v>1650</v>
      </c>
      <c r="D1146" s="9">
        <f t="shared" si="51"/>
        <v>226</v>
      </c>
      <c r="E1146" s="9">
        <f>LOOKUP(C1146,$X$3:$AA$4)</f>
        <v>500</v>
      </c>
      <c r="F1146" s="16">
        <f>INDEX($J$3:$N$7,MATCH(B1146,$J$3:$J$7,0),MATCH(C1146,$J$3:$N$3,0))</f>
        <v>0.2</v>
      </c>
      <c r="G1146" s="9">
        <f t="shared" si="52"/>
        <v>400</v>
      </c>
      <c r="H1146" s="9">
        <f>G1146*D1146</f>
        <v>90400</v>
      </c>
      <c r="I1146" s="22"/>
      <c r="P1146" s="1" t="str">
        <f t="shared" si="53"/>
        <v>39188AgraLaptop</v>
      </c>
      <c r="Q1146" s="1">
        <v>39188</v>
      </c>
      <c r="R1146" s="1" t="s">
        <v>1654</v>
      </c>
      <c r="S1146" s="1" t="s">
        <v>1648</v>
      </c>
      <c r="T1146">
        <v>158</v>
      </c>
    </row>
    <row r="1147" spans="1:20" x14ac:dyDescent="0.3">
      <c r="A1147" s="8">
        <v>39134</v>
      </c>
      <c r="B1147" s="8" t="s">
        <v>1647</v>
      </c>
      <c r="C1147" s="8" t="s">
        <v>1651</v>
      </c>
      <c r="D1147" s="9">
        <f t="shared" si="51"/>
        <v>270</v>
      </c>
      <c r="E1147" s="9">
        <f>LOOKUP(C1147,$X$3:$AA$4)</f>
        <v>10</v>
      </c>
      <c r="F1147" s="16">
        <f>INDEX($J$3:$N$7,MATCH(B1147,$J$3:$J$7,0),MATCH(C1147,$J$3:$N$3,0))</f>
        <v>0.4</v>
      </c>
      <c r="G1147" s="9">
        <f t="shared" si="52"/>
        <v>6</v>
      </c>
      <c r="H1147" s="9">
        <f>G1147*D1147</f>
        <v>1620</v>
      </c>
      <c r="I1147" s="22"/>
      <c r="P1147" s="1" t="str">
        <f t="shared" si="53"/>
        <v>39070MumbaiLaptop</v>
      </c>
      <c r="Q1147" s="1">
        <v>39070</v>
      </c>
      <c r="R1147" s="1" t="s">
        <v>1647</v>
      </c>
      <c r="S1147" s="1" t="s">
        <v>1648</v>
      </c>
      <c r="T1147">
        <v>137</v>
      </c>
    </row>
    <row r="1148" spans="1:20" x14ac:dyDescent="0.3">
      <c r="A1148" s="8">
        <v>39134</v>
      </c>
      <c r="B1148" s="8" t="s">
        <v>1653</v>
      </c>
      <c r="C1148" s="8" t="s">
        <v>1648</v>
      </c>
      <c r="D1148" s="9">
        <f t="shared" si="51"/>
        <v>420</v>
      </c>
      <c r="E1148" s="9">
        <f>LOOKUP(C1148,$X$3:$AA$4)</f>
        <v>200</v>
      </c>
      <c r="F1148" s="16">
        <f>INDEX($J$3:$N$7,MATCH(B1148,$J$3:$J$7,0),MATCH(C1148,$J$3:$N$3,0))</f>
        <v>0.09</v>
      </c>
      <c r="G1148" s="9">
        <f t="shared" si="52"/>
        <v>182</v>
      </c>
      <c r="H1148" s="9">
        <f>G1148*D1148</f>
        <v>76440</v>
      </c>
      <c r="I1148" s="22"/>
      <c r="P1148" s="1" t="str">
        <f t="shared" si="53"/>
        <v>39095AgraLaptop</v>
      </c>
      <c r="Q1148" s="1">
        <v>39095</v>
      </c>
      <c r="R1148" s="1" t="s">
        <v>1654</v>
      </c>
      <c r="S1148" s="1" t="s">
        <v>1648</v>
      </c>
      <c r="T1148">
        <v>136</v>
      </c>
    </row>
    <row r="1149" spans="1:20" x14ac:dyDescent="0.3">
      <c r="A1149" s="8">
        <v>39134</v>
      </c>
      <c r="B1149" s="8" t="s">
        <v>1653</v>
      </c>
      <c r="C1149" s="8" t="s">
        <v>1649</v>
      </c>
      <c r="D1149" s="9">
        <f t="shared" si="51"/>
        <v>161</v>
      </c>
      <c r="E1149" s="9">
        <f>LOOKUP(C1149,$X$3:$AA$4)</f>
        <v>10</v>
      </c>
      <c r="F1149" s="16">
        <f>INDEX($J$3:$N$7,MATCH(B1149,$J$3:$J$7,0),MATCH(C1149,$J$3:$N$3,0))</f>
        <v>0.08</v>
      </c>
      <c r="G1149" s="9">
        <f t="shared" si="52"/>
        <v>9.2000000000000011</v>
      </c>
      <c r="H1149" s="9">
        <f>G1149*D1149</f>
        <v>1481.2000000000003</v>
      </c>
      <c r="I1149" s="22"/>
      <c r="P1149" s="1" t="str">
        <f t="shared" si="53"/>
        <v>39063MumbaiBulb</v>
      </c>
      <c r="Q1149" s="1">
        <v>39063</v>
      </c>
      <c r="R1149" t="s">
        <v>1647</v>
      </c>
      <c r="S1149" t="s">
        <v>1649</v>
      </c>
      <c r="T1149">
        <v>174</v>
      </c>
    </row>
    <row r="1150" spans="1:20" x14ac:dyDescent="0.3">
      <c r="A1150" s="8">
        <v>39134</v>
      </c>
      <c r="B1150" s="8" t="s">
        <v>1653</v>
      </c>
      <c r="C1150" s="8" t="s">
        <v>1650</v>
      </c>
      <c r="D1150" s="9">
        <f t="shared" si="51"/>
        <v>283</v>
      </c>
      <c r="E1150" s="9">
        <f>LOOKUP(C1150,$X$3:$AA$4)</f>
        <v>500</v>
      </c>
      <c r="F1150" s="16">
        <f>INDEX($J$3:$N$7,MATCH(B1150,$J$3:$J$7,0),MATCH(C1150,$J$3:$N$3,0))</f>
        <v>0.2</v>
      </c>
      <c r="G1150" s="9">
        <f t="shared" si="52"/>
        <v>400</v>
      </c>
      <c r="H1150" s="9">
        <f>G1150*D1150</f>
        <v>113200</v>
      </c>
      <c r="I1150" s="22"/>
      <c r="P1150" s="1" t="str">
        <f t="shared" si="53"/>
        <v>39079Agraiphone</v>
      </c>
      <c r="Q1150" s="1">
        <v>39079</v>
      </c>
      <c r="R1150" s="1" t="s">
        <v>1654</v>
      </c>
      <c r="S1150" s="1" t="s">
        <v>1650</v>
      </c>
      <c r="T1150">
        <v>495</v>
      </c>
    </row>
    <row r="1151" spans="1:20" x14ac:dyDescent="0.3">
      <c r="A1151" s="8">
        <v>39134</v>
      </c>
      <c r="B1151" s="8" t="s">
        <v>1653</v>
      </c>
      <c r="C1151" s="8" t="s">
        <v>1651</v>
      </c>
      <c r="D1151" s="9">
        <f t="shared" si="51"/>
        <v>498</v>
      </c>
      <c r="E1151" s="9">
        <f>LOOKUP(C1151,$X$3:$AA$4)</f>
        <v>10</v>
      </c>
      <c r="F1151" s="16">
        <f>INDEX($J$3:$N$7,MATCH(B1151,$J$3:$J$7,0),MATCH(C1151,$J$3:$N$3,0))</f>
        <v>0.36</v>
      </c>
      <c r="G1151" s="9">
        <f t="shared" si="52"/>
        <v>6.4</v>
      </c>
      <c r="H1151" s="9">
        <f>G1151*D1151</f>
        <v>3187.2000000000003</v>
      </c>
      <c r="I1151" s="22"/>
      <c r="P1151" s="1" t="str">
        <f t="shared" si="53"/>
        <v>39144JaipurChair</v>
      </c>
      <c r="Q1151" s="1">
        <v>39144</v>
      </c>
      <c r="R1151" s="1" t="s">
        <v>1653</v>
      </c>
      <c r="S1151" s="1" t="s">
        <v>1651</v>
      </c>
      <c r="T1151">
        <v>254</v>
      </c>
    </row>
    <row r="1152" spans="1:20" x14ac:dyDescent="0.3">
      <c r="A1152" s="8">
        <v>39134</v>
      </c>
      <c r="B1152" s="8" t="s">
        <v>1654</v>
      </c>
      <c r="C1152" s="8" t="s">
        <v>1648</v>
      </c>
      <c r="D1152" s="9">
        <f t="shared" si="51"/>
        <v>115</v>
      </c>
      <c r="E1152" s="9">
        <f>LOOKUP(C1152,$X$3:$AA$4)</f>
        <v>200</v>
      </c>
      <c r="F1152" s="16">
        <f>INDEX($J$3:$N$7,MATCH(B1152,$J$3:$J$7,0),MATCH(C1152,$J$3:$N$3,0))</f>
        <v>0.05</v>
      </c>
      <c r="G1152" s="9">
        <f t="shared" si="52"/>
        <v>190</v>
      </c>
      <c r="H1152" s="9">
        <f>G1152*D1152</f>
        <v>21850</v>
      </c>
      <c r="I1152" s="22"/>
      <c r="P1152" s="1" t="str">
        <f t="shared" si="53"/>
        <v>39105DelhiBulb</v>
      </c>
      <c r="Q1152" s="1">
        <v>39105</v>
      </c>
      <c r="R1152" s="1" t="s">
        <v>1646</v>
      </c>
      <c r="S1152" s="1" t="s">
        <v>1649</v>
      </c>
      <c r="T1152">
        <v>347</v>
      </c>
    </row>
    <row r="1153" spans="1:20" x14ac:dyDescent="0.3">
      <c r="A1153" s="8">
        <v>39134</v>
      </c>
      <c r="B1153" s="8" t="s">
        <v>1654</v>
      </c>
      <c r="C1153" s="8" t="s">
        <v>1649</v>
      </c>
      <c r="D1153" s="9">
        <f t="shared" si="51"/>
        <v>473</v>
      </c>
      <c r="E1153" s="9">
        <f>LOOKUP(C1153,$X$3:$AA$4)</f>
        <v>10</v>
      </c>
      <c r="F1153" s="16">
        <f>INDEX($J$3:$N$7,MATCH(B1153,$J$3:$J$7,0),MATCH(C1153,$J$3:$N$3,0))</f>
        <v>0.06</v>
      </c>
      <c r="G1153" s="9">
        <f t="shared" si="52"/>
        <v>9.3999999999999986</v>
      </c>
      <c r="H1153" s="9">
        <f>G1153*D1153</f>
        <v>4446.1999999999989</v>
      </c>
      <c r="I1153" s="22"/>
      <c r="P1153" s="1" t="str">
        <f t="shared" si="53"/>
        <v>39148AgraChair</v>
      </c>
      <c r="Q1153" s="1">
        <v>39148</v>
      </c>
      <c r="R1153" s="1" t="s">
        <v>1654</v>
      </c>
      <c r="S1153" s="1" t="s">
        <v>1651</v>
      </c>
      <c r="T1153">
        <v>308</v>
      </c>
    </row>
    <row r="1154" spans="1:20" x14ac:dyDescent="0.3">
      <c r="A1154" s="8">
        <v>39134</v>
      </c>
      <c r="B1154" s="8" t="s">
        <v>1654</v>
      </c>
      <c r="C1154" s="8" t="s">
        <v>1650</v>
      </c>
      <c r="D1154" s="9">
        <f t="shared" si="51"/>
        <v>217</v>
      </c>
      <c r="E1154" s="9">
        <f>LOOKUP(C1154,$X$3:$AA$4)</f>
        <v>500</v>
      </c>
      <c r="F1154" s="16">
        <f>INDEX($J$3:$N$7,MATCH(B1154,$J$3:$J$7,0),MATCH(C1154,$J$3:$N$3,0))</f>
        <v>0.25</v>
      </c>
      <c r="G1154" s="9">
        <f t="shared" si="52"/>
        <v>375</v>
      </c>
      <c r="H1154" s="9">
        <f>G1154*D1154</f>
        <v>81375</v>
      </c>
      <c r="I1154" s="22"/>
      <c r="P1154" s="1" t="str">
        <f t="shared" si="53"/>
        <v>39168MumbaiChair</v>
      </c>
      <c r="Q1154" s="1">
        <v>39168</v>
      </c>
      <c r="R1154" s="1" t="s">
        <v>1647</v>
      </c>
      <c r="S1154" s="1" t="s">
        <v>1651</v>
      </c>
      <c r="T1154">
        <v>385</v>
      </c>
    </row>
    <row r="1155" spans="1:20" x14ac:dyDescent="0.3">
      <c r="A1155" s="8">
        <v>39134</v>
      </c>
      <c r="B1155" s="8" t="s">
        <v>1654</v>
      </c>
      <c r="C1155" s="8" t="s">
        <v>1651</v>
      </c>
      <c r="D1155" s="9">
        <f t="shared" si="51"/>
        <v>381</v>
      </c>
      <c r="E1155" s="9">
        <f>LOOKUP(C1155,$X$3:$AA$4)</f>
        <v>10</v>
      </c>
      <c r="F1155" s="16">
        <f>INDEX($J$3:$N$7,MATCH(B1155,$J$3:$J$7,0),MATCH(C1155,$J$3:$N$3,0))</f>
        <v>0.4</v>
      </c>
      <c r="G1155" s="9">
        <f t="shared" si="52"/>
        <v>6</v>
      </c>
      <c r="H1155" s="9">
        <f>G1155*D1155</f>
        <v>2286</v>
      </c>
      <c r="I1155" s="22"/>
      <c r="P1155" s="1" t="str">
        <f t="shared" si="53"/>
        <v>39093Delhiiphone</v>
      </c>
      <c r="Q1155" s="1">
        <v>39093</v>
      </c>
      <c r="R1155" s="1" t="s">
        <v>1646</v>
      </c>
      <c r="S1155" s="1" t="s">
        <v>1650</v>
      </c>
      <c r="T1155">
        <v>103</v>
      </c>
    </row>
    <row r="1156" spans="1:20" x14ac:dyDescent="0.3">
      <c r="A1156" s="8">
        <v>39135</v>
      </c>
      <c r="B1156" s="8" t="s">
        <v>1646</v>
      </c>
      <c r="C1156" s="8" t="s">
        <v>1648</v>
      </c>
      <c r="D1156" s="9">
        <f t="shared" si="51"/>
        <v>409</v>
      </c>
      <c r="E1156" s="9">
        <f>LOOKUP(C1156,$X$3:$AA$4)</f>
        <v>200</v>
      </c>
      <c r="F1156" s="16">
        <f>INDEX($J$3:$N$7,MATCH(B1156,$J$3:$J$7,0),MATCH(C1156,$J$3:$N$3,0))</f>
        <v>0.13</v>
      </c>
      <c r="G1156" s="9">
        <f t="shared" si="52"/>
        <v>174</v>
      </c>
      <c r="H1156" s="9">
        <f>G1156*D1156</f>
        <v>71166</v>
      </c>
      <c r="I1156" s="22"/>
      <c r="P1156" s="1" t="str">
        <f t="shared" si="53"/>
        <v>39143Delhiiphone</v>
      </c>
      <c r="Q1156" s="1">
        <v>39143</v>
      </c>
      <c r="R1156" s="1" t="s">
        <v>1646</v>
      </c>
      <c r="S1156" s="1" t="s">
        <v>1650</v>
      </c>
      <c r="T1156">
        <v>215</v>
      </c>
    </row>
    <row r="1157" spans="1:20" x14ac:dyDescent="0.3">
      <c r="A1157" s="8">
        <v>39135</v>
      </c>
      <c r="B1157" s="8" t="s">
        <v>1646</v>
      </c>
      <c r="C1157" s="8" t="s">
        <v>1649</v>
      </c>
      <c r="D1157" s="9">
        <f t="shared" ref="D1157:D1220" si="54">VLOOKUP(A1157&amp;B1157&amp;C1157,$P$4:$T$2061,5,0)</f>
        <v>128</v>
      </c>
      <c r="E1157" s="9">
        <f>LOOKUP(C1157,$X$3:$AA$4)</f>
        <v>10</v>
      </c>
      <c r="F1157" s="16">
        <f>INDEX($J$3:$N$7,MATCH(B1157,$J$3:$J$7,0),MATCH(C1157,$J$3:$N$3,0))</f>
        <v>0.09</v>
      </c>
      <c r="G1157" s="9">
        <f t="shared" ref="G1157:G1220" si="55">E1157*(1-F1157)</f>
        <v>9.1</v>
      </c>
      <c r="H1157" s="9">
        <f>G1157*D1157</f>
        <v>1164.8</v>
      </c>
      <c r="I1157" s="22"/>
      <c r="P1157" s="1" t="str">
        <f t="shared" ref="P1157:P1220" si="56">Q1157&amp;R1157&amp;S1157</f>
        <v>39104Jaipuriphone</v>
      </c>
      <c r="Q1157" s="1">
        <v>39104</v>
      </c>
      <c r="R1157" s="1" t="s">
        <v>1653</v>
      </c>
      <c r="S1157" s="1" t="s">
        <v>1650</v>
      </c>
      <c r="T1157">
        <v>293</v>
      </c>
    </row>
    <row r="1158" spans="1:20" x14ac:dyDescent="0.3">
      <c r="A1158" s="8">
        <v>39135</v>
      </c>
      <c r="B1158" s="8" t="s">
        <v>1646</v>
      </c>
      <c r="C1158" s="8" t="s">
        <v>1650</v>
      </c>
      <c r="D1158" s="9">
        <f t="shared" si="54"/>
        <v>183</v>
      </c>
      <c r="E1158" s="9">
        <f>LOOKUP(C1158,$X$3:$AA$4)</f>
        <v>500</v>
      </c>
      <c r="F1158" s="16">
        <f>INDEX($J$3:$N$7,MATCH(B1158,$J$3:$J$7,0),MATCH(C1158,$J$3:$N$3,0))</f>
        <v>0.24</v>
      </c>
      <c r="G1158" s="9">
        <f t="shared" si="55"/>
        <v>380</v>
      </c>
      <c r="H1158" s="9">
        <f>G1158*D1158</f>
        <v>69540</v>
      </c>
      <c r="I1158" s="22"/>
      <c r="P1158" s="1" t="str">
        <f t="shared" si="56"/>
        <v>39160AgraBulb</v>
      </c>
      <c r="Q1158" s="1">
        <v>39160</v>
      </c>
      <c r="R1158" s="1" t="s">
        <v>1654</v>
      </c>
      <c r="S1158" s="1" t="s">
        <v>1649</v>
      </c>
      <c r="T1158">
        <v>230</v>
      </c>
    </row>
    <row r="1159" spans="1:20" x14ac:dyDescent="0.3">
      <c r="A1159" s="8">
        <v>39135</v>
      </c>
      <c r="B1159" s="8" t="s">
        <v>1646</v>
      </c>
      <c r="C1159" s="8" t="s">
        <v>1651</v>
      </c>
      <c r="D1159" s="9">
        <f t="shared" si="54"/>
        <v>407</v>
      </c>
      <c r="E1159" s="9">
        <f>LOOKUP(C1159,$X$3:$AA$4)</f>
        <v>10</v>
      </c>
      <c r="F1159" s="16">
        <f>INDEX($J$3:$N$7,MATCH(B1159,$J$3:$J$7,0),MATCH(C1159,$J$3:$N$3,0))</f>
        <v>0.33</v>
      </c>
      <c r="G1159" s="9">
        <f t="shared" si="55"/>
        <v>6.6999999999999993</v>
      </c>
      <c r="H1159" s="9">
        <f>G1159*D1159</f>
        <v>2726.8999999999996</v>
      </c>
      <c r="I1159" s="22"/>
      <c r="P1159" s="1" t="str">
        <f t="shared" si="56"/>
        <v>39114Mumbaiiphone</v>
      </c>
      <c r="Q1159" s="1">
        <v>39114</v>
      </c>
      <c r="R1159" s="1" t="s">
        <v>1647</v>
      </c>
      <c r="S1159" s="1" t="s">
        <v>1650</v>
      </c>
      <c r="T1159">
        <v>456</v>
      </c>
    </row>
    <row r="1160" spans="1:20" x14ac:dyDescent="0.3">
      <c r="A1160" s="8">
        <v>39135</v>
      </c>
      <c r="B1160" s="8" t="s">
        <v>1647</v>
      </c>
      <c r="C1160" s="8" t="s">
        <v>1648</v>
      </c>
      <c r="D1160" s="9">
        <f t="shared" si="54"/>
        <v>337</v>
      </c>
      <c r="E1160" s="9">
        <f>LOOKUP(C1160,$X$3:$AA$4)</f>
        <v>200</v>
      </c>
      <c r="F1160" s="16">
        <f>INDEX($J$3:$N$7,MATCH(B1160,$J$3:$J$7,0),MATCH(C1160,$J$3:$N$3,0))</f>
        <v>0.1</v>
      </c>
      <c r="G1160" s="9">
        <f t="shared" si="55"/>
        <v>180</v>
      </c>
      <c r="H1160" s="9">
        <f>G1160*D1160</f>
        <v>60660</v>
      </c>
      <c r="I1160" s="22"/>
      <c r="P1160" s="1" t="str">
        <f t="shared" si="56"/>
        <v>39130AgraBulb</v>
      </c>
      <c r="Q1160" s="1">
        <v>39130</v>
      </c>
      <c r="R1160" s="1" t="s">
        <v>1654</v>
      </c>
      <c r="S1160" s="1" t="s">
        <v>1649</v>
      </c>
      <c r="T1160">
        <v>318</v>
      </c>
    </row>
    <row r="1161" spans="1:20" x14ac:dyDescent="0.3">
      <c r="A1161" s="8">
        <v>39135</v>
      </c>
      <c r="B1161" s="8" t="s">
        <v>1647</v>
      </c>
      <c r="C1161" s="8" t="s">
        <v>1649</v>
      </c>
      <c r="D1161" s="9">
        <f t="shared" si="54"/>
        <v>403</v>
      </c>
      <c r="E1161" s="9">
        <f>LOOKUP(C1161,$X$3:$AA$4)</f>
        <v>10</v>
      </c>
      <c r="F1161" s="16">
        <f>INDEX($J$3:$N$7,MATCH(B1161,$J$3:$J$7,0),MATCH(C1161,$J$3:$N$3,0))</f>
        <v>0.05</v>
      </c>
      <c r="G1161" s="9">
        <f t="shared" si="55"/>
        <v>9.5</v>
      </c>
      <c r="H1161" s="9">
        <f>G1161*D1161</f>
        <v>3828.5</v>
      </c>
      <c r="I1161" s="22"/>
      <c r="P1161" s="1" t="str">
        <f t="shared" si="56"/>
        <v>39136Jaipuriphone</v>
      </c>
      <c r="Q1161" s="1">
        <v>39136</v>
      </c>
      <c r="R1161" s="1" t="s">
        <v>1653</v>
      </c>
      <c r="S1161" s="1" t="s">
        <v>1650</v>
      </c>
      <c r="T1161">
        <v>368</v>
      </c>
    </row>
    <row r="1162" spans="1:20" x14ac:dyDescent="0.3">
      <c r="A1162" s="8">
        <v>39135</v>
      </c>
      <c r="B1162" s="8" t="s">
        <v>1647</v>
      </c>
      <c r="C1162" s="8" t="s">
        <v>1650</v>
      </c>
      <c r="D1162" s="9">
        <f t="shared" si="54"/>
        <v>453</v>
      </c>
      <c r="E1162" s="9">
        <f>LOOKUP(C1162,$X$3:$AA$4)</f>
        <v>500</v>
      </c>
      <c r="F1162" s="16">
        <f>INDEX($J$3:$N$7,MATCH(B1162,$J$3:$J$7,0),MATCH(C1162,$J$3:$N$3,0))</f>
        <v>0.2</v>
      </c>
      <c r="G1162" s="9">
        <f t="shared" si="55"/>
        <v>400</v>
      </c>
      <c r="H1162" s="9">
        <f>G1162*D1162</f>
        <v>181200</v>
      </c>
      <c r="I1162" s="22"/>
      <c r="P1162" s="1" t="str">
        <f t="shared" si="56"/>
        <v>39187MumbaiChair</v>
      </c>
      <c r="Q1162" s="1">
        <v>39187</v>
      </c>
      <c r="R1162" s="1" t="s">
        <v>1647</v>
      </c>
      <c r="S1162" s="1" t="s">
        <v>1651</v>
      </c>
      <c r="T1162">
        <v>324</v>
      </c>
    </row>
    <row r="1163" spans="1:20" x14ac:dyDescent="0.3">
      <c r="A1163" s="8">
        <v>39135</v>
      </c>
      <c r="B1163" s="8" t="s">
        <v>1647</v>
      </c>
      <c r="C1163" s="8" t="s">
        <v>1651</v>
      </c>
      <c r="D1163" s="9">
        <f t="shared" si="54"/>
        <v>262</v>
      </c>
      <c r="E1163" s="9">
        <f>LOOKUP(C1163,$X$3:$AA$4)</f>
        <v>10</v>
      </c>
      <c r="F1163" s="16">
        <f>INDEX($J$3:$N$7,MATCH(B1163,$J$3:$J$7,0),MATCH(C1163,$J$3:$N$3,0))</f>
        <v>0.4</v>
      </c>
      <c r="G1163" s="9">
        <f t="shared" si="55"/>
        <v>6</v>
      </c>
      <c r="H1163" s="9">
        <f>G1163*D1163</f>
        <v>1572</v>
      </c>
      <c r="I1163" s="22"/>
      <c r="P1163" s="1" t="str">
        <f t="shared" si="56"/>
        <v>39143MumbaiLaptop</v>
      </c>
      <c r="Q1163" s="1">
        <v>39143</v>
      </c>
      <c r="R1163" s="1" t="s">
        <v>1647</v>
      </c>
      <c r="S1163" s="1" t="s">
        <v>1648</v>
      </c>
      <c r="T1163">
        <v>493</v>
      </c>
    </row>
    <row r="1164" spans="1:20" x14ac:dyDescent="0.3">
      <c r="A1164" s="8">
        <v>39135</v>
      </c>
      <c r="B1164" s="8" t="s">
        <v>1653</v>
      </c>
      <c r="C1164" s="8" t="s">
        <v>1648</v>
      </c>
      <c r="D1164" s="9">
        <f t="shared" si="54"/>
        <v>489</v>
      </c>
      <c r="E1164" s="9">
        <f>LOOKUP(C1164,$X$3:$AA$4)</f>
        <v>200</v>
      </c>
      <c r="F1164" s="16">
        <f>INDEX($J$3:$N$7,MATCH(B1164,$J$3:$J$7,0),MATCH(C1164,$J$3:$N$3,0))</f>
        <v>0.09</v>
      </c>
      <c r="G1164" s="9">
        <f t="shared" si="55"/>
        <v>182</v>
      </c>
      <c r="H1164" s="9">
        <f>G1164*D1164</f>
        <v>88998</v>
      </c>
      <c r="I1164" s="22"/>
      <c r="P1164" s="1" t="str">
        <f t="shared" si="56"/>
        <v>39159Mumbaiiphone</v>
      </c>
      <c r="Q1164" s="1">
        <v>39159</v>
      </c>
      <c r="R1164" s="1" t="s">
        <v>1647</v>
      </c>
      <c r="S1164" s="1" t="s">
        <v>1650</v>
      </c>
      <c r="T1164">
        <v>467</v>
      </c>
    </row>
    <row r="1165" spans="1:20" x14ac:dyDescent="0.3">
      <c r="A1165" s="8">
        <v>39135</v>
      </c>
      <c r="B1165" s="8" t="s">
        <v>1653</v>
      </c>
      <c r="C1165" s="8" t="s">
        <v>1649</v>
      </c>
      <c r="D1165" s="9">
        <f t="shared" si="54"/>
        <v>454</v>
      </c>
      <c r="E1165" s="9">
        <f>LOOKUP(C1165,$X$3:$AA$4)</f>
        <v>10</v>
      </c>
      <c r="F1165" s="16">
        <f>INDEX($J$3:$N$7,MATCH(B1165,$J$3:$J$7,0),MATCH(C1165,$J$3:$N$3,0))</f>
        <v>0.08</v>
      </c>
      <c r="G1165" s="9">
        <f t="shared" si="55"/>
        <v>9.2000000000000011</v>
      </c>
      <c r="H1165" s="9">
        <f>G1165*D1165</f>
        <v>4176.8</v>
      </c>
      <c r="I1165" s="22"/>
      <c r="P1165" s="1" t="str">
        <f t="shared" si="56"/>
        <v>39064JaipurChair</v>
      </c>
      <c r="Q1165" s="1">
        <v>39064</v>
      </c>
      <c r="R1165" s="1" t="s">
        <v>1653</v>
      </c>
      <c r="S1165" s="1" t="s">
        <v>1651</v>
      </c>
      <c r="T1165">
        <v>323</v>
      </c>
    </row>
    <row r="1166" spans="1:20" x14ac:dyDescent="0.3">
      <c r="A1166" s="8">
        <v>39135</v>
      </c>
      <c r="B1166" s="8" t="s">
        <v>1653</v>
      </c>
      <c r="C1166" s="8" t="s">
        <v>1650</v>
      </c>
      <c r="D1166" s="9">
        <f t="shared" si="54"/>
        <v>437</v>
      </c>
      <c r="E1166" s="9">
        <f>LOOKUP(C1166,$X$3:$AA$4)</f>
        <v>500</v>
      </c>
      <c r="F1166" s="16">
        <f>INDEX($J$3:$N$7,MATCH(B1166,$J$3:$J$7,0),MATCH(C1166,$J$3:$N$3,0))</f>
        <v>0.2</v>
      </c>
      <c r="G1166" s="9">
        <f t="shared" si="55"/>
        <v>400</v>
      </c>
      <c r="H1166" s="9">
        <f>G1166*D1166</f>
        <v>174800</v>
      </c>
      <c r="I1166" s="22"/>
      <c r="P1166" s="1" t="str">
        <f t="shared" si="56"/>
        <v>39096JaipurChair</v>
      </c>
      <c r="Q1166" s="1">
        <v>39096</v>
      </c>
      <c r="R1166" s="1" t="s">
        <v>1653</v>
      </c>
      <c r="S1166" s="1" t="s">
        <v>1651</v>
      </c>
      <c r="T1166">
        <v>458</v>
      </c>
    </row>
    <row r="1167" spans="1:20" x14ac:dyDescent="0.3">
      <c r="A1167" s="8">
        <v>39135</v>
      </c>
      <c r="B1167" s="8" t="s">
        <v>1653</v>
      </c>
      <c r="C1167" s="8" t="s">
        <v>1651</v>
      </c>
      <c r="D1167" s="9">
        <f t="shared" si="54"/>
        <v>260</v>
      </c>
      <c r="E1167" s="9">
        <f>LOOKUP(C1167,$X$3:$AA$4)</f>
        <v>10</v>
      </c>
      <c r="F1167" s="16">
        <f>INDEX($J$3:$N$7,MATCH(B1167,$J$3:$J$7,0),MATCH(C1167,$J$3:$N$3,0))</f>
        <v>0.36</v>
      </c>
      <c r="G1167" s="9">
        <f t="shared" si="55"/>
        <v>6.4</v>
      </c>
      <c r="H1167" s="9">
        <f>G1167*D1167</f>
        <v>1664</v>
      </c>
      <c r="I1167" s="22"/>
      <c r="P1167" s="1" t="str">
        <f t="shared" si="56"/>
        <v>39127JaipurChair</v>
      </c>
      <c r="Q1167" s="1">
        <v>39127</v>
      </c>
      <c r="R1167" s="1" t="s">
        <v>1653</v>
      </c>
      <c r="S1167" s="1" t="s">
        <v>1651</v>
      </c>
      <c r="T1167">
        <v>281</v>
      </c>
    </row>
    <row r="1168" spans="1:20" x14ac:dyDescent="0.3">
      <c r="A1168" s="8">
        <v>39135</v>
      </c>
      <c r="B1168" s="8" t="s">
        <v>1654</v>
      </c>
      <c r="C1168" s="8" t="s">
        <v>1648</v>
      </c>
      <c r="D1168" s="9">
        <f t="shared" si="54"/>
        <v>220</v>
      </c>
      <c r="E1168" s="9">
        <f>LOOKUP(C1168,$X$3:$AA$4)</f>
        <v>200</v>
      </c>
      <c r="F1168" s="16">
        <f>INDEX($J$3:$N$7,MATCH(B1168,$J$3:$J$7,0),MATCH(C1168,$J$3:$N$3,0))</f>
        <v>0.05</v>
      </c>
      <c r="G1168" s="9">
        <f t="shared" si="55"/>
        <v>190</v>
      </c>
      <c r="H1168" s="9">
        <f>G1168*D1168</f>
        <v>41800</v>
      </c>
      <c r="I1168" s="22"/>
      <c r="P1168" s="1" t="str">
        <f t="shared" si="56"/>
        <v>39142JaipurChair</v>
      </c>
      <c r="Q1168" s="1">
        <v>39142</v>
      </c>
      <c r="R1168" s="1" t="s">
        <v>1653</v>
      </c>
      <c r="S1168" s="1" t="s">
        <v>1651</v>
      </c>
      <c r="T1168">
        <v>404</v>
      </c>
    </row>
    <row r="1169" spans="1:20" x14ac:dyDescent="0.3">
      <c r="A1169" s="8">
        <v>39135</v>
      </c>
      <c r="B1169" s="8" t="s">
        <v>1654</v>
      </c>
      <c r="C1169" s="8" t="s">
        <v>1649</v>
      </c>
      <c r="D1169" s="9">
        <f t="shared" si="54"/>
        <v>244</v>
      </c>
      <c r="E1169" s="9">
        <f>LOOKUP(C1169,$X$3:$AA$4)</f>
        <v>10</v>
      </c>
      <c r="F1169" s="16">
        <f>INDEX($J$3:$N$7,MATCH(B1169,$J$3:$J$7,0),MATCH(C1169,$J$3:$N$3,0))</f>
        <v>0.06</v>
      </c>
      <c r="G1169" s="9">
        <f t="shared" si="55"/>
        <v>9.3999999999999986</v>
      </c>
      <c r="H1169" s="9">
        <f>G1169*D1169</f>
        <v>2293.5999999999995</v>
      </c>
      <c r="I1169" s="22"/>
      <c r="P1169" s="1" t="str">
        <f t="shared" si="56"/>
        <v>39191DelhiLaptop</v>
      </c>
      <c r="Q1169" s="1">
        <v>39191</v>
      </c>
      <c r="R1169" s="1" t="s">
        <v>1646</v>
      </c>
      <c r="S1169" s="1" t="s">
        <v>1648</v>
      </c>
      <c r="T1169">
        <v>118</v>
      </c>
    </row>
    <row r="1170" spans="1:20" x14ac:dyDescent="0.3">
      <c r="A1170" s="8">
        <v>39135</v>
      </c>
      <c r="B1170" s="8" t="s">
        <v>1654</v>
      </c>
      <c r="C1170" s="8" t="s">
        <v>1650</v>
      </c>
      <c r="D1170" s="9">
        <f t="shared" si="54"/>
        <v>169</v>
      </c>
      <c r="E1170" s="9">
        <f>LOOKUP(C1170,$X$3:$AA$4)</f>
        <v>500</v>
      </c>
      <c r="F1170" s="16">
        <f>INDEX($J$3:$N$7,MATCH(B1170,$J$3:$J$7,0),MATCH(C1170,$J$3:$N$3,0))</f>
        <v>0.25</v>
      </c>
      <c r="G1170" s="9">
        <f t="shared" si="55"/>
        <v>375</v>
      </c>
      <c r="H1170" s="9">
        <f>G1170*D1170</f>
        <v>63375</v>
      </c>
      <c r="I1170" s="22"/>
      <c r="P1170" s="1" t="str">
        <f t="shared" si="56"/>
        <v>39101AgraBulb</v>
      </c>
      <c r="Q1170" s="1">
        <v>39101</v>
      </c>
      <c r="R1170" s="1" t="s">
        <v>1654</v>
      </c>
      <c r="S1170" s="1" t="s">
        <v>1649</v>
      </c>
      <c r="T1170">
        <v>403</v>
      </c>
    </row>
    <row r="1171" spans="1:20" x14ac:dyDescent="0.3">
      <c r="A1171" s="8">
        <v>39135</v>
      </c>
      <c r="B1171" s="8" t="s">
        <v>1654</v>
      </c>
      <c r="C1171" s="8" t="s">
        <v>1651</v>
      </c>
      <c r="D1171" s="9">
        <f t="shared" si="54"/>
        <v>452</v>
      </c>
      <c r="E1171" s="9">
        <f>LOOKUP(C1171,$X$3:$AA$4)</f>
        <v>10</v>
      </c>
      <c r="F1171" s="16">
        <f>INDEX($J$3:$N$7,MATCH(B1171,$J$3:$J$7,0),MATCH(C1171,$J$3:$N$3,0))</f>
        <v>0.4</v>
      </c>
      <c r="G1171" s="9">
        <f t="shared" si="55"/>
        <v>6</v>
      </c>
      <c r="H1171" s="9">
        <f>G1171*D1171</f>
        <v>2712</v>
      </c>
      <c r="I1171" s="22"/>
      <c r="P1171" s="1" t="str">
        <f t="shared" si="56"/>
        <v>39151MumbaiChair</v>
      </c>
      <c r="Q1171" s="1">
        <v>39151</v>
      </c>
      <c r="R1171" s="1" t="s">
        <v>1647</v>
      </c>
      <c r="S1171" s="1" t="s">
        <v>1651</v>
      </c>
      <c r="T1171">
        <v>239</v>
      </c>
    </row>
    <row r="1172" spans="1:20" x14ac:dyDescent="0.3">
      <c r="A1172" s="8">
        <v>39136</v>
      </c>
      <c r="B1172" s="8" t="s">
        <v>1646</v>
      </c>
      <c r="C1172" s="8" t="s">
        <v>1648</v>
      </c>
      <c r="D1172" s="9">
        <f t="shared" si="54"/>
        <v>144</v>
      </c>
      <c r="E1172" s="9">
        <f>LOOKUP(C1172,$X$3:$AA$4)</f>
        <v>200</v>
      </c>
      <c r="F1172" s="16">
        <f>INDEX($J$3:$N$7,MATCH(B1172,$J$3:$J$7,0),MATCH(C1172,$J$3:$N$3,0))</f>
        <v>0.13</v>
      </c>
      <c r="G1172" s="9">
        <f t="shared" si="55"/>
        <v>174</v>
      </c>
      <c r="H1172" s="9">
        <f>G1172*D1172</f>
        <v>25056</v>
      </c>
      <c r="I1172" s="22"/>
      <c r="P1172" s="1" t="str">
        <f t="shared" si="56"/>
        <v>39063AgraChair</v>
      </c>
      <c r="Q1172" s="1">
        <v>39063</v>
      </c>
      <c r="R1172" t="s">
        <v>1654</v>
      </c>
      <c r="S1172" t="s">
        <v>1651</v>
      </c>
      <c r="T1172">
        <v>347</v>
      </c>
    </row>
    <row r="1173" spans="1:20" x14ac:dyDescent="0.3">
      <c r="A1173" s="8">
        <v>39136</v>
      </c>
      <c r="B1173" s="8" t="s">
        <v>1646</v>
      </c>
      <c r="C1173" s="8" t="s">
        <v>1649</v>
      </c>
      <c r="D1173" s="9">
        <f t="shared" si="54"/>
        <v>147</v>
      </c>
      <c r="E1173" s="9">
        <f>LOOKUP(C1173,$X$3:$AA$4)</f>
        <v>10</v>
      </c>
      <c r="F1173" s="16">
        <f>INDEX($J$3:$N$7,MATCH(B1173,$J$3:$J$7,0),MATCH(C1173,$J$3:$N$3,0))</f>
        <v>0.09</v>
      </c>
      <c r="G1173" s="9">
        <f t="shared" si="55"/>
        <v>9.1</v>
      </c>
      <c r="H1173" s="9">
        <f>G1173*D1173</f>
        <v>1337.7</v>
      </c>
      <c r="I1173" s="22"/>
      <c r="P1173" s="1" t="str">
        <f t="shared" si="56"/>
        <v>39074AgraLaptop</v>
      </c>
      <c r="Q1173" s="1">
        <v>39074</v>
      </c>
      <c r="R1173" s="1" t="s">
        <v>1654</v>
      </c>
      <c r="S1173" s="1" t="s">
        <v>1648</v>
      </c>
      <c r="T1173">
        <v>356</v>
      </c>
    </row>
    <row r="1174" spans="1:20" x14ac:dyDescent="0.3">
      <c r="A1174" s="8">
        <v>39136</v>
      </c>
      <c r="B1174" s="8" t="s">
        <v>1646</v>
      </c>
      <c r="C1174" s="8" t="s">
        <v>1650</v>
      </c>
      <c r="D1174" s="9">
        <f t="shared" si="54"/>
        <v>175</v>
      </c>
      <c r="E1174" s="9">
        <f>LOOKUP(C1174,$X$3:$AA$4)</f>
        <v>500</v>
      </c>
      <c r="F1174" s="16">
        <f>INDEX($J$3:$N$7,MATCH(B1174,$J$3:$J$7,0),MATCH(C1174,$J$3:$N$3,0))</f>
        <v>0.24</v>
      </c>
      <c r="G1174" s="9">
        <f t="shared" si="55"/>
        <v>380</v>
      </c>
      <c r="H1174" s="9">
        <f>G1174*D1174</f>
        <v>66500</v>
      </c>
      <c r="I1174" s="22"/>
      <c r="P1174" s="1" t="str">
        <f t="shared" si="56"/>
        <v>39186DelhiBulb</v>
      </c>
      <c r="Q1174" s="1">
        <v>39186</v>
      </c>
      <c r="R1174" s="1" t="s">
        <v>1646</v>
      </c>
      <c r="S1174" s="1" t="s">
        <v>1649</v>
      </c>
      <c r="T1174">
        <v>412</v>
      </c>
    </row>
    <row r="1175" spans="1:20" x14ac:dyDescent="0.3">
      <c r="A1175" s="8">
        <v>39136</v>
      </c>
      <c r="B1175" s="8" t="s">
        <v>1646</v>
      </c>
      <c r="C1175" s="8" t="s">
        <v>1651</v>
      </c>
      <c r="D1175" s="9">
        <f t="shared" si="54"/>
        <v>287</v>
      </c>
      <c r="E1175" s="9">
        <f>LOOKUP(C1175,$X$3:$AA$4)</f>
        <v>10</v>
      </c>
      <c r="F1175" s="16">
        <f>INDEX($J$3:$N$7,MATCH(B1175,$J$3:$J$7,0),MATCH(C1175,$J$3:$N$3,0))</f>
        <v>0.33</v>
      </c>
      <c r="G1175" s="9">
        <f t="shared" si="55"/>
        <v>6.6999999999999993</v>
      </c>
      <c r="H1175" s="9">
        <f>G1175*D1175</f>
        <v>1922.8999999999999</v>
      </c>
      <c r="I1175" s="22"/>
      <c r="P1175" s="1" t="str">
        <f t="shared" si="56"/>
        <v>39071AgraBulb</v>
      </c>
      <c r="Q1175" s="1">
        <v>39071</v>
      </c>
      <c r="R1175" s="1" t="s">
        <v>1654</v>
      </c>
      <c r="S1175" s="1" t="s">
        <v>1649</v>
      </c>
      <c r="T1175">
        <v>365</v>
      </c>
    </row>
    <row r="1176" spans="1:20" x14ac:dyDescent="0.3">
      <c r="A1176" s="8">
        <v>39136</v>
      </c>
      <c r="B1176" s="8" t="s">
        <v>1647</v>
      </c>
      <c r="C1176" s="8" t="s">
        <v>1648</v>
      </c>
      <c r="D1176" s="9">
        <f t="shared" si="54"/>
        <v>166</v>
      </c>
      <c r="E1176" s="9">
        <f>LOOKUP(C1176,$X$3:$AA$4)</f>
        <v>200</v>
      </c>
      <c r="F1176" s="16">
        <f>INDEX($J$3:$N$7,MATCH(B1176,$J$3:$J$7,0),MATCH(C1176,$J$3:$N$3,0))</f>
        <v>0.1</v>
      </c>
      <c r="G1176" s="9">
        <f t="shared" si="55"/>
        <v>180</v>
      </c>
      <c r="H1176" s="9">
        <f>G1176*D1176</f>
        <v>29880</v>
      </c>
      <c r="I1176" s="22"/>
      <c r="P1176" s="1" t="str">
        <f t="shared" si="56"/>
        <v>39177JaipurChair</v>
      </c>
      <c r="Q1176" s="1">
        <v>39177</v>
      </c>
      <c r="R1176" s="1" t="s">
        <v>1653</v>
      </c>
      <c r="S1176" s="1" t="s">
        <v>1651</v>
      </c>
      <c r="T1176">
        <v>345</v>
      </c>
    </row>
    <row r="1177" spans="1:20" x14ac:dyDescent="0.3">
      <c r="A1177" s="8">
        <v>39136</v>
      </c>
      <c r="B1177" s="8" t="s">
        <v>1647</v>
      </c>
      <c r="C1177" s="8" t="s">
        <v>1649</v>
      </c>
      <c r="D1177" s="9">
        <f t="shared" si="54"/>
        <v>437</v>
      </c>
      <c r="E1177" s="9">
        <f>LOOKUP(C1177,$X$3:$AA$4)</f>
        <v>10</v>
      </c>
      <c r="F1177" s="16">
        <f>INDEX($J$3:$N$7,MATCH(B1177,$J$3:$J$7,0),MATCH(C1177,$J$3:$N$3,0))</f>
        <v>0.05</v>
      </c>
      <c r="G1177" s="9">
        <f t="shared" si="55"/>
        <v>9.5</v>
      </c>
      <c r="H1177" s="9">
        <f>G1177*D1177</f>
        <v>4151.5</v>
      </c>
      <c r="I1177" s="22"/>
      <c r="P1177" s="1" t="str">
        <f t="shared" si="56"/>
        <v>39084JaipurBulb</v>
      </c>
      <c r="Q1177" s="1">
        <v>39084</v>
      </c>
      <c r="R1177" s="1" t="s">
        <v>1653</v>
      </c>
      <c r="S1177" s="1" t="s">
        <v>1649</v>
      </c>
      <c r="T1177">
        <v>308</v>
      </c>
    </row>
    <row r="1178" spans="1:20" x14ac:dyDescent="0.3">
      <c r="A1178" s="8">
        <v>39136</v>
      </c>
      <c r="B1178" s="8" t="s">
        <v>1647</v>
      </c>
      <c r="C1178" s="8" t="s">
        <v>1650</v>
      </c>
      <c r="D1178" s="9">
        <f t="shared" si="54"/>
        <v>500</v>
      </c>
      <c r="E1178" s="9">
        <f>LOOKUP(C1178,$X$3:$AA$4)</f>
        <v>500</v>
      </c>
      <c r="F1178" s="16">
        <f>INDEX($J$3:$N$7,MATCH(B1178,$J$3:$J$7,0),MATCH(C1178,$J$3:$N$3,0))</f>
        <v>0.2</v>
      </c>
      <c r="G1178" s="9">
        <f t="shared" si="55"/>
        <v>400</v>
      </c>
      <c r="H1178" s="9">
        <f>G1178*D1178</f>
        <v>200000</v>
      </c>
      <c r="I1178" s="22"/>
      <c r="P1178" s="1" t="str">
        <f t="shared" si="56"/>
        <v>39125MumbaiLaptop</v>
      </c>
      <c r="Q1178" s="1">
        <v>39125</v>
      </c>
      <c r="R1178" s="1" t="s">
        <v>1647</v>
      </c>
      <c r="S1178" s="1" t="s">
        <v>1648</v>
      </c>
      <c r="T1178">
        <v>257</v>
      </c>
    </row>
    <row r="1179" spans="1:20" x14ac:dyDescent="0.3">
      <c r="A1179" s="8">
        <v>39136</v>
      </c>
      <c r="B1179" s="8" t="s">
        <v>1647</v>
      </c>
      <c r="C1179" s="8" t="s">
        <v>1651</v>
      </c>
      <c r="D1179" s="9">
        <f t="shared" si="54"/>
        <v>434</v>
      </c>
      <c r="E1179" s="9">
        <f>LOOKUP(C1179,$X$3:$AA$4)</f>
        <v>10</v>
      </c>
      <c r="F1179" s="16">
        <f>INDEX($J$3:$N$7,MATCH(B1179,$J$3:$J$7,0),MATCH(C1179,$J$3:$N$3,0))</f>
        <v>0.4</v>
      </c>
      <c r="G1179" s="9">
        <f t="shared" si="55"/>
        <v>6</v>
      </c>
      <c r="H1179" s="9">
        <f>G1179*D1179</f>
        <v>2604</v>
      </c>
      <c r="I1179" s="22"/>
      <c r="P1179" s="1" t="str">
        <f t="shared" si="56"/>
        <v>39140JaipurBulb</v>
      </c>
      <c r="Q1179" s="1">
        <v>39140</v>
      </c>
      <c r="R1179" s="1" t="s">
        <v>1653</v>
      </c>
      <c r="S1179" s="1" t="s">
        <v>1649</v>
      </c>
      <c r="T1179">
        <v>233</v>
      </c>
    </row>
    <row r="1180" spans="1:20" x14ac:dyDescent="0.3">
      <c r="A1180" s="8">
        <v>39136</v>
      </c>
      <c r="B1180" s="8" t="s">
        <v>1653</v>
      </c>
      <c r="C1180" s="8" t="s">
        <v>1648</v>
      </c>
      <c r="D1180" s="9">
        <f t="shared" si="54"/>
        <v>165</v>
      </c>
      <c r="E1180" s="9">
        <f>LOOKUP(C1180,$X$3:$AA$4)</f>
        <v>200</v>
      </c>
      <c r="F1180" s="16">
        <f>INDEX($J$3:$N$7,MATCH(B1180,$J$3:$J$7,0),MATCH(C1180,$J$3:$N$3,0))</f>
        <v>0.09</v>
      </c>
      <c r="G1180" s="9">
        <f t="shared" si="55"/>
        <v>182</v>
      </c>
      <c r="H1180" s="9">
        <f>G1180*D1180</f>
        <v>30030</v>
      </c>
      <c r="I1180" s="22"/>
      <c r="P1180" s="1" t="str">
        <f t="shared" si="56"/>
        <v>39151Agraiphone</v>
      </c>
      <c r="Q1180" s="1">
        <v>39151</v>
      </c>
      <c r="R1180" s="1" t="s">
        <v>1654</v>
      </c>
      <c r="S1180" s="1" t="s">
        <v>1650</v>
      </c>
      <c r="T1180">
        <v>366</v>
      </c>
    </row>
    <row r="1181" spans="1:20" x14ac:dyDescent="0.3">
      <c r="A1181" s="8">
        <v>39136</v>
      </c>
      <c r="B1181" s="8" t="s">
        <v>1653</v>
      </c>
      <c r="C1181" s="8" t="s">
        <v>1649</v>
      </c>
      <c r="D1181" s="9">
        <f t="shared" si="54"/>
        <v>414</v>
      </c>
      <c r="E1181" s="9">
        <f>LOOKUP(C1181,$X$3:$AA$4)</f>
        <v>10</v>
      </c>
      <c r="F1181" s="16">
        <f>INDEX($J$3:$N$7,MATCH(B1181,$J$3:$J$7,0),MATCH(C1181,$J$3:$N$3,0))</f>
        <v>0.08</v>
      </c>
      <c r="G1181" s="9">
        <f t="shared" si="55"/>
        <v>9.2000000000000011</v>
      </c>
      <c r="H1181" s="9">
        <f>G1181*D1181</f>
        <v>3808.8000000000006</v>
      </c>
      <c r="I1181" s="22"/>
      <c r="P1181" s="1" t="str">
        <f t="shared" si="56"/>
        <v>39187Mumbaiiphone</v>
      </c>
      <c r="Q1181" s="1">
        <v>39187</v>
      </c>
      <c r="R1181" s="1" t="s">
        <v>1647</v>
      </c>
      <c r="S1181" s="1" t="s">
        <v>1650</v>
      </c>
      <c r="T1181">
        <v>123</v>
      </c>
    </row>
    <row r="1182" spans="1:20" x14ac:dyDescent="0.3">
      <c r="A1182" s="8">
        <v>39136</v>
      </c>
      <c r="B1182" s="8" t="s">
        <v>1653</v>
      </c>
      <c r="C1182" s="8" t="s">
        <v>1650</v>
      </c>
      <c r="D1182" s="9">
        <f t="shared" si="54"/>
        <v>368</v>
      </c>
      <c r="E1182" s="9">
        <f>LOOKUP(C1182,$X$3:$AA$4)</f>
        <v>500</v>
      </c>
      <c r="F1182" s="16">
        <f>INDEX($J$3:$N$7,MATCH(B1182,$J$3:$J$7,0),MATCH(C1182,$J$3:$N$3,0))</f>
        <v>0.2</v>
      </c>
      <c r="G1182" s="9">
        <f t="shared" si="55"/>
        <v>400</v>
      </c>
      <c r="H1182" s="9">
        <f>G1182*D1182</f>
        <v>147200</v>
      </c>
      <c r="I1182" s="22"/>
      <c r="P1182" s="1" t="str">
        <f t="shared" si="56"/>
        <v>39097MumbaiLaptop</v>
      </c>
      <c r="Q1182" s="1">
        <v>39097</v>
      </c>
      <c r="R1182" s="1" t="s">
        <v>1647</v>
      </c>
      <c r="S1182" s="1" t="s">
        <v>1648</v>
      </c>
      <c r="T1182">
        <v>277</v>
      </c>
    </row>
    <row r="1183" spans="1:20" x14ac:dyDescent="0.3">
      <c r="A1183" s="8">
        <v>39136</v>
      </c>
      <c r="B1183" s="8" t="s">
        <v>1653</v>
      </c>
      <c r="C1183" s="8" t="s">
        <v>1651</v>
      </c>
      <c r="D1183" s="9">
        <f t="shared" si="54"/>
        <v>444</v>
      </c>
      <c r="E1183" s="9">
        <f>LOOKUP(C1183,$X$3:$AA$4)</f>
        <v>10</v>
      </c>
      <c r="F1183" s="16">
        <f>INDEX($J$3:$N$7,MATCH(B1183,$J$3:$J$7,0),MATCH(C1183,$J$3:$N$3,0))</f>
        <v>0.36</v>
      </c>
      <c r="G1183" s="9">
        <f t="shared" si="55"/>
        <v>6.4</v>
      </c>
      <c r="H1183" s="9">
        <f>G1183*D1183</f>
        <v>2841.6000000000004</v>
      </c>
      <c r="I1183" s="22"/>
      <c r="P1183" s="1" t="str">
        <f t="shared" si="56"/>
        <v>39097AgraChair</v>
      </c>
      <c r="Q1183" s="1">
        <v>39097</v>
      </c>
      <c r="R1183" s="1" t="s">
        <v>1654</v>
      </c>
      <c r="S1183" s="1" t="s">
        <v>1651</v>
      </c>
      <c r="T1183">
        <v>301</v>
      </c>
    </row>
    <row r="1184" spans="1:20" x14ac:dyDescent="0.3">
      <c r="A1184" s="8">
        <v>39136</v>
      </c>
      <c r="B1184" s="8" t="s">
        <v>1654</v>
      </c>
      <c r="C1184" s="8" t="s">
        <v>1648</v>
      </c>
      <c r="D1184" s="9">
        <f t="shared" si="54"/>
        <v>433</v>
      </c>
      <c r="E1184" s="9">
        <f>LOOKUP(C1184,$X$3:$AA$4)</f>
        <v>200</v>
      </c>
      <c r="F1184" s="16">
        <f>INDEX($J$3:$N$7,MATCH(B1184,$J$3:$J$7,0),MATCH(C1184,$J$3:$N$3,0))</f>
        <v>0.05</v>
      </c>
      <c r="G1184" s="9">
        <f t="shared" si="55"/>
        <v>190</v>
      </c>
      <c r="H1184" s="9">
        <f>G1184*D1184</f>
        <v>82270</v>
      </c>
      <c r="I1184" s="22"/>
      <c r="P1184" s="1" t="str">
        <f t="shared" si="56"/>
        <v>39110Mumbaiiphone</v>
      </c>
      <c r="Q1184" s="1">
        <v>39110</v>
      </c>
      <c r="R1184" s="1" t="s">
        <v>1647</v>
      </c>
      <c r="S1184" s="1" t="s">
        <v>1650</v>
      </c>
      <c r="T1184">
        <v>426</v>
      </c>
    </row>
    <row r="1185" spans="1:20" x14ac:dyDescent="0.3">
      <c r="A1185" s="8">
        <v>39136</v>
      </c>
      <c r="B1185" s="8" t="s">
        <v>1654</v>
      </c>
      <c r="C1185" s="8" t="s">
        <v>1649</v>
      </c>
      <c r="D1185" s="9">
        <f t="shared" si="54"/>
        <v>211</v>
      </c>
      <c r="E1185" s="9">
        <f>LOOKUP(C1185,$X$3:$AA$4)</f>
        <v>10</v>
      </c>
      <c r="F1185" s="16">
        <f>INDEX($J$3:$N$7,MATCH(B1185,$J$3:$J$7,0),MATCH(C1185,$J$3:$N$3,0))</f>
        <v>0.06</v>
      </c>
      <c r="G1185" s="9">
        <f t="shared" si="55"/>
        <v>9.3999999999999986</v>
      </c>
      <c r="H1185" s="9">
        <f>G1185*D1185</f>
        <v>1983.3999999999996</v>
      </c>
      <c r="I1185" s="22"/>
      <c r="P1185" s="1" t="str">
        <f t="shared" si="56"/>
        <v>39159Agraiphone</v>
      </c>
      <c r="Q1185" s="1">
        <v>39159</v>
      </c>
      <c r="R1185" s="1" t="s">
        <v>1654</v>
      </c>
      <c r="S1185" s="1" t="s">
        <v>1650</v>
      </c>
      <c r="T1185">
        <v>107</v>
      </c>
    </row>
    <row r="1186" spans="1:20" x14ac:dyDescent="0.3">
      <c r="A1186" s="8">
        <v>39136</v>
      </c>
      <c r="B1186" s="8" t="s">
        <v>1654</v>
      </c>
      <c r="C1186" s="8" t="s">
        <v>1650</v>
      </c>
      <c r="D1186" s="9">
        <f t="shared" si="54"/>
        <v>112</v>
      </c>
      <c r="E1186" s="9">
        <f>LOOKUP(C1186,$X$3:$AA$4)</f>
        <v>500</v>
      </c>
      <c r="F1186" s="16">
        <f>INDEX($J$3:$N$7,MATCH(B1186,$J$3:$J$7,0),MATCH(C1186,$J$3:$N$3,0))</f>
        <v>0.25</v>
      </c>
      <c r="G1186" s="9">
        <f t="shared" si="55"/>
        <v>375</v>
      </c>
      <c r="H1186" s="9">
        <f>G1186*D1186</f>
        <v>42000</v>
      </c>
      <c r="I1186" s="22"/>
      <c r="P1186" s="1" t="str">
        <f t="shared" si="56"/>
        <v>39176AgraBulb</v>
      </c>
      <c r="Q1186" s="1">
        <v>39176</v>
      </c>
      <c r="R1186" s="1" t="s">
        <v>1654</v>
      </c>
      <c r="S1186" s="1" t="s">
        <v>1649</v>
      </c>
      <c r="T1186">
        <v>193</v>
      </c>
    </row>
    <row r="1187" spans="1:20" x14ac:dyDescent="0.3">
      <c r="A1187" s="8">
        <v>39136</v>
      </c>
      <c r="B1187" s="8" t="s">
        <v>1654</v>
      </c>
      <c r="C1187" s="8" t="s">
        <v>1651</v>
      </c>
      <c r="D1187" s="9">
        <f t="shared" si="54"/>
        <v>440</v>
      </c>
      <c r="E1187" s="9">
        <f>LOOKUP(C1187,$X$3:$AA$4)</f>
        <v>10</v>
      </c>
      <c r="F1187" s="16">
        <f>INDEX($J$3:$N$7,MATCH(B1187,$J$3:$J$7,0),MATCH(C1187,$J$3:$N$3,0))</f>
        <v>0.4</v>
      </c>
      <c r="G1187" s="9">
        <f t="shared" si="55"/>
        <v>6</v>
      </c>
      <c r="H1187" s="9">
        <f>G1187*D1187</f>
        <v>2640</v>
      </c>
      <c r="I1187" s="22"/>
      <c r="P1187" s="1" t="str">
        <f t="shared" si="56"/>
        <v>39129DelhiBulb</v>
      </c>
      <c r="Q1187" s="1">
        <v>39129</v>
      </c>
      <c r="R1187" s="1" t="s">
        <v>1646</v>
      </c>
      <c r="S1187" s="1" t="s">
        <v>1649</v>
      </c>
      <c r="T1187">
        <v>431</v>
      </c>
    </row>
    <row r="1188" spans="1:20" x14ac:dyDescent="0.3">
      <c r="A1188" s="8">
        <v>39137</v>
      </c>
      <c r="B1188" s="8" t="s">
        <v>1646</v>
      </c>
      <c r="C1188" s="8" t="s">
        <v>1648</v>
      </c>
      <c r="D1188" s="9">
        <f t="shared" si="54"/>
        <v>410</v>
      </c>
      <c r="E1188" s="9">
        <f>LOOKUP(C1188,$X$3:$AA$4)</f>
        <v>200</v>
      </c>
      <c r="F1188" s="16">
        <f>INDEX($J$3:$N$7,MATCH(B1188,$J$3:$J$7,0),MATCH(C1188,$J$3:$N$3,0))</f>
        <v>0.13</v>
      </c>
      <c r="G1188" s="9">
        <f t="shared" si="55"/>
        <v>174</v>
      </c>
      <c r="H1188" s="9">
        <f>G1188*D1188</f>
        <v>71340</v>
      </c>
      <c r="I1188" s="22"/>
      <c r="P1188" s="1" t="str">
        <f t="shared" si="56"/>
        <v>39081Jaipuriphone</v>
      </c>
      <c r="Q1188" s="1">
        <v>39081</v>
      </c>
      <c r="R1188" s="1" t="s">
        <v>1653</v>
      </c>
      <c r="S1188" s="1" t="s">
        <v>1650</v>
      </c>
      <c r="T1188">
        <v>488</v>
      </c>
    </row>
    <row r="1189" spans="1:20" x14ac:dyDescent="0.3">
      <c r="A1189" s="8">
        <v>39137</v>
      </c>
      <c r="B1189" s="8" t="s">
        <v>1646</v>
      </c>
      <c r="C1189" s="8" t="s">
        <v>1649</v>
      </c>
      <c r="D1189" s="9">
        <f t="shared" si="54"/>
        <v>239</v>
      </c>
      <c r="E1189" s="9">
        <f>LOOKUP(C1189,$X$3:$AA$4)</f>
        <v>10</v>
      </c>
      <c r="F1189" s="16">
        <f>INDEX($J$3:$N$7,MATCH(B1189,$J$3:$J$7,0),MATCH(C1189,$J$3:$N$3,0))</f>
        <v>0.09</v>
      </c>
      <c r="G1189" s="9">
        <f t="shared" si="55"/>
        <v>9.1</v>
      </c>
      <c r="H1189" s="9">
        <f>G1189*D1189</f>
        <v>2174.9</v>
      </c>
      <c r="I1189" s="22"/>
      <c r="P1189" s="1" t="str">
        <f t="shared" si="56"/>
        <v>39171MumbaiLaptop</v>
      </c>
      <c r="Q1189" s="1">
        <v>39171</v>
      </c>
      <c r="R1189" s="1" t="s">
        <v>1647</v>
      </c>
      <c r="S1189" s="1" t="s">
        <v>1648</v>
      </c>
      <c r="T1189">
        <v>287</v>
      </c>
    </row>
    <row r="1190" spans="1:20" x14ac:dyDescent="0.3">
      <c r="A1190" s="8">
        <v>39137</v>
      </c>
      <c r="B1190" s="8" t="s">
        <v>1646</v>
      </c>
      <c r="C1190" s="8" t="s">
        <v>1650</v>
      </c>
      <c r="D1190" s="9">
        <f t="shared" si="54"/>
        <v>141</v>
      </c>
      <c r="E1190" s="9">
        <f>LOOKUP(C1190,$X$3:$AA$4)</f>
        <v>500</v>
      </c>
      <c r="F1190" s="16">
        <f>INDEX($J$3:$N$7,MATCH(B1190,$J$3:$J$7,0),MATCH(C1190,$J$3:$N$3,0))</f>
        <v>0.24</v>
      </c>
      <c r="G1190" s="9">
        <f t="shared" si="55"/>
        <v>380</v>
      </c>
      <c r="H1190" s="9">
        <f>G1190*D1190</f>
        <v>53580</v>
      </c>
      <c r="I1190" s="22"/>
      <c r="P1190" s="1" t="str">
        <f t="shared" si="56"/>
        <v>39184Delhiiphone</v>
      </c>
      <c r="Q1190" s="1">
        <v>39184</v>
      </c>
      <c r="R1190" s="1" t="s">
        <v>1646</v>
      </c>
      <c r="S1190" s="1" t="s">
        <v>1650</v>
      </c>
      <c r="T1190">
        <v>441</v>
      </c>
    </row>
    <row r="1191" spans="1:20" x14ac:dyDescent="0.3">
      <c r="A1191" s="8">
        <v>39137</v>
      </c>
      <c r="B1191" s="8" t="s">
        <v>1646</v>
      </c>
      <c r="C1191" s="8" t="s">
        <v>1651</v>
      </c>
      <c r="D1191" s="9">
        <f t="shared" si="54"/>
        <v>318</v>
      </c>
      <c r="E1191" s="9">
        <f>LOOKUP(C1191,$X$3:$AA$4)</f>
        <v>10</v>
      </c>
      <c r="F1191" s="16">
        <f>INDEX($J$3:$N$7,MATCH(B1191,$J$3:$J$7,0),MATCH(C1191,$J$3:$N$3,0))</f>
        <v>0.33</v>
      </c>
      <c r="G1191" s="9">
        <f t="shared" si="55"/>
        <v>6.6999999999999993</v>
      </c>
      <c r="H1191" s="9">
        <f>G1191*D1191</f>
        <v>2130.6</v>
      </c>
      <c r="I1191" s="22"/>
      <c r="P1191" s="1" t="str">
        <f t="shared" si="56"/>
        <v>39142JaipurBulb</v>
      </c>
      <c r="Q1191" s="1">
        <v>39142</v>
      </c>
      <c r="R1191" s="1" t="s">
        <v>1653</v>
      </c>
      <c r="S1191" s="1" t="s">
        <v>1649</v>
      </c>
      <c r="T1191">
        <v>384</v>
      </c>
    </row>
    <row r="1192" spans="1:20" x14ac:dyDescent="0.3">
      <c r="A1192" s="8">
        <v>39137</v>
      </c>
      <c r="B1192" s="8" t="s">
        <v>1647</v>
      </c>
      <c r="C1192" s="8" t="s">
        <v>1648</v>
      </c>
      <c r="D1192" s="9">
        <f t="shared" si="54"/>
        <v>484</v>
      </c>
      <c r="E1192" s="9">
        <f>LOOKUP(C1192,$X$3:$AA$4)</f>
        <v>200</v>
      </c>
      <c r="F1192" s="16">
        <f>INDEX($J$3:$N$7,MATCH(B1192,$J$3:$J$7,0),MATCH(C1192,$J$3:$N$3,0))</f>
        <v>0.1</v>
      </c>
      <c r="G1192" s="9">
        <f t="shared" si="55"/>
        <v>180</v>
      </c>
      <c r="H1192" s="9">
        <f>G1192*D1192</f>
        <v>87120</v>
      </c>
      <c r="I1192" s="22"/>
      <c r="P1192" s="1" t="str">
        <f t="shared" si="56"/>
        <v>39154AgraChair</v>
      </c>
      <c r="Q1192" s="1">
        <v>39154</v>
      </c>
      <c r="R1192" s="1" t="s">
        <v>1654</v>
      </c>
      <c r="S1192" s="1" t="s">
        <v>1651</v>
      </c>
      <c r="T1192">
        <v>196</v>
      </c>
    </row>
    <row r="1193" spans="1:20" x14ac:dyDescent="0.3">
      <c r="A1193" s="8">
        <v>39137</v>
      </c>
      <c r="B1193" s="8" t="s">
        <v>1647</v>
      </c>
      <c r="C1193" s="8" t="s">
        <v>1649</v>
      </c>
      <c r="D1193" s="9">
        <f t="shared" si="54"/>
        <v>370</v>
      </c>
      <c r="E1193" s="9">
        <f>LOOKUP(C1193,$X$3:$AA$4)</f>
        <v>10</v>
      </c>
      <c r="F1193" s="16">
        <f>INDEX($J$3:$N$7,MATCH(B1193,$J$3:$J$7,0),MATCH(C1193,$J$3:$N$3,0))</f>
        <v>0.05</v>
      </c>
      <c r="G1193" s="9">
        <f t="shared" si="55"/>
        <v>9.5</v>
      </c>
      <c r="H1193" s="9">
        <f>G1193*D1193</f>
        <v>3515</v>
      </c>
      <c r="I1193" s="22"/>
      <c r="P1193" s="1" t="str">
        <f t="shared" si="56"/>
        <v>39179AgraLaptop</v>
      </c>
      <c r="Q1193" s="1">
        <v>39179</v>
      </c>
      <c r="R1193" s="1" t="s">
        <v>1654</v>
      </c>
      <c r="S1193" s="1" t="s">
        <v>1648</v>
      </c>
      <c r="T1193">
        <v>319</v>
      </c>
    </row>
    <row r="1194" spans="1:20" x14ac:dyDescent="0.3">
      <c r="A1194" s="8">
        <v>39137</v>
      </c>
      <c r="B1194" s="8" t="s">
        <v>1647</v>
      </c>
      <c r="C1194" s="8" t="s">
        <v>1650</v>
      </c>
      <c r="D1194" s="9">
        <f t="shared" si="54"/>
        <v>251</v>
      </c>
      <c r="E1194" s="9">
        <f>LOOKUP(C1194,$X$3:$AA$4)</f>
        <v>500</v>
      </c>
      <c r="F1194" s="16">
        <f>INDEX($J$3:$N$7,MATCH(B1194,$J$3:$J$7,0),MATCH(C1194,$J$3:$N$3,0))</f>
        <v>0.2</v>
      </c>
      <c r="G1194" s="9">
        <f t="shared" si="55"/>
        <v>400</v>
      </c>
      <c r="H1194" s="9">
        <f>G1194*D1194</f>
        <v>100400</v>
      </c>
      <c r="I1194" s="22"/>
      <c r="P1194" s="1" t="str">
        <f t="shared" si="56"/>
        <v>39097Agraiphone</v>
      </c>
      <c r="Q1194" s="1">
        <v>39097</v>
      </c>
      <c r="R1194" s="1" t="s">
        <v>1654</v>
      </c>
      <c r="S1194" s="1" t="s">
        <v>1650</v>
      </c>
      <c r="T1194">
        <v>448</v>
      </c>
    </row>
    <row r="1195" spans="1:20" x14ac:dyDescent="0.3">
      <c r="A1195" s="8">
        <v>39137</v>
      </c>
      <c r="B1195" s="8" t="s">
        <v>1647</v>
      </c>
      <c r="C1195" s="8" t="s">
        <v>1651</v>
      </c>
      <c r="D1195" s="9">
        <f t="shared" si="54"/>
        <v>144</v>
      </c>
      <c r="E1195" s="9">
        <f>LOOKUP(C1195,$X$3:$AA$4)</f>
        <v>10</v>
      </c>
      <c r="F1195" s="16">
        <f>INDEX($J$3:$N$7,MATCH(B1195,$J$3:$J$7,0),MATCH(C1195,$J$3:$N$3,0))</f>
        <v>0.4</v>
      </c>
      <c r="G1195" s="9">
        <f t="shared" si="55"/>
        <v>6</v>
      </c>
      <c r="H1195" s="9">
        <f>G1195*D1195</f>
        <v>864</v>
      </c>
      <c r="I1195" s="22"/>
      <c r="P1195" s="1" t="str">
        <f t="shared" si="56"/>
        <v>39108AgraChair</v>
      </c>
      <c r="Q1195" s="1">
        <v>39108</v>
      </c>
      <c r="R1195" s="1" t="s">
        <v>1654</v>
      </c>
      <c r="S1195" s="1" t="s">
        <v>1651</v>
      </c>
      <c r="T1195">
        <v>212</v>
      </c>
    </row>
    <row r="1196" spans="1:20" x14ac:dyDescent="0.3">
      <c r="A1196" s="8">
        <v>39137</v>
      </c>
      <c r="B1196" s="8" t="s">
        <v>1653</v>
      </c>
      <c r="C1196" s="8" t="s">
        <v>1648</v>
      </c>
      <c r="D1196" s="9">
        <f t="shared" si="54"/>
        <v>399</v>
      </c>
      <c r="E1196" s="9">
        <f>LOOKUP(C1196,$X$3:$AA$4)</f>
        <v>200</v>
      </c>
      <c r="F1196" s="16">
        <f>INDEX($J$3:$N$7,MATCH(B1196,$J$3:$J$7,0),MATCH(C1196,$J$3:$N$3,0))</f>
        <v>0.09</v>
      </c>
      <c r="G1196" s="9">
        <f t="shared" si="55"/>
        <v>182</v>
      </c>
      <c r="H1196" s="9">
        <f>G1196*D1196</f>
        <v>72618</v>
      </c>
      <c r="I1196" s="22"/>
      <c r="P1196" s="1" t="str">
        <f t="shared" si="56"/>
        <v>39136AgraLaptop</v>
      </c>
      <c r="Q1196" s="1">
        <v>39136</v>
      </c>
      <c r="R1196" s="1" t="s">
        <v>1654</v>
      </c>
      <c r="S1196" s="1" t="s">
        <v>1648</v>
      </c>
      <c r="T1196">
        <v>433</v>
      </c>
    </row>
    <row r="1197" spans="1:20" x14ac:dyDescent="0.3">
      <c r="A1197" s="8">
        <v>39137</v>
      </c>
      <c r="B1197" s="8" t="s">
        <v>1653</v>
      </c>
      <c r="C1197" s="8" t="s">
        <v>1649</v>
      </c>
      <c r="D1197" s="9">
        <f t="shared" si="54"/>
        <v>163</v>
      </c>
      <c r="E1197" s="9">
        <f>LOOKUP(C1197,$X$3:$AA$4)</f>
        <v>10</v>
      </c>
      <c r="F1197" s="16">
        <f>INDEX($J$3:$N$7,MATCH(B1197,$J$3:$J$7,0),MATCH(C1197,$J$3:$N$3,0))</f>
        <v>0.08</v>
      </c>
      <c r="G1197" s="9">
        <f t="shared" si="55"/>
        <v>9.2000000000000011</v>
      </c>
      <c r="H1197" s="9">
        <f>G1197*D1197</f>
        <v>1499.6000000000001</v>
      </c>
      <c r="I1197" s="22"/>
      <c r="P1197" s="1" t="str">
        <f t="shared" si="56"/>
        <v>39151JaipurLaptop</v>
      </c>
      <c r="Q1197" s="1">
        <v>39151</v>
      </c>
      <c r="R1197" s="1" t="s">
        <v>1653</v>
      </c>
      <c r="S1197" s="1" t="s">
        <v>1648</v>
      </c>
      <c r="T1197">
        <v>366</v>
      </c>
    </row>
    <row r="1198" spans="1:20" x14ac:dyDescent="0.3">
      <c r="A1198" s="8">
        <v>39137</v>
      </c>
      <c r="B1198" s="8" t="s">
        <v>1653</v>
      </c>
      <c r="C1198" s="8" t="s">
        <v>1650</v>
      </c>
      <c r="D1198" s="9">
        <f t="shared" si="54"/>
        <v>116</v>
      </c>
      <c r="E1198" s="9">
        <f>LOOKUP(C1198,$X$3:$AA$4)</f>
        <v>500</v>
      </c>
      <c r="F1198" s="16">
        <f>INDEX($J$3:$N$7,MATCH(B1198,$J$3:$J$7,0),MATCH(C1198,$J$3:$N$3,0))</f>
        <v>0.2</v>
      </c>
      <c r="G1198" s="9">
        <f t="shared" si="55"/>
        <v>400</v>
      </c>
      <c r="H1198" s="9">
        <f>G1198*D1198</f>
        <v>46400</v>
      </c>
      <c r="I1198" s="22"/>
      <c r="P1198" s="1" t="str">
        <f t="shared" si="56"/>
        <v>39108Jaipuriphone</v>
      </c>
      <c r="Q1198" s="1">
        <v>39108</v>
      </c>
      <c r="R1198" s="1" t="s">
        <v>1653</v>
      </c>
      <c r="S1198" s="1" t="s">
        <v>1650</v>
      </c>
      <c r="T1198">
        <v>420</v>
      </c>
    </row>
    <row r="1199" spans="1:20" x14ac:dyDescent="0.3">
      <c r="A1199" s="8">
        <v>39137</v>
      </c>
      <c r="B1199" s="8" t="s">
        <v>1653</v>
      </c>
      <c r="C1199" s="8" t="s">
        <v>1651</v>
      </c>
      <c r="D1199" s="9">
        <f t="shared" si="54"/>
        <v>191</v>
      </c>
      <c r="E1199" s="9">
        <f>LOOKUP(C1199,$X$3:$AA$4)</f>
        <v>10</v>
      </c>
      <c r="F1199" s="16">
        <f>INDEX($J$3:$N$7,MATCH(B1199,$J$3:$J$7,0),MATCH(C1199,$J$3:$N$3,0))</f>
        <v>0.36</v>
      </c>
      <c r="G1199" s="9">
        <f t="shared" si="55"/>
        <v>6.4</v>
      </c>
      <c r="H1199" s="9">
        <f>G1199*D1199</f>
        <v>1222.4000000000001</v>
      </c>
      <c r="I1199" s="22"/>
      <c r="P1199" s="1" t="str">
        <f t="shared" si="56"/>
        <v>39139Agraiphone</v>
      </c>
      <c r="Q1199" s="1">
        <v>39139</v>
      </c>
      <c r="R1199" s="1" t="s">
        <v>1654</v>
      </c>
      <c r="S1199" s="1" t="s">
        <v>1650</v>
      </c>
      <c r="T1199">
        <v>100</v>
      </c>
    </row>
    <row r="1200" spans="1:20" x14ac:dyDescent="0.3">
      <c r="A1200" s="8">
        <v>39137</v>
      </c>
      <c r="B1200" s="8" t="s">
        <v>1654</v>
      </c>
      <c r="C1200" s="8" t="s">
        <v>1648</v>
      </c>
      <c r="D1200" s="9">
        <f t="shared" si="54"/>
        <v>352</v>
      </c>
      <c r="E1200" s="9">
        <f>LOOKUP(C1200,$X$3:$AA$4)</f>
        <v>200</v>
      </c>
      <c r="F1200" s="16">
        <f>INDEX($J$3:$N$7,MATCH(B1200,$J$3:$J$7,0),MATCH(C1200,$J$3:$N$3,0))</f>
        <v>0.05</v>
      </c>
      <c r="G1200" s="9">
        <f t="shared" si="55"/>
        <v>190</v>
      </c>
      <c r="H1200" s="9">
        <f>G1200*D1200</f>
        <v>66880</v>
      </c>
      <c r="I1200" s="22"/>
      <c r="P1200" s="1" t="str">
        <f t="shared" si="56"/>
        <v>39110DelhiBulb</v>
      </c>
      <c r="Q1200" s="1">
        <v>39110</v>
      </c>
      <c r="R1200" s="1" t="s">
        <v>1646</v>
      </c>
      <c r="S1200" s="1" t="s">
        <v>1649</v>
      </c>
      <c r="T1200">
        <v>446</v>
      </c>
    </row>
    <row r="1201" spans="1:20" x14ac:dyDescent="0.3">
      <c r="A1201" s="8">
        <v>39137</v>
      </c>
      <c r="B1201" s="8" t="s">
        <v>1654</v>
      </c>
      <c r="C1201" s="8" t="s">
        <v>1649</v>
      </c>
      <c r="D1201" s="9">
        <f t="shared" si="54"/>
        <v>209</v>
      </c>
      <c r="E1201" s="9">
        <f>LOOKUP(C1201,$X$3:$AA$4)</f>
        <v>10</v>
      </c>
      <c r="F1201" s="16">
        <f>INDEX($J$3:$N$7,MATCH(B1201,$J$3:$J$7,0),MATCH(C1201,$J$3:$N$3,0))</f>
        <v>0.06</v>
      </c>
      <c r="G1201" s="9">
        <f t="shared" si="55"/>
        <v>9.3999999999999986</v>
      </c>
      <c r="H1201" s="9">
        <f>G1201*D1201</f>
        <v>1964.5999999999997</v>
      </c>
      <c r="I1201" s="22"/>
      <c r="P1201" s="1" t="str">
        <f t="shared" si="56"/>
        <v>39154AgraLaptop</v>
      </c>
      <c r="Q1201" s="1">
        <v>39154</v>
      </c>
      <c r="R1201" s="1" t="s">
        <v>1654</v>
      </c>
      <c r="S1201" s="1" t="s">
        <v>1648</v>
      </c>
      <c r="T1201">
        <v>411</v>
      </c>
    </row>
    <row r="1202" spans="1:20" x14ac:dyDescent="0.3">
      <c r="A1202" s="8">
        <v>39137</v>
      </c>
      <c r="B1202" s="8" t="s">
        <v>1654</v>
      </c>
      <c r="C1202" s="8" t="s">
        <v>1650</v>
      </c>
      <c r="D1202" s="9">
        <f t="shared" si="54"/>
        <v>139</v>
      </c>
      <c r="E1202" s="9">
        <f>LOOKUP(C1202,$X$3:$AA$4)</f>
        <v>500</v>
      </c>
      <c r="F1202" s="16">
        <f>INDEX($J$3:$N$7,MATCH(B1202,$J$3:$J$7,0),MATCH(C1202,$J$3:$N$3,0))</f>
        <v>0.25</v>
      </c>
      <c r="G1202" s="9">
        <f t="shared" si="55"/>
        <v>375</v>
      </c>
      <c r="H1202" s="9">
        <f>G1202*D1202</f>
        <v>52125</v>
      </c>
      <c r="I1202" s="22"/>
      <c r="P1202" s="1" t="str">
        <f t="shared" si="56"/>
        <v>39168MumbaiLaptop</v>
      </c>
      <c r="Q1202" s="1">
        <v>39168</v>
      </c>
      <c r="R1202" s="1" t="s">
        <v>1647</v>
      </c>
      <c r="S1202" s="1" t="s">
        <v>1648</v>
      </c>
      <c r="T1202">
        <v>435</v>
      </c>
    </row>
    <row r="1203" spans="1:20" x14ac:dyDescent="0.3">
      <c r="A1203" s="8">
        <v>39137</v>
      </c>
      <c r="B1203" s="8" t="s">
        <v>1654</v>
      </c>
      <c r="C1203" s="8" t="s">
        <v>1651</v>
      </c>
      <c r="D1203" s="9">
        <f t="shared" si="54"/>
        <v>120</v>
      </c>
      <c r="E1203" s="9">
        <f>LOOKUP(C1203,$X$3:$AA$4)</f>
        <v>10</v>
      </c>
      <c r="F1203" s="16">
        <f>INDEX($J$3:$N$7,MATCH(B1203,$J$3:$J$7,0),MATCH(C1203,$J$3:$N$3,0))</f>
        <v>0.4</v>
      </c>
      <c r="G1203" s="9">
        <f t="shared" si="55"/>
        <v>6</v>
      </c>
      <c r="H1203" s="9">
        <f>G1203*D1203</f>
        <v>720</v>
      </c>
      <c r="I1203" s="22"/>
      <c r="P1203" s="1" t="str">
        <f t="shared" si="56"/>
        <v>39150JaipurChair</v>
      </c>
      <c r="Q1203" s="1">
        <v>39150</v>
      </c>
      <c r="R1203" s="1" t="s">
        <v>1653</v>
      </c>
      <c r="S1203" s="1" t="s">
        <v>1651</v>
      </c>
      <c r="T1203">
        <v>433</v>
      </c>
    </row>
    <row r="1204" spans="1:20" x14ac:dyDescent="0.3">
      <c r="A1204" s="8">
        <v>39138</v>
      </c>
      <c r="B1204" s="8" t="s">
        <v>1646</v>
      </c>
      <c r="C1204" s="8" t="s">
        <v>1648</v>
      </c>
      <c r="D1204" s="9">
        <f t="shared" si="54"/>
        <v>300</v>
      </c>
      <c r="E1204" s="9">
        <f>LOOKUP(C1204,$X$3:$AA$4)</f>
        <v>200</v>
      </c>
      <c r="F1204" s="16">
        <f>INDEX($J$3:$N$7,MATCH(B1204,$J$3:$J$7,0),MATCH(C1204,$J$3:$N$3,0))</f>
        <v>0.13</v>
      </c>
      <c r="G1204" s="9">
        <f t="shared" si="55"/>
        <v>174</v>
      </c>
      <c r="H1204" s="9">
        <f>G1204*D1204</f>
        <v>52200</v>
      </c>
      <c r="I1204" s="22"/>
      <c r="P1204" s="1" t="str">
        <f t="shared" si="56"/>
        <v>39066JaipurBulb</v>
      </c>
      <c r="Q1204" s="1">
        <v>39066</v>
      </c>
      <c r="R1204" s="1" t="s">
        <v>1653</v>
      </c>
      <c r="S1204" s="1" t="s">
        <v>1649</v>
      </c>
      <c r="T1204">
        <v>306</v>
      </c>
    </row>
    <row r="1205" spans="1:20" x14ac:dyDescent="0.3">
      <c r="A1205" s="8">
        <v>39138</v>
      </c>
      <c r="B1205" s="8" t="s">
        <v>1646</v>
      </c>
      <c r="C1205" s="8" t="s">
        <v>1649</v>
      </c>
      <c r="D1205" s="9">
        <f t="shared" si="54"/>
        <v>266</v>
      </c>
      <c r="E1205" s="9">
        <f>LOOKUP(C1205,$X$3:$AA$4)</f>
        <v>10</v>
      </c>
      <c r="F1205" s="16">
        <f>INDEX($J$3:$N$7,MATCH(B1205,$J$3:$J$7,0),MATCH(C1205,$J$3:$N$3,0))</f>
        <v>0.09</v>
      </c>
      <c r="G1205" s="9">
        <f t="shared" si="55"/>
        <v>9.1</v>
      </c>
      <c r="H1205" s="9">
        <f>G1205*D1205</f>
        <v>2420.6</v>
      </c>
      <c r="I1205" s="22"/>
      <c r="P1205" s="1" t="str">
        <f t="shared" si="56"/>
        <v>39081AgraBulb</v>
      </c>
      <c r="Q1205" s="1">
        <v>39081</v>
      </c>
      <c r="R1205" s="1" t="s">
        <v>1654</v>
      </c>
      <c r="S1205" s="1" t="s">
        <v>1649</v>
      </c>
      <c r="T1205">
        <v>232</v>
      </c>
    </row>
    <row r="1206" spans="1:20" x14ac:dyDescent="0.3">
      <c r="A1206" s="8">
        <v>39138</v>
      </c>
      <c r="B1206" s="8" t="s">
        <v>1646</v>
      </c>
      <c r="C1206" s="8" t="s">
        <v>1650</v>
      </c>
      <c r="D1206" s="9">
        <f t="shared" si="54"/>
        <v>388</v>
      </c>
      <c r="E1206" s="9">
        <f>LOOKUP(C1206,$X$3:$AA$4)</f>
        <v>500</v>
      </c>
      <c r="F1206" s="16">
        <f>INDEX($J$3:$N$7,MATCH(B1206,$J$3:$J$7,0),MATCH(C1206,$J$3:$N$3,0))</f>
        <v>0.24</v>
      </c>
      <c r="G1206" s="9">
        <f t="shared" si="55"/>
        <v>380</v>
      </c>
      <c r="H1206" s="9">
        <f>G1206*D1206</f>
        <v>147440</v>
      </c>
      <c r="I1206" s="22"/>
      <c r="P1206" s="1" t="str">
        <f t="shared" si="56"/>
        <v>39174DelhiBulb</v>
      </c>
      <c r="Q1206" s="1">
        <v>39174</v>
      </c>
      <c r="R1206" s="1" t="s">
        <v>1646</v>
      </c>
      <c r="S1206" s="1" t="s">
        <v>1649</v>
      </c>
      <c r="T1206">
        <v>199</v>
      </c>
    </row>
    <row r="1207" spans="1:20" x14ac:dyDescent="0.3">
      <c r="A1207" s="8">
        <v>39138</v>
      </c>
      <c r="B1207" s="8" t="s">
        <v>1646</v>
      </c>
      <c r="C1207" s="8" t="s">
        <v>1651</v>
      </c>
      <c r="D1207" s="9">
        <f t="shared" si="54"/>
        <v>282</v>
      </c>
      <c r="E1207" s="9">
        <f>LOOKUP(C1207,$X$3:$AA$4)</f>
        <v>10</v>
      </c>
      <c r="F1207" s="16">
        <f>INDEX($J$3:$N$7,MATCH(B1207,$J$3:$J$7,0),MATCH(C1207,$J$3:$N$3,0))</f>
        <v>0.33</v>
      </c>
      <c r="G1207" s="9">
        <f t="shared" si="55"/>
        <v>6.6999999999999993</v>
      </c>
      <c r="H1207" s="9">
        <f>G1207*D1207</f>
        <v>1889.3999999999999</v>
      </c>
      <c r="I1207" s="22"/>
      <c r="P1207" s="1" t="str">
        <f t="shared" si="56"/>
        <v>39149MumbaiBulb</v>
      </c>
      <c r="Q1207" s="1">
        <v>39149</v>
      </c>
      <c r="R1207" s="1" t="s">
        <v>1647</v>
      </c>
      <c r="S1207" s="1" t="s">
        <v>1649</v>
      </c>
      <c r="T1207">
        <v>277</v>
      </c>
    </row>
    <row r="1208" spans="1:20" x14ac:dyDescent="0.3">
      <c r="A1208" s="8">
        <v>39138</v>
      </c>
      <c r="B1208" s="8" t="s">
        <v>1647</v>
      </c>
      <c r="C1208" s="8" t="s">
        <v>1648</v>
      </c>
      <c r="D1208" s="9">
        <f t="shared" si="54"/>
        <v>290</v>
      </c>
      <c r="E1208" s="9">
        <f>LOOKUP(C1208,$X$3:$AA$4)</f>
        <v>200</v>
      </c>
      <c r="F1208" s="16">
        <f>INDEX($J$3:$N$7,MATCH(B1208,$J$3:$J$7,0),MATCH(C1208,$J$3:$N$3,0))</f>
        <v>0.1</v>
      </c>
      <c r="G1208" s="9">
        <f t="shared" si="55"/>
        <v>180</v>
      </c>
      <c r="H1208" s="9">
        <f>G1208*D1208</f>
        <v>52200</v>
      </c>
      <c r="I1208" s="22"/>
      <c r="P1208" s="1" t="str">
        <f t="shared" si="56"/>
        <v>39071Agraiphone</v>
      </c>
      <c r="Q1208" s="1">
        <v>39071</v>
      </c>
      <c r="R1208" s="1" t="s">
        <v>1654</v>
      </c>
      <c r="S1208" s="1" t="s">
        <v>1650</v>
      </c>
      <c r="T1208">
        <v>317</v>
      </c>
    </row>
    <row r="1209" spans="1:20" x14ac:dyDescent="0.3">
      <c r="A1209" s="8">
        <v>39138</v>
      </c>
      <c r="B1209" s="8" t="s">
        <v>1647</v>
      </c>
      <c r="C1209" s="8" t="s">
        <v>1649</v>
      </c>
      <c r="D1209" s="9">
        <f t="shared" si="54"/>
        <v>297</v>
      </c>
      <c r="E1209" s="9">
        <f>LOOKUP(C1209,$X$3:$AA$4)</f>
        <v>10</v>
      </c>
      <c r="F1209" s="16">
        <f>INDEX($J$3:$N$7,MATCH(B1209,$J$3:$J$7,0),MATCH(C1209,$J$3:$N$3,0))</f>
        <v>0.05</v>
      </c>
      <c r="G1209" s="9">
        <f t="shared" si="55"/>
        <v>9.5</v>
      </c>
      <c r="H1209" s="9">
        <f>G1209*D1209</f>
        <v>2821.5</v>
      </c>
      <c r="I1209" s="22"/>
      <c r="P1209" s="1" t="str">
        <f t="shared" si="56"/>
        <v>39104DelhiLaptop</v>
      </c>
      <c r="Q1209" s="1">
        <v>39104</v>
      </c>
      <c r="R1209" s="1" t="s">
        <v>1646</v>
      </c>
      <c r="S1209" s="1" t="s">
        <v>1648</v>
      </c>
      <c r="T1209">
        <v>471</v>
      </c>
    </row>
    <row r="1210" spans="1:20" x14ac:dyDescent="0.3">
      <c r="A1210" s="8">
        <v>39138</v>
      </c>
      <c r="B1210" s="8" t="s">
        <v>1647</v>
      </c>
      <c r="C1210" s="8" t="s">
        <v>1650</v>
      </c>
      <c r="D1210" s="9">
        <f t="shared" si="54"/>
        <v>372</v>
      </c>
      <c r="E1210" s="9">
        <f>LOOKUP(C1210,$X$3:$AA$4)</f>
        <v>500</v>
      </c>
      <c r="F1210" s="16">
        <f>INDEX($J$3:$N$7,MATCH(B1210,$J$3:$J$7,0),MATCH(C1210,$J$3:$N$3,0))</f>
        <v>0.2</v>
      </c>
      <c r="G1210" s="9">
        <f t="shared" si="55"/>
        <v>400</v>
      </c>
      <c r="H1210" s="9">
        <f>G1210*D1210</f>
        <v>148800</v>
      </c>
      <c r="I1210" s="22"/>
      <c r="P1210" s="1" t="str">
        <f t="shared" si="56"/>
        <v>39108MumbaiBulb</v>
      </c>
      <c r="Q1210" s="1">
        <v>39108</v>
      </c>
      <c r="R1210" s="1" t="s">
        <v>1647</v>
      </c>
      <c r="S1210" s="1" t="s">
        <v>1649</v>
      </c>
      <c r="T1210">
        <v>104</v>
      </c>
    </row>
    <row r="1211" spans="1:20" x14ac:dyDescent="0.3">
      <c r="A1211" s="8">
        <v>39138</v>
      </c>
      <c r="B1211" s="8" t="s">
        <v>1647</v>
      </c>
      <c r="C1211" s="8" t="s">
        <v>1651</v>
      </c>
      <c r="D1211" s="9">
        <f t="shared" si="54"/>
        <v>193</v>
      </c>
      <c r="E1211" s="9">
        <f>LOOKUP(C1211,$X$3:$AA$4)</f>
        <v>10</v>
      </c>
      <c r="F1211" s="16">
        <f>INDEX($J$3:$N$7,MATCH(B1211,$J$3:$J$7,0),MATCH(C1211,$J$3:$N$3,0))</f>
        <v>0.4</v>
      </c>
      <c r="G1211" s="9">
        <f t="shared" si="55"/>
        <v>6</v>
      </c>
      <c r="H1211" s="9">
        <f>G1211*D1211</f>
        <v>1158</v>
      </c>
      <c r="I1211" s="22"/>
      <c r="P1211" s="1" t="str">
        <f t="shared" si="56"/>
        <v>39163MumbaiLaptop</v>
      </c>
      <c r="Q1211" s="1">
        <v>39163</v>
      </c>
      <c r="R1211" s="1" t="s">
        <v>1647</v>
      </c>
      <c r="S1211" s="1" t="s">
        <v>1648</v>
      </c>
      <c r="T1211">
        <v>467</v>
      </c>
    </row>
    <row r="1212" spans="1:20" x14ac:dyDescent="0.3">
      <c r="A1212" s="8">
        <v>39138</v>
      </c>
      <c r="B1212" s="8" t="s">
        <v>1653</v>
      </c>
      <c r="C1212" s="8" t="s">
        <v>1648</v>
      </c>
      <c r="D1212" s="9">
        <f t="shared" si="54"/>
        <v>159</v>
      </c>
      <c r="E1212" s="9">
        <f>LOOKUP(C1212,$X$3:$AA$4)</f>
        <v>200</v>
      </c>
      <c r="F1212" s="16">
        <f>INDEX($J$3:$N$7,MATCH(B1212,$J$3:$J$7,0),MATCH(C1212,$J$3:$N$3,0))</f>
        <v>0.09</v>
      </c>
      <c r="G1212" s="9">
        <f t="shared" si="55"/>
        <v>182</v>
      </c>
      <c r="H1212" s="9">
        <f>G1212*D1212</f>
        <v>28938</v>
      </c>
      <c r="I1212" s="22"/>
      <c r="P1212" s="1" t="str">
        <f t="shared" si="56"/>
        <v>39171Agraiphone</v>
      </c>
      <c r="Q1212" s="1">
        <v>39171</v>
      </c>
      <c r="R1212" s="1" t="s">
        <v>1654</v>
      </c>
      <c r="S1212" s="1" t="s">
        <v>1650</v>
      </c>
      <c r="T1212">
        <v>168</v>
      </c>
    </row>
    <row r="1213" spans="1:20" x14ac:dyDescent="0.3">
      <c r="A1213" s="8">
        <v>39138</v>
      </c>
      <c r="B1213" s="8" t="s">
        <v>1653</v>
      </c>
      <c r="C1213" s="8" t="s">
        <v>1649</v>
      </c>
      <c r="D1213" s="9">
        <f t="shared" si="54"/>
        <v>223</v>
      </c>
      <c r="E1213" s="9">
        <f>LOOKUP(C1213,$X$3:$AA$4)</f>
        <v>10</v>
      </c>
      <c r="F1213" s="16">
        <f>INDEX($J$3:$N$7,MATCH(B1213,$J$3:$J$7,0),MATCH(C1213,$J$3:$N$3,0))</f>
        <v>0.08</v>
      </c>
      <c r="G1213" s="9">
        <f t="shared" si="55"/>
        <v>9.2000000000000011</v>
      </c>
      <c r="H1213" s="9">
        <f>G1213*D1213</f>
        <v>2051.6000000000004</v>
      </c>
      <c r="I1213" s="22"/>
      <c r="P1213" s="1" t="str">
        <f t="shared" si="56"/>
        <v>39178MumbaiBulb</v>
      </c>
      <c r="Q1213" s="1">
        <v>39178</v>
      </c>
      <c r="R1213" s="1" t="s">
        <v>1647</v>
      </c>
      <c r="S1213" s="1" t="s">
        <v>1649</v>
      </c>
      <c r="T1213">
        <v>185</v>
      </c>
    </row>
    <row r="1214" spans="1:20" x14ac:dyDescent="0.3">
      <c r="A1214" s="8">
        <v>39138</v>
      </c>
      <c r="B1214" s="8" t="s">
        <v>1653</v>
      </c>
      <c r="C1214" s="8" t="s">
        <v>1650</v>
      </c>
      <c r="D1214" s="9">
        <f t="shared" si="54"/>
        <v>278</v>
      </c>
      <c r="E1214" s="9">
        <f>LOOKUP(C1214,$X$3:$AA$4)</f>
        <v>500</v>
      </c>
      <c r="F1214" s="16">
        <f>INDEX($J$3:$N$7,MATCH(B1214,$J$3:$J$7,0),MATCH(C1214,$J$3:$N$3,0))</f>
        <v>0.2</v>
      </c>
      <c r="G1214" s="9">
        <f t="shared" si="55"/>
        <v>400</v>
      </c>
      <c r="H1214" s="9">
        <f>G1214*D1214</f>
        <v>111200</v>
      </c>
      <c r="I1214" s="22"/>
      <c r="P1214" s="1" t="str">
        <f t="shared" si="56"/>
        <v>39184MumbaiBulb</v>
      </c>
      <c r="Q1214" s="1">
        <v>39184</v>
      </c>
      <c r="R1214" s="1" t="s">
        <v>1647</v>
      </c>
      <c r="S1214" s="1" t="s">
        <v>1649</v>
      </c>
      <c r="T1214">
        <v>267</v>
      </c>
    </row>
    <row r="1215" spans="1:20" x14ac:dyDescent="0.3">
      <c r="A1215" s="8">
        <v>39138</v>
      </c>
      <c r="B1215" s="8" t="s">
        <v>1653</v>
      </c>
      <c r="C1215" s="8" t="s">
        <v>1651</v>
      </c>
      <c r="D1215" s="9">
        <f t="shared" si="54"/>
        <v>118</v>
      </c>
      <c r="E1215" s="9">
        <f>LOOKUP(C1215,$X$3:$AA$4)</f>
        <v>10</v>
      </c>
      <c r="F1215" s="16">
        <f>INDEX($J$3:$N$7,MATCH(B1215,$J$3:$J$7,0),MATCH(C1215,$J$3:$N$3,0))</f>
        <v>0.36</v>
      </c>
      <c r="G1215" s="9">
        <f t="shared" si="55"/>
        <v>6.4</v>
      </c>
      <c r="H1215" s="9">
        <f>G1215*D1215</f>
        <v>755.2</v>
      </c>
      <c r="I1215" s="22"/>
      <c r="P1215" s="1" t="str">
        <f t="shared" si="56"/>
        <v>39081DelhiBulb</v>
      </c>
      <c r="Q1215" s="1">
        <v>39081</v>
      </c>
      <c r="R1215" s="1" t="s">
        <v>1646</v>
      </c>
      <c r="S1215" s="1" t="s">
        <v>1649</v>
      </c>
      <c r="T1215">
        <v>358</v>
      </c>
    </row>
    <row r="1216" spans="1:20" x14ac:dyDescent="0.3">
      <c r="A1216" s="8">
        <v>39138</v>
      </c>
      <c r="B1216" s="8" t="s">
        <v>1654</v>
      </c>
      <c r="C1216" s="8" t="s">
        <v>1648</v>
      </c>
      <c r="D1216" s="9">
        <f t="shared" si="54"/>
        <v>277</v>
      </c>
      <c r="E1216" s="9">
        <f>LOOKUP(C1216,$X$3:$AA$4)</f>
        <v>200</v>
      </c>
      <c r="F1216" s="16">
        <f>INDEX($J$3:$N$7,MATCH(B1216,$J$3:$J$7,0),MATCH(C1216,$J$3:$N$3,0))</f>
        <v>0.05</v>
      </c>
      <c r="G1216" s="9">
        <f t="shared" si="55"/>
        <v>190</v>
      </c>
      <c r="H1216" s="9">
        <f>G1216*D1216</f>
        <v>52630</v>
      </c>
      <c r="I1216" s="22"/>
      <c r="P1216" s="1" t="str">
        <f t="shared" si="56"/>
        <v>39170MumbaiChair</v>
      </c>
      <c r="Q1216" s="1">
        <v>39170</v>
      </c>
      <c r="R1216" s="1" t="s">
        <v>1647</v>
      </c>
      <c r="S1216" s="1" t="s">
        <v>1651</v>
      </c>
      <c r="T1216">
        <v>237</v>
      </c>
    </row>
    <row r="1217" spans="1:20" x14ac:dyDescent="0.3">
      <c r="A1217" s="8">
        <v>39138</v>
      </c>
      <c r="B1217" s="8" t="s">
        <v>1654</v>
      </c>
      <c r="C1217" s="8" t="s">
        <v>1649</v>
      </c>
      <c r="D1217" s="9">
        <f t="shared" si="54"/>
        <v>371</v>
      </c>
      <c r="E1217" s="9">
        <f>LOOKUP(C1217,$X$3:$AA$4)</f>
        <v>10</v>
      </c>
      <c r="F1217" s="16">
        <f>INDEX($J$3:$N$7,MATCH(B1217,$J$3:$J$7,0),MATCH(C1217,$J$3:$N$3,0))</f>
        <v>0.06</v>
      </c>
      <c r="G1217" s="9">
        <f t="shared" si="55"/>
        <v>9.3999999999999986</v>
      </c>
      <c r="H1217" s="9">
        <f>G1217*D1217</f>
        <v>3487.3999999999996</v>
      </c>
      <c r="I1217" s="22"/>
      <c r="P1217" s="1" t="str">
        <f t="shared" si="56"/>
        <v>39141Delhiiphone</v>
      </c>
      <c r="Q1217" s="1">
        <v>39141</v>
      </c>
      <c r="R1217" s="1" t="s">
        <v>1646</v>
      </c>
      <c r="S1217" s="1" t="s">
        <v>1650</v>
      </c>
      <c r="T1217">
        <v>405</v>
      </c>
    </row>
    <row r="1218" spans="1:20" x14ac:dyDescent="0.3">
      <c r="A1218" s="8">
        <v>39138</v>
      </c>
      <c r="B1218" s="8" t="s">
        <v>1654</v>
      </c>
      <c r="C1218" s="8" t="s">
        <v>1650</v>
      </c>
      <c r="D1218" s="9">
        <f t="shared" si="54"/>
        <v>272</v>
      </c>
      <c r="E1218" s="9">
        <f>LOOKUP(C1218,$X$3:$AA$4)</f>
        <v>500</v>
      </c>
      <c r="F1218" s="16">
        <f>INDEX($J$3:$N$7,MATCH(B1218,$J$3:$J$7,0),MATCH(C1218,$J$3:$N$3,0))</f>
        <v>0.25</v>
      </c>
      <c r="G1218" s="9">
        <f t="shared" si="55"/>
        <v>375</v>
      </c>
      <c r="H1218" s="9">
        <f>G1218*D1218</f>
        <v>102000</v>
      </c>
      <c r="I1218" s="22"/>
      <c r="P1218" s="1" t="str">
        <f t="shared" si="56"/>
        <v>39134Mumbaiiphone</v>
      </c>
      <c r="Q1218" s="1">
        <v>39134</v>
      </c>
      <c r="R1218" s="1" t="s">
        <v>1647</v>
      </c>
      <c r="S1218" s="1" t="s">
        <v>1650</v>
      </c>
      <c r="T1218">
        <v>226</v>
      </c>
    </row>
    <row r="1219" spans="1:20" x14ac:dyDescent="0.3">
      <c r="A1219" s="8">
        <v>39138</v>
      </c>
      <c r="B1219" s="8" t="s">
        <v>1654</v>
      </c>
      <c r="C1219" s="8" t="s">
        <v>1651</v>
      </c>
      <c r="D1219" s="9">
        <f t="shared" si="54"/>
        <v>259</v>
      </c>
      <c r="E1219" s="9">
        <f>LOOKUP(C1219,$X$3:$AA$4)</f>
        <v>10</v>
      </c>
      <c r="F1219" s="16">
        <f>INDEX($J$3:$N$7,MATCH(B1219,$J$3:$J$7,0),MATCH(C1219,$J$3:$N$3,0))</f>
        <v>0.4</v>
      </c>
      <c r="G1219" s="9">
        <f t="shared" si="55"/>
        <v>6</v>
      </c>
      <c r="H1219" s="9">
        <f>G1219*D1219</f>
        <v>1554</v>
      </c>
      <c r="I1219" s="22"/>
      <c r="P1219" s="1" t="str">
        <f t="shared" si="56"/>
        <v>39163DelhiLaptop</v>
      </c>
      <c r="Q1219" s="1">
        <v>39163</v>
      </c>
      <c r="R1219" s="1" t="s">
        <v>1646</v>
      </c>
      <c r="S1219" s="1" t="s">
        <v>1648</v>
      </c>
      <c r="T1219">
        <v>444</v>
      </c>
    </row>
    <row r="1220" spans="1:20" x14ac:dyDescent="0.3">
      <c r="A1220" s="8">
        <v>39139</v>
      </c>
      <c r="B1220" s="8" t="s">
        <v>1646</v>
      </c>
      <c r="C1220" s="8" t="s">
        <v>1648</v>
      </c>
      <c r="D1220" s="9">
        <f t="shared" si="54"/>
        <v>435</v>
      </c>
      <c r="E1220" s="9">
        <f>LOOKUP(C1220,$X$3:$AA$4)</f>
        <v>200</v>
      </c>
      <c r="F1220" s="16">
        <f>INDEX($J$3:$N$7,MATCH(B1220,$J$3:$J$7,0),MATCH(C1220,$J$3:$N$3,0))</f>
        <v>0.13</v>
      </c>
      <c r="G1220" s="9">
        <f t="shared" si="55"/>
        <v>174</v>
      </c>
      <c r="H1220" s="9">
        <f>G1220*D1220</f>
        <v>75690</v>
      </c>
      <c r="I1220" s="22"/>
      <c r="P1220" s="1" t="str">
        <f t="shared" si="56"/>
        <v>39169DelhiLaptop</v>
      </c>
      <c r="Q1220" s="1">
        <v>39169</v>
      </c>
      <c r="R1220" s="1" t="s">
        <v>1646</v>
      </c>
      <c r="S1220" s="1" t="s">
        <v>1648</v>
      </c>
      <c r="T1220">
        <v>330</v>
      </c>
    </row>
    <row r="1221" spans="1:20" x14ac:dyDescent="0.3">
      <c r="A1221" s="8">
        <v>39139</v>
      </c>
      <c r="B1221" s="8" t="s">
        <v>1646</v>
      </c>
      <c r="C1221" s="8" t="s">
        <v>1649</v>
      </c>
      <c r="D1221" s="9">
        <f t="shared" ref="D1221:D1284" si="57">VLOOKUP(A1221&amp;B1221&amp;C1221,$P$4:$T$2061,5,0)</f>
        <v>409</v>
      </c>
      <c r="E1221" s="9">
        <f>LOOKUP(C1221,$X$3:$AA$4)</f>
        <v>10</v>
      </c>
      <c r="F1221" s="16">
        <f>INDEX($J$3:$N$7,MATCH(B1221,$J$3:$J$7,0),MATCH(C1221,$J$3:$N$3,0))</f>
        <v>0.09</v>
      </c>
      <c r="G1221" s="9">
        <f t="shared" ref="G1221:G1284" si="58">E1221*(1-F1221)</f>
        <v>9.1</v>
      </c>
      <c r="H1221" s="9">
        <f>G1221*D1221</f>
        <v>3721.8999999999996</v>
      </c>
      <c r="I1221" s="22"/>
      <c r="P1221" s="1" t="str">
        <f t="shared" ref="P1221:P1284" si="59">Q1221&amp;R1221&amp;S1221</f>
        <v>39136MumbaiBulb</v>
      </c>
      <c r="Q1221" s="1">
        <v>39136</v>
      </c>
      <c r="R1221" s="1" t="s">
        <v>1647</v>
      </c>
      <c r="S1221" s="1" t="s">
        <v>1649</v>
      </c>
      <c r="T1221">
        <v>437</v>
      </c>
    </row>
    <row r="1222" spans="1:20" x14ac:dyDescent="0.3">
      <c r="A1222" s="8">
        <v>39139</v>
      </c>
      <c r="B1222" s="8" t="s">
        <v>1646</v>
      </c>
      <c r="C1222" s="8" t="s">
        <v>1650</v>
      </c>
      <c r="D1222" s="9">
        <f t="shared" si="57"/>
        <v>431</v>
      </c>
      <c r="E1222" s="9">
        <f>LOOKUP(C1222,$X$3:$AA$4)</f>
        <v>500</v>
      </c>
      <c r="F1222" s="16">
        <f>INDEX($J$3:$N$7,MATCH(B1222,$J$3:$J$7,0),MATCH(C1222,$J$3:$N$3,0))</f>
        <v>0.24</v>
      </c>
      <c r="G1222" s="9">
        <f t="shared" si="58"/>
        <v>380</v>
      </c>
      <c r="H1222" s="9">
        <f>G1222*D1222</f>
        <v>163780</v>
      </c>
      <c r="I1222" s="22"/>
      <c r="P1222" s="1" t="str">
        <f t="shared" si="59"/>
        <v>39114MumbaiChair</v>
      </c>
      <c r="Q1222" s="1">
        <v>39114</v>
      </c>
      <c r="R1222" s="1" t="s">
        <v>1647</v>
      </c>
      <c r="S1222" s="1" t="s">
        <v>1651</v>
      </c>
      <c r="T1222">
        <v>256</v>
      </c>
    </row>
    <row r="1223" spans="1:20" x14ac:dyDescent="0.3">
      <c r="A1223" s="8">
        <v>39139</v>
      </c>
      <c r="B1223" s="8" t="s">
        <v>1646</v>
      </c>
      <c r="C1223" s="8" t="s">
        <v>1651</v>
      </c>
      <c r="D1223" s="9">
        <f t="shared" si="57"/>
        <v>151</v>
      </c>
      <c r="E1223" s="9">
        <f>LOOKUP(C1223,$X$3:$AA$4)</f>
        <v>10</v>
      </c>
      <c r="F1223" s="16">
        <f>INDEX($J$3:$N$7,MATCH(B1223,$J$3:$J$7,0),MATCH(C1223,$J$3:$N$3,0))</f>
        <v>0.33</v>
      </c>
      <c r="G1223" s="9">
        <f t="shared" si="58"/>
        <v>6.6999999999999993</v>
      </c>
      <c r="H1223" s="9">
        <f>G1223*D1223</f>
        <v>1011.6999999999999</v>
      </c>
      <c r="I1223" s="22"/>
      <c r="P1223" s="1" t="str">
        <f t="shared" si="59"/>
        <v>39118AgraBulb</v>
      </c>
      <c r="Q1223" s="1">
        <v>39118</v>
      </c>
      <c r="R1223" s="1" t="s">
        <v>1654</v>
      </c>
      <c r="S1223" s="1" t="s">
        <v>1649</v>
      </c>
      <c r="T1223">
        <v>228</v>
      </c>
    </row>
    <row r="1224" spans="1:20" x14ac:dyDescent="0.3">
      <c r="A1224" s="8">
        <v>39139</v>
      </c>
      <c r="B1224" s="8" t="s">
        <v>1647</v>
      </c>
      <c r="C1224" s="8" t="s">
        <v>1648</v>
      </c>
      <c r="D1224" s="9">
        <f t="shared" si="57"/>
        <v>130</v>
      </c>
      <c r="E1224" s="9">
        <f>LOOKUP(C1224,$X$3:$AA$4)</f>
        <v>200</v>
      </c>
      <c r="F1224" s="16">
        <f>INDEX($J$3:$N$7,MATCH(B1224,$J$3:$J$7,0),MATCH(C1224,$J$3:$N$3,0))</f>
        <v>0.1</v>
      </c>
      <c r="G1224" s="9">
        <f t="shared" si="58"/>
        <v>180</v>
      </c>
      <c r="H1224" s="9">
        <f>G1224*D1224</f>
        <v>23400</v>
      </c>
      <c r="I1224" s="22"/>
      <c r="P1224" s="1" t="str">
        <f t="shared" si="59"/>
        <v>39132Mumbaiiphone</v>
      </c>
      <c r="Q1224" s="1">
        <v>39132</v>
      </c>
      <c r="R1224" s="1" t="s">
        <v>1647</v>
      </c>
      <c r="S1224" s="1" t="s">
        <v>1650</v>
      </c>
      <c r="T1224">
        <v>163</v>
      </c>
    </row>
    <row r="1225" spans="1:20" x14ac:dyDescent="0.3">
      <c r="A1225" s="8">
        <v>39139</v>
      </c>
      <c r="B1225" s="8" t="s">
        <v>1647</v>
      </c>
      <c r="C1225" s="8" t="s">
        <v>1649</v>
      </c>
      <c r="D1225" s="9">
        <f t="shared" si="57"/>
        <v>338</v>
      </c>
      <c r="E1225" s="9">
        <f>LOOKUP(C1225,$X$3:$AA$4)</f>
        <v>10</v>
      </c>
      <c r="F1225" s="16">
        <f>INDEX($J$3:$N$7,MATCH(B1225,$J$3:$J$7,0),MATCH(C1225,$J$3:$N$3,0))</f>
        <v>0.05</v>
      </c>
      <c r="G1225" s="9">
        <f t="shared" si="58"/>
        <v>9.5</v>
      </c>
      <c r="H1225" s="9">
        <f>G1225*D1225</f>
        <v>3211</v>
      </c>
      <c r="I1225" s="22"/>
      <c r="P1225" s="1" t="str">
        <f t="shared" si="59"/>
        <v>39134AgraChair</v>
      </c>
      <c r="Q1225" s="1">
        <v>39134</v>
      </c>
      <c r="R1225" s="1" t="s">
        <v>1654</v>
      </c>
      <c r="S1225" s="1" t="s">
        <v>1651</v>
      </c>
      <c r="T1225">
        <v>381</v>
      </c>
    </row>
    <row r="1226" spans="1:20" x14ac:dyDescent="0.3">
      <c r="A1226" s="8">
        <v>39139</v>
      </c>
      <c r="B1226" s="8" t="s">
        <v>1647</v>
      </c>
      <c r="C1226" s="8" t="s">
        <v>1650</v>
      </c>
      <c r="D1226" s="9">
        <f t="shared" si="57"/>
        <v>357</v>
      </c>
      <c r="E1226" s="9">
        <f>LOOKUP(C1226,$X$3:$AA$4)</f>
        <v>500</v>
      </c>
      <c r="F1226" s="16">
        <f>INDEX($J$3:$N$7,MATCH(B1226,$J$3:$J$7,0),MATCH(C1226,$J$3:$N$3,0))</f>
        <v>0.2</v>
      </c>
      <c r="G1226" s="9">
        <f t="shared" si="58"/>
        <v>400</v>
      </c>
      <c r="H1226" s="9">
        <f>G1226*D1226</f>
        <v>142800</v>
      </c>
      <c r="I1226" s="22"/>
      <c r="P1226" s="1" t="str">
        <f t="shared" si="59"/>
        <v>39145Agraiphone</v>
      </c>
      <c r="Q1226" s="1">
        <v>39145</v>
      </c>
      <c r="R1226" s="1" t="s">
        <v>1654</v>
      </c>
      <c r="S1226" s="1" t="s">
        <v>1650</v>
      </c>
      <c r="T1226">
        <v>125</v>
      </c>
    </row>
    <row r="1227" spans="1:20" x14ac:dyDescent="0.3">
      <c r="A1227" s="8">
        <v>39139</v>
      </c>
      <c r="B1227" s="8" t="s">
        <v>1647</v>
      </c>
      <c r="C1227" s="8" t="s">
        <v>1651</v>
      </c>
      <c r="D1227" s="9">
        <f t="shared" si="57"/>
        <v>202</v>
      </c>
      <c r="E1227" s="9">
        <f>LOOKUP(C1227,$X$3:$AA$4)</f>
        <v>10</v>
      </c>
      <c r="F1227" s="16">
        <f>INDEX($J$3:$N$7,MATCH(B1227,$J$3:$J$7,0),MATCH(C1227,$J$3:$N$3,0))</f>
        <v>0.4</v>
      </c>
      <c r="G1227" s="9">
        <f t="shared" si="58"/>
        <v>6</v>
      </c>
      <c r="H1227" s="9">
        <f>G1227*D1227</f>
        <v>1212</v>
      </c>
      <c r="I1227" s="22"/>
      <c r="P1227" s="1" t="str">
        <f t="shared" si="59"/>
        <v>39148JaipurBulb</v>
      </c>
      <c r="Q1227" s="1">
        <v>39148</v>
      </c>
      <c r="R1227" s="1" t="s">
        <v>1653</v>
      </c>
      <c r="S1227" s="1" t="s">
        <v>1649</v>
      </c>
      <c r="T1227">
        <v>355</v>
      </c>
    </row>
    <row r="1228" spans="1:20" x14ac:dyDescent="0.3">
      <c r="A1228" s="8">
        <v>39139</v>
      </c>
      <c r="B1228" s="8" t="s">
        <v>1653</v>
      </c>
      <c r="C1228" s="8" t="s">
        <v>1648</v>
      </c>
      <c r="D1228" s="9">
        <f t="shared" si="57"/>
        <v>291</v>
      </c>
      <c r="E1228" s="9">
        <f>LOOKUP(C1228,$X$3:$AA$4)</f>
        <v>200</v>
      </c>
      <c r="F1228" s="16">
        <f>INDEX($J$3:$N$7,MATCH(B1228,$J$3:$J$7,0),MATCH(C1228,$J$3:$N$3,0))</f>
        <v>0.09</v>
      </c>
      <c r="G1228" s="9">
        <f t="shared" si="58"/>
        <v>182</v>
      </c>
      <c r="H1228" s="9">
        <f>G1228*D1228</f>
        <v>52962</v>
      </c>
      <c r="I1228" s="22"/>
      <c r="P1228" s="1" t="str">
        <f t="shared" si="59"/>
        <v>39149Delhiiphone</v>
      </c>
      <c r="Q1228" s="1">
        <v>39149</v>
      </c>
      <c r="R1228" s="1" t="s">
        <v>1646</v>
      </c>
      <c r="S1228" s="1" t="s">
        <v>1650</v>
      </c>
      <c r="T1228">
        <v>426</v>
      </c>
    </row>
    <row r="1229" spans="1:20" x14ac:dyDescent="0.3">
      <c r="A1229" s="8">
        <v>39139</v>
      </c>
      <c r="B1229" s="8" t="s">
        <v>1653</v>
      </c>
      <c r="C1229" s="8" t="s">
        <v>1649</v>
      </c>
      <c r="D1229" s="9">
        <f t="shared" si="57"/>
        <v>160</v>
      </c>
      <c r="E1229" s="9">
        <f>LOOKUP(C1229,$X$3:$AA$4)</f>
        <v>10</v>
      </c>
      <c r="F1229" s="16">
        <f>INDEX($J$3:$N$7,MATCH(B1229,$J$3:$J$7,0),MATCH(C1229,$J$3:$N$3,0))</f>
        <v>0.08</v>
      </c>
      <c r="G1229" s="9">
        <f t="shared" si="58"/>
        <v>9.2000000000000011</v>
      </c>
      <c r="H1229" s="9">
        <f>G1229*D1229</f>
        <v>1472.0000000000002</v>
      </c>
      <c r="I1229" s="22"/>
      <c r="P1229" s="1" t="str">
        <f t="shared" si="59"/>
        <v>39078DelhiChair</v>
      </c>
      <c r="Q1229" s="1">
        <v>39078</v>
      </c>
      <c r="R1229" s="1" t="s">
        <v>1646</v>
      </c>
      <c r="S1229" s="1" t="s">
        <v>1651</v>
      </c>
      <c r="T1229">
        <v>174</v>
      </c>
    </row>
    <row r="1230" spans="1:20" x14ac:dyDescent="0.3">
      <c r="A1230" s="8">
        <v>39139</v>
      </c>
      <c r="B1230" s="8" t="s">
        <v>1653</v>
      </c>
      <c r="C1230" s="8" t="s">
        <v>1650</v>
      </c>
      <c r="D1230" s="9">
        <f t="shared" si="57"/>
        <v>417</v>
      </c>
      <c r="E1230" s="9">
        <f>LOOKUP(C1230,$X$3:$AA$4)</f>
        <v>500</v>
      </c>
      <c r="F1230" s="16">
        <f>INDEX($J$3:$N$7,MATCH(B1230,$J$3:$J$7,0),MATCH(C1230,$J$3:$N$3,0))</f>
        <v>0.2</v>
      </c>
      <c r="G1230" s="9">
        <f t="shared" si="58"/>
        <v>400</v>
      </c>
      <c r="H1230" s="9">
        <f>G1230*D1230</f>
        <v>166800</v>
      </c>
      <c r="I1230" s="22"/>
      <c r="P1230" s="1" t="str">
        <f t="shared" si="59"/>
        <v>39084Agraiphone</v>
      </c>
      <c r="Q1230" s="1">
        <v>39084</v>
      </c>
      <c r="R1230" s="1" t="s">
        <v>1654</v>
      </c>
      <c r="S1230" s="1" t="s">
        <v>1650</v>
      </c>
      <c r="T1230">
        <v>352</v>
      </c>
    </row>
    <row r="1231" spans="1:20" x14ac:dyDescent="0.3">
      <c r="A1231" s="8">
        <v>39139</v>
      </c>
      <c r="B1231" s="8" t="s">
        <v>1653</v>
      </c>
      <c r="C1231" s="8" t="s">
        <v>1651</v>
      </c>
      <c r="D1231" s="9">
        <f t="shared" si="57"/>
        <v>399</v>
      </c>
      <c r="E1231" s="9">
        <f>LOOKUP(C1231,$X$3:$AA$4)</f>
        <v>10</v>
      </c>
      <c r="F1231" s="16">
        <f>INDEX($J$3:$N$7,MATCH(B1231,$J$3:$J$7,0),MATCH(C1231,$J$3:$N$3,0))</f>
        <v>0.36</v>
      </c>
      <c r="G1231" s="9">
        <f t="shared" si="58"/>
        <v>6.4</v>
      </c>
      <c r="H1231" s="9">
        <f>G1231*D1231</f>
        <v>2553.6000000000004</v>
      </c>
      <c r="I1231" s="22"/>
      <c r="P1231" s="1" t="str">
        <f t="shared" si="59"/>
        <v>39150DelhiLaptop</v>
      </c>
      <c r="Q1231" s="1">
        <v>39150</v>
      </c>
      <c r="R1231" s="1" t="s">
        <v>1646</v>
      </c>
      <c r="S1231" s="1" t="s">
        <v>1648</v>
      </c>
      <c r="T1231">
        <v>131</v>
      </c>
    </row>
    <row r="1232" spans="1:20" x14ac:dyDescent="0.3">
      <c r="A1232" s="8">
        <v>39139</v>
      </c>
      <c r="B1232" s="8" t="s">
        <v>1654</v>
      </c>
      <c r="C1232" s="8" t="s">
        <v>1648</v>
      </c>
      <c r="D1232" s="9">
        <f t="shared" si="57"/>
        <v>203</v>
      </c>
      <c r="E1232" s="9">
        <f>LOOKUP(C1232,$X$3:$AA$4)</f>
        <v>200</v>
      </c>
      <c r="F1232" s="16">
        <f>INDEX($J$3:$N$7,MATCH(B1232,$J$3:$J$7,0),MATCH(C1232,$J$3:$N$3,0))</f>
        <v>0.05</v>
      </c>
      <c r="G1232" s="9">
        <f t="shared" si="58"/>
        <v>190</v>
      </c>
      <c r="H1232" s="9">
        <f>G1232*D1232</f>
        <v>38570</v>
      </c>
      <c r="I1232" s="22"/>
      <c r="P1232" s="1" t="str">
        <f t="shared" si="59"/>
        <v>39156AgraBulb</v>
      </c>
      <c r="Q1232" s="1">
        <v>39156</v>
      </c>
      <c r="R1232" s="1" t="s">
        <v>1654</v>
      </c>
      <c r="S1232" s="1" t="s">
        <v>1649</v>
      </c>
      <c r="T1232">
        <v>129</v>
      </c>
    </row>
    <row r="1233" spans="1:20" x14ac:dyDescent="0.3">
      <c r="A1233" s="8">
        <v>39139</v>
      </c>
      <c r="B1233" s="8" t="s">
        <v>1654</v>
      </c>
      <c r="C1233" s="8" t="s">
        <v>1649</v>
      </c>
      <c r="D1233" s="9">
        <f t="shared" si="57"/>
        <v>107</v>
      </c>
      <c r="E1233" s="9">
        <f>LOOKUP(C1233,$X$3:$AA$4)</f>
        <v>10</v>
      </c>
      <c r="F1233" s="16">
        <f>INDEX($J$3:$N$7,MATCH(B1233,$J$3:$J$7,0),MATCH(C1233,$J$3:$N$3,0))</f>
        <v>0.06</v>
      </c>
      <c r="G1233" s="9">
        <f t="shared" si="58"/>
        <v>9.3999999999999986</v>
      </c>
      <c r="H1233" s="9">
        <f>G1233*D1233</f>
        <v>1005.7999999999998</v>
      </c>
      <c r="I1233" s="22"/>
      <c r="P1233" s="1" t="str">
        <f t="shared" si="59"/>
        <v>39182DelhiBulb</v>
      </c>
      <c r="Q1233" s="1">
        <v>39182</v>
      </c>
      <c r="R1233" s="1" t="s">
        <v>1646</v>
      </c>
      <c r="S1233" s="1" t="s">
        <v>1649</v>
      </c>
      <c r="T1233">
        <v>341</v>
      </c>
    </row>
    <row r="1234" spans="1:20" x14ac:dyDescent="0.3">
      <c r="A1234" s="8">
        <v>39139</v>
      </c>
      <c r="B1234" s="8" t="s">
        <v>1654</v>
      </c>
      <c r="C1234" s="8" t="s">
        <v>1650</v>
      </c>
      <c r="D1234" s="9">
        <f t="shared" si="57"/>
        <v>100</v>
      </c>
      <c r="E1234" s="9">
        <f>LOOKUP(C1234,$X$3:$AA$4)</f>
        <v>500</v>
      </c>
      <c r="F1234" s="16">
        <f>INDEX($J$3:$N$7,MATCH(B1234,$J$3:$J$7,0),MATCH(C1234,$J$3:$N$3,0))</f>
        <v>0.25</v>
      </c>
      <c r="G1234" s="9">
        <f t="shared" si="58"/>
        <v>375</v>
      </c>
      <c r="H1234" s="9">
        <f>G1234*D1234</f>
        <v>37500</v>
      </c>
      <c r="I1234" s="22"/>
      <c r="P1234" s="1" t="str">
        <f t="shared" si="59"/>
        <v>39128AgraLaptop</v>
      </c>
      <c r="Q1234" s="1">
        <v>39128</v>
      </c>
      <c r="R1234" s="1" t="s">
        <v>1654</v>
      </c>
      <c r="S1234" s="1" t="s">
        <v>1648</v>
      </c>
      <c r="T1234">
        <v>354</v>
      </c>
    </row>
    <row r="1235" spans="1:20" x14ac:dyDescent="0.3">
      <c r="A1235" s="8">
        <v>39139</v>
      </c>
      <c r="B1235" s="8" t="s">
        <v>1654</v>
      </c>
      <c r="C1235" s="8" t="s">
        <v>1651</v>
      </c>
      <c r="D1235" s="9">
        <f t="shared" si="57"/>
        <v>498</v>
      </c>
      <c r="E1235" s="9">
        <f>LOOKUP(C1235,$X$3:$AA$4)</f>
        <v>10</v>
      </c>
      <c r="F1235" s="16">
        <f>INDEX($J$3:$N$7,MATCH(B1235,$J$3:$J$7,0),MATCH(C1235,$J$3:$N$3,0))</f>
        <v>0.4</v>
      </c>
      <c r="G1235" s="9">
        <f t="shared" si="58"/>
        <v>6</v>
      </c>
      <c r="H1235" s="9">
        <f>G1235*D1235</f>
        <v>2988</v>
      </c>
      <c r="I1235" s="22"/>
      <c r="P1235" s="1" t="str">
        <f t="shared" si="59"/>
        <v>39169Mumbaiiphone</v>
      </c>
      <c r="Q1235" s="1">
        <v>39169</v>
      </c>
      <c r="R1235" s="1" t="s">
        <v>1647</v>
      </c>
      <c r="S1235" s="1" t="s">
        <v>1650</v>
      </c>
      <c r="T1235">
        <v>147</v>
      </c>
    </row>
    <row r="1236" spans="1:20" x14ac:dyDescent="0.3">
      <c r="A1236" s="8">
        <v>39140</v>
      </c>
      <c r="B1236" s="8" t="s">
        <v>1646</v>
      </c>
      <c r="C1236" s="8" t="s">
        <v>1648</v>
      </c>
      <c r="D1236" s="9">
        <f t="shared" si="57"/>
        <v>309</v>
      </c>
      <c r="E1236" s="9">
        <f>LOOKUP(C1236,$X$3:$AA$4)</f>
        <v>200</v>
      </c>
      <c r="F1236" s="16">
        <f>INDEX($J$3:$N$7,MATCH(B1236,$J$3:$J$7,0),MATCH(C1236,$J$3:$N$3,0))</f>
        <v>0.13</v>
      </c>
      <c r="G1236" s="9">
        <f t="shared" si="58"/>
        <v>174</v>
      </c>
      <c r="H1236" s="9">
        <f>G1236*D1236</f>
        <v>53766</v>
      </c>
      <c r="I1236" s="22"/>
      <c r="P1236" s="1" t="str">
        <f t="shared" si="59"/>
        <v>39145Jaipuriphone</v>
      </c>
      <c r="Q1236" s="1">
        <v>39145</v>
      </c>
      <c r="R1236" s="1" t="s">
        <v>1653</v>
      </c>
      <c r="S1236" s="1" t="s">
        <v>1650</v>
      </c>
      <c r="T1236">
        <v>349</v>
      </c>
    </row>
    <row r="1237" spans="1:20" x14ac:dyDescent="0.3">
      <c r="A1237" s="8">
        <v>39140</v>
      </c>
      <c r="B1237" s="8" t="s">
        <v>1646</v>
      </c>
      <c r="C1237" s="8" t="s">
        <v>1649</v>
      </c>
      <c r="D1237" s="9">
        <f t="shared" si="57"/>
        <v>381</v>
      </c>
      <c r="E1237" s="9">
        <f>LOOKUP(C1237,$X$3:$AA$4)</f>
        <v>10</v>
      </c>
      <c r="F1237" s="16">
        <f>INDEX($J$3:$N$7,MATCH(B1237,$J$3:$J$7,0),MATCH(C1237,$J$3:$N$3,0))</f>
        <v>0.09</v>
      </c>
      <c r="G1237" s="9">
        <f t="shared" si="58"/>
        <v>9.1</v>
      </c>
      <c r="H1237" s="9">
        <f>G1237*D1237</f>
        <v>3467.1</v>
      </c>
      <c r="I1237" s="22"/>
      <c r="P1237" s="1" t="str">
        <f t="shared" si="59"/>
        <v>39147AgraChair</v>
      </c>
      <c r="Q1237" s="1">
        <v>39147</v>
      </c>
      <c r="R1237" s="1" t="s">
        <v>1654</v>
      </c>
      <c r="S1237" s="1" t="s">
        <v>1651</v>
      </c>
      <c r="T1237">
        <v>147</v>
      </c>
    </row>
    <row r="1238" spans="1:20" x14ac:dyDescent="0.3">
      <c r="A1238" s="8">
        <v>39140</v>
      </c>
      <c r="B1238" s="8" t="s">
        <v>1646</v>
      </c>
      <c r="C1238" s="8" t="s">
        <v>1650</v>
      </c>
      <c r="D1238" s="9">
        <f t="shared" si="57"/>
        <v>346</v>
      </c>
      <c r="E1238" s="9">
        <f>LOOKUP(C1238,$X$3:$AA$4)</f>
        <v>500</v>
      </c>
      <c r="F1238" s="16">
        <f>INDEX($J$3:$N$7,MATCH(B1238,$J$3:$J$7,0),MATCH(C1238,$J$3:$N$3,0))</f>
        <v>0.24</v>
      </c>
      <c r="G1238" s="9">
        <f t="shared" si="58"/>
        <v>380</v>
      </c>
      <c r="H1238" s="9">
        <f>G1238*D1238</f>
        <v>131480</v>
      </c>
      <c r="I1238" s="22"/>
      <c r="P1238" s="1" t="str">
        <f t="shared" si="59"/>
        <v>39141JaipurChair</v>
      </c>
      <c r="Q1238" s="1">
        <v>39141</v>
      </c>
      <c r="R1238" s="1" t="s">
        <v>1653</v>
      </c>
      <c r="S1238" s="1" t="s">
        <v>1651</v>
      </c>
      <c r="T1238">
        <v>430</v>
      </c>
    </row>
    <row r="1239" spans="1:20" x14ac:dyDescent="0.3">
      <c r="A1239" s="8">
        <v>39140</v>
      </c>
      <c r="B1239" s="8" t="s">
        <v>1646</v>
      </c>
      <c r="C1239" s="8" t="s">
        <v>1651</v>
      </c>
      <c r="D1239" s="9">
        <f t="shared" si="57"/>
        <v>244</v>
      </c>
      <c r="E1239" s="9">
        <f>LOOKUP(C1239,$X$3:$AA$4)</f>
        <v>10</v>
      </c>
      <c r="F1239" s="16">
        <f>INDEX($J$3:$N$7,MATCH(B1239,$J$3:$J$7,0),MATCH(C1239,$J$3:$N$3,0))</f>
        <v>0.33</v>
      </c>
      <c r="G1239" s="9">
        <f t="shared" si="58"/>
        <v>6.6999999999999993</v>
      </c>
      <c r="H1239" s="9">
        <f>G1239*D1239</f>
        <v>1634.7999999999997</v>
      </c>
      <c r="I1239" s="22"/>
      <c r="P1239" s="1" t="str">
        <f t="shared" si="59"/>
        <v>39156MumbaiBulb</v>
      </c>
      <c r="Q1239" s="1">
        <v>39156</v>
      </c>
      <c r="R1239" s="1" t="s">
        <v>1647</v>
      </c>
      <c r="S1239" s="1" t="s">
        <v>1649</v>
      </c>
      <c r="T1239">
        <v>221</v>
      </c>
    </row>
    <row r="1240" spans="1:20" x14ac:dyDescent="0.3">
      <c r="A1240" s="8">
        <v>39140</v>
      </c>
      <c r="B1240" s="8" t="s">
        <v>1647</v>
      </c>
      <c r="C1240" s="8" t="s">
        <v>1648</v>
      </c>
      <c r="D1240" s="9">
        <f t="shared" si="57"/>
        <v>438</v>
      </c>
      <c r="E1240" s="9">
        <f>LOOKUP(C1240,$X$3:$AA$4)</f>
        <v>200</v>
      </c>
      <c r="F1240" s="16">
        <f>INDEX($J$3:$N$7,MATCH(B1240,$J$3:$J$7,0),MATCH(C1240,$J$3:$N$3,0))</f>
        <v>0.1</v>
      </c>
      <c r="G1240" s="9">
        <f t="shared" si="58"/>
        <v>180</v>
      </c>
      <c r="H1240" s="9">
        <f>G1240*D1240</f>
        <v>78840</v>
      </c>
      <c r="I1240" s="22"/>
      <c r="P1240" s="1" t="str">
        <f t="shared" si="59"/>
        <v>39063AgraLaptop</v>
      </c>
      <c r="Q1240" s="1">
        <v>39063</v>
      </c>
      <c r="R1240" t="s">
        <v>1654</v>
      </c>
      <c r="S1240" t="s">
        <v>1648</v>
      </c>
      <c r="T1240">
        <v>351</v>
      </c>
    </row>
    <row r="1241" spans="1:20" x14ac:dyDescent="0.3">
      <c r="A1241" s="8">
        <v>39140</v>
      </c>
      <c r="B1241" s="8" t="s">
        <v>1647</v>
      </c>
      <c r="C1241" s="8" t="s">
        <v>1649</v>
      </c>
      <c r="D1241" s="9">
        <f t="shared" si="57"/>
        <v>433</v>
      </c>
      <c r="E1241" s="9">
        <f>LOOKUP(C1241,$X$3:$AA$4)</f>
        <v>10</v>
      </c>
      <c r="F1241" s="16">
        <f>INDEX($J$3:$N$7,MATCH(B1241,$J$3:$J$7,0),MATCH(C1241,$J$3:$N$3,0))</f>
        <v>0.05</v>
      </c>
      <c r="G1241" s="9">
        <f t="shared" si="58"/>
        <v>9.5</v>
      </c>
      <c r="H1241" s="9">
        <f>G1241*D1241</f>
        <v>4113.5</v>
      </c>
      <c r="I1241" s="22"/>
      <c r="P1241" s="1" t="str">
        <f t="shared" si="59"/>
        <v>39076DelhiChair</v>
      </c>
      <c r="Q1241" s="1">
        <v>39076</v>
      </c>
      <c r="R1241" s="1" t="s">
        <v>1646</v>
      </c>
      <c r="S1241" s="1" t="s">
        <v>1651</v>
      </c>
      <c r="T1241">
        <v>329</v>
      </c>
    </row>
    <row r="1242" spans="1:20" x14ac:dyDescent="0.3">
      <c r="A1242" s="8">
        <v>39140</v>
      </c>
      <c r="B1242" s="8" t="s">
        <v>1647</v>
      </c>
      <c r="C1242" s="8" t="s">
        <v>1650</v>
      </c>
      <c r="D1242" s="9">
        <f t="shared" si="57"/>
        <v>148</v>
      </c>
      <c r="E1242" s="9">
        <f>LOOKUP(C1242,$X$3:$AA$4)</f>
        <v>500</v>
      </c>
      <c r="F1242" s="16">
        <f>INDEX($J$3:$N$7,MATCH(B1242,$J$3:$J$7,0),MATCH(C1242,$J$3:$N$3,0))</f>
        <v>0.2</v>
      </c>
      <c r="G1242" s="9">
        <f t="shared" si="58"/>
        <v>400</v>
      </c>
      <c r="H1242" s="9">
        <f>G1242*D1242</f>
        <v>59200</v>
      </c>
      <c r="I1242" s="22"/>
      <c r="P1242" s="1" t="str">
        <f t="shared" si="59"/>
        <v>39118JaipurBulb</v>
      </c>
      <c r="Q1242" s="1">
        <v>39118</v>
      </c>
      <c r="R1242" s="1" t="s">
        <v>1653</v>
      </c>
      <c r="S1242" s="1" t="s">
        <v>1649</v>
      </c>
      <c r="T1242">
        <v>268</v>
      </c>
    </row>
    <row r="1243" spans="1:20" x14ac:dyDescent="0.3">
      <c r="A1243" s="8">
        <v>39140</v>
      </c>
      <c r="B1243" s="8" t="s">
        <v>1647</v>
      </c>
      <c r="C1243" s="8" t="s">
        <v>1651</v>
      </c>
      <c r="D1243" s="9">
        <f t="shared" si="57"/>
        <v>357</v>
      </c>
      <c r="E1243" s="9">
        <f>LOOKUP(C1243,$X$3:$AA$4)</f>
        <v>10</v>
      </c>
      <c r="F1243" s="16">
        <f>INDEX($J$3:$N$7,MATCH(B1243,$J$3:$J$7,0),MATCH(C1243,$J$3:$N$3,0))</f>
        <v>0.4</v>
      </c>
      <c r="G1243" s="9">
        <f t="shared" si="58"/>
        <v>6</v>
      </c>
      <c r="H1243" s="9">
        <f>G1243*D1243</f>
        <v>2142</v>
      </c>
      <c r="I1243" s="22"/>
      <c r="P1243" s="1" t="str">
        <f t="shared" si="59"/>
        <v>39175Delhiiphone</v>
      </c>
      <c r="Q1243" s="1">
        <v>39175</v>
      </c>
      <c r="R1243" s="1" t="s">
        <v>1646</v>
      </c>
      <c r="S1243" s="1" t="s">
        <v>1650</v>
      </c>
      <c r="T1243">
        <v>299</v>
      </c>
    </row>
    <row r="1244" spans="1:20" x14ac:dyDescent="0.3">
      <c r="A1244" s="8">
        <v>39140</v>
      </c>
      <c r="B1244" s="8" t="s">
        <v>1653</v>
      </c>
      <c r="C1244" s="8" t="s">
        <v>1648</v>
      </c>
      <c r="D1244" s="9">
        <f t="shared" si="57"/>
        <v>318</v>
      </c>
      <c r="E1244" s="9">
        <f>LOOKUP(C1244,$X$3:$AA$4)</f>
        <v>200</v>
      </c>
      <c r="F1244" s="16">
        <f>INDEX($J$3:$N$7,MATCH(B1244,$J$3:$J$7,0),MATCH(C1244,$J$3:$N$3,0))</f>
        <v>0.09</v>
      </c>
      <c r="G1244" s="9">
        <f t="shared" si="58"/>
        <v>182</v>
      </c>
      <c r="H1244" s="9">
        <f>G1244*D1244</f>
        <v>57876</v>
      </c>
      <c r="I1244" s="22"/>
      <c r="P1244" s="1" t="str">
        <f t="shared" si="59"/>
        <v>39069AgraLaptop</v>
      </c>
      <c r="Q1244" s="1">
        <v>39069</v>
      </c>
      <c r="R1244" s="1" t="s">
        <v>1654</v>
      </c>
      <c r="S1244" s="1" t="s">
        <v>1648</v>
      </c>
      <c r="T1244">
        <v>215</v>
      </c>
    </row>
    <row r="1245" spans="1:20" x14ac:dyDescent="0.3">
      <c r="A1245" s="8">
        <v>39140</v>
      </c>
      <c r="B1245" s="8" t="s">
        <v>1653</v>
      </c>
      <c r="C1245" s="8" t="s">
        <v>1649</v>
      </c>
      <c r="D1245" s="9">
        <f t="shared" si="57"/>
        <v>233</v>
      </c>
      <c r="E1245" s="9">
        <f>LOOKUP(C1245,$X$3:$AA$4)</f>
        <v>10</v>
      </c>
      <c r="F1245" s="16">
        <f>INDEX($J$3:$N$7,MATCH(B1245,$J$3:$J$7,0),MATCH(C1245,$J$3:$N$3,0))</f>
        <v>0.08</v>
      </c>
      <c r="G1245" s="9">
        <f t="shared" si="58"/>
        <v>9.2000000000000011</v>
      </c>
      <c r="H1245" s="9">
        <f>G1245*D1245</f>
        <v>2143.6000000000004</v>
      </c>
      <c r="I1245" s="22"/>
      <c r="P1245" s="1" t="str">
        <f t="shared" si="59"/>
        <v>39142MumbaiLaptop</v>
      </c>
      <c r="Q1245" s="1">
        <v>39142</v>
      </c>
      <c r="R1245" s="1" t="s">
        <v>1647</v>
      </c>
      <c r="S1245" s="1" t="s">
        <v>1648</v>
      </c>
      <c r="T1245">
        <v>407</v>
      </c>
    </row>
    <row r="1246" spans="1:20" x14ac:dyDescent="0.3">
      <c r="A1246" s="8">
        <v>39140</v>
      </c>
      <c r="B1246" s="8" t="s">
        <v>1653</v>
      </c>
      <c r="C1246" s="8" t="s">
        <v>1650</v>
      </c>
      <c r="D1246" s="9">
        <f t="shared" si="57"/>
        <v>205</v>
      </c>
      <c r="E1246" s="9">
        <f>LOOKUP(C1246,$X$3:$AA$4)</f>
        <v>500</v>
      </c>
      <c r="F1246" s="16">
        <f>INDEX($J$3:$N$7,MATCH(B1246,$J$3:$J$7,0),MATCH(C1246,$J$3:$N$3,0))</f>
        <v>0.2</v>
      </c>
      <c r="G1246" s="9">
        <f t="shared" si="58"/>
        <v>400</v>
      </c>
      <c r="H1246" s="9">
        <f>G1246*D1246</f>
        <v>82000</v>
      </c>
      <c r="I1246" s="22"/>
      <c r="P1246" s="1" t="str">
        <f t="shared" si="59"/>
        <v>39076JaipurLaptop</v>
      </c>
      <c r="Q1246" s="1">
        <v>39076</v>
      </c>
      <c r="R1246" s="1" t="s">
        <v>1653</v>
      </c>
      <c r="S1246" s="1" t="s">
        <v>1648</v>
      </c>
      <c r="T1246">
        <v>124</v>
      </c>
    </row>
    <row r="1247" spans="1:20" x14ac:dyDescent="0.3">
      <c r="A1247" s="8">
        <v>39140</v>
      </c>
      <c r="B1247" s="8" t="s">
        <v>1653</v>
      </c>
      <c r="C1247" s="8" t="s">
        <v>1651</v>
      </c>
      <c r="D1247" s="9">
        <f t="shared" si="57"/>
        <v>354</v>
      </c>
      <c r="E1247" s="9">
        <f>LOOKUP(C1247,$X$3:$AA$4)</f>
        <v>10</v>
      </c>
      <c r="F1247" s="16">
        <f>INDEX($J$3:$N$7,MATCH(B1247,$J$3:$J$7,0),MATCH(C1247,$J$3:$N$3,0))</f>
        <v>0.36</v>
      </c>
      <c r="G1247" s="9">
        <f t="shared" si="58"/>
        <v>6.4</v>
      </c>
      <c r="H1247" s="9">
        <f>G1247*D1247</f>
        <v>2265.6</v>
      </c>
      <c r="I1247" s="22"/>
      <c r="P1247" s="1" t="str">
        <f t="shared" si="59"/>
        <v>39135DelhiBulb</v>
      </c>
      <c r="Q1247" s="1">
        <v>39135</v>
      </c>
      <c r="R1247" s="1" t="s">
        <v>1646</v>
      </c>
      <c r="S1247" s="1" t="s">
        <v>1649</v>
      </c>
      <c r="T1247">
        <v>128</v>
      </c>
    </row>
    <row r="1248" spans="1:20" x14ac:dyDescent="0.3">
      <c r="A1248" s="8">
        <v>39140</v>
      </c>
      <c r="B1248" s="8" t="s">
        <v>1654</v>
      </c>
      <c r="C1248" s="8" t="s">
        <v>1648</v>
      </c>
      <c r="D1248" s="9">
        <f t="shared" si="57"/>
        <v>210</v>
      </c>
      <c r="E1248" s="9">
        <f>LOOKUP(C1248,$X$3:$AA$4)</f>
        <v>200</v>
      </c>
      <c r="F1248" s="16">
        <f>INDEX($J$3:$N$7,MATCH(B1248,$J$3:$J$7,0),MATCH(C1248,$J$3:$N$3,0))</f>
        <v>0.05</v>
      </c>
      <c r="G1248" s="9">
        <f t="shared" si="58"/>
        <v>190</v>
      </c>
      <c r="H1248" s="9">
        <f>G1248*D1248</f>
        <v>39900</v>
      </c>
      <c r="I1248" s="22"/>
      <c r="P1248" s="1" t="str">
        <f t="shared" si="59"/>
        <v>39099DelhiBulb</v>
      </c>
      <c r="Q1248" s="1">
        <v>39099</v>
      </c>
      <c r="R1248" s="1" t="s">
        <v>1646</v>
      </c>
      <c r="S1248" s="1" t="s">
        <v>1649</v>
      </c>
      <c r="T1248">
        <v>154</v>
      </c>
    </row>
    <row r="1249" spans="1:20" x14ac:dyDescent="0.3">
      <c r="A1249" s="8">
        <v>39140</v>
      </c>
      <c r="B1249" s="8" t="s">
        <v>1654</v>
      </c>
      <c r="C1249" s="8" t="s">
        <v>1649</v>
      </c>
      <c r="D1249" s="9">
        <f t="shared" si="57"/>
        <v>231</v>
      </c>
      <c r="E1249" s="9">
        <f>LOOKUP(C1249,$X$3:$AA$4)</f>
        <v>10</v>
      </c>
      <c r="F1249" s="16">
        <f>INDEX($J$3:$N$7,MATCH(B1249,$J$3:$J$7,0),MATCH(C1249,$J$3:$N$3,0))</f>
        <v>0.06</v>
      </c>
      <c r="G1249" s="9">
        <f t="shared" si="58"/>
        <v>9.3999999999999986</v>
      </c>
      <c r="H1249" s="9">
        <f>G1249*D1249</f>
        <v>2171.3999999999996</v>
      </c>
      <c r="I1249" s="22"/>
      <c r="P1249" s="1" t="str">
        <f t="shared" si="59"/>
        <v>39181Jaipuriphone</v>
      </c>
      <c r="Q1249" s="1">
        <v>39181</v>
      </c>
      <c r="R1249" s="1" t="s">
        <v>1653</v>
      </c>
      <c r="S1249" s="1" t="s">
        <v>1650</v>
      </c>
      <c r="T1249">
        <v>330</v>
      </c>
    </row>
    <row r="1250" spans="1:20" x14ac:dyDescent="0.3">
      <c r="A1250" s="8">
        <v>39140</v>
      </c>
      <c r="B1250" s="8" t="s">
        <v>1654</v>
      </c>
      <c r="C1250" s="8" t="s">
        <v>1650</v>
      </c>
      <c r="D1250" s="9">
        <f t="shared" si="57"/>
        <v>450</v>
      </c>
      <c r="E1250" s="9">
        <f>LOOKUP(C1250,$X$3:$AA$4)</f>
        <v>500</v>
      </c>
      <c r="F1250" s="16">
        <f>INDEX($J$3:$N$7,MATCH(B1250,$J$3:$J$7,0),MATCH(C1250,$J$3:$N$3,0))</f>
        <v>0.25</v>
      </c>
      <c r="G1250" s="9">
        <f t="shared" si="58"/>
        <v>375</v>
      </c>
      <c r="H1250" s="9">
        <f>G1250*D1250</f>
        <v>168750</v>
      </c>
      <c r="I1250" s="22"/>
      <c r="P1250" s="1" t="str">
        <f t="shared" si="59"/>
        <v>39184AgraLaptop</v>
      </c>
      <c r="Q1250" s="1">
        <v>39184</v>
      </c>
      <c r="R1250" s="1" t="s">
        <v>1654</v>
      </c>
      <c r="S1250" s="1" t="s">
        <v>1648</v>
      </c>
      <c r="T1250">
        <v>252</v>
      </c>
    </row>
    <row r="1251" spans="1:20" x14ac:dyDescent="0.3">
      <c r="A1251" s="8">
        <v>39140</v>
      </c>
      <c r="B1251" s="8" t="s">
        <v>1654</v>
      </c>
      <c r="C1251" s="8" t="s">
        <v>1651</v>
      </c>
      <c r="D1251" s="9">
        <f t="shared" si="57"/>
        <v>445</v>
      </c>
      <c r="E1251" s="9">
        <f>LOOKUP(C1251,$X$3:$AA$4)</f>
        <v>10</v>
      </c>
      <c r="F1251" s="16">
        <f>INDEX($J$3:$N$7,MATCH(B1251,$J$3:$J$7,0),MATCH(C1251,$J$3:$N$3,0))</f>
        <v>0.4</v>
      </c>
      <c r="G1251" s="9">
        <f t="shared" si="58"/>
        <v>6</v>
      </c>
      <c r="H1251" s="9">
        <f>G1251*D1251</f>
        <v>2670</v>
      </c>
      <c r="I1251" s="22"/>
      <c r="P1251" s="1" t="str">
        <f t="shared" si="59"/>
        <v>39068MumbaiBulb</v>
      </c>
      <c r="Q1251" s="1">
        <v>39068</v>
      </c>
      <c r="R1251" s="1" t="s">
        <v>1647</v>
      </c>
      <c r="S1251" s="1" t="s">
        <v>1649</v>
      </c>
      <c r="T1251">
        <v>293</v>
      </c>
    </row>
    <row r="1252" spans="1:20" x14ac:dyDescent="0.3">
      <c r="A1252" s="8">
        <v>39141</v>
      </c>
      <c r="B1252" s="8" t="s">
        <v>1646</v>
      </c>
      <c r="C1252" s="8" t="s">
        <v>1648</v>
      </c>
      <c r="D1252" s="9">
        <f t="shared" si="57"/>
        <v>181</v>
      </c>
      <c r="E1252" s="9">
        <f>LOOKUP(C1252,$X$3:$AA$4)</f>
        <v>200</v>
      </c>
      <c r="F1252" s="16">
        <f>INDEX($J$3:$N$7,MATCH(B1252,$J$3:$J$7,0),MATCH(C1252,$J$3:$N$3,0))</f>
        <v>0.13</v>
      </c>
      <c r="G1252" s="9">
        <f t="shared" si="58"/>
        <v>174</v>
      </c>
      <c r="H1252" s="9">
        <f>G1252*D1252</f>
        <v>31494</v>
      </c>
      <c r="I1252" s="22"/>
      <c r="P1252" s="1" t="str">
        <f t="shared" si="59"/>
        <v>39089MumbaiBulb</v>
      </c>
      <c r="Q1252" s="1">
        <v>39089</v>
      </c>
      <c r="R1252" s="1" t="s">
        <v>1647</v>
      </c>
      <c r="S1252" s="1" t="s">
        <v>1649</v>
      </c>
      <c r="T1252">
        <v>158</v>
      </c>
    </row>
    <row r="1253" spans="1:20" x14ac:dyDescent="0.3">
      <c r="A1253" s="8">
        <v>39141</v>
      </c>
      <c r="B1253" s="8" t="s">
        <v>1646</v>
      </c>
      <c r="C1253" s="8" t="s">
        <v>1649</v>
      </c>
      <c r="D1253" s="9">
        <f t="shared" si="57"/>
        <v>136</v>
      </c>
      <c r="E1253" s="9">
        <f>LOOKUP(C1253,$X$3:$AA$4)</f>
        <v>10</v>
      </c>
      <c r="F1253" s="16">
        <f>INDEX($J$3:$N$7,MATCH(B1253,$J$3:$J$7,0),MATCH(C1253,$J$3:$N$3,0))</f>
        <v>0.09</v>
      </c>
      <c r="G1253" s="9">
        <f t="shared" si="58"/>
        <v>9.1</v>
      </c>
      <c r="H1253" s="9">
        <f>G1253*D1253</f>
        <v>1237.5999999999999</v>
      </c>
      <c r="I1253" s="22"/>
      <c r="P1253" s="1" t="str">
        <f t="shared" si="59"/>
        <v>39179MumbaiBulb</v>
      </c>
      <c r="Q1253" s="1">
        <v>39179</v>
      </c>
      <c r="R1253" s="1" t="s">
        <v>1647</v>
      </c>
      <c r="S1253" s="1" t="s">
        <v>1649</v>
      </c>
      <c r="T1253">
        <v>255</v>
      </c>
    </row>
    <row r="1254" spans="1:20" x14ac:dyDescent="0.3">
      <c r="A1254" s="8">
        <v>39141</v>
      </c>
      <c r="B1254" s="8" t="s">
        <v>1646</v>
      </c>
      <c r="C1254" s="8" t="s">
        <v>1650</v>
      </c>
      <c r="D1254" s="9">
        <f t="shared" si="57"/>
        <v>405</v>
      </c>
      <c r="E1254" s="9">
        <f>LOOKUP(C1254,$X$3:$AA$4)</f>
        <v>500</v>
      </c>
      <c r="F1254" s="16">
        <f>INDEX($J$3:$N$7,MATCH(B1254,$J$3:$J$7,0),MATCH(C1254,$J$3:$N$3,0))</f>
        <v>0.24</v>
      </c>
      <c r="G1254" s="9">
        <f t="shared" si="58"/>
        <v>380</v>
      </c>
      <c r="H1254" s="9">
        <f>G1254*D1254</f>
        <v>153900</v>
      </c>
      <c r="I1254" s="22"/>
      <c r="P1254" s="1" t="str">
        <f t="shared" si="59"/>
        <v>39074JaipurChair</v>
      </c>
      <c r="Q1254" s="1">
        <v>39074</v>
      </c>
      <c r="R1254" s="1" t="s">
        <v>1653</v>
      </c>
      <c r="S1254" s="1" t="s">
        <v>1651</v>
      </c>
      <c r="T1254">
        <v>240</v>
      </c>
    </row>
    <row r="1255" spans="1:20" x14ac:dyDescent="0.3">
      <c r="A1255" s="8">
        <v>39141</v>
      </c>
      <c r="B1255" s="8" t="s">
        <v>1646</v>
      </c>
      <c r="C1255" s="8" t="s">
        <v>1651</v>
      </c>
      <c r="D1255" s="9">
        <f t="shared" si="57"/>
        <v>172</v>
      </c>
      <c r="E1255" s="9">
        <f>LOOKUP(C1255,$X$3:$AA$4)</f>
        <v>10</v>
      </c>
      <c r="F1255" s="16">
        <f>INDEX($J$3:$N$7,MATCH(B1255,$J$3:$J$7,0),MATCH(C1255,$J$3:$N$3,0))</f>
        <v>0.33</v>
      </c>
      <c r="G1255" s="9">
        <f t="shared" si="58"/>
        <v>6.6999999999999993</v>
      </c>
      <c r="H1255" s="9">
        <f>G1255*D1255</f>
        <v>1152.3999999999999</v>
      </c>
      <c r="I1255" s="22"/>
      <c r="P1255" s="1" t="str">
        <f t="shared" si="59"/>
        <v>39093Jaipuriphone</v>
      </c>
      <c r="Q1255" s="1">
        <v>39093</v>
      </c>
      <c r="R1255" s="1" t="s">
        <v>1653</v>
      </c>
      <c r="S1255" s="1" t="s">
        <v>1650</v>
      </c>
      <c r="T1255">
        <v>164</v>
      </c>
    </row>
    <row r="1256" spans="1:20" x14ac:dyDescent="0.3">
      <c r="A1256" s="8">
        <v>39141</v>
      </c>
      <c r="B1256" s="8" t="s">
        <v>1647</v>
      </c>
      <c r="C1256" s="8" t="s">
        <v>1648</v>
      </c>
      <c r="D1256" s="9">
        <f t="shared" si="57"/>
        <v>303</v>
      </c>
      <c r="E1256" s="9">
        <f>LOOKUP(C1256,$X$3:$AA$4)</f>
        <v>200</v>
      </c>
      <c r="F1256" s="16">
        <f>INDEX($J$3:$N$7,MATCH(B1256,$J$3:$J$7,0),MATCH(C1256,$J$3:$N$3,0))</f>
        <v>0.1</v>
      </c>
      <c r="G1256" s="9">
        <f t="shared" si="58"/>
        <v>180</v>
      </c>
      <c r="H1256" s="9">
        <f>G1256*D1256</f>
        <v>54540</v>
      </c>
      <c r="I1256" s="22"/>
      <c r="P1256" s="1" t="str">
        <f t="shared" si="59"/>
        <v>39169Agraiphone</v>
      </c>
      <c r="Q1256" s="1">
        <v>39169</v>
      </c>
      <c r="R1256" s="1" t="s">
        <v>1654</v>
      </c>
      <c r="S1256" s="1" t="s">
        <v>1650</v>
      </c>
      <c r="T1256">
        <v>201</v>
      </c>
    </row>
    <row r="1257" spans="1:20" x14ac:dyDescent="0.3">
      <c r="A1257" s="8">
        <v>39141</v>
      </c>
      <c r="B1257" s="8" t="s">
        <v>1647</v>
      </c>
      <c r="C1257" s="8" t="s">
        <v>1649</v>
      </c>
      <c r="D1257" s="9">
        <f t="shared" si="57"/>
        <v>223</v>
      </c>
      <c r="E1257" s="9">
        <f>LOOKUP(C1257,$X$3:$AA$4)</f>
        <v>10</v>
      </c>
      <c r="F1257" s="16">
        <f>INDEX($J$3:$N$7,MATCH(B1257,$J$3:$J$7,0),MATCH(C1257,$J$3:$N$3,0))</f>
        <v>0.05</v>
      </c>
      <c r="G1257" s="9">
        <f t="shared" si="58"/>
        <v>9.5</v>
      </c>
      <c r="H1257" s="9">
        <f>G1257*D1257</f>
        <v>2118.5</v>
      </c>
      <c r="I1257" s="22"/>
      <c r="P1257" s="1" t="str">
        <f t="shared" si="59"/>
        <v>39065DelhiChair</v>
      </c>
      <c r="Q1257" s="1">
        <v>39065</v>
      </c>
      <c r="R1257" s="1" t="s">
        <v>1646</v>
      </c>
      <c r="S1257" s="1" t="s">
        <v>1651</v>
      </c>
      <c r="T1257">
        <v>491</v>
      </c>
    </row>
    <row r="1258" spans="1:20" x14ac:dyDescent="0.3">
      <c r="A1258" s="8">
        <v>39141</v>
      </c>
      <c r="B1258" s="8" t="s">
        <v>1647</v>
      </c>
      <c r="C1258" s="8" t="s">
        <v>1650</v>
      </c>
      <c r="D1258" s="9">
        <f t="shared" si="57"/>
        <v>273</v>
      </c>
      <c r="E1258" s="9">
        <f>LOOKUP(C1258,$X$3:$AA$4)</f>
        <v>500</v>
      </c>
      <c r="F1258" s="16">
        <f>INDEX($J$3:$N$7,MATCH(B1258,$J$3:$J$7,0),MATCH(C1258,$J$3:$N$3,0))</f>
        <v>0.2</v>
      </c>
      <c r="G1258" s="9">
        <f t="shared" si="58"/>
        <v>400</v>
      </c>
      <c r="H1258" s="9">
        <f>G1258*D1258</f>
        <v>109200</v>
      </c>
      <c r="I1258" s="22"/>
      <c r="P1258" s="1" t="str">
        <f t="shared" si="59"/>
        <v>39101JaipurBulb</v>
      </c>
      <c r="Q1258" s="1">
        <v>39101</v>
      </c>
      <c r="R1258" s="1" t="s">
        <v>1653</v>
      </c>
      <c r="S1258" s="1" t="s">
        <v>1649</v>
      </c>
      <c r="T1258">
        <v>373</v>
      </c>
    </row>
    <row r="1259" spans="1:20" x14ac:dyDescent="0.3">
      <c r="A1259" s="8">
        <v>39141</v>
      </c>
      <c r="B1259" s="8" t="s">
        <v>1647</v>
      </c>
      <c r="C1259" s="8" t="s">
        <v>1651</v>
      </c>
      <c r="D1259" s="9">
        <f t="shared" si="57"/>
        <v>221</v>
      </c>
      <c r="E1259" s="9">
        <f>LOOKUP(C1259,$X$3:$AA$4)</f>
        <v>10</v>
      </c>
      <c r="F1259" s="16">
        <f>INDEX($J$3:$N$7,MATCH(B1259,$J$3:$J$7,0),MATCH(C1259,$J$3:$N$3,0))</f>
        <v>0.4</v>
      </c>
      <c r="G1259" s="9">
        <f t="shared" si="58"/>
        <v>6</v>
      </c>
      <c r="H1259" s="9">
        <f>G1259*D1259</f>
        <v>1326</v>
      </c>
      <c r="I1259" s="22"/>
      <c r="P1259" s="1" t="str">
        <f t="shared" si="59"/>
        <v>39141DelhiBulb</v>
      </c>
      <c r="Q1259" s="1">
        <v>39141</v>
      </c>
      <c r="R1259" s="1" t="s">
        <v>1646</v>
      </c>
      <c r="S1259" s="1" t="s">
        <v>1649</v>
      </c>
      <c r="T1259">
        <v>136</v>
      </c>
    </row>
    <row r="1260" spans="1:20" x14ac:dyDescent="0.3">
      <c r="A1260" s="8">
        <v>39141</v>
      </c>
      <c r="B1260" s="8" t="s">
        <v>1653</v>
      </c>
      <c r="C1260" s="8" t="s">
        <v>1648</v>
      </c>
      <c r="D1260" s="9">
        <f t="shared" si="57"/>
        <v>215</v>
      </c>
      <c r="E1260" s="9">
        <f>LOOKUP(C1260,$X$3:$AA$4)</f>
        <v>200</v>
      </c>
      <c r="F1260" s="16">
        <f>INDEX($J$3:$N$7,MATCH(B1260,$J$3:$J$7,0),MATCH(C1260,$J$3:$N$3,0))</f>
        <v>0.09</v>
      </c>
      <c r="G1260" s="9">
        <f t="shared" si="58"/>
        <v>182</v>
      </c>
      <c r="H1260" s="9">
        <f>G1260*D1260</f>
        <v>39130</v>
      </c>
      <c r="I1260" s="22"/>
      <c r="P1260" s="1" t="str">
        <f t="shared" si="59"/>
        <v>39166Delhiiphone</v>
      </c>
      <c r="Q1260" s="1">
        <v>39166</v>
      </c>
      <c r="R1260" s="1" t="s">
        <v>1646</v>
      </c>
      <c r="S1260" s="1" t="s">
        <v>1650</v>
      </c>
      <c r="T1260">
        <v>153</v>
      </c>
    </row>
    <row r="1261" spans="1:20" x14ac:dyDescent="0.3">
      <c r="A1261" s="8">
        <v>39141</v>
      </c>
      <c r="B1261" s="8" t="s">
        <v>1653</v>
      </c>
      <c r="C1261" s="8" t="s">
        <v>1649</v>
      </c>
      <c r="D1261" s="9">
        <f t="shared" si="57"/>
        <v>388</v>
      </c>
      <c r="E1261" s="9">
        <f>LOOKUP(C1261,$X$3:$AA$4)</f>
        <v>10</v>
      </c>
      <c r="F1261" s="16">
        <f>INDEX($J$3:$N$7,MATCH(B1261,$J$3:$J$7,0),MATCH(C1261,$J$3:$N$3,0))</f>
        <v>0.08</v>
      </c>
      <c r="G1261" s="9">
        <f t="shared" si="58"/>
        <v>9.2000000000000011</v>
      </c>
      <c r="H1261" s="9">
        <f>G1261*D1261</f>
        <v>3569.6000000000004</v>
      </c>
      <c r="I1261" s="22"/>
      <c r="P1261" s="1" t="str">
        <f t="shared" si="59"/>
        <v>39190DelhiLaptop</v>
      </c>
      <c r="Q1261" s="1">
        <v>39190</v>
      </c>
      <c r="R1261" s="1" t="s">
        <v>1646</v>
      </c>
      <c r="S1261" s="1" t="s">
        <v>1648</v>
      </c>
      <c r="T1261">
        <v>495</v>
      </c>
    </row>
    <row r="1262" spans="1:20" x14ac:dyDescent="0.3">
      <c r="A1262" s="8">
        <v>39141</v>
      </c>
      <c r="B1262" s="8" t="s">
        <v>1653</v>
      </c>
      <c r="C1262" s="8" t="s">
        <v>1650</v>
      </c>
      <c r="D1262" s="9">
        <f t="shared" si="57"/>
        <v>215</v>
      </c>
      <c r="E1262" s="9">
        <f>LOOKUP(C1262,$X$3:$AA$4)</f>
        <v>500</v>
      </c>
      <c r="F1262" s="16">
        <f>INDEX($J$3:$N$7,MATCH(B1262,$J$3:$J$7,0),MATCH(C1262,$J$3:$N$3,0))</f>
        <v>0.2</v>
      </c>
      <c r="G1262" s="9">
        <f t="shared" si="58"/>
        <v>400</v>
      </c>
      <c r="H1262" s="9">
        <f>G1262*D1262</f>
        <v>86000</v>
      </c>
      <c r="I1262" s="22"/>
      <c r="P1262" s="1" t="str">
        <f t="shared" si="59"/>
        <v>39143Jaipuriphone</v>
      </c>
      <c r="Q1262" s="1">
        <v>39143</v>
      </c>
      <c r="R1262" s="1" t="s">
        <v>1653</v>
      </c>
      <c r="S1262" s="1" t="s">
        <v>1650</v>
      </c>
      <c r="T1262">
        <v>493</v>
      </c>
    </row>
    <row r="1263" spans="1:20" x14ac:dyDescent="0.3">
      <c r="A1263" s="8">
        <v>39141</v>
      </c>
      <c r="B1263" s="8" t="s">
        <v>1653</v>
      </c>
      <c r="C1263" s="8" t="s">
        <v>1651</v>
      </c>
      <c r="D1263" s="9">
        <f t="shared" si="57"/>
        <v>430</v>
      </c>
      <c r="E1263" s="9">
        <f>LOOKUP(C1263,$X$3:$AA$4)</f>
        <v>10</v>
      </c>
      <c r="F1263" s="16">
        <f>INDEX($J$3:$N$7,MATCH(B1263,$J$3:$J$7,0),MATCH(C1263,$J$3:$N$3,0))</f>
        <v>0.36</v>
      </c>
      <c r="G1263" s="9">
        <f t="shared" si="58"/>
        <v>6.4</v>
      </c>
      <c r="H1263" s="9">
        <f>G1263*D1263</f>
        <v>2752</v>
      </c>
      <c r="I1263" s="22"/>
      <c r="P1263" s="1" t="str">
        <f t="shared" si="59"/>
        <v>39171MumbaiBulb</v>
      </c>
      <c r="Q1263" s="1">
        <v>39171</v>
      </c>
      <c r="R1263" s="1" t="s">
        <v>1647</v>
      </c>
      <c r="S1263" s="1" t="s">
        <v>1649</v>
      </c>
      <c r="T1263">
        <v>297</v>
      </c>
    </row>
    <row r="1264" spans="1:20" x14ac:dyDescent="0.3">
      <c r="A1264" s="8">
        <v>39141</v>
      </c>
      <c r="B1264" s="8" t="s">
        <v>1654</v>
      </c>
      <c r="C1264" s="8" t="s">
        <v>1648</v>
      </c>
      <c r="D1264" s="9">
        <f t="shared" si="57"/>
        <v>467</v>
      </c>
      <c r="E1264" s="9">
        <f>LOOKUP(C1264,$X$3:$AA$4)</f>
        <v>200</v>
      </c>
      <c r="F1264" s="16">
        <f>INDEX($J$3:$N$7,MATCH(B1264,$J$3:$J$7,0),MATCH(C1264,$J$3:$N$3,0))</f>
        <v>0.05</v>
      </c>
      <c r="G1264" s="9">
        <f t="shared" si="58"/>
        <v>190</v>
      </c>
      <c r="H1264" s="9">
        <f>G1264*D1264</f>
        <v>88730</v>
      </c>
      <c r="I1264" s="22"/>
      <c r="P1264" s="1" t="str">
        <f t="shared" si="59"/>
        <v>39095AgraBulb</v>
      </c>
      <c r="Q1264" s="1">
        <v>39095</v>
      </c>
      <c r="R1264" s="1" t="s">
        <v>1654</v>
      </c>
      <c r="S1264" s="1" t="s">
        <v>1649</v>
      </c>
      <c r="T1264">
        <v>294</v>
      </c>
    </row>
    <row r="1265" spans="1:20" x14ac:dyDescent="0.3">
      <c r="A1265" s="8">
        <v>39141</v>
      </c>
      <c r="B1265" s="8" t="s">
        <v>1654</v>
      </c>
      <c r="C1265" s="8" t="s">
        <v>1649</v>
      </c>
      <c r="D1265" s="9">
        <f t="shared" si="57"/>
        <v>435</v>
      </c>
      <c r="E1265" s="9">
        <f>LOOKUP(C1265,$X$3:$AA$4)</f>
        <v>10</v>
      </c>
      <c r="F1265" s="16">
        <f>INDEX($J$3:$N$7,MATCH(B1265,$J$3:$J$7,0),MATCH(C1265,$J$3:$N$3,0))</f>
        <v>0.06</v>
      </c>
      <c r="G1265" s="9">
        <f t="shared" si="58"/>
        <v>9.3999999999999986</v>
      </c>
      <c r="H1265" s="9">
        <f>G1265*D1265</f>
        <v>4088.9999999999995</v>
      </c>
      <c r="I1265" s="22"/>
      <c r="P1265" s="1" t="str">
        <f t="shared" si="59"/>
        <v>39106JaipurBulb</v>
      </c>
      <c r="Q1265" s="1">
        <v>39106</v>
      </c>
      <c r="R1265" s="1" t="s">
        <v>1653</v>
      </c>
      <c r="S1265" s="1" t="s">
        <v>1649</v>
      </c>
      <c r="T1265">
        <v>431</v>
      </c>
    </row>
    <row r="1266" spans="1:20" x14ac:dyDescent="0.3">
      <c r="A1266" s="8">
        <v>39141</v>
      </c>
      <c r="B1266" s="8" t="s">
        <v>1654</v>
      </c>
      <c r="C1266" s="8" t="s">
        <v>1650</v>
      </c>
      <c r="D1266" s="9">
        <f t="shared" si="57"/>
        <v>136</v>
      </c>
      <c r="E1266" s="9">
        <f>LOOKUP(C1266,$X$3:$AA$4)</f>
        <v>500</v>
      </c>
      <c r="F1266" s="16">
        <f>INDEX($J$3:$N$7,MATCH(B1266,$J$3:$J$7,0),MATCH(C1266,$J$3:$N$3,0))</f>
        <v>0.25</v>
      </c>
      <c r="G1266" s="9">
        <f t="shared" si="58"/>
        <v>375</v>
      </c>
      <c r="H1266" s="9">
        <f>G1266*D1266</f>
        <v>51000</v>
      </c>
      <c r="I1266" s="22"/>
      <c r="P1266" s="1" t="str">
        <f t="shared" si="59"/>
        <v>39112Agraiphone</v>
      </c>
      <c r="Q1266" s="1">
        <v>39112</v>
      </c>
      <c r="R1266" s="1" t="s">
        <v>1654</v>
      </c>
      <c r="S1266" s="1" t="s">
        <v>1650</v>
      </c>
      <c r="T1266">
        <v>113</v>
      </c>
    </row>
    <row r="1267" spans="1:20" x14ac:dyDescent="0.3">
      <c r="A1267" s="8">
        <v>39141</v>
      </c>
      <c r="B1267" s="8" t="s">
        <v>1654</v>
      </c>
      <c r="C1267" s="8" t="s">
        <v>1651</v>
      </c>
      <c r="D1267" s="9">
        <f t="shared" si="57"/>
        <v>147</v>
      </c>
      <c r="E1267" s="9">
        <f>LOOKUP(C1267,$X$3:$AA$4)</f>
        <v>10</v>
      </c>
      <c r="F1267" s="16">
        <f>INDEX($J$3:$N$7,MATCH(B1267,$J$3:$J$7,0),MATCH(C1267,$J$3:$N$3,0))</f>
        <v>0.4</v>
      </c>
      <c r="G1267" s="9">
        <f t="shared" si="58"/>
        <v>6</v>
      </c>
      <c r="H1267" s="9">
        <f>G1267*D1267</f>
        <v>882</v>
      </c>
      <c r="I1267" s="22"/>
      <c r="P1267" s="1" t="str">
        <f t="shared" si="59"/>
        <v>39149AgraLaptop</v>
      </c>
      <c r="Q1267" s="1">
        <v>39149</v>
      </c>
      <c r="R1267" s="1" t="s">
        <v>1654</v>
      </c>
      <c r="S1267" s="1" t="s">
        <v>1648</v>
      </c>
      <c r="T1267">
        <v>424</v>
      </c>
    </row>
    <row r="1268" spans="1:20" x14ac:dyDescent="0.3">
      <c r="A1268" s="8">
        <v>39142</v>
      </c>
      <c r="B1268" s="8" t="s">
        <v>1646</v>
      </c>
      <c r="C1268" s="8" t="s">
        <v>1648</v>
      </c>
      <c r="D1268" s="9">
        <f t="shared" si="57"/>
        <v>247</v>
      </c>
      <c r="E1268" s="9">
        <f>LOOKUP(C1268,$X$3:$AA$4)</f>
        <v>200</v>
      </c>
      <c r="F1268" s="16">
        <f>INDEX($J$3:$N$7,MATCH(B1268,$J$3:$J$7,0),MATCH(C1268,$J$3:$N$3,0))</f>
        <v>0.13</v>
      </c>
      <c r="G1268" s="9">
        <f t="shared" si="58"/>
        <v>174</v>
      </c>
      <c r="H1268" s="9">
        <f>G1268*D1268</f>
        <v>42978</v>
      </c>
      <c r="I1268" s="22"/>
      <c r="P1268" s="1" t="str">
        <f t="shared" si="59"/>
        <v>39172Mumbaiiphone</v>
      </c>
      <c r="Q1268" s="1">
        <v>39172</v>
      </c>
      <c r="R1268" s="1" t="s">
        <v>1647</v>
      </c>
      <c r="S1268" s="1" t="s">
        <v>1650</v>
      </c>
      <c r="T1268">
        <v>461</v>
      </c>
    </row>
    <row r="1269" spans="1:20" x14ac:dyDescent="0.3">
      <c r="A1269" s="8">
        <v>39142</v>
      </c>
      <c r="B1269" s="8" t="s">
        <v>1646</v>
      </c>
      <c r="C1269" s="8" t="s">
        <v>1649</v>
      </c>
      <c r="D1269" s="9">
        <f t="shared" si="57"/>
        <v>492</v>
      </c>
      <c r="E1269" s="9">
        <f>LOOKUP(C1269,$X$3:$AA$4)</f>
        <v>10</v>
      </c>
      <c r="F1269" s="16">
        <f>INDEX($J$3:$N$7,MATCH(B1269,$J$3:$J$7,0),MATCH(C1269,$J$3:$N$3,0))</f>
        <v>0.09</v>
      </c>
      <c r="G1269" s="9">
        <f t="shared" si="58"/>
        <v>9.1</v>
      </c>
      <c r="H1269" s="9">
        <f>G1269*D1269</f>
        <v>4477.2</v>
      </c>
      <c r="I1269" s="22"/>
      <c r="P1269" s="1" t="str">
        <f t="shared" si="59"/>
        <v>39102Agraiphone</v>
      </c>
      <c r="Q1269" s="1">
        <v>39102</v>
      </c>
      <c r="R1269" s="1" t="s">
        <v>1654</v>
      </c>
      <c r="S1269" s="1" t="s">
        <v>1650</v>
      </c>
      <c r="T1269">
        <v>189</v>
      </c>
    </row>
    <row r="1270" spans="1:20" x14ac:dyDescent="0.3">
      <c r="A1270" s="8">
        <v>39142</v>
      </c>
      <c r="B1270" s="8" t="s">
        <v>1646</v>
      </c>
      <c r="C1270" s="8" t="s">
        <v>1650</v>
      </c>
      <c r="D1270" s="9">
        <f t="shared" si="57"/>
        <v>325</v>
      </c>
      <c r="E1270" s="9">
        <f>LOOKUP(C1270,$X$3:$AA$4)</f>
        <v>500</v>
      </c>
      <c r="F1270" s="16">
        <f>INDEX($J$3:$N$7,MATCH(B1270,$J$3:$J$7,0),MATCH(C1270,$J$3:$N$3,0))</f>
        <v>0.24</v>
      </c>
      <c r="G1270" s="9">
        <f t="shared" si="58"/>
        <v>380</v>
      </c>
      <c r="H1270" s="9">
        <f>G1270*D1270</f>
        <v>123500</v>
      </c>
      <c r="I1270" s="22"/>
      <c r="P1270" s="1" t="str">
        <f t="shared" si="59"/>
        <v>39146MumbaiLaptop</v>
      </c>
      <c r="Q1270" s="1">
        <v>39146</v>
      </c>
      <c r="R1270" s="1" t="s">
        <v>1647</v>
      </c>
      <c r="S1270" s="1" t="s">
        <v>1648</v>
      </c>
      <c r="T1270">
        <v>405</v>
      </c>
    </row>
    <row r="1271" spans="1:20" x14ac:dyDescent="0.3">
      <c r="A1271" s="8">
        <v>39142</v>
      </c>
      <c r="B1271" s="8" t="s">
        <v>1646</v>
      </c>
      <c r="C1271" s="8" t="s">
        <v>1651</v>
      </c>
      <c r="D1271" s="9">
        <f t="shared" si="57"/>
        <v>440</v>
      </c>
      <c r="E1271" s="9">
        <f>LOOKUP(C1271,$X$3:$AA$4)</f>
        <v>10</v>
      </c>
      <c r="F1271" s="16">
        <f>INDEX($J$3:$N$7,MATCH(B1271,$J$3:$J$7,0),MATCH(C1271,$J$3:$N$3,0))</f>
        <v>0.33</v>
      </c>
      <c r="G1271" s="9">
        <f t="shared" si="58"/>
        <v>6.6999999999999993</v>
      </c>
      <c r="H1271" s="9">
        <f>G1271*D1271</f>
        <v>2947.9999999999995</v>
      </c>
      <c r="I1271" s="22"/>
      <c r="P1271" s="1" t="str">
        <f t="shared" si="59"/>
        <v>39105MumbaiLaptop</v>
      </c>
      <c r="Q1271" s="1">
        <v>39105</v>
      </c>
      <c r="R1271" s="1" t="s">
        <v>1647</v>
      </c>
      <c r="S1271" s="1" t="s">
        <v>1648</v>
      </c>
      <c r="T1271">
        <v>454</v>
      </c>
    </row>
    <row r="1272" spans="1:20" x14ac:dyDescent="0.3">
      <c r="A1272" s="8">
        <v>39142</v>
      </c>
      <c r="B1272" s="8" t="s">
        <v>1647</v>
      </c>
      <c r="C1272" s="8" t="s">
        <v>1648</v>
      </c>
      <c r="D1272" s="9">
        <f t="shared" si="57"/>
        <v>407</v>
      </c>
      <c r="E1272" s="9">
        <f>LOOKUP(C1272,$X$3:$AA$4)</f>
        <v>200</v>
      </c>
      <c r="F1272" s="16">
        <f>INDEX($J$3:$N$7,MATCH(B1272,$J$3:$J$7,0),MATCH(C1272,$J$3:$N$3,0))</f>
        <v>0.1</v>
      </c>
      <c r="G1272" s="9">
        <f t="shared" si="58"/>
        <v>180</v>
      </c>
      <c r="H1272" s="9">
        <f>G1272*D1272</f>
        <v>73260</v>
      </c>
      <c r="I1272" s="22"/>
      <c r="P1272" s="1" t="str">
        <f t="shared" si="59"/>
        <v>39106DelhiLaptop</v>
      </c>
      <c r="Q1272" s="1">
        <v>39106</v>
      </c>
      <c r="R1272" s="1" t="s">
        <v>1646</v>
      </c>
      <c r="S1272" s="1" t="s">
        <v>1648</v>
      </c>
      <c r="T1272">
        <v>386</v>
      </c>
    </row>
    <row r="1273" spans="1:20" x14ac:dyDescent="0.3">
      <c r="A1273" s="8">
        <v>39142</v>
      </c>
      <c r="B1273" s="8" t="s">
        <v>1647</v>
      </c>
      <c r="C1273" s="8" t="s">
        <v>1649</v>
      </c>
      <c r="D1273" s="9">
        <f t="shared" si="57"/>
        <v>238</v>
      </c>
      <c r="E1273" s="9">
        <f>LOOKUP(C1273,$X$3:$AA$4)</f>
        <v>10</v>
      </c>
      <c r="F1273" s="16">
        <f>INDEX($J$3:$N$7,MATCH(B1273,$J$3:$J$7,0),MATCH(C1273,$J$3:$N$3,0))</f>
        <v>0.05</v>
      </c>
      <c r="G1273" s="9">
        <f t="shared" si="58"/>
        <v>9.5</v>
      </c>
      <c r="H1273" s="9">
        <f>G1273*D1273</f>
        <v>2261</v>
      </c>
      <c r="I1273" s="22"/>
      <c r="P1273" s="1" t="str">
        <f t="shared" si="59"/>
        <v>39169AgraChair</v>
      </c>
      <c r="Q1273" s="1">
        <v>39169</v>
      </c>
      <c r="R1273" s="1" t="s">
        <v>1654</v>
      </c>
      <c r="S1273" s="1" t="s">
        <v>1651</v>
      </c>
      <c r="T1273">
        <v>206</v>
      </c>
    </row>
    <row r="1274" spans="1:20" x14ac:dyDescent="0.3">
      <c r="A1274" s="8">
        <v>39142</v>
      </c>
      <c r="B1274" s="8" t="s">
        <v>1647</v>
      </c>
      <c r="C1274" s="8" t="s">
        <v>1650</v>
      </c>
      <c r="D1274" s="9">
        <f t="shared" si="57"/>
        <v>136</v>
      </c>
      <c r="E1274" s="9">
        <f>LOOKUP(C1274,$X$3:$AA$4)</f>
        <v>500</v>
      </c>
      <c r="F1274" s="16">
        <f>INDEX($J$3:$N$7,MATCH(B1274,$J$3:$J$7,0),MATCH(C1274,$J$3:$N$3,0))</f>
        <v>0.2</v>
      </c>
      <c r="G1274" s="9">
        <f t="shared" si="58"/>
        <v>400</v>
      </c>
      <c r="H1274" s="9">
        <f>G1274*D1274</f>
        <v>54400</v>
      </c>
      <c r="I1274" s="22"/>
      <c r="P1274" s="1" t="str">
        <f t="shared" si="59"/>
        <v>39154JaipurLaptop</v>
      </c>
      <c r="Q1274" s="1">
        <v>39154</v>
      </c>
      <c r="R1274" s="1" t="s">
        <v>1653</v>
      </c>
      <c r="S1274" s="1" t="s">
        <v>1648</v>
      </c>
      <c r="T1274">
        <v>227</v>
      </c>
    </row>
    <row r="1275" spans="1:20" x14ac:dyDescent="0.3">
      <c r="A1275" s="8">
        <v>39142</v>
      </c>
      <c r="B1275" s="8" t="s">
        <v>1647</v>
      </c>
      <c r="C1275" s="8" t="s">
        <v>1651</v>
      </c>
      <c r="D1275" s="9">
        <f t="shared" si="57"/>
        <v>291</v>
      </c>
      <c r="E1275" s="9">
        <f>LOOKUP(C1275,$X$3:$AA$4)</f>
        <v>10</v>
      </c>
      <c r="F1275" s="16">
        <f>INDEX($J$3:$N$7,MATCH(B1275,$J$3:$J$7,0),MATCH(C1275,$J$3:$N$3,0))</f>
        <v>0.4</v>
      </c>
      <c r="G1275" s="9">
        <f t="shared" si="58"/>
        <v>6</v>
      </c>
      <c r="H1275" s="9">
        <f>G1275*D1275</f>
        <v>1746</v>
      </c>
      <c r="I1275" s="22"/>
      <c r="P1275" s="1" t="str">
        <f t="shared" si="59"/>
        <v>39157MumbaiBulb</v>
      </c>
      <c r="Q1275" s="1">
        <v>39157</v>
      </c>
      <c r="R1275" s="1" t="s">
        <v>1647</v>
      </c>
      <c r="S1275" s="1" t="s">
        <v>1649</v>
      </c>
      <c r="T1275">
        <v>102</v>
      </c>
    </row>
    <row r="1276" spans="1:20" x14ac:dyDescent="0.3">
      <c r="A1276" s="8">
        <v>39142</v>
      </c>
      <c r="B1276" s="8" t="s">
        <v>1653</v>
      </c>
      <c r="C1276" s="8" t="s">
        <v>1648</v>
      </c>
      <c r="D1276" s="9">
        <f t="shared" si="57"/>
        <v>197</v>
      </c>
      <c r="E1276" s="9">
        <f>LOOKUP(C1276,$X$3:$AA$4)</f>
        <v>200</v>
      </c>
      <c r="F1276" s="16">
        <f>INDEX($J$3:$N$7,MATCH(B1276,$J$3:$J$7,0),MATCH(C1276,$J$3:$N$3,0))</f>
        <v>0.09</v>
      </c>
      <c r="G1276" s="9">
        <f t="shared" si="58"/>
        <v>182</v>
      </c>
      <c r="H1276" s="9">
        <f>G1276*D1276</f>
        <v>35854</v>
      </c>
      <c r="I1276" s="22"/>
      <c r="P1276" s="1" t="str">
        <f t="shared" si="59"/>
        <v>39163Agraiphone</v>
      </c>
      <c r="Q1276" s="1">
        <v>39163</v>
      </c>
      <c r="R1276" s="1" t="s">
        <v>1654</v>
      </c>
      <c r="S1276" s="1" t="s">
        <v>1650</v>
      </c>
      <c r="T1276">
        <v>258</v>
      </c>
    </row>
    <row r="1277" spans="1:20" x14ac:dyDescent="0.3">
      <c r="A1277" s="8">
        <v>39142</v>
      </c>
      <c r="B1277" s="8" t="s">
        <v>1653</v>
      </c>
      <c r="C1277" s="8" t="s">
        <v>1649</v>
      </c>
      <c r="D1277" s="9">
        <f t="shared" si="57"/>
        <v>384</v>
      </c>
      <c r="E1277" s="9">
        <f>LOOKUP(C1277,$X$3:$AA$4)</f>
        <v>10</v>
      </c>
      <c r="F1277" s="16">
        <f>INDEX($J$3:$N$7,MATCH(B1277,$J$3:$J$7,0),MATCH(C1277,$J$3:$N$3,0))</f>
        <v>0.08</v>
      </c>
      <c r="G1277" s="9">
        <f t="shared" si="58"/>
        <v>9.2000000000000011</v>
      </c>
      <c r="H1277" s="9">
        <f>G1277*D1277</f>
        <v>3532.8</v>
      </c>
      <c r="I1277" s="22"/>
      <c r="P1277" s="1" t="str">
        <f t="shared" si="59"/>
        <v>39169DelhiChair</v>
      </c>
      <c r="Q1277" s="1">
        <v>39169</v>
      </c>
      <c r="R1277" s="1" t="s">
        <v>1646</v>
      </c>
      <c r="S1277" s="1" t="s">
        <v>1651</v>
      </c>
      <c r="T1277">
        <v>294</v>
      </c>
    </row>
    <row r="1278" spans="1:20" x14ac:dyDescent="0.3">
      <c r="A1278" s="8">
        <v>39142</v>
      </c>
      <c r="B1278" s="8" t="s">
        <v>1653</v>
      </c>
      <c r="C1278" s="8" t="s">
        <v>1650</v>
      </c>
      <c r="D1278" s="9">
        <f t="shared" si="57"/>
        <v>118</v>
      </c>
      <c r="E1278" s="9">
        <f>LOOKUP(C1278,$X$3:$AA$4)</f>
        <v>500</v>
      </c>
      <c r="F1278" s="16">
        <f>INDEX($J$3:$N$7,MATCH(B1278,$J$3:$J$7,0),MATCH(C1278,$J$3:$N$3,0))</f>
        <v>0.2</v>
      </c>
      <c r="G1278" s="9">
        <f t="shared" si="58"/>
        <v>400</v>
      </c>
      <c r="H1278" s="9">
        <f>G1278*D1278</f>
        <v>47200</v>
      </c>
      <c r="I1278" s="22"/>
      <c r="P1278" s="1" t="str">
        <f t="shared" si="59"/>
        <v>39180Agraiphone</v>
      </c>
      <c r="Q1278" s="1">
        <v>39180</v>
      </c>
      <c r="R1278" s="1" t="s">
        <v>1654</v>
      </c>
      <c r="S1278" s="1" t="s">
        <v>1650</v>
      </c>
      <c r="T1278">
        <v>233</v>
      </c>
    </row>
    <row r="1279" spans="1:20" x14ac:dyDescent="0.3">
      <c r="A1279" s="8">
        <v>39142</v>
      </c>
      <c r="B1279" s="8" t="s">
        <v>1653</v>
      </c>
      <c r="C1279" s="8" t="s">
        <v>1651</v>
      </c>
      <c r="D1279" s="9">
        <f t="shared" si="57"/>
        <v>404</v>
      </c>
      <c r="E1279" s="9">
        <f>LOOKUP(C1279,$X$3:$AA$4)</f>
        <v>10</v>
      </c>
      <c r="F1279" s="16">
        <f>INDEX($J$3:$N$7,MATCH(B1279,$J$3:$J$7,0),MATCH(C1279,$J$3:$N$3,0))</f>
        <v>0.36</v>
      </c>
      <c r="G1279" s="9">
        <f t="shared" si="58"/>
        <v>6.4</v>
      </c>
      <c r="H1279" s="9">
        <f>G1279*D1279</f>
        <v>2585.6000000000004</v>
      </c>
      <c r="I1279" s="22"/>
      <c r="P1279" s="1" t="str">
        <f t="shared" si="59"/>
        <v>39142AgraChair</v>
      </c>
      <c r="Q1279" s="1">
        <v>39142</v>
      </c>
      <c r="R1279" s="1" t="s">
        <v>1654</v>
      </c>
      <c r="S1279" s="1" t="s">
        <v>1651</v>
      </c>
      <c r="T1279">
        <v>157</v>
      </c>
    </row>
    <row r="1280" spans="1:20" x14ac:dyDescent="0.3">
      <c r="A1280" s="8">
        <v>39142</v>
      </c>
      <c r="B1280" s="8" t="s">
        <v>1654</v>
      </c>
      <c r="C1280" s="8" t="s">
        <v>1648</v>
      </c>
      <c r="D1280" s="9">
        <f t="shared" si="57"/>
        <v>257</v>
      </c>
      <c r="E1280" s="9">
        <f>LOOKUP(C1280,$X$3:$AA$4)</f>
        <v>200</v>
      </c>
      <c r="F1280" s="16">
        <f>INDEX($J$3:$N$7,MATCH(B1280,$J$3:$J$7,0),MATCH(C1280,$J$3:$N$3,0))</f>
        <v>0.05</v>
      </c>
      <c r="G1280" s="9">
        <f t="shared" si="58"/>
        <v>190</v>
      </c>
      <c r="H1280" s="9">
        <f>G1280*D1280</f>
        <v>48830</v>
      </c>
      <c r="I1280" s="22"/>
      <c r="P1280" s="1" t="str">
        <f t="shared" si="59"/>
        <v>39088JaipurBulb</v>
      </c>
      <c r="Q1280" s="1">
        <v>39088</v>
      </c>
      <c r="R1280" s="1" t="s">
        <v>1653</v>
      </c>
      <c r="S1280" s="1" t="s">
        <v>1649</v>
      </c>
      <c r="T1280">
        <v>113</v>
      </c>
    </row>
    <row r="1281" spans="1:20" x14ac:dyDescent="0.3">
      <c r="A1281" s="8">
        <v>39142</v>
      </c>
      <c r="B1281" s="8" t="s">
        <v>1654</v>
      </c>
      <c r="C1281" s="8" t="s">
        <v>1649</v>
      </c>
      <c r="D1281" s="9">
        <f t="shared" si="57"/>
        <v>381</v>
      </c>
      <c r="E1281" s="9">
        <f>LOOKUP(C1281,$X$3:$AA$4)</f>
        <v>10</v>
      </c>
      <c r="F1281" s="16">
        <f>INDEX($J$3:$N$7,MATCH(B1281,$J$3:$J$7,0),MATCH(C1281,$J$3:$N$3,0))</f>
        <v>0.06</v>
      </c>
      <c r="G1281" s="9">
        <f t="shared" si="58"/>
        <v>9.3999999999999986</v>
      </c>
      <c r="H1281" s="9">
        <f>G1281*D1281</f>
        <v>3581.3999999999996</v>
      </c>
      <c r="I1281" s="22"/>
      <c r="P1281" s="1" t="str">
        <f t="shared" si="59"/>
        <v>39121AgraChair</v>
      </c>
      <c r="Q1281" s="1">
        <v>39121</v>
      </c>
      <c r="R1281" s="1" t="s">
        <v>1654</v>
      </c>
      <c r="S1281" s="1" t="s">
        <v>1651</v>
      </c>
      <c r="T1281">
        <v>125</v>
      </c>
    </row>
    <row r="1282" spans="1:20" x14ac:dyDescent="0.3">
      <c r="A1282" s="8">
        <v>39142</v>
      </c>
      <c r="B1282" s="8" t="s">
        <v>1654</v>
      </c>
      <c r="C1282" s="8" t="s">
        <v>1650</v>
      </c>
      <c r="D1282" s="9">
        <f t="shared" si="57"/>
        <v>278</v>
      </c>
      <c r="E1282" s="9">
        <f>LOOKUP(C1282,$X$3:$AA$4)</f>
        <v>500</v>
      </c>
      <c r="F1282" s="16">
        <f>INDEX($J$3:$N$7,MATCH(B1282,$J$3:$J$7,0),MATCH(C1282,$J$3:$N$3,0))</f>
        <v>0.25</v>
      </c>
      <c r="G1282" s="9">
        <f t="shared" si="58"/>
        <v>375</v>
      </c>
      <c r="H1282" s="9">
        <f>G1282*D1282</f>
        <v>104250</v>
      </c>
      <c r="I1282" s="22"/>
      <c r="P1282" s="1" t="str">
        <f t="shared" si="59"/>
        <v>39148JaipurChair</v>
      </c>
      <c r="Q1282" s="1">
        <v>39148</v>
      </c>
      <c r="R1282" s="1" t="s">
        <v>1653</v>
      </c>
      <c r="S1282" s="1" t="s">
        <v>1651</v>
      </c>
      <c r="T1282">
        <v>252</v>
      </c>
    </row>
    <row r="1283" spans="1:20" x14ac:dyDescent="0.3">
      <c r="A1283" s="8">
        <v>39142</v>
      </c>
      <c r="B1283" s="8" t="s">
        <v>1654</v>
      </c>
      <c r="C1283" s="8" t="s">
        <v>1651</v>
      </c>
      <c r="D1283" s="9">
        <f t="shared" si="57"/>
        <v>157</v>
      </c>
      <c r="E1283" s="9">
        <f>LOOKUP(C1283,$X$3:$AA$4)</f>
        <v>10</v>
      </c>
      <c r="F1283" s="16">
        <f>INDEX($J$3:$N$7,MATCH(B1283,$J$3:$J$7,0),MATCH(C1283,$J$3:$N$3,0))</f>
        <v>0.4</v>
      </c>
      <c r="G1283" s="9">
        <f t="shared" si="58"/>
        <v>6</v>
      </c>
      <c r="H1283" s="9">
        <f>G1283*D1283</f>
        <v>942</v>
      </c>
      <c r="I1283" s="22"/>
      <c r="P1283" s="1" t="str">
        <f t="shared" si="59"/>
        <v>39164DelhiBulb</v>
      </c>
      <c r="Q1283" s="1">
        <v>39164</v>
      </c>
      <c r="R1283" s="1" t="s">
        <v>1646</v>
      </c>
      <c r="S1283" s="1" t="s">
        <v>1649</v>
      </c>
      <c r="T1283">
        <v>484</v>
      </c>
    </row>
    <row r="1284" spans="1:20" x14ac:dyDescent="0.3">
      <c r="A1284" s="8">
        <v>39143</v>
      </c>
      <c r="B1284" s="8" t="s">
        <v>1646</v>
      </c>
      <c r="C1284" s="8" t="s">
        <v>1648</v>
      </c>
      <c r="D1284" s="9">
        <f t="shared" si="57"/>
        <v>242</v>
      </c>
      <c r="E1284" s="9">
        <f>LOOKUP(C1284,$X$3:$AA$4)</f>
        <v>200</v>
      </c>
      <c r="F1284" s="16">
        <f>INDEX($J$3:$N$7,MATCH(B1284,$J$3:$J$7,0),MATCH(C1284,$J$3:$N$3,0))</f>
        <v>0.13</v>
      </c>
      <c r="G1284" s="9">
        <f t="shared" si="58"/>
        <v>174</v>
      </c>
      <c r="H1284" s="9">
        <f>G1284*D1284</f>
        <v>42108</v>
      </c>
      <c r="I1284" s="22"/>
      <c r="P1284" s="1" t="str">
        <f t="shared" si="59"/>
        <v>39110MumbaiLaptop</v>
      </c>
      <c r="Q1284" s="1">
        <v>39110</v>
      </c>
      <c r="R1284" s="1" t="s">
        <v>1647</v>
      </c>
      <c r="S1284" s="1" t="s">
        <v>1648</v>
      </c>
      <c r="T1284">
        <v>166</v>
      </c>
    </row>
    <row r="1285" spans="1:20" x14ac:dyDescent="0.3">
      <c r="A1285" s="8">
        <v>39143</v>
      </c>
      <c r="B1285" s="8" t="s">
        <v>1646</v>
      </c>
      <c r="C1285" s="8" t="s">
        <v>1649</v>
      </c>
      <c r="D1285" s="9">
        <f t="shared" ref="D1285:D1348" si="60">VLOOKUP(A1285&amp;B1285&amp;C1285,$P$4:$T$2061,5,0)</f>
        <v>209</v>
      </c>
      <c r="E1285" s="9">
        <f>LOOKUP(C1285,$X$3:$AA$4)</f>
        <v>10</v>
      </c>
      <c r="F1285" s="16">
        <f>INDEX($J$3:$N$7,MATCH(B1285,$J$3:$J$7,0),MATCH(C1285,$J$3:$N$3,0))</f>
        <v>0.09</v>
      </c>
      <c r="G1285" s="9">
        <f t="shared" ref="G1285:G1348" si="61">E1285*(1-F1285)</f>
        <v>9.1</v>
      </c>
      <c r="H1285" s="9">
        <f>G1285*D1285</f>
        <v>1901.8999999999999</v>
      </c>
      <c r="I1285" s="22"/>
      <c r="P1285" s="1" t="str">
        <f t="shared" ref="P1285:P1348" si="62">Q1285&amp;R1285&amp;S1285</f>
        <v>39119DelhiLaptop</v>
      </c>
      <c r="Q1285" s="1">
        <v>39119</v>
      </c>
      <c r="R1285" s="1" t="s">
        <v>1646</v>
      </c>
      <c r="S1285" s="1" t="s">
        <v>1648</v>
      </c>
      <c r="T1285">
        <v>374</v>
      </c>
    </row>
    <row r="1286" spans="1:20" x14ac:dyDescent="0.3">
      <c r="A1286" s="8">
        <v>39143</v>
      </c>
      <c r="B1286" s="8" t="s">
        <v>1646</v>
      </c>
      <c r="C1286" s="8" t="s">
        <v>1650</v>
      </c>
      <c r="D1286" s="9">
        <f t="shared" si="60"/>
        <v>215</v>
      </c>
      <c r="E1286" s="9">
        <f>LOOKUP(C1286,$X$3:$AA$4)</f>
        <v>500</v>
      </c>
      <c r="F1286" s="16">
        <f>INDEX($J$3:$N$7,MATCH(B1286,$J$3:$J$7,0),MATCH(C1286,$J$3:$N$3,0))</f>
        <v>0.24</v>
      </c>
      <c r="G1286" s="9">
        <f t="shared" si="61"/>
        <v>380</v>
      </c>
      <c r="H1286" s="9">
        <f>G1286*D1286</f>
        <v>81700</v>
      </c>
      <c r="I1286" s="22"/>
      <c r="P1286" s="1" t="str">
        <f t="shared" si="62"/>
        <v>39137DelhiBulb</v>
      </c>
      <c r="Q1286" s="1">
        <v>39137</v>
      </c>
      <c r="R1286" s="1" t="s">
        <v>1646</v>
      </c>
      <c r="S1286" s="1" t="s">
        <v>1649</v>
      </c>
      <c r="T1286">
        <v>239</v>
      </c>
    </row>
    <row r="1287" spans="1:20" x14ac:dyDescent="0.3">
      <c r="A1287" s="8">
        <v>39143</v>
      </c>
      <c r="B1287" s="8" t="s">
        <v>1646</v>
      </c>
      <c r="C1287" s="8" t="s">
        <v>1651</v>
      </c>
      <c r="D1287" s="9">
        <f t="shared" si="60"/>
        <v>391</v>
      </c>
      <c r="E1287" s="9">
        <f>LOOKUP(C1287,$X$3:$AA$4)</f>
        <v>10</v>
      </c>
      <c r="F1287" s="16">
        <f>INDEX($J$3:$N$7,MATCH(B1287,$J$3:$J$7,0),MATCH(C1287,$J$3:$N$3,0))</f>
        <v>0.33</v>
      </c>
      <c r="G1287" s="9">
        <f t="shared" si="61"/>
        <v>6.6999999999999993</v>
      </c>
      <c r="H1287" s="9">
        <f>G1287*D1287</f>
        <v>2619.6999999999998</v>
      </c>
      <c r="I1287" s="22"/>
      <c r="P1287" s="1" t="str">
        <f t="shared" si="62"/>
        <v>39143Mumbaiiphone</v>
      </c>
      <c r="Q1287" s="1">
        <v>39143</v>
      </c>
      <c r="R1287" s="1" t="s">
        <v>1647</v>
      </c>
      <c r="S1287" s="1" t="s">
        <v>1650</v>
      </c>
      <c r="T1287">
        <v>283</v>
      </c>
    </row>
    <row r="1288" spans="1:20" x14ac:dyDescent="0.3">
      <c r="A1288" s="8">
        <v>39143</v>
      </c>
      <c r="B1288" s="8" t="s">
        <v>1647</v>
      </c>
      <c r="C1288" s="8" t="s">
        <v>1648</v>
      </c>
      <c r="D1288" s="9">
        <f t="shared" si="60"/>
        <v>493</v>
      </c>
      <c r="E1288" s="9">
        <f>LOOKUP(C1288,$X$3:$AA$4)</f>
        <v>200</v>
      </c>
      <c r="F1288" s="16">
        <f>INDEX($J$3:$N$7,MATCH(B1288,$J$3:$J$7,0),MATCH(C1288,$J$3:$N$3,0))</f>
        <v>0.1</v>
      </c>
      <c r="G1288" s="9">
        <f t="shared" si="61"/>
        <v>180</v>
      </c>
      <c r="H1288" s="9">
        <f>G1288*D1288</f>
        <v>88740</v>
      </c>
      <c r="I1288" s="22"/>
      <c r="P1288" s="1" t="str">
        <f t="shared" si="62"/>
        <v>39082DelhiLaptop</v>
      </c>
      <c r="Q1288" s="1">
        <v>39082</v>
      </c>
      <c r="R1288" s="1" t="s">
        <v>1646</v>
      </c>
      <c r="S1288" s="1" t="s">
        <v>1648</v>
      </c>
      <c r="T1288">
        <v>221</v>
      </c>
    </row>
    <row r="1289" spans="1:20" x14ac:dyDescent="0.3">
      <c r="A1289" s="8">
        <v>39143</v>
      </c>
      <c r="B1289" s="8" t="s">
        <v>1647</v>
      </c>
      <c r="C1289" s="8" t="s">
        <v>1649</v>
      </c>
      <c r="D1289" s="9">
        <f t="shared" si="60"/>
        <v>395</v>
      </c>
      <c r="E1289" s="9">
        <f>LOOKUP(C1289,$X$3:$AA$4)</f>
        <v>10</v>
      </c>
      <c r="F1289" s="16">
        <f>INDEX($J$3:$N$7,MATCH(B1289,$J$3:$J$7,0),MATCH(C1289,$J$3:$N$3,0))</f>
        <v>0.05</v>
      </c>
      <c r="G1289" s="9">
        <f t="shared" si="61"/>
        <v>9.5</v>
      </c>
      <c r="H1289" s="9">
        <f>G1289*D1289</f>
        <v>3752.5</v>
      </c>
      <c r="I1289" s="22"/>
      <c r="P1289" s="1" t="str">
        <f t="shared" si="62"/>
        <v>39095MumbaiBulb</v>
      </c>
      <c r="Q1289" s="1">
        <v>39095</v>
      </c>
      <c r="R1289" s="1" t="s">
        <v>1647</v>
      </c>
      <c r="S1289" s="1" t="s">
        <v>1649</v>
      </c>
      <c r="T1289">
        <v>421</v>
      </c>
    </row>
    <row r="1290" spans="1:20" x14ac:dyDescent="0.3">
      <c r="A1290" s="8">
        <v>39143</v>
      </c>
      <c r="B1290" s="8" t="s">
        <v>1647</v>
      </c>
      <c r="C1290" s="8" t="s">
        <v>1650</v>
      </c>
      <c r="D1290" s="9">
        <f t="shared" si="60"/>
        <v>283</v>
      </c>
      <c r="E1290" s="9">
        <f>LOOKUP(C1290,$X$3:$AA$4)</f>
        <v>500</v>
      </c>
      <c r="F1290" s="16">
        <f>INDEX($J$3:$N$7,MATCH(B1290,$J$3:$J$7,0),MATCH(C1290,$J$3:$N$3,0))</f>
        <v>0.2</v>
      </c>
      <c r="G1290" s="9">
        <f t="shared" si="61"/>
        <v>400</v>
      </c>
      <c r="H1290" s="9">
        <f>G1290*D1290</f>
        <v>113200</v>
      </c>
      <c r="I1290" s="22"/>
      <c r="P1290" s="1" t="str">
        <f t="shared" si="62"/>
        <v>39113Jaipuriphone</v>
      </c>
      <c r="Q1290" s="1">
        <v>39113</v>
      </c>
      <c r="R1290" s="1" t="s">
        <v>1653</v>
      </c>
      <c r="S1290" s="1" t="s">
        <v>1650</v>
      </c>
      <c r="T1290">
        <v>282</v>
      </c>
    </row>
    <row r="1291" spans="1:20" x14ac:dyDescent="0.3">
      <c r="A1291" s="8">
        <v>39143</v>
      </c>
      <c r="B1291" s="8" t="s">
        <v>1647</v>
      </c>
      <c r="C1291" s="8" t="s">
        <v>1651</v>
      </c>
      <c r="D1291" s="9">
        <f t="shared" si="60"/>
        <v>409</v>
      </c>
      <c r="E1291" s="9">
        <f>LOOKUP(C1291,$X$3:$AA$4)</f>
        <v>10</v>
      </c>
      <c r="F1291" s="16">
        <f>INDEX($J$3:$N$7,MATCH(B1291,$J$3:$J$7,0),MATCH(C1291,$J$3:$N$3,0))</f>
        <v>0.4</v>
      </c>
      <c r="G1291" s="9">
        <f t="shared" si="61"/>
        <v>6</v>
      </c>
      <c r="H1291" s="9">
        <f>G1291*D1291</f>
        <v>2454</v>
      </c>
      <c r="I1291" s="22"/>
      <c r="P1291" s="1" t="str">
        <f t="shared" si="62"/>
        <v>39117MumbaiLaptop</v>
      </c>
      <c r="Q1291" s="1">
        <v>39117</v>
      </c>
      <c r="R1291" s="1" t="s">
        <v>1647</v>
      </c>
      <c r="S1291" s="1" t="s">
        <v>1648</v>
      </c>
      <c r="T1291">
        <v>392</v>
      </c>
    </row>
    <row r="1292" spans="1:20" x14ac:dyDescent="0.3">
      <c r="A1292" s="8">
        <v>39143</v>
      </c>
      <c r="B1292" s="8" t="s">
        <v>1653</v>
      </c>
      <c r="C1292" s="8" t="s">
        <v>1648</v>
      </c>
      <c r="D1292" s="9">
        <f t="shared" si="60"/>
        <v>107</v>
      </c>
      <c r="E1292" s="9">
        <f>LOOKUP(C1292,$X$3:$AA$4)</f>
        <v>200</v>
      </c>
      <c r="F1292" s="16">
        <f>INDEX($J$3:$N$7,MATCH(B1292,$J$3:$J$7,0),MATCH(C1292,$J$3:$N$3,0))</f>
        <v>0.09</v>
      </c>
      <c r="G1292" s="9">
        <f t="shared" si="61"/>
        <v>182</v>
      </c>
      <c r="H1292" s="9">
        <f>G1292*D1292</f>
        <v>19474</v>
      </c>
      <c r="I1292" s="22"/>
      <c r="P1292" s="1" t="str">
        <f t="shared" si="62"/>
        <v>39117MumbaiBulb</v>
      </c>
      <c r="Q1292" s="1">
        <v>39117</v>
      </c>
      <c r="R1292" s="1" t="s">
        <v>1647</v>
      </c>
      <c r="S1292" s="1" t="s">
        <v>1649</v>
      </c>
      <c r="T1292">
        <v>448</v>
      </c>
    </row>
    <row r="1293" spans="1:20" x14ac:dyDescent="0.3">
      <c r="A1293" s="8">
        <v>39143</v>
      </c>
      <c r="B1293" s="8" t="s">
        <v>1653</v>
      </c>
      <c r="C1293" s="8" t="s">
        <v>1649</v>
      </c>
      <c r="D1293" s="9">
        <f t="shared" si="60"/>
        <v>386</v>
      </c>
      <c r="E1293" s="9">
        <f>LOOKUP(C1293,$X$3:$AA$4)</f>
        <v>10</v>
      </c>
      <c r="F1293" s="16">
        <f>INDEX($J$3:$N$7,MATCH(B1293,$J$3:$J$7,0),MATCH(C1293,$J$3:$N$3,0))</f>
        <v>0.08</v>
      </c>
      <c r="G1293" s="9">
        <f t="shared" si="61"/>
        <v>9.2000000000000011</v>
      </c>
      <c r="H1293" s="9">
        <f>G1293*D1293</f>
        <v>3551.2000000000003</v>
      </c>
      <c r="I1293" s="22"/>
      <c r="P1293" s="1" t="str">
        <f t="shared" si="62"/>
        <v>39119AgraLaptop</v>
      </c>
      <c r="Q1293" s="1">
        <v>39119</v>
      </c>
      <c r="R1293" s="1" t="s">
        <v>1654</v>
      </c>
      <c r="S1293" s="1" t="s">
        <v>1648</v>
      </c>
      <c r="T1293">
        <v>119</v>
      </c>
    </row>
    <row r="1294" spans="1:20" x14ac:dyDescent="0.3">
      <c r="A1294" s="8">
        <v>39143</v>
      </c>
      <c r="B1294" s="8" t="s">
        <v>1653</v>
      </c>
      <c r="C1294" s="8" t="s">
        <v>1650</v>
      </c>
      <c r="D1294" s="9">
        <f t="shared" si="60"/>
        <v>493</v>
      </c>
      <c r="E1294" s="9">
        <f>LOOKUP(C1294,$X$3:$AA$4)</f>
        <v>500</v>
      </c>
      <c r="F1294" s="16">
        <f>INDEX($J$3:$N$7,MATCH(B1294,$J$3:$J$7,0),MATCH(C1294,$J$3:$N$3,0))</f>
        <v>0.2</v>
      </c>
      <c r="G1294" s="9">
        <f t="shared" si="61"/>
        <v>400</v>
      </c>
      <c r="H1294" s="9">
        <f>G1294*D1294</f>
        <v>197200</v>
      </c>
      <c r="I1294" s="22"/>
      <c r="P1294" s="1" t="str">
        <f t="shared" si="62"/>
        <v>39179DelhiLaptop</v>
      </c>
      <c r="Q1294" s="1">
        <v>39179</v>
      </c>
      <c r="R1294" s="1" t="s">
        <v>1646</v>
      </c>
      <c r="S1294" s="1" t="s">
        <v>1648</v>
      </c>
      <c r="T1294">
        <v>358</v>
      </c>
    </row>
    <row r="1295" spans="1:20" x14ac:dyDescent="0.3">
      <c r="A1295" s="8">
        <v>39143</v>
      </c>
      <c r="B1295" s="8" t="s">
        <v>1653</v>
      </c>
      <c r="C1295" s="8" t="s">
        <v>1651</v>
      </c>
      <c r="D1295" s="9">
        <f t="shared" si="60"/>
        <v>108</v>
      </c>
      <c r="E1295" s="9">
        <f>LOOKUP(C1295,$X$3:$AA$4)</f>
        <v>10</v>
      </c>
      <c r="F1295" s="16">
        <f>INDEX($J$3:$N$7,MATCH(B1295,$J$3:$J$7,0),MATCH(C1295,$J$3:$N$3,0))</f>
        <v>0.36</v>
      </c>
      <c r="G1295" s="9">
        <f t="shared" si="61"/>
        <v>6.4</v>
      </c>
      <c r="H1295" s="9">
        <f>G1295*D1295</f>
        <v>691.2</v>
      </c>
      <c r="I1295" s="22"/>
      <c r="P1295" s="1" t="str">
        <f t="shared" si="62"/>
        <v>39182Jaipuriphone</v>
      </c>
      <c r="Q1295" s="1">
        <v>39182</v>
      </c>
      <c r="R1295" s="1" t="s">
        <v>1653</v>
      </c>
      <c r="S1295" s="1" t="s">
        <v>1650</v>
      </c>
      <c r="T1295">
        <v>181</v>
      </c>
    </row>
    <row r="1296" spans="1:20" x14ac:dyDescent="0.3">
      <c r="A1296" s="8">
        <v>39143</v>
      </c>
      <c r="B1296" s="8" t="s">
        <v>1654</v>
      </c>
      <c r="C1296" s="8" t="s">
        <v>1648</v>
      </c>
      <c r="D1296" s="9">
        <f t="shared" si="60"/>
        <v>399</v>
      </c>
      <c r="E1296" s="9">
        <f>LOOKUP(C1296,$X$3:$AA$4)</f>
        <v>200</v>
      </c>
      <c r="F1296" s="16">
        <f>INDEX($J$3:$N$7,MATCH(B1296,$J$3:$J$7,0),MATCH(C1296,$J$3:$N$3,0))</f>
        <v>0.05</v>
      </c>
      <c r="G1296" s="9">
        <f t="shared" si="61"/>
        <v>190</v>
      </c>
      <c r="H1296" s="9">
        <f>G1296*D1296</f>
        <v>75810</v>
      </c>
      <c r="I1296" s="22"/>
      <c r="P1296" s="1" t="str">
        <f t="shared" si="62"/>
        <v>39076AgraLaptop</v>
      </c>
      <c r="Q1296" s="1">
        <v>39076</v>
      </c>
      <c r="R1296" s="1" t="s">
        <v>1654</v>
      </c>
      <c r="S1296" s="1" t="s">
        <v>1648</v>
      </c>
      <c r="T1296">
        <v>304</v>
      </c>
    </row>
    <row r="1297" spans="1:20" x14ac:dyDescent="0.3">
      <c r="A1297" s="8">
        <v>39143</v>
      </c>
      <c r="B1297" s="8" t="s">
        <v>1654</v>
      </c>
      <c r="C1297" s="8" t="s">
        <v>1649</v>
      </c>
      <c r="D1297" s="9">
        <f t="shared" si="60"/>
        <v>148</v>
      </c>
      <c r="E1297" s="9">
        <f>LOOKUP(C1297,$X$3:$AA$4)</f>
        <v>10</v>
      </c>
      <c r="F1297" s="16">
        <f>INDEX($J$3:$N$7,MATCH(B1297,$J$3:$J$7,0),MATCH(C1297,$J$3:$N$3,0))</f>
        <v>0.06</v>
      </c>
      <c r="G1297" s="9">
        <f t="shared" si="61"/>
        <v>9.3999999999999986</v>
      </c>
      <c r="H1297" s="9">
        <f>G1297*D1297</f>
        <v>1391.1999999999998</v>
      </c>
      <c r="I1297" s="22"/>
      <c r="P1297" s="1" t="str">
        <f t="shared" si="62"/>
        <v>39091Jaipuriphone</v>
      </c>
      <c r="Q1297" s="1">
        <v>39091</v>
      </c>
      <c r="R1297" s="1" t="s">
        <v>1653</v>
      </c>
      <c r="S1297" s="1" t="s">
        <v>1650</v>
      </c>
      <c r="T1297">
        <v>427</v>
      </c>
    </row>
    <row r="1298" spans="1:20" x14ac:dyDescent="0.3">
      <c r="A1298" s="8">
        <v>39143</v>
      </c>
      <c r="B1298" s="8" t="s">
        <v>1654</v>
      </c>
      <c r="C1298" s="8" t="s">
        <v>1650</v>
      </c>
      <c r="D1298" s="9">
        <f t="shared" si="60"/>
        <v>392</v>
      </c>
      <c r="E1298" s="9">
        <f>LOOKUP(C1298,$X$3:$AA$4)</f>
        <v>500</v>
      </c>
      <c r="F1298" s="16">
        <f>INDEX($J$3:$N$7,MATCH(B1298,$J$3:$J$7,0),MATCH(C1298,$J$3:$N$3,0))</f>
        <v>0.25</v>
      </c>
      <c r="G1298" s="9">
        <f t="shared" si="61"/>
        <v>375</v>
      </c>
      <c r="H1298" s="9">
        <f>G1298*D1298</f>
        <v>147000</v>
      </c>
      <c r="I1298" s="22"/>
      <c r="P1298" s="1" t="str">
        <f t="shared" si="62"/>
        <v>39100Mumbaiiphone</v>
      </c>
      <c r="Q1298" s="1">
        <v>39100</v>
      </c>
      <c r="R1298" s="1" t="s">
        <v>1647</v>
      </c>
      <c r="S1298" s="1" t="s">
        <v>1650</v>
      </c>
      <c r="T1298">
        <v>339</v>
      </c>
    </row>
    <row r="1299" spans="1:20" x14ac:dyDescent="0.3">
      <c r="A1299" s="8">
        <v>39143</v>
      </c>
      <c r="B1299" s="8" t="s">
        <v>1654</v>
      </c>
      <c r="C1299" s="8" t="s">
        <v>1651</v>
      </c>
      <c r="D1299" s="9">
        <f t="shared" si="60"/>
        <v>441</v>
      </c>
      <c r="E1299" s="9">
        <f>LOOKUP(C1299,$X$3:$AA$4)</f>
        <v>10</v>
      </c>
      <c r="F1299" s="16">
        <f>INDEX($J$3:$N$7,MATCH(B1299,$J$3:$J$7,0),MATCH(C1299,$J$3:$N$3,0))</f>
        <v>0.4</v>
      </c>
      <c r="G1299" s="9">
        <f t="shared" si="61"/>
        <v>6</v>
      </c>
      <c r="H1299" s="9">
        <f>G1299*D1299</f>
        <v>2646</v>
      </c>
      <c r="I1299" s="22"/>
      <c r="P1299" s="1" t="str">
        <f t="shared" si="62"/>
        <v>39138Mumbaiiphone</v>
      </c>
      <c r="Q1299" s="1">
        <v>39138</v>
      </c>
      <c r="R1299" s="1" t="s">
        <v>1647</v>
      </c>
      <c r="S1299" s="1" t="s">
        <v>1650</v>
      </c>
      <c r="T1299">
        <v>372</v>
      </c>
    </row>
    <row r="1300" spans="1:20" x14ac:dyDescent="0.3">
      <c r="A1300" s="8">
        <v>39144</v>
      </c>
      <c r="B1300" s="8" t="s">
        <v>1646</v>
      </c>
      <c r="C1300" s="8" t="s">
        <v>1648</v>
      </c>
      <c r="D1300" s="9">
        <f t="shared" si="60"/>
        <v>393</v>
      </c>
      <c r="E1300" s="9">
        <f>LOOKUP(C1300,$X$3:$AA$4)</f>
        <v>200</v>
      </c>
      <c r="F1300" s="16">
        <f>INDEX($J$3:$N$7,MATCH(B1300,$J$3:$J$7,0),MATCH(C1300,$J$3:$N$3,0))</f>
        <v>0.13</v>
      </c>
      <c r="G1300" s="9">
        <f t="shared" si="61"/>
        <v>174</v>
      </c>
      <c r="H1300" s="9">
        <f>G1300*D1300</f>
        <v>68382</v>
      </c>
      <c r="I1300" s="22"/>
      <c r="P1300" s="1" t="str">
        <f t="shared" si="62"/>
        <v>39142DelhiChair</v>
      </c>
      <c r="Q1300" s="1">
        <v>39142</v>
      </c>
      <c r="R1300" s="1" t="s">
        <v>1646</v>
      </c>
      <c r="S1300" s="1" t="s">
        <v>1651</v>
      </c>
      <c r="T1300">
        <v>440</v>
      </c>
    </row>
    <row r="1301" spans="1:20" x14ac:dyDescent="0.3">
      <c r="A1301" s="8">
        <v>39144</v>
      </c>
      <c r="B1301" s="8" t="s">
        <v>1646</v>
      </c>
      <c r="C1301" s="8" t="s">
        <v>1649</v>
      </c>
      <c r="D1301" s="9">
        <f t="shared" si="60"/>
        <v>493</v>
      </c>
      <c r="E1301" s="9">
        <f>LOOKUP(C1301,$X$3:$AA$4)</f>
        <v>10</v>
      </c>
      <c r="F1301" s="16">
        <f>INDEX($J$3:$N$7,MATCH(B1301,$J$3:$J$7,0),MATCH(C1301,$J$3:$N$3,0))</f>
        <v>0.09</v>
      </c>
      <c r="G1301" s="9">
        <f t="shared" si="61"/>
        <v>9.1</v>
      </c>
      <c r="H1301" s="9">
        <f>G1301*D1301</f>
        <v>4486.3</v>
      </c>
      <c r="I1301" s="22"/>
      <c r="P1301" s="1" t="str">
        <f t="shared" si="62"/>
        <v>39134Jaipuriphone</v>
      </c>
      <c r="Q1301" s="1">
        <v>39134</v>
      </c>
      <c r="R1301" s="1" t="s">
        <v>1653</v>
      </c>
      <c r="S1301" s="1" t="s">
        <v>1650</v>
      </c>
      <c r="T1301">
        <v>283</v>
      </c>
    </row>
    <row r="1302" spans="1:20" x14ac:dyDescent="0.3">
      <c r="A1302" s="8">
        <v>39144</v>
      </c>
      <c r="B1302" s="8" t="s">
        <v>1646</v>
      </c>
      <c r="C1302" s="8" t="s">
        <v>1650</v>
      </c>
      <c r="D1302" s="9">
        <f t="shared" si="60"/>
        <v>139</v>
      </c>
      <c r="E1302" s="9">
        <f>LOOKUP(C1302,$X$3:$AA$4)</f>
        <v>500</v>
      </c>
      <c r="F1302" s="16">
        <f>INDEX($J$3:$N$7,MATCH(B1302,$J$3:$J$7,0),MATCH(C1302,$J$3:$N$3,0))</f>
        <v>0.24</v>
      </c>
      <c r="G1302" s="9">
        <f t="shared" si="61"/>
        <v>380</v>
      </c>
      <c r="H1302" s="9">
        <f>G1302*D1302</f>
        <v>52820</v>
      </c>
      <c r="I1302" s="22"/>
      <c r="P1302" s="1" t="str">
        <f t="shared" si="62"/>
        <v>39138JaipurChair</v>
      </c>
      <c r="Q1302" s="1">
        <v>39138</v>
      </c>
      <c r="R1302" s="1" t="s">
        <v>1653</v>
      </c>
      <c r="S1302" s="1" t="s">
        <v>1651</v>
      </c>
      <c r="T1302">
        <v>118</v>
      </c>
    </row>
    <row r="1303" spans="1:20" x14ac:dyDescent="0.3">
      <c r="A1303" s="8">
        <v>39144</v>
      </c>
      <c r="B1303" s="8" t="s">
        <v>1646</v>
      </c>
      <c r="C1303" s="8" t="s">
        <v>1651</v>
      </c>
      <c r="D1303" s="9">
        <f t="shared" si="60"/>
        <v>341</v>
      </c>
      <c r="E1303" s="9">
        <f>LOOKUP(C1303,$X$3:$AA$4)</f>
        <v>10</v>
      </c>
      <c r="F1303" s="16">
        <f>INDEX($J$3:$N$7,MATCH(B1303,$J$3:$J$7,0),MATCH(C1303,$J$3:$N$3,0))</f>
        <v>0.33</v>
      </c>
      <c r="G1303" s="9">
        <f t="shared" si="61"/>
        <v>6.6999999999999993</v>
      </c>
      <c r="H1303" s="9">
        <f>G1303*D1303</f>
        <v>2284.6999999999998</v>
      </c>
      <c r="I1303" s="22"/>
      <c r="P1303" s="1" t="str">
        <f t="shared" si="62"/>
        <v>39156Mumbaiiphone</v>
      </c>
      <c r="Q1303" s="1">
        <v>39156</v>
      </c>
      <c r="R1303" s="1" t="s">
        <v>1647</v>
      </c>
      <c r="S1303" s="1" t="s">
        <v>1650</v>
      </c>
      <c r="T1303">
        <v>109</v>
      </c>
    </row>
    <row r="1304" spans="1:20" x14ac:dyDescent="0.3">
      <c r="A1304" s="8">
        <v>39144</v>
      </c>
      <c r="B1304" s="8" t="s">
        <v>1647</v>
      </c>
      <c r="C1304" s="8" t="s">
        <v>1648</v>
      </c>
      <c r="D1304" s="9">
        <f t="shared" si="60"/>
        <v>413</v>
      </c>
      <c r="E1304" s="9">
        <f>LOOKUP(C1304,$X$3:$AA$4)</f>
        <v>200</v>
      </c>
      <c r="F1304" s="16">
        <f>INDEX($J$3:$N$7,MATCH(B1304,$J$3:$J$7,0),MATCH(C1304,$J$3:$N$3,0))</f>
        <v>0.1</v>
      </c>
      <c r="G1304" s="9">
        <f t="shared" si="61"/>
        <v>180</v>
      </c>
      <c r="H1304" s="9">
        <f>G1304*D1304</f>
        <v>74340</v>
      </c>
      <c r="I1304" s="22"/>
      <c r="P1304" s="1" t="str">
        <f t="shared" si="62"/>
        <v>39124MumbaiChair</v>
      </c>
      <c r="Q1304" s="1">
        <v>39124</v>
      </c>
      <c r="R1304" s="1" t="s">
        <v>1647</v>
      </c>
      <c r="S1304" s="1" t="s">
        <v>1651</v>
      </c>
      <c r="T1304">
        <v>236</v>
      </c>
    </row>
    <row r="1305" spans="1:20" x14ac:dyDescent="0.3">
      <c r="A1305" s="8">
        <v>39144</v>
      </c>
      <c r="B1305" s="8" t="s">
        <v>1647</v>
      </c>
      <c r="C1305" s="8" t="s">
        <v>1649</v>
      </c>
      <c r="D1305" s="9">
        <f t="shared" si="60"/>
        <v>327</v>
      </c>
      <c r="E1305" s="9">
        <f>LOOKUP(C1305,$X$3:$AA$4)</f>
        <v>10</v>
      </c>
      <c r="F1305" s="16">
        <f>INDEX($J$3:$N$7,MATCH(B1305,$J$3:$J$7,0),MATCH(C1305,$J$3:$N$3,0))</f>
        <v>0.05</v>
      </c>
      <c r="G1305" s="9">
        <f t="shared" si="61"/>
        <v>9.5</v>
      </c>
      <c r="H1305" s="9">
        <f>G1305*D1305</f>
        <v>3106.5</v>
      </c>
      <c r="I1305" s="22"/>
      <c r="P1305" s="1" t="str">
        <f t="shared" si="62"/>
        <v>39065Agraiphone</v>
      </c>
      <c r="Q1305" s="1">
        <v>39065</v>
      </c>
      <c r="R1305" s="1" t="s">
        <v>1654</v>
      </c>
      <c r="S1305" s="1" t="s">
        <v>1650</v>
      </c>
      <c r="T1305">
        <v>191</v>
      </c>
    </row>
    <row r="1306" spans="1:20" x14ac:dyDescent="0.3">
      <c r="A1306" s="8">
        <v>39144</v>
      </c>
      <c r="B1306" s="8" t="s">
        <v>1647</v>
      </c>
      <c r="C1306" s="8" t="s">
        <v>1650</v>
      </c>
      <c r="D1306" s="9">
        <f t="shared" si="60"/>
        <v>333</v>
      </c>
      <c r="E1306" s="9">
        <f>LOOKUP(C1306,$X$3:$AA$4)</f>
        <v>500</v>
      </c>
      <c r="F1306" s="16">
        <f>INDEX($J$3:$N$7,MATCH(B1306,$J$3:$J$7,0),MATCH(C1306,$J$3:$N$3,0))</f>
        <v>0.2</v>
      </c>
      <c r="G1306" s="9">
        <f t="shared" si="61"/>
        <v>400</v>
      </c>
      <c r="H1306" s="9">
        <f>G1306*D1306</f>
        <v>133200</v>
      </c>
      <c r="I1306" s="22"/>
      <c r="P1306" s="1" t="str">
        <f t="shared" si="62"/>
        <v>39092DelhiBulb</v>
      </c>
      <c r="Q1306" s="1">
        <v>39092</v>
      </c>
      <c r="R1306" s="1" t="s">
        <v>1646</v>
      </c>
      <c r="S1306" s="1" t="s">
        <v>1649</v>
      </c>
      <c r="T1306">
        <v>459</v>
      </c>
    </row>
    <row r="1307" spans="1:20" x14ac:dyDescent="0.3">
      <c r="A1307" s="8">
        <v>39144</v>
      </c>
      <c r="B1307" s="8" t="s">
        <v>1647</v>
      </c>
      <c r="C1307" s="8" t="s">
        <v>1651</v>
      </c>
      <c r="D1307" s="9">
        <f t="shared" si="60"/>
        <v>499</v>
      </c>
      <c r="E1307" s="9">
        <f>LOOKUP(C1307,$X$3:$AA$4)</f>
        <v>10</v>
      </c>
      <c r="F1307" s="16">
        <f>INDEX($J$3:$N$7,MATCH(B1307,$J$3:$J$7,0),MATCH(C1307,$J$3:$N$3,0))</f>
        <v>0.4</v>
      </c>
      <c r="G1307" s="9">
        <f t="shared" si="61"/>
        <v>6</v>
      </c>
      <c r="H1307" s="9">
        <f>G1307*D1307</f>
        <v>2994</v>
      </c>
      <c r="I1307" s="22"/>
      <c r="P1307" s="1" t="str">
        <f t="shared" si="62"/>
        <v>39147AgraBulb</v>
      </c>
      <c r="Q1307" s="1">
        <v>39147</v>
      </c>
      <c r="R1307" s="1" t="s">
        <v>1654</v>
      </c>
      <c r="S1307" s="1" t="s">
        <v>1649</v>
      </c>
      <c r="T1307">
        <v>236</v>
      </c>
    </row>
    <row r="1308" spans="1:20" x14ac:dyDescent="0.3">
      <c r="A1308" s="8">
        <v>39144</v>
      </c>
      <c r="B1308" s="8" t="s">
        <v>1653</v>
      </c>
      <c r="C1308" s="8" t="s">
        <v>1648</v>
      </c>
      <c r="D1308" s="9">
        <f t="shared" si="60"/>
        <v>412</v>
      </c>
      <c r="E1308" s="9">
        <f>LOOKUP(C1308,$X$3:$AA$4)</f>
        <v>200</v>
      </c>
      <c r="F1308" s="16">
        <f>INDEX($J$3:$N$7,MATCH(B1308,$J$3:$J$7,0),MATCH(C1308,$J$3:$N$3,0))</f>
        <v>0.09</v>
      </c>
      <c r="G1308" s="9">
        <f t="shared" si="61"/>
        <v>182</v>
      </c>
      <c r="H1308" s="9">
        <f>G1308*D1308</f>
        <v>74984</v>
      </c>
      <c r="I1308" s="22"/>
      <c r="P1308" s="1" t="str">
        <f t="shared" si="62"/>
        <v>39186Mumbaiiphone</v>
      </c>
      <c r="Q1308" s="1">
        <v>39186</v>
      </c>
      <c r="R1308" s="1" t="s">
        <v>1647</v>
      </c>
      <c r="S1308" s="1" t="s">
        <v>1650</v>
      </c>
      <c r="T1308">
        <v>305</v>
      </c>
    </row>
    <row r="1309" spans="1:20" x14ac:dyDescent="0.3">
      <c r="A1309" s="8">
        <v>39144</v>
      </c>
      <c r="B1309" s="8" t="s">
        <v>1653</v>
      </c>
      <c r="C1309" s="8" t="s">
        <v>1649</v>
      </c>
      <c r="D1309" s="9">
        <f t="shared" si="60"/>
        <v>118</v>
      </c>
      <c r="E1309" s="9">
        <f>LOOKUP(C1309,$X$3:$AA$4)</f>
        <v>10</v>
      </c>
      <c r="F1309" s="16">
        <f>INDEX($J$3:$N$7,MATCH(B1309,$J$3:$J$7,0),MATCH(C1309,$J$3:$N$3,0))</f>
        <v>0.08</v>
      </c>
      <c r="G1309" s="9">
        <f t="shared" si="61"/>
        <v>9.2000000000000011</v>
      </c>
      <c r="H1309" s="9">
        <f>G1309*D1309</f>
        <v>1085.6000000000001</v>
      </c>
      <c r="I1309" s="22"/>
      <c r="P1309" s="1" t="str">
        <f t="shared" si="62"/>
        <v>39074DelhiChair</v>
      </c>
      <c r="Q1309" s="1">
        <v>39074</v>
      </c>
      <c r="R1309" s="1" t="s">
        <v>1646</v>
      </c>
      <c r="S1309" s="1" t="s">
        <v>1651</v>
      </c>
      <c r="T1309">
        <v>318</v>
      </c>
    </row>
    <row r="1310" spans="1:20" x14ac:dyDescent="0.3">
      <c r="A1310" s="8">
        <v>39144</v>
      </c>
      <c r="B1310" s="8" t="s">
        <v>1653</v>
      </c>
      <c r="C1310" s="8" t="s">
        <v>1650</v>
      </c>
      <c r="D1310" s="9">
        <f t="shared" si="60"/>
        <v>144</v>
      </c>
      <c r="E1310" s="9">
        <f>LOOKUP(C1310,$X$3:$AA$4)</f>
        <v>500</v>
      </c>
      <c r="F1310" s="16">
        <f>INDEX($J$3:$N$7,MATCH(B1310,$J$3:$J$7,0),MATCH(C1310,$J$3:$N$3,0))</f>
        <v>0.2</v>
      </c>
      <c r="G1310" s="9">
        <f t="shared" si="61"/>
        <v>400</v>
      </c>
      <c r="H1310" s="9">
        <f>G1310*D1310</f>
        <v>57600</v>
      </c>
      <c r="I1310" s="22"/>
      <c r="P1310" s="1" t="str">
        <f t="shared" si="62"/>
        <v>39181JaipurChair</v>
      </c>
      <c r="Q1310" s="1">
        <v>39181</v>
      </c>
      <c r="R1310" s="1" t="s">
        <v>1653</v>
      </c>
      <c r="S1310" s="1" t="s">
        <v>1651</v>
      </c>
      <c r="T1310">
        <v>464</v>
      </c>
    </row>
    <row r="1311" spans="1:20" x14ac:dyDescent="0.3">
      <c r="A1311" s="8">
        <v>39144</v>
      </c>
      <c r="B1311" s="8" t="s">
        <v>1653</v>
      </c>
      <c r="C1311" s="8" t="s">
        <v>1651</v>
      </c>
      <c r="D1311" s="9">
        <f t="shared" si="60"/>
        <v>254</v>
      </c>
      <c r="E1311" s="9">
        <f>LOOKUP(C1311,$X$3:$AA$4)</f>
        <v>10</v>
      </c>
      <c r="F1311" s="16">
        <f>INDEX($J$3:$N$7,MATCH(B1311,$J$3:$J$7,0),MATCH(C1311,$J$3:$N$3,0))</f>
        <v>0.36</v>
      </c>
      <c r="G1311" s="9">
        <f t="shared" si="61"/>
        <v>6.4</v>
      </c>
      <c r="H1311" s="9">
        <f>G1311*D1311</f>
        <v>1625.6000000000001</v>
      </c>
      <c r="I1311" s="22"/>
      <c r="P1311" s="1" t="str">
        <f t="shared" si="62"/>
        <v>39147DelhiLaptop</v>
      </c>
      <c r="Q1311" s="1">
        <v>39147</v>
      </c>
      <c r="R1311" s="1" t="s">
        <v>1646</v>
      </c>
      <c r="S1311" s="1" t="s">
        <v>1648</v>
      </c>
      <c r="T1311">
        <v>435</v>
      </c>
    </row>
    <row r="1312" spans="1:20" x14ac:dyDescent="0.3">
      <c r="A1312" s="8">
        <v>39144</v>
      </c>
      <c r="B1312" s="8" t="s">
        <v>1654</v>
      </c>
      <c r="C1312" s="8" t="s">
        <v>1648</v>
      </c>
      <c r="D1312" s="9">
        <f t="shared" si="60"/>
        <v>314</v>
      </c>
      <c r="E1312" s="9">
        <f>LOOKUP(C1312,$X$3:$AA$4)</f>
        <v>200</v>
      </c>
      <c r="F1312" s="16">
        <f>INDEX($J$3:$N$7,MATCH(B1312,$J$3:$J$7,0),MATCH(C1312,$J$3:$N$3,0))</f>
        <v>0.05</v>
      </c>
      <c r="G1312" s="9">
        <f t="shared" si="61"/>
        <v>190</v>
      </c>
      <c r="H1312" s="9">
        <f>G1312*D1312</f>
        <v>59660</v>
      </c>
      <c r="I1312" s="22"/>
      <c r="P1312" s="1" t="str">
        <f t="shared" si="62"/>
        <v>39072JaipurChair</v>
      </c>
      <c r="Q1312" s="1">
        <v>39072</v>
      </c>
      <c r="R1312" s="1" t="s">
        <v>1653</v>
      </c>
      <c r="S1312" s="1" t="s">
        <v>1651</v>
      </c>
      <c r="T1312">
        <v>475</v>
      </c>
    </row>
    <row r="1313" spans="1:20" x14ac:dyDescent="0.3">
      <c r="A1313" s="8">
        <v>39144</v>
      </c>
      <c r="B1313" s="8" t="s">
        <v>1654</v>
      </c>
      <c r="C1313" s="8" t="s">
        <v>1649</v>
      </c>
      <c r="D1313" s="9">
        <f t="shared" si="60"/>
        <v>470</v>
      </c>
      <c r="E1313" s="9">
        <f>LOOKUP(C1313,$X$3:$AA$4)</f>
        <v>10</v>
      </c>
      <c r="F1313" s="16">
        <f>INDEX($J$3:$N$7,MATCH(B1313,$J$3:$J$7,0),MATCH(C1313,$J$3:$N$3,0))</f>
        <v>0.06</v>
      </c>
      <c r="G1313" s="9">
        <f t="shared" si="61"/>
        <v>9.3999999999999986</v>
      </c>
      <c r="H1313" s="9">
        <f>G1313*D1313</f>
        <v>4417.9999999999991</v>
      </c>
      <c r="I1313" s="22"/>
      <c r="P1313" s="1" t="str">
        <f t="shared" si="62"/>
        <v>39118MumbaiChair</v>
      </c>
      <c r="Q1313" s="1">
        <v>39118</v>
      </c>
      <c r="R1313" s="1" t="s">
        <v>1647</v>
      </c>
      <c r="S1313" s="1" t="s">
        <v>1651</v>
      </c>
      <c r="T1313">
        <v>386</v>
      </c>
    </row>
    <row r="1314" spans="1:20" x14ac:dyDescent="0.3">
      <c r="A1314" s="8">
        <v>39144</v>
      </c>
      <c r="B1314" s="8" t="s">
        <v>1654</v>
      </c>
      <c r="C1314" s="8" t="s">
        <v>1650</v>
      </c>
      <c r="D1314" s="9">
        <f t="shared" si="60"/>
        <v>461</v>
      </c>
      <c r="E1314" s="9">
        <f>LOOKUP(C1314,$X$3:$AA$4)</f>
        <v>500</v>
      </c>
      <c r="F1314" s="16">
        <f>INDEX($J$3:$N$7,MATCH(B1314,$J$3:$J$7,0),MATCH(C1314,$J$3:$N$3,0))</f>
        <v>0.25</v>
      </c>
      <c r="G1314" s="9">
        <f t="shared" si="61"/>
        <v>375</v>
      </c>
      <c r="H1314" s="9">
        <f>G1314*D1314</f>
        <v>172875</v>
      </c>
      <c r="I1314" s="22"/>
      <c r="P1314" s="1" t="str">
        <f t="shared" si="62"/>
        <v>39092DelhiChair</v>
      </c>
      <c r="Q1314" s="1">
        <v>39092</v>
      </c>
      <c r="R1314" s="1" t="s">
        <v>1646</v>
      </c>
      <c r="S1314" s="1" t="s">
        <v>1651</v>
      </c>
      <c r="T1314">
        <v>202</v>
      </c>
    </row>
    <row r="1315" spans="1:20" x14ac:dyDescent="0.3">
      <c r="A1315" s="8">
        <v>39144</v>
      </c>
      <c r="B1315" s="8" t="s">
        <v>1654</v>
      </c>
      <c r="C1315" s="8" t="s">
        <v>1651</v>
      </c>
      <c r="D1315" s="9">
        <f t="shared" si="60"/>
        <v>460</v>
      </c>
      <c r="E1315" s="9">
        <f>LOOKUP(C1315,$X$3:$AA$4)</f>
        <v>10</v>
      </c>
      <c r="F1315" s="16">
        <f>INDEX($J$3:$N$7,MATCH(B1315,$J$3:$J$7,0),MATCH(C1315,$J$3:$N$3,0))</f>
        <v>0.4</v>
      </c>
      <c r="G1315" s="9">
        <f t="shared" si="61"/>
        <v>6</v>
      </c>
      <c r="H1315" s="9">
        <f>G1315*D1315</f>
        <v>2760</v>
      </c>
      <c r="I1315" s="22"/>
      <c r="P1315" s="1" t="str">
        <f t="shared" si="62"/>
        <v>39134DelhiLaptop</v>
      </c>
      <c r="Q1315" s="1">
        <v>39134</v>
      </c>
      <c r="R1315" s="1" t="s">
        <v>1646</v>
      </c>
      <c r="S1315" s="1" t="s">
        <v>1648</v>
      </c>
      <c r="T1315">
        <v>373</v>
      </c>
    </row>
    <row r="1316" spans="1:20" x14ac:dyDescent="0.3">
      <c r="A1316" s="8">
        <v>39145</v>
      </c>
      <c r="B1316" s="8" t="s">
        <v>1646</v>
      </c>
      <c r="C1316" s="8" t="s">
        <v>1648</v>
      </c>
      <c r="D1316" s="9">
        <f t="shared" si="60"/>
        <v>261</v>
      </c>
      <c r="E1316" s="9">
        <f>LOOKUP(C1316,$X$3:$AA$4)</f>
        <v>200</v>
      </c>
      <c r="F1316" s="16">
        <f>INDEX($J$3:$N$7,MATCH(B1316,$J$3:$J$7,0),MATCH(C1316,$J$3:$N$3,0))</f>
        <v>0.13</v>
      </c>
      <c r="G1316" s="9">
        <f t="shared" si="61"/>
        <v>174</v>
      </c>
      <c r="H1316" s="9">
        <f>G1316*D1316</f>
        <v>45414</v>
      </c>
      <c r="I1316" s="22"/>
      <c r="P1316" s="1" t="str">
        <f t="shared" si="62"/>
        <v>39073DelhiChair</v>
      </c>
      <c r="Q1316" s="1">
        <v>39073</v>
      </c>
      <c r="R1316" s="1" t="s">
        <v>1646</v>
      </c>
      <c r="S1316" s="1" t="s">
        <v>1651</v>
      </c>
      <c r="T1316">
        <v>209</v>
      </c>
    </row>
    <row r="1317" spans="1:20" x14ac:dyDescent="0.3">
      <c r="A1317" s="8">
        <v>39145</v>
      </c>
      <c r="B1317" s="8" t="s">
        <v>1646</v>
      </c>
      <c r="C1317" s="8" t="s">
        <v>1649</v>
      </c>
      <c r="D1317" s="9">
        <f t="shared" si="60"/>
        <v>477</v>
      </c>
      <c r="E1317" s="9">
        <f>LOOKUP(C1317,$X$3:$AA$4)</f>
        <v>10</v>
      </c>
      <c r="F1317" s="16">
        <f>INDEX($J$3:$N$7,MATCH(B1317,$J$3:$J$7,0),MATCH(C1317,$J$3:$N$3,0))</f>
        <v>0.09</v>
      </c>
      <c r="G1317" s="9">
        <f t="shared" si="61"/>
        <v>9.1</v>
      </c>
      <c r="H1317" s="9">
        <f>G1317*D1317</f>
        <v>4340.7</v>
      </c>
      <c r="I1317" s="22"/>
      <c r="P1317" s="1" t="str">
        <f t="shared" si="62"/>
        <v>39119AgraBulb</v>
      </c>
      <c r="Q1317" s="1">
        <v>39119</v>
      </c>
      <c r="R1317" s="1" t="s">
        <v>1654</v>
      </c>
      <c r="S1317" s="1" t="s">
        <v>1649</v>
      </c>
      <c r="T1317">
        <v>385</v>
      </c>
    </row>
    <row r="1318" spans="1:20" x14ac:dyDescent="0.3">
      <c r="A1318" s="8">
        <v>39145</v>
      </c>
      <c r="B1318" s="8" t="s">
        <v>1646</v>
      </c>
      <c r="C1318" s="8" t="s">
        <v>1650</v>
      </c>
      <c r="D1318" s="9">
        <f t="shared" si="60"/>
        <v>206</v>
      </c>
      <c r="E1318" s="9">
        <f>LOOKUP(C1318,$X$3:$AA$4)</f>
        <v>500</v>
      </c>
      <c r="F1318" s="16">
        <f>INDEX($J$3:$N$7,MATCH(B1318,$J$3:$J$7,0),MATCH(C1318,$J$3:$N$3,0))</f>
        <v>0.24</v>
      </c>
      <c r="G1318" s="9">
        <f t="shared" si="61"/>
        <v>380</v>
      </c>
      <c r="H1318" s="9">
        <f>G1318*D1318</f>
        <v>78280</v>
      </c>
      <c r="I1318" s="22"/>
      <c r="P1318" s="1" t="str">
        <f t="shared" si="62"/>
        <v>39122MumbaiLaptop</v>
      </c>
      <c r="Q1318" s="1">
        <v>39122</v>
      </c>
      <c r="R1318" s="1" t="s">
        <v>1647</v>
      </c>
      <c r="S1318" s="1" t="s">
        <v>1648</v>
      </c>
      <c r="T1318">
        <v>141</v>
      </c>
    </row>
    <row r="1319" spans="1:20" x14ac:dyDescent="0.3">
      <c r="A1319" s="8">
        <v>39145</v>
      </c>
      <c r="B1319" s="8" t="s">
        <v>1646</v>
      </c>
      <c r="C1319" s="8" t="s">
        <v>1651</v>
      </c>
      <c r="D1319" s="9">
        <f t="shared" si="60"/>
        <v>434</v>
      </c>
      <c r="E1319" s="9">
        <f>LOOKUP(C1319,$X$3:$AA$4)</f>
        <v>10</v>
      </c>
      <c r="F1319" s="16">
        <f>INDEX($J$3:$N$7,MATCH(B1319,$J$3:$J$7,0),MATCH(C1319,$J$3:$N$3,0))</f>
        <v>0.33</v>
      </c>
      <c r="G1319" s="9">
        <f t="shared" si="61"/>
        <v>6.6999999999999993</v>
      </c>
      <c r="H1319" s="9">
        <f>G1319*D1319</f>
        <v>2907.7999999999997</v>
      </c>
      <c r="I1319" s="22"/>
      <c r="P1319" s="1" t="str">
        <f t="shared" si="62"/>
        <v>39160JaipurBulb</v>
      </c>
      <c r="Q1319" s="1">
        <v>39160</v>
      </c>
      <c r="R1319" s="1" t="s">
        <v>1653</v>
      </c>
      <c r="S1319" s="1" t="s">
        <v>1649</v>
      </c>
      <c r="T1319">
        <v>209</v>
      </c>
    </row>
    <row r="1320" spans="1:20" x14ac:dyDescent="0.3">
      <c r="A1320" s="8">
        <v>39145</v>
      </c>
      <c r="B1320" s="8" t="s">
        <v>1647</v>
      </c>
      <c r="C1320" s="8" t="s">
        <v>1648</v>
      </c>
      <c r="D1320" s="9">
        <f t="shared" si="60"/>
        <v>262</v>
      </c>
      <c r="E1320" s="9">
        <f>LOOKUP(C1320,$X$3:$AA$4)</f>
        <v>200</v>
      </c>
      <c r="F1320" s="16">
        <f>INDEX($J$3:$N$7,MATCH(B1320,$J$3:$J$7,0),MATCH(C1320,$J$3:$N$3,0))</f>
        <v>0.1</v>
      </c>
      <c r="G1320" s="9">
        <f t="shared" si="61"/>
        <v>180</v>
      </c>
      <c r="H1320" s="9">
        <f>G1320*D1320</f>
        <v>47160</v>
      </c>
      <c r="I1320" s="22"/>
      <c r="P1320" s="1" t="str">
        <f t="shared" si="62"/>
        <v>39162MumbaiChair</v>
      </c>
      <c r="Q1320" s="1">
        <v>39162</v>
      </c>
      <c r="R1320" s="1" t="s">
        <v>1647</v>
      </c>
      <c r="S1320" s="1" t="s">
        <v>1651</v>
      </c>
      <c r="T1320">
        <v>353</v>
      </c>
    </row>
    <row r="1321" spans="1:20" x14ac:dyDescent="0.3">
      <c r="A1321" s="8">
        <v>39145</v>
      </c>
      <c r="B1321" s="8" t="s">
        <v>1647</v>
      </c>
      <c r="C1321" s="8" t="s">
        <v>1649</v>
      </c>
      <c r="D1321" s="9">
        <f t="shared" si="60"/>
        <v>126</v>
      </c>
      <c r="E1321" s="9">
        <f>LOOKUP(C1321,$X$3:$AA$4)</f>
        <v>10</v>
      </c>
      <c r="F1321" s="16">
        <f>INDEX($J$3:$N$7,MATCH(B1321,$J$3:$J$7,0),MATCH(C1321,$J$3:$N$3,0))</f>
        <v>0.05</v>
      </c>
      <c r="G1321" s="9">
        <f t="shared" si="61"/>
        <v>9.5</v>
      </c>
      <c r="H1321" s="9">
        <f>G1321*D1321</f>
        <v>1197</v>
      </c>
      <c r="I1321" s="22"/>
      <c r="P1321" s="1" t="str">
        <f t="shared" si="62"/>
        <v>39190MumbaiLaptop</v>
      </c>
      <c r="Q1321" s="1">
        <v>39190</v>
      </c>
      <c r="R1321" s="1" t="s">
        <v>1647</v>
      </c>
      <c r="S1321" s="1" t="s">
        <v>1648</v>
      </c>
      <c r="T1321">
        <v>179</v>
      </c>
    </row>
    <row r="1322" spans="1:20" x14ac:dyDescent="0.3">
      <c r="A1322" s="8">
        <v>39145</v>
      </c>
      <c r="B1322" s="8" t="s">
        <v>1647</v>
      </c>
      <c r="C1322" s="8" t="s">
        <v>1650</v>
      </c>
      <c r="D1322" s="9">
        <f t="shared" si="60"/>
        <v>193</v>
      </c>
      <c r="E1322" s="9">
        <f>LOOKUP(C1322,$X$3:$AA$4)</f>
        <v>500</v>
      </c>
      <c r="F1322" s="16">
        <f>INDEX($J$3:$N$7,MATCH(B1322,$J$3:$J$7,0),MATCH(C1322,$J$3:$N$3,0))</f>
        <v>0.2</v>
      </c>
      <c r="G1322" s="9">
        <f t="shared" si="61"/>
        <v>400</v>
      </c>
      <c r="H1322" s="9">
        <f>G1322*D1322</f>
        <v>77200</v>
      </c>
      <c r="I1322" s="22"/>
      <c r="P1322" s="1" t="str">
        <f t="shared" si="62"/>
        <v>39147Jaipuriphone</v>
      </c>
      <c r="Q1322" s="1">
        <v>39147</v>
      </c>
      <c r="R1322" s="1" t="s">
        <v>1653</v>
      </c>
      <c r="S1322" s="1" t="s">
        <v>1650</v>
      </c>
      <c r="T1322">
        <v>356</v>
      </c>
    </row>
    <row r="1323" spans="1:20" x14ac:dyDescent="0.3">
      <c r="A1323" s="8">
        <v>39145</v>
      </c>
      <c r="B1323" s="8" t="s">
        <v>1647</v>
      </c>
      <c r="C1323" s="8" t="s">
        <v>1651</v>
      </c>
      <c r="D1323" s="9">
        <f t="shared" si="60"/>
        <v>419</v>
      </c>
      <c r="E1323" s="9">
        <f>LOOKUP(C1323,$X$3:$AA$4)</f>
        <v>10</v>
      </c>
      <c r="F1323" s="16">
        <f>INDEX($J$3:$N$7,MATCH(B1323,$J$3:$J$7,0),MATCH(C1323,$J$3:$N$3,0))</f>
        <v>0.4</v>
      </c>
      <c r="G1323" s="9">
        <f t="shared" si="61"/>
        <v>6</v>
      </c>
      <c r="H1323" s="9">
        <f>G1323*D1323</f>
        <v>2514</v>
      </c>
      <c r="I1323" s="22"/>
      <c r="P1323" s="1" t="str">
        <f t="shared" si="62"/>
        <v>39166MumbaiBulb</v>
      </c>
      <c r="Q1323" s="1">
        <v>39166</v>
      </c>
      <c r="R1323" s="1" t="s">
        <v>1647</v>
      </c>
      <c r="S1323" s="1" t="s">
        <v>1649</v>
      </c>
      <c r="T1323">
        <v>223</v>
      </c>
    </row>
    <row r="1324" spans="1:20" x14ac:dyDescent="0.3">
      <c r="A1324" s="8">
        <v>39145</v>
      </c>
      <c r="B1324" s="8" t="s">
        <v>1653</v>
      </c>
      <c r="C1324" s="8" t="s">
        <v>1648</v>
      </c>
      <c r="D1324" s="9">
        <f t="shared" si="60"/>
        <v>500</v>
      </c>
      <c r="E1324" s="9">
        <f>LOOKUP(C1324,$X$3:$AA$4)</f>
        <v>200</v>
      </c>
      <c r="F1324" s="16">
        <f>INDEX($J$3:$N$7,MATCH(B1324,$J$3:$J$7,0),MATCH(C1324,$J$3:$N$3,0))</f>
        <v>0.09</v>
      </c>
      <c r="G1324" s="9">
        <f t="shared" si="61"/>
        <v>182</v>
      </c>
      <c r="H1324" s="9">
        <f>G1324*D1324</f>
        <v>91000</v>
      </c>
      <c r="I1324" s="22"/>
      <c r="P1324" s="1" t="str">
        <f t="shared" si="62"/>
        <v>39075MumbaiBulb</v>
      </c>
      <c r="Q1324" s="1">
        <v>39075</v>
      </c>
      <c r="R1324" s="1" t="s">
        <v>1647</v>
      </c>
      <c r="S1324" s="1" t="s">
        <v>1649</v>
      </c>
      <c r="T1324">
        <v>281</v>
      </c>
    </row>
    <row r="1325" spans="1:20" x14ac:dyDescent="0.3">
      <c r="A1325" s="8">
        <v>39145</v>
      </c>
      <c r="B1325" s="8" t="s">
        <v>1653</v>
      </c>
      <c r="C1325" s="8" t="s">
        <v>1649</v>
      </c>
      <c r="D1325" s="9">
        <f t="shared" si="60"/>
        <v>115</v>
      </c>
      <c r="E1325" s="9">
        <f>LOOKUP(C1325,$X$3:$AA$4)</f>
        <v>10</v>
      </c>
      <c r="F1325" s="16">
        <f>INDEX($J$3:$N$7,MATCH(B1325,$J$3:$J$7,0),MATCH(C1325,$J$3:$N$3,0))</f>
        <v>0.08</v>
      </c>
      <c r="G1325" s="9">
        <f t="shared" si="61"/>
        <v>9.2000000000000011</v>
      </c>
      <c r="H1325" s="9">
        <f>G1325*D1325</f>
        <v>1058.0000000000002</v>
      </c>
      <c r="I1325" s="22"/>
      <c r="P1325" s="1" t="str">
        <f t="shared" si="62"/>
        <v>39116MumbaiBulb</v>
      </c>
      <c r="Q1325" s="1">
        <v>39116</v>
      </c>
      <c r="R1325" s="1" t="s">
        <v>1647</v>
      </c>
      <c r="S1325" s="1" t="s">
        <v>1649</v>
      </c>
      <c r="T1325">
        <v>180</v>
      </c>
    </row>
    <row r="1326" spans="1:20" x14ac:dyDescent="0.3">
      <c r="A1326" s="8">
        <v>39145</v>
      </c>
      <c r="B1326" s="8" t="s">
        <v>1653</v>
      </c>
      <c r="C1326" s="8" t="s">
        <v>1650</v>
      </c>
      <c r="D1326" s="9">
        <f t="shared" si="60"/>
        <v>349</v>
      </c>
      <c r="E1326" s="9">
        <f>LOOKUP(C1326,$X$3:$AA$4)</f>
        <v>500</v>
      </c>
      <c r="F1326" s="16">
        <f>INDEX($J$3:$N$7,MATCH(B1326,$J$3:$J$7,0),MATCH(C1326,$J$3:$N$3,0))</f>
        <v>0.2</v>
      </c>
      <c r="G1326" s="9">
        <f t="shared" si="61"/>
        <v>400</v>
      </c>
      <c r="H1326" s="9">
        <f>G1326*D1326</f>
        <v>139600</v>
      </c>
      <c r="I1326" s="22"/>
      <c r="P1326" s="1" t="str">
        <f t="shared" si="62"/>
        <v>39121DelhiBulb</v>
      </c>
      <c r="Q1326" s="1">
        <v>39121</v>
      </c>
      <c r="R1326" s="1" t="s">
        <v>1646</v>
      </c>
      <c r="S1326" s="1" t="s">
        <v>1649</v>
      </c>
      <c r="T1326">
        <v>155</v>
      </c>
    </row>
    <row r="1327" spans="1:20" x14ac:dyDescent="0.3">
      <c r="A1327" s="8">
        <v>39145</v>
      </c>
      <c r="B1327" s="8" t="s">
        <v>1653</v>
      </c>
      <c r="C1327" s="8" t="s">
        <v>1651</v>
      </c>
      <c r="D1327" s="9">
        <f t="shared" si="60"/>
        <v>132</v>
      </c>
      <c r="E1327" s="9">
        <f>LOOKUP(C1327,$X$3:$AA$4)</f>
        <v>10</v>
      </c>
      <c r="F1327" s="16">
        <f>INDEX($J$3:$N$7,MATCH(B1327,$J$3:$J$7,0),MATCH(C1327,$J$3:$N$3,0))</f>
        <v>0.36</v>
      </c>
      <c r="G1327" s="9">
        <f t="shared" si="61"/>
        <v>6.4</v>
      </c>
      <c r="H1327" s="9">
        <f>G1327*D1327</f>
        <v>844.80000000000007</v>
      </c>
      <c r="I1327" s="22"/>
      <c r="P1327" s="1" t="str">
        <f t="shared" si="62"/>
        <v>39151MumbaiBulb</v>
      </c>
      <c r="Q1327" s="1">
        <v>39151</v>
      </c>
      <c r="R1327" s="1" t="s">
        <v>1647</v>
      </c>
      <c r="S1327" s="1" t="s">
        <v>1649</v>
      </c>
      <c r="T1327">
        <v>189</v>
      </c>
    </row>
    <row r="1328" spans="1:20" x14ac:dyDescent="0.3">
      <c r="A1328" s="8">
        <v>39145</v>
      </c>
      <c r="B1328" s="8" t="s">
        <v>1654</v>
      </c>
      <c r="C1328" s="8" t="s">
        <v>1648</v>
      </c>
      <c r="D1328" s="9">
        <f t="shared" si="60"/>
        <v>281</v>
      </c>
      <c r="E1328" s="9">
        <f>LOOKUP(C1328,$X$3:$AA$4)</f>
        <v>200</v>
      </c>
      <c r="F1328" s="16">
        <f>INDEX($J$3:$N$7,MATCH(B1328,$J$3:$J$7,0),MATCH(C1328,$J$3:$N$3,0))</f>
        <v>0.05</v>
      </c>
      <c r="G1328" s="9">
        <f t="shared" si="61"/>
        <v>190</v>
      </c>
      <c r="H1328" s="9">
        <f>G1328*D1328</f>
        <v>53390</v>
      </c>
      <c r="I1328" s="22"/>
      <c r="P1328" s="1" t="str">
        <f t="shared" si="62"/>
        <v>39157DelhiLaptop</v>
      </c>
      <c r="Q1328" s="1">
        <v>39157</v>
      </c>
      <c r="R1328" s="1" t="s">
        <v>1646</v>
      </c>
      <c r="S1328" s="1" t="s">
        <v>1648</v>
      </c>
      <c r="T1328">
        <v>388</v>
      </c>
    </row>
    <row r="1329" spans="1:20" x14ac:dyDescent="0.3">
      <c r="A1329" s="8">
        <v>39145</v>
      </c>
      <c r="B1329" s="8" t="s">
        <v>1654</v>
      </c>
      <c r="C1329" s="8" t="s">
        <v>1649</v>
      </c>
      <c r="D1329" s="9">
        <f t="shared" si="60"/>
        <v>339</v>
      </c>
      <c r="E1329" s="9">
        <f>LOOKUP(C1329,$X$3:$AA$4)</f>
        <v>10</v>
      </c>
      <c r="F1329" s="16">
        <f>INDEX($J$3:$N$7,MATCH(B1329,$J$3:$J$7,0),MATCH(C1329,$J$3:$N$3,0))</f>
        <v>0.06</v>
      </c>
      <c r="G1329" s="9">
        <f t="shared" si="61"/>
        <v>9.3999999999999986</v>
      </c>
      <c r="H1329" s="9">
        <f>G1329*D1329</f>
        <v>3186.5999999999995</v>
      </c>
      <c r="I1329" s="22"/>
      <c r="P1329" s="1" t="str">
        <f t="shared" si="62"/>
        <v>39176MumbaiLaptop</v>
      </c>
      <c r="Q1329" s="1">
        <v>39176</v>
      </c>
      <c r="R1329" s="1" t="s">
        <v>1647</v>
      </c>
      <c r="S1329" s="1" t="s">
        <v>1648</v>
      </c>
      <c r="T1329">
        <v>327</v>
      </c>
    </row>
    <row r="1330" spans="1:20" x14ac:dyDescent="0.3">
      <c r="A1330" s="8">
        <v>39145</v>
      </c>
      <c r="B1330" s="8" t="s">
        <v>1654</v>
      </c>
      <c r="C1330" s="8" t="s">
        <v>1650</v>
      </c>
      <c r="D1330" s="9">
        <f t="shared" si="60"/>
        <v>125</v>
      </c>
      <c r="E1330" s="9">
        <f>LOOKUP(C1330,$X$3:$AA$4)</f>
        <v>500</v>
      </c>
      <c r="F1330" s="16">
        <f>INDEX($J$3:$N$7,MATCH(B1330,$J$3:$J$7,0),MATCH(C1330,$J$3:$N$3,0))</f>
        <v>0.25</v>
      </c>
      <c r="G1330" s="9">
        <f t="shared" si="61"/>
        <v>375</v>
      </c>
      <c r="H1330" s="9">
        <f>G1330*D1330</f>
        <v>46875</v>
      </c>
      <c r="I1330" s="22"/>
      <c r="P1330" s="1" t="str">
        <f t="shared" si="62"/>
        <v>39076Mumbaiiphone</v>
      </c>
      <c r="Q1330" s="1">
        <v>39076</v>
      </c>
      <c r="R1330" s="1" t="s">
        <v>1647</v>
      </c>
      <c r="S1330" s="1" t="s">
        <v>1650</v>
      </c>
      <c r="T1330">
        <v>320</v>
      </c>
    </row>
    <row r="1331" spans="1:20" x14ac:dyDescent="0.3">
      <c r="A1331" s="8">
        <v>39145</v>
      </c>
      <c r="B1331" s="8" t="s">
        <v>1654</v>
      </c>
      <c r="C1331" s="8" t="s">
        <v>1651</v>
      </c>
      <c r="D1331" s="9">
        <f t="shared" si="60"/>
        <v>202</v>
      </c>
      <c r="E1331" s="9">
        <f>LOOKUP(C1331,$X$3:$AA$4)</f>
        <v>10</v>
      </c>
      <c r="F1331" s="16">
        <f>INDEX($J$3:$N$7,MATCH(B1331,$J$3:$J$7,0),MATCH(C1331,$J$3:$N$3,0))</f>
        <v>0.4</v>
      </c>
      <c r="G1331" s="9">
        <f t="shared" si="61"/>
        <v>6</v>
      </c>
      <c r="H1331" s="9">
        <f>G1331*D1331</f>
        <v>1212</v>
      </c>
      <c r="I1331" s="22"/>
      <c r="P1331" s="1" t="str">
        <f t="shared" si="62"/>
        <v>39167MumbaiChair</v>
      </c>
      <c r="Q1331" s="1">
        <v>39167</v>
      </c>
      <c r="R1331" s="1" t="s">
        <v>1647</v>
      </c>
      <c r="S1331" s="1" t="s">
        <v>1651</v>
      </c>
      <c r="T1331">
        <v>154</v>
      </c>
    </row>
    <row r="1332" spans="1:20" x14ac:dyDescent="0.3">
      <c r="A1332" s="8">
        <v>39146</v>
      </c>
      <c r="B1332" s="8" t="s">
        <v>1646</v>
      </c>
      <c r="C1332" s="8" t="s">
        <v>1648</v>
      </c>
      <c r="D1332" s="9">
        <f t="shared" si="60"/>
        <v>117</v>
      </c>
      <c r="E1332" s="9">
        <f>LOOKUP(C1332,$X$3:$AA$4)</f>
        <v>200</v>
      </c>
      <c r="F1332" s="16">
        <f>INDEX($J$3:$N$7,MATCH(B1332,$J$3:$J$7,0),MATCH(C1332,$J$3:$N$3,0))</f>
        <v>0.13</v>
      </c>
      <c r="G1332" s="9">
        <f t="shared" si="61"/>
        <v>174</v>
      </c>
      <c r="H1332" s="9">
        <f>G1332*D1332</f>
        <v>20358</v>
      </c>
      <c r="I1332" s="22"/>
      <c r="P1332" s="1" t="str">
        <f t="shared" si="62"/>
        <v>39113MumbaiChair</v>
      </c>
      <c r="Q1332" s="1">
        <v>39113</v>
      </c>
      <c r="R1332" s="1" t="s">
        <v>1647</v>
      </c>
      <c r="S1332" s="1" t="s">
        <v>1651</v>
      </c>
      <c r="T1332">
        <v>253</v>
      </c>
    </row>
    <row r="1333" spans="1:20" x14ac:dyDescent="0.3">
      <c r="A1333" s="8">
        <v>39146</v>
      </c>
      <c r="B1333" s="8" t="s">
        <v>1646</v>
      </c>
      <c r="C1333" s="8" t="s">
        <v>1649</v>
      </c>
      <c r="D1333" s="9">
        <f t="shared" si="60"/>
        <v>458</v>
      </c>
      <c r="E1333" s="9">
        <f>LOOKUP(C1333,$X$3:$AA$4)</f>
        <v>10</v>
      </c>
      <c r="F1333" s="16">
        <f>INDEX($J$3:$N$7,MATCH(B1333,$J$3:$J$7,0),MATCH(C1333,$J$3:$N$3,0))</f>
        <v>0.09</v>
      </c>
      <c r="G1333" s="9">
        <f t="shared" si="61"/>
        <v>9.1</v>
      </c>
      <c r="H1333" s="9">
        <f>G1333*D1333</f>
        <v>4167.8</v>
      </c>
      <c r="I1333" s="22"/>
      <c r="P1333" s="1" t="str">
        <f t="shared" si="62"/>
        <v>39132DelhiChair</v>
      </c>
      <c r="Q1333" s="1">
        <v>39132</v>
      </c>
      <c r="R1333" s="1" t="s">
        <v>1646</v>
      </c>
      <c r="S1333" s="1" t="s">
        <v>1651</v>
      </c>
      <c r="T1333">
        <v>225</v>
      </c>
    </row>
    <row r="1334" spans="1:20" x14ac:dyDescent="0.3">
      <c r="A1334" s="8">
        <v>39146</v>
      </c>
      <c r="B1334" s="8" t="s">
        <v>1646</v>
      </c>
      <c r="C1334" s="8" t="s">
        <v>1650</v>
      </c>
      <c r="D1334" s="9">
        <f t="shared" si="60"/>
        <v>265</v>
      </c>
      <c r="E1334" s="9">
        <f>LOOKUP(C1334,$X$3:$AA$4)</f>
        <v>500</v>
      </c>
      <c r="F1334" s="16">
        <f>INDEX($J$3:$N$7,MATCH(B1334,$J$3:$J$7,0),MATCH(C1334,$J$3:$N$3,0))</f>
        <v>0.24</v>
      </c>
      <c r="G1334" s="9">
        <f t="shared" si="61"/>
        <v>380</v>
      </c>
      <c r="H1334" s="9">
        <f>G1334*D1334</f>
        <v>100700</v>
      </c>
      <c r="I1334" s="22"/>
      <c r="P1334" s="1" t="str">
        <f t="shared" si="62"/>
        <v>39161MumbaiBulb</v>
      </c>
      <c r="Q1334" s="1">
        <v>39161</v>
      </c>
      <c r="R1334" s="1" t="s">
        <v>1647</v>
      </c>
      <c r="S1334" s="1" t="s">
        <v>1649</v>
      </c>
      <c r="T1334">
        <v>270</v>
      </c>
    </row>
    <row r="1335" spans="1:20" x14ac:dyDescent="0.3">
      <c r="A1335" s="8">
        <v>39146</v>
      </c>
      <c r="B1335" s="8" t="s">
        <v>1646</v>
      </c>
      <c r="C1335" s="8" t="s">
        <v>1651</v>
      </c>
      <c r="D1335" s="9">
        <f t="shared" si="60"/>
        <v>423</v>
      </c>
      <c r="E1335" s="9">
        <f>LOOKUP(C1335,$X$3:$AA$4)</f>
        <v>10</v>
      </c>
      <c r="F1335" s="16">
        <f>INDEX($J$3:$N$7,MATCH(B1335,$J$3:$J$7,0),MATCH(C1335,$J$3:$N$3,0))</f>
        <v>0.33</v>
      </c>
      <c r="G1335" s="9">
        <f t="shared" si="61"/>
        <v>6.6999999999999993</v>
      </c>
      <c r="H1335" s="9">
        <f>G1335*D1335</f>
        <v>2834.1</v>
      </c>
      <c r="I1335" s="22"/>
      <c r="P1335" s="1" t="str">
        <f t="shared" si="62"/>
        <v>39174Delhiiphone</v>
      </c>
      <c r="Q1335" s="1">
        <v>39174</v>
      </c>
      <c r="R1335" s="1" t="s">
        <v>1646</v>
      </c>
      <c r="S1335" s="1" t="s">
        <v>1650</v>
      </c>
      <c r="T1335">
        <v>298</v>
      </c>
    </row>
    <row r="1336" spans="1:20" x14ac:dyDescent="0.3">
      <c r="A1336" s="8">
        <v>39146</v>
      </c>
      <c r="B1336" s="8" t="s">
        <v>1647</v>
      </c>
      <c r="C1336" s="8" t="s">
        <v>1648</v>
      </c>
      <c r="D1336" s="9">
        <f t="shared" si="60"/>
        <v>405</v>
      </c>
      <c r="E1336" s="9">
        <f>LOOKUP(C1336,$X$3:$AA$4)</f>
        <v>200</v>
      </c>
      <c r="F1336" s="16">
        <f>INDEX($J$3:$N$7,MATCH(B1336,$J$3:$J$7,0),MATCH(C1336,$J$3:$N$3,0))</f>
        <v>0.1</v>
      </c>
      <c r="G1336" s="9">
        <f t="shared" si="61"/>
        <v>180</v>
      </c>
      <c r="H1336" s="9">
        <f>G1336*D1336</f>
        <v>72900</v>
      </c>
      <c r="I1336" s="22"/>
      <c r="P1336" s="1" t="str">
        <f t="shared" si="62"/>
        <v>39151Jaipuriphone</v>
      </c>
      <c r="Q1336" s="1">
        <v>39151</v>
      </c>
      <c r="R1336" s="1" t="s">
        <v>1653</v>
      </c>
      <c r="S1336" s="1" t="s">
        <v>1650</v>
      </c>
      <c r="T1336">
        <v>489</v>
      </c>
    </row>
    <row r="1337" spans="1:20" x14ac:dyDescent="0.3">
      <c r="A1337" s="8">
        <v>39146</v>
      </c>
      <c r="B1337" s="8" t="s">
        <v>1647</v>
      </c>
      <c r="C1337" s="8" t="s">
        <v>1649</v>
      </c>
      <c r="D1337" s="9">
        <f t="shared" si="60"/>
        <v>208</v>
      </c>
      <c r="E1337" s="9">
        <f>LOOKUP(C1337,$X$3:$AA$4)</f>
        <v>10</v>
      </c>
      <c r="F1337" s="16">
        <f>INDEX($J$3:$N$7,MATCH(B1337,$J$3:$J$7,0),MATCH(C1337,$J$3:$N$3,0))</f>
        <v>0.05</v>
      </c>
      <c r="G1337" s="9">
        <f t="shared" si="61"/>
        <v>9.5</v>
      </c>
      <c r="H1337" s="9">
        <f>G1337*D1337</f>
        <v>1976</v>
      </c>
      <c r="I1337" s="22"/>
      <c r="P1337" s="1" t="str">
        <f t="shared" si="62"/>
        <v>39176Agraiphone</v>
      </c>
      <c r="Q1337" s="1">
        <v>39176</v>
      </c>
      <c r="R1337" s="1" t="s">
        <v>1654</v>
      </c>
      <c r="S1337" s="1" t="s">
        <v>1650</v>
      </c>
      <c r="T1337">
        <v>464</v>
      </c>
    </row>
    <row r="1338" spans="1:20" x14ac:dyDescent="0.3">
      <c r="A1338" s="8">
        <v>39146</v>
      </c>
      <c r="B1338" s="8" t="s">
        <v>1647</v>
      </c>
      <c r="C1338" s="8" t="s">
        <v>1650</v>
      </c>
      <c r="D1338" s="9">
        <f t="shared" si="60"/>
        <v>408</v>
      </c>
      <c r="E1338" s="9">
        <f>LOOKUP(C1338,$X$3:$AA$4)</f>
        <v>500</v>
      </c>
      <c r="F1338" s="16">
        <f>INDEX($J$3:$N$7,MATCH(B1338,$J$3:$J$7,0),MATCH(C1338,$J$3:$N$3,0))</f>
        <v>0.2</v>
      </c>
      <c r="G1338" s="9">
        <f t="shared" si="61"/>
        <v>400</v>
      </c>
      <c r="H1338" s="9">
        <f>G1338*D1338</f>
        <v>163200</v>
      </c>
      <c r="I1338" s="22"/>
      <c r="P1338" s="1" t="str">
        <f t="shared" si="62"/>
        <v>39183MumbaiChair</v>
      </c>
      <c r="Q1338" s="1">
        <v>39183</v>
      </c>
      <c r="R1338" s="1" t="s">
        <v>1647</v>
      </c>
      <c r="S1338" s="1" t="s">
        <v>1651</v>
      </c>
      <c r="T1338">
        <v>379</v>
      </c>
    </row>
    <row r="1339" spans="1:20" x14ac:dyDescent="0.3">
      <c r="A1339" s="8">
        <v>39146</v>
      </c>
      <c r="B1339" s="8" t="s">
        <v>1647</v>
      </c>
      <c r="C1339" s="8" t="s">
        <v>1651</v>
      </c>
      <c r="D1339" s="9">
        <f t="shared" si="60"/>
        <v>222</v>
      </c>
      <c r="E1339" s="9">
        <f>LOOKUP(C1339,$X$3:$AA$4)</f>
        <v>10</v>
      </c>
      <c r="F1339" s="16">
        <f>INDEX($J$3:$N$7,MATCH(B1339,$J$3:$J$7,0),MATCH(C1339,$J$3:$N$3,0))</f>
        <v>0.4</v>
      </c>
      <c r="G1339" s="9">
        <f t="shared" si="61"/>
        <v>6</v>
      </c>
      <c r="H1339" s="9">
        <f>G1339*D1339</f>
        <v>1332</v>
      </c>
      <c r="I1339" s="22"/>
      <c r="P1339" s="1" t="str">
        <f t="shared" si="62"/>
        <v>39141AgraChair</v>
      </c>
      <c r="Q1339" s="1">
        <v>39141</v>
      </c>
      <c r="R1339" s="1" t="s">
        <v>1654</v>
      </c>
      <c r="S1339" s="1" t="s">
        <v>1651</v>
      </c>
      <c r="T1339">
        <v>147</v>
      </c>
    </row>
    <row r="1340" spans="1:20" x14ac:dyDescent="0.3">
      <c r="A1340" s="8">
        <v>39146</v>
      </c>
      <c r="B1340" s="8" t="s">
        <v>1653</v>
      </c>
      <c r="C1340" s="8" t="s">
        <v>1648</v>
      </c>
      <c r="D1340" s="9">
        <f t="shared" si="60"/>
        <v>490</v>
      </c>
      <c r="E1340" s="9">
        <f>LOOKUP(C1340,$X$3:$AA$4)</f>
        <v>200</v>
      </c>
      <c r="F1340" s="16">
        <f>INDEX($J$3:$N$7,MATCH(B1340,$J$3:$J$7,0),MATCH(C1340,$J$3:$N$3,0))</f>
        <v>0.09</v>
      </c>
      <c r="G1340" s="9">
        <f t="shared" si="61"/>
        <v>182</v>
      </c>
      <c r="H1340" s="9">
        <f>G1340*D1340</f>
        <v>89180</v>
      </c>
      <c r="I1340" s="22"/>
      <c r="P1340" s="1" t="str">
        <f t="shared" si="62"/>
        <v>39124AgraBulb</v>
      </c>
      <c r="Q1340" s="1">
        <v>39124</v>
      </c>
      <c r="R1340" s="1" t="s">
        <v>1654</v>
      </c>
      <c r="S1340" s="1" t="s">
        <v>1649</v>
      </c>
      <c r="T1340">
        <v>249</v>
      </c>
    </row>
    <row r="1341" spans="1:20" x14ac:dyDescent="0.3">
      <c r="A1341" s="8">
        <v>39146</v>
      </c>
      <c r="B1341" s="8" t="s">
        <v>1653</v>
      </c>
      <c r="C1341" s="8" t="s">
        <v>1649</v>
      </c>
      <c r="D1341" s="9">
        <f t="shared" si="60"/>
        <v>471</v>
      </c>
      <c r="E1341" s="9">
        <f>LOOKUP(C1341,$X$3:$AA$4)</f>
        <v>10</v>
      </c>
      <c r="F1341" s="16">
        <f>INDEX($J$3:$N$7,MATCH(B1341,$J$3:$J$7,0),MATCH(C1341,$J$3:$N$3,0))</f>
        <v>0.08</v>
      </c>
      <c r="G1341" s="9">
        <f t="shared" si="61"/>
        <v>9.2000000000000011</v>
      </c>
      <c r="H1341" s="9">
        <f>G1341*D1341</f>
        <v>4333.2000000000007</v>
      </c>
      <c r="I1341" s="22"/>
      <c r="P1341" s="1" t="str">
        <f t="shared" si="62"/>
        <v>39170DelhiBulb</v>
      </c>
      <c r="Q1341" s="1">
        <v>39170</v>
      </c>
      <c r="R1341" s="1" t="s">
        <v>1646</v>
      </c>
      <c r="S1341" s="1" t="s">
        <v>1649</v>
      </c>
      <c r="T1341">
        <v>189</v>
      </c>
    </row>
    <row r="1342" spans="1:20" x14ac:dyDescent="0.3">
      <c r="A1342" s="8">
        <v>39146</v>
      </c>
      <c r="B1342" s="8" t="s">
        <v>1653</v>
      </c>
      <c r="C1342" s="8" t="s">
        <v>1650</v>
      </c>
      <c r="D1342" s="9">
        <f t="shared" si="60"/>
        <v>171</v>
      </c>
      <c r="E1342" s="9">
        <f>LOOKUP(C1342,$X$3:$AA$4)</f>
        <v>500</v>
      </c>
      <c r="F1342" s="16">
        <f>INDEX($J$3:$N$7,MATCH(B1342,$J$3:$J$7,0),MATCH(C1342,$J$3:$N$3,0))</f>
        <v>0.2</v>
      </c>
      <c r="G1342" s="9">
        <f t="shared" si="61"/>
        <v>400</v>
      </c>
      <c r="H1342" s="9">
        <f>G1342*D1342</f>
        <v>68400</v>
      </c>
      <c r="I1342" s="22"/>
      <c r="P1342" s="1" t="str">
        <f t="shared" si="62"/>
        <v>39178DelhiLaptop</v>
      </c>
      <c r="Q1342" s="1">
        <v>39178</v>
      </c>
      <c r="R1342" s="1" t="s">
        <v>1646</v>
      </c>
      <c r="S1342" s="1" t="s">
        <v>1648</v>
      </c>
      <c r="T1342">
        <v>380</v>
      </c>
    </row>
    <row r="1343" spans="1:20" x14ac:dyDescent="0.3">
      <c r="A1343" s="8">
        <v>39146</v>
      </c>
      <c r="B1343" s="8" t="s">
        <v>1653</v>
      </c>
      <c r="C1343" s="8" t="s">
        <v>1651</v>
      </c>
      <c r="D1343" s="9">
        <f t="shared" si="60"/>
        <v>451</v>
      </c>
      <c r="E1343" s="9">
        <f>LOOKUP(C1343,$X$3:$AA$4)</f>
        <v>10</v>
      </c>
      <c r="F1343" s="16">
        <f>INDEX($J$3:$N$7,MATCH(B1343,$J$3:$J$7,0),MATCH(C1343,$J$3:$N$3,0))</f>
        <v>0.36</v>
      </c>
      <c r="G1343" s="9">
        <f t="shared" si="61"/>
        <v>6.4</v>
      </c>
      <c r="H1343" s="9">
        <f>G1343*D1343</f>
        <v>2886.4</v>
      </c>
      <c r="I1343" s="22"/>
      <c r="P1343" s="1" t="str">
        <f t="shared" si="62"/>
        <v>39156JaipurChair</v>
      </c>
      <c r="Q1343" s="1">
        <v>39156</v>
      </c>
      <c r="R1343" s="1" t="s">
        <v>1653</v>
      </c>
      <c r="S1343" s="1" t="s">
        <v>1651</v>
      </c>
      <c r="T1343">
        <v>159</v>
      </c>
    </row>
    <row r="1344" spans="1:20" x14ac:dyDescent="0.3">
      <c r="A1344" s="8">
        <v>39146</v>
      </c>
      <c r="B1344" s="8" t="s">
        <v>1654</v>
      </c>
      <c r="C1344" s="8" t="s">
        <v>1648</v>
      </c>
      <c r="D1344" s="9">
        <f t="shared" si="60"/>
        <v>104</v>
      </c>
      <c r="E1344" s="9">
        <f>LOOKUP(C1344,$X$3:$AA$4)</f>
        <v>200</v>
      </c>
      <c r="F1344" s="16">
        <f>INDEX($J$3:$N$7,MATCH(B1344,$J$3:$J$7,0),MATCH(C1344,$J$3:$N$3,0))</f>
        <v>0.05</v>
      </c>
      <c r="G1344" s="9">
        <f t="shared" si="61"/>
        <v>190</v>
      </c>
      <c r="H1344" s="9">
        <f>G1344*D1344</f>
        <v>19760</v>
      </c>
      <c r="I1344" s="22"/>
      <c r="P1344" s="1" t="str">
        <f t="shared" si="62"/>
        <v>39184Mumbaiiphone</v>
      </c>
      <c r="Q1344" s="1">
        <v>39184</v>
      </c>
      <c r="R1344" s="1" t="s">
        <v>1647</v>
      </c>
      <c r="S1344" s="1" t="s">
        <v>1650</v>
      </c>
      <c r="T1344">
        <v>394</v>
      </c>
    </row>
    <row r="1345" spans="1:20" x14ac:dyDescent="0.3">
      <c r="A1345" s="8">
        <v>39146</v>
      </c>
      <c r="B1345" s="8" t="s">
        <v>1654</v>
      </c>
      <c r="C1345" s="8" t="s">
        <v>1649</v>
      </c>
      <c r="D1345" s="9">
        <f t="shared" si="60"/>
        <v>192</v>
      </c>
      <c r="E1345" s="9">
        <f>LOOKUP(C1345,$X$3:$AA$4)</f>
        <v>10</v>
      </c>
      <c r="F1345" s="16">
        <f>INDEX($J$3:$N$7,MATCH(B1345,$J$3:$J$7,0),MATCH(C1345,$J$3:$N$3,0))</f>
        <v>0.06</v>
      </c>
      <c r="G1345" s="9">
        <f t="shared" si="61"/>
        <v>9.3999999999999986</v>
      </c>
      <c r="H1345" s="9">
        <f>G1345*D1345</f>
        <v>1804.7999999999997</v>
      </c>
      <c r="I1345" s="22"/>
      <c r="P1345" s="1" t="str">
        <f t="shared" si="62"/>
        <v>39135AgraBulb</v>
      </c>
      <c r="Q1345" s="1">
        <v>39135</v>
      </c>
      <c r="R1345" s="1" t="s">
        <v>1654</v>
      </c>
      <c r="S1345" s="1" t="s">
        <v>1649</v>
      </c>
      <c r="T1345">
        <v>244</v>
      </c>
    </row>
    <row r="1346" spans="1:20" x14ac:dyDescent="0.3">
      <c r="A1346" s="8">
        <v>39146</v>
      </c>
      <c r="B1346" s="8" t="s">
        <v>1654</v>
      </c>
      <c r="C1346" s="8" t="s">
        <v>1650</v>
      </c>
      <c r="D1346" s="9">
        <f t="shared" si="60"/>
        <v>158</v>
      </c>
      <c r="E1346" s="9">
        <f>LOOKUP(C1346,$X$3:$AA$4)</f>
        <v>500</v>
      </c>
      <c r="F1346" s="16">
        <f>INDEX($J$3:$N$7,MATCH(B1346,$J$3:$J$7,0),MATCH(C1346,$J$3:$N$3,0))</f>
        <v>0.25</v>
      </c>
      <c r="G1346" s="9">
        <f t="shared" si="61"/>
        <v>375</v>
      </c>
      <c r="H1346" s="9">
        <f>G1346*D1346</f>
        <v>59250</v>
      </c>
      <c r="I1346" s="22"/>
      <c r="P1346" s="1" t="str">
        <f t="shared" si="62"/>
        <v>39167DelhiBulb</v>
      </c>
      <c r="Q1346" s="1">
        <v>39167</v>
      </c>
      <c r="R1346" s="1" t="s">
        <v>1646</v>
      </c>
      <c r="S1346" s="1" t="s">
        <v>1649</v>
      </c>
      <c r="T1346">
        <v>154</v>
      </c>
    </row>
    <row r="1347" spans="1:20" x14ac:dyDescent="0.3">
      <c r="A1347" s="8">
        <v>39146</v>
      </c>
      <c r="B1347" s="8" t="s">
        <v>1654</v>
      </c>
      <c r="C1347" s="8" t="s">
        <v>1651</v>
      </c>
      <c r="D1347" s="9">
        <f t="shared" si="60"/>
        <v>395</v>
      </c>
      <c r="E1347" s="9">
        <f>LOOKUP(C1347,$X$3:$AA$4)</f>
        <v>10</v>
      </c>
      <c r="F1347" s="16">
        <f>INDEX($J$3:$N$7,MATCH(B1347,$J$3:$J$7,0),MATCH(C1347,$J$3:$N$3,0))</f>
        <v>0.4</v>
      </c>
      <c r="G1347" s="9">
        <f t="shared" si="61"/>
        <v>6</v>
      </c>
      <c r="H1347" s="9">
        <f>G1347*D1347</f>
        <v>2370</v>
      </c>
      <c r="I1347" s="22"/>
      <c r="P1347" s="1" t="str">
        <f t="shared" si="62"/>
        <v>39073AgraBulb</v>
      </c>
      <c r="Q1347" s="1">
        <v>39073</v>
      </c>
      <c r="R1347" s="1" t="s">
        <v>1654</v>
      </c>
      <c r="S1347" s="1" t="s">
        <v>1649</v>
      </c>
      <c r="T1347">
        <v>159</v>
      </c>
    </row>
    <row r="1348" spans="1:20" x14ac:dyDescent="0.3">
      <c r="A1348" s="8">
        <v>39147</v>
      </c>
      <c r="B1348" s="8" t="s">
        <v>1646</v>
      </c>
      <c r="C1348" s="8" t="s">
        <v>1648</v>
      </c>
      <c r="D1348" s="9">
        <f t="shared" si="60"/>
        <v>435</v>
      </c>
      <c r="E1348" s="9">
        <f>LOOKUP(C1348,$X$3:$AA$4)</f>
        <v>200</v>
      </c>
      <c r="F1348" s="16">
        <f>INDEX($J$3:$N$7,MATCH(B1348,$J$3:$J$7,0),MATCH(C1348,$J$3:$N$3,0))</f>
        <v>0.13</v>
      </c>
      <c r="G1348" s="9">
        <f t="shared" si="61"/>
        <v>174</v>
      </c>
      <c r="H1348" s="9">
        <f>G1348*D1348</f>
        <v>75690</v>
      </c>
      <c r="I1348" s="22"/>
      <c r="P1348" s="1" t="str">
        <f t="shared" si="62"/>
        <v>39132Delhiiphone</v>
      </c>
      <c r="Q1348" s="1">
        <v>39132</v>
      </c>
      <c r="R1348" s="1" t="s">
        <v>1646</v>
      </c>
      <c r="S1348" s="1" t="s">
        <v>1650</v>
      </c>
      <c r="T1348">
        <v>325</v>
      </c>
    </row>
    <row r="1349" spans="1:20" x14ac:dyDescent="0.3">
      <c r="A1349" s="8">
        <v>39147</v>
      </c>
      <c r="B1349" s="8" t="s">
        <v>1646</v>
      </c>
      <c r="C1349" s="8" t="s">
        <v>1649</v>
      </c>
      <c r="D1349" s="9">
        <f t="shared" ref="D1349:D1412" si="63">VLOOKUP(A1349&amp;B1349&amp;C1349,$P$4:$T$2061,5,0)</f>
        <v>429</v>
      </c>
      <c r="E1349" s="9">
        <f>LOOKUP(C1349,$X$3:$AA$4)</f>
        <v>10</v>
      </c>
      <c r="F1349" s="16">
        <f>INDEX($J$3:$N$7,MATCH(B1349,$J$3:$J$7,0),MATCH(C1349,$J$3:$N$3,0))</f>
        <v>0.09</v>
      </c>
      <c r="G1349" s="9">
        <f t="shared" ref="G1349:G1412" si="64">E1349*(1-F1349)</f>
        <v>9.1</v>
      </c>
      <c r="H1349" s="9">
        <f>G1349*D1349</f>
        <v>3903.8999999999996</v>
      </c>
      <c r="I1349" s="22"/>
      <c r="P1349" s="1" t="str">
        <f t="shared" ref="P1349:P1412" si="65">Q1349&amp;R1349&amp;S1349</f>
        <v>39103AgraBulb</v>
      </c>
      <c r="Q1349" s="1">
        <v>39103</v>
      </c>
      <c r="R1349" s="1" t="s">
        <v>1654</v>
      </c>
      <c r="S1349" s="1" t="s">
        <v>1649</v>
      </c>
      <c r="T1349">
        <v>294</v>
      </c>
    </row>
    <row r="1350" spans="1:20" x14ac:dyDescent="0.3">
      <c r="A1350" s="8">
        <v>39147</v>
      </c>
      <c r="B1350" s="8" t="s">
        <v>1646</v>
      </c>
      <c r="C1350" s="8" t="s">
        <v>1650</v>
      </c>
      <c r="D1350" s="9">
        <f t="shared" si="63"/>
        <v>300</v>
      </c>
      <c r="E1350" s="9">
        <f>LOOKUP(C1350,$X$3:$AA$4)</f>
        <v>500</v>
      </c>
      <c r="F1350" s="16">
        <f>INDEX($J$3:$N$7,MATCH(B1350,$J$3:$J$7,0),MATCH(C1350,$J$3:$N$3,0))</f>
        <v>0.24</v>
      </c>
      <c r="G1350" s="9">
        <f t="shared" si="64"/>
        <v>380</v>
      </c>
      <c r="H1350" s="9">
        <f>G1350*D1350</f>
        <v>114000</v>
      </c>
      <c r="I1350" s="22"/>
      <c r="P1350" s="1" t="str">
        <f t="shared" si="65"/>
        <v>39146AgraBulb</v>
      </c>
      <c r="Q1350" s="1">
        <v>39146</v>
      </c>
      <c r="R1350" s="1" t="s">
        <v>1654</v>
      </c>
      <c r="S1350" s="1" t="s">
        <v>1649</v>
      </c>
      <c r="T1350">
        <v>192</v>
      </c>
    </row>
    <row r="1351" spans="1:20" x14ac:dyDescent="0.3">
      <c r="A1351" s="8">
        <v>39147</v>
      </c>
      <c r="B1351" s="8" t="s">
        <v>1646</v>
      </c>
      <c r="C1351" s="8" t="s">
        <v>1651</v>
      </c>
      <c r="D1351" s="9">
        <f t="shared" si="63"/>
        <v>366</v>
      </c>
      <c r="E1351" s="9">
        <f>LOOKUP(C1351,$X$3:$AA$4)</f>
        <v>10</v>
      </c>
      <c r="F1351" s="16">
        <f>INDEX($J$3:$N$7,MATCH(B1351,$J$3:$J$7,0),MATCH(C1351,$J$3:$N$3,0))</f>
        <v>0.33</v>
      </c>
      <c r="G1351" s="9">
        <f t="shared" si="64"/>
        <v>6.6999999999999993</v>
      </c>
      <c r="H1351" s="9">
        <f>G1351*D1351</f>
        <v>2452.1999999999998</v>
      </c>
      <c r="I1351" s="22"/>
      <c r="P1351" s="1" t="str">
        <f t="shared" si="65"/>
        <v>39150MumbaiChair</v>
      </c>
      <c r="Q1351" s="1">
        <v>39150</v>
      </c>
      <c r="R1351" s="1" t="s">
        <v>1647</v>
      </c>
      <c r="S1351" s="1" t="s">
        <v>1651</v>
      </c>
      <c r="T1351">
        <v>434</v>
      </c>
    </row>
    <row r="1352" spans="1:20" x14ac:dyDescent="0.3">
      <c r="A1352" s="8">
        <v>39147</v>
      </c>
      <c r="B1352" s="8" t="s">
        <v>1647</v>
      </c>
      <c r="C1352" s="8" t="s">
        <v>1648</v>
      </c>
      <c r="D1352" s="9">
        <f t="shared" si="63"/>
        <v>383</v>
      </c>
      <c r="E1352" s="9">
        <f>LOOKUP(C1352,$X$3:$AA$4)</f>
        <v>200</v>
      </c>
      <c r="F1352" s="16">
        <f>INDEX($J$3:$N$7,MATCH(B1352,$J$3:$J$7,0),MATCH(C1352,$J$3:$N$3,0))</f>
        <v>0.1</v>
      </c>
      <c r="G1352" s="9">
        <f t="shared" si="64"/>
        <v>180</v>
      </c>
      <c r="H1352" s="9">
        <f>G1352*D1352</f>
        <v>68940</v>
      </c>
      <c r="I1352" s="22"/>
      <c r="P1352" s="1" t="str">
        <f t="shared" si="65"/>
        <v>39107AgraChair</v>
      </c>
      <c r="Q1352" s="1">
        <v>39107</v>
      </c>
      <c r="R1352" s="1" t="s">
        <v>1654</v>
      </c>
      <c r="S1352" s="1" t="s">
        <v>1651</v>
      </c>
      <c r="T1352">
        <v>288</v>
      </c>
    </row>
    <row r="1353" spans="1:20" x14ac:dyDescent="0.3">
      <c r="A1353" s="8">
        <v>39147</v>
      </c>
      <c r="B1353" s="8" t="s">
        <v>1647</v>
      </c>
      <c r="C1353" s="8" t="s">
        <v>1649</v>
      </c>
      <c r="D1353" s="9">
        <f t="shared" si="63"/>
        <v>105</v>
      </c>
      <c r="E1353" s="9">
        <f>LOOKUP(C1353,$X$3:$AA$4)</f>
        <v>10</v>
      </c>
      <c r="F1353" s="16">
        <f>INDEX($J$3:$N$7,MATCH(B1353,$J$3:$J$7,0),MATCH(C1353,$J$3:$N$3,0))</f>
        <v>0.05</v>
      </c>
      <c r="G1353" s="9">
        <f t="shared" si="64"/>
        <v>9.5</v>
      </c>
      <c r="H1353" s="9">
        <f>G1353*D1353</f>
        <v>997.5</v>
      </c>
      <c r="I1353" s="22"/>
      <c r="P1353" s="1" t="str">
        <f t="shared" si="65"/>
        <v>39113MumbaiLaptop</v>
      </c>
      <c r="Q1353" s="1">
        <v>39113</v>
      </c>
      <c r="R1353" s="1" t="s">
        <v>1647</v>
      </c>
      <c r="S1353" s="1" t="s">
        <v>1648</v>
      </c>
      <c r="T1353">
        <v>310</v>
      </c>
    </row>
    <row r="1354" spans="1:20" x14ac:dyDescent="0.3">
      <c r="A1354" s="8">
        <v>39147</v>
      </c>
      <c r="B1354" s="8" t="s">
        <v>1647</v>
      </c>
      <c r="C1354" s="8" t="s">
        <v>1650</v>
      </c>
      <c r="D1354" s="9">
        <f t="shared" si="63"/>
        <v>356</v>
      </c>
      <c r="E1354" s="9">
        <f>LOOKUP(C1354,$X$3:$AA$4)</f>
        <v>500</v>
      </c>
      <c r="F1354" s="16">
        <f>INDEX($J$3:$N$7,MATCH(B1354,$J$3:$J$7,0),MATCH(C1354,$J$3:$N$3,0))</f>
        <v>0.2</v>
      </c>
      <c r="G1354" s="9">
        <f t="shared" si="64"/>
        <v>400</v>
      </c>
      <c r="H1354" s="9">
        <f>G1354*D1354</f>
        <v>142400</v>
      </c>
      <c r="I1354" s="22"/>
      <c r="P1354" s="1" t="str">
        <f t="shared" si="65"/>
        <v>39141DelhiLaptop</v>
      </c>
      <c r="Q1354" s="1">
        <v>39141</v>
      </c>
      <c r="R1354" s="1" t="s">
        <v>1646</v>
      </c>
      <c r="S1354" s="1" t="s">
        <v>1648</v>
      </c>
      <c r="T1354">
        <v>181</v>
      </c>
    </row>
    <row r="1355" spans="1:20" x14ac:dyDescent="0.3">
      <c r="A1355" s="8">
        <v>39147</v>
      </c>
      <c r="B1355" s="8" t="s">
        <v>1647</v>
      </c>
      <c r="C1355" s="8" t="s">
        <v>1651</v>
      </c>
      <c r="D1355" s="9">
        <f t="shared" si="63"/>
        <v>271</v>
      </c>
      <c r="E1355" s="9">
        <f>LOOKUP(C1355,$X$3:$AA$4)</f>
        <v>10</v>
      </c>
      <c r="F1355" s="16">
        <f>INDEX($J$3:$N$7,MATCH(B1355,$J$3:$J$7,0),MATCH(C1355,$J$3:$N$3,0))</f>
        <v>0.4</v>
      </c>
      <c r="G1355" s="9">
        <f t="shared" si="64"/>
        <v>6</v>
      </c>
      <c r="H1355" s="9">
        <f>G1355*D1355</f>
        <v>1626</v>
      </c>
      <c r="I1355" s="22"/>
      <c r="P1355" s="1" t="str">
        <f t="shared" si="65"/>
        <v>39079JaipurChair</v>
      </c>
      <c r="Q1355" s="1">
        <v>39079</v>
      </c>
      <c r="R1355" s="1" t="s">
        <v>1653</v>
      </c>
      <c r="S1355" s="1" t="s">
        <v>1651</v>
      </c>
      <c r="T1355">
        <v>124</v>
      </c>
    </row>
    <row r="1356" spans="1:20" x14ac:dyDescent="0.3">
      <c r="A1356" s="8">
        <v>39147</v>
      </c>
      <c r="B1356" s="8" t="s">
        <v>1653</v>
      </c>
      <c r="C1356" s="8" t="s">
        <v>1648</v>
      </c>
      <c r="D1356" s="9">
        <f t="shared" si="63"/>
        <v>382</v>
      </c>
      <c r="E1356" s="9">
        <f>LOOKUP(C1356,$X$3:$AA$4)</f>
        <v>200</v>
      </c>
      <c r="F1356" s="16">
        <f>INDEX($J$3:$N$7,MATCH(B1356,$J$3:$J$7,0),MATCH(C1356,$J$3:$N$3,0))</f>
        <v>0.09</v>
      </c>
      <c r="G1356" s="9">
        <f t="shared" si="64"/>
        <v>182</v>
      </c>
      <c r="H1356" s="9">
        <f>G1356*D1356</f>
        <v>69524</v>
      </c>
      <c r="I1356" s="22"/>
      <c r="P1356" s="1" t="str">
        <f t="shared" si="65"/>
        <v>39095Jaipuriphone</v>
      </c>
      <c r="Q1356" s="1">
        <v>39095</v>
      </c>
      <c r="R1356" s="1" t="s">
        <v>1653</v>
      </c>
      <c r="S1356" s="1" t="s">
        <v>1650</v>
      </c>
      <c r="T1356">
        <v>441</v>
      </c>
    </row>
    <row r="1357" spans="1:20" x14ac:dyDescent="0.3">
      <c r="A1357" s="8">
        <v>39147</v>
      </c>
      <c r="B1357" s="8" t="s">
        <v>1653</v>
      </c>
      <c r="C1357" s="8" t="s">
        <v>1649</v>
      </c>
      <c r="D1357" s="9">
        <f t="shared" si="63"/>
        <v>118</v>
      </c>
      <c r="E1357" s="9">
        <f>LOOKUP(C1357,$X$3:$AA$4)</f>
        <v>10</v>
      </c>
      <c r="F1357" s="16">
        <f>INDEX($J$3:$N$7,MATCH(B1357,$J$3:$J$7,0),MATCH(C1357,$J$3:$N$3,0))</f>
        <v>0.08</v>
      </c>
      <c r="G1357" s="9">
        <f t="shared" si="64"/>
        <v>9.2000000000000011</v>
      </c>
      <c r="H1357" s="9">
        <f>G1357*D1357</f>
        <v>1085.6000000000001</v>
      </c>
      <c r="I1357" s="22"/>
      <c r="P1357" s="1" t="str">
        <f t="shared" si="65"/>
        <v>39110MumbaiChair</v>
      </c>
      <c r="Q1357" s="1">
        <v>39110</v>
      </c>
      <c r="R1357" s="1" t="s">
        <v>1647</v>
      </c>
      <c r="S1357" s="1" t="s">
        <v>1651</v>
      </c>
      <c r="T1357">
        <v>485</v>
      </c>
    </row>
    <row r="1358" spans="1:20" x14ac:dyDescent="0.3">
      <c r="A1358" s="8">
        <v>39147</v>
      </c>
      <c r="B1358" s="8" t="s">
        <v>1653</v>
      </c>
      <c r="C1358" s="8" t="s">
        <v>1650</v>
      </c>
      <c r="D1358" s="9">
        <f t="shared" si="63"/>
        <v>356</v>
      </c>
      <c r="E1358" s="9">
        <f>LOOKUP(C1358,$X$3:$AA$4)</f>
        <v>500</v>
      </c>
      <c r="F1358" s="16">
        <f>INDEX($J$3:$N$7,MATCH(B1358,$J$3:$J$7,0),MATCH(C1358,$J$3:$N$3,0))</f>
        <v>0.2</v>
      </c>
      <c r="G1358" s="9">
        <f t="shared" si="64"/>
        <v>400</v>
      </c>
      <c r="H1358" s="9">
        <f>G1358*D1358</f>
        <v>142400</v>
      </c>
      <c r="I1358" s="22"/>
      <c r="P1358" s="1" t="str">
        <f t="shared" si="65"/>
        <v>39166JaipurLaptop</v>
      </c>
      <c r="Q1358" s="1">
        <v>39166</v>
      </c>
      <c r="R1358" s="1" t="s">
        <v>1653</v>
      </c>
      <c r="S1358" s="1" t="s">
        <v>1648</v>
      </c>
      <c r="T1358">
        <v>176</v>
      </c>
    </row>
    <row r="1359" spans="1:20" x14ac:dyDescent="0.3">
      <c r="A1359" s="8">
        <v>39147</v>
      </c>
      <c r="B1359" s="8" t="s">
        <v>1653</v>
      </c>
      <c r="C1359" s="8" t="s">
        <v>1651</v>
      </c>
      <c r="D1359" s="9">
        <f t="shared" si="63"/>
        <v>149</v>
      </c>
      <c r="E1359" s="9">
        <f>LOOKUP(C1359,$X$3:$AA$4)</f>
        <v>10</v>
      </c>
      <c r="F1359" s="16">
        <f>INDEX($J$3:$N$7,MATCH(B1359,$J$3:$J$7,0),MATCH(C1359,$J$3:$N$3,0))</f>
        <v>0.36</v>
      </c>
      <c r="G1359" s="9">
        <f t="shared" si="64"/>
        <v>6.4</v>
      </c>
      <c r="H1359" s="9">
        <f>G1359*D1359</f>
        <v>953.6</v>
      </c>
      <c r="I1359" s="22"/>
      <c r="P1359" s="1" t="str">
        <f t="shared" si="65"/>
        <v>39155MumbaiChair</v>
      </c>
      <c r="Q1359" s="1">
        <v>39155</v>
      </c>
      <c r="R1359" s="1" t="s">
        <v>1647</v>
      </c>
      <c r="S1359" s="1" t="s">
        <v>1651</v>
      </c>
      <c r="T1359">
        <v>174</v>
      </c>
    </row>
    <row r="1360" spans="1:20" x14ac:dyDescent="0.3">
      <c r="A1360" s="8">
        <v>39147</v>
      </c>
      <c r="B1360" s="8" t="s">
        <v>1654</v>
      </c>
      <c r="C1360" s="8" t="s">
        <v>1648</v>
      </c>
      <c r="D1360" s="9">
        <f t="shared" si="63"/>
        <v>291</v>
      </c>
      <c r="E1360" s="9">
        <f>LOOKUP(C1360,$X$3:$AA$4)</f>
        <v>200</v>
      </c>
      <c r="F1360" s="16">
        <f>INDEX($J$3:$N$7,MATCH(B1360,$J$3:$J$7,0),MATCH(C1360,$J$3:$N$3,0))</f>
        <v>0.05</v>
      </c>
      <c r="G1360" s="9">
        <f t="shared" si="64"/>
        <v>190</v>
      </c>
      <c r="H1360" s="9">
        <f>G1360*D1360</f>
        <v>55290</v>
      </c>
      <c r="I1360" s="22"/>
      <c r="P1360" s="1" t="str">
        <f t="shared" si="65"/>
        <v>39153AgraBulb</v>
      </c>
      <c r="Q1360" s="1">
        <v>39153</v>
      </c>
      <c r="R1360" s="1" t="s">
        <v>1654</v>
      </c>
      <c r="S1360" s="1" t="s">
        <v>1649</v>
      </c>
      <c r="T1360">
        <v>216</v>
      </c>
    </row>
    <row r="1361" spans="1:20" x14ac:dyDescent="0.3">
      <c r="A1361" s="8">
        <v>39147</v>
      </c>
      <c r="B1361" s="8" t="s">
        <v>1654</v>
      </c>
      <c r="C1361" s="8" t="s">
        <v>1649</v>
      </c>
      <c r="D1361" s="9">
        <f t="shared" si="63"/>
        <v>236</v>
      </c>
      <c r="E1361" s="9">
        <f>LOOKUP(C1361,$X$3:$AA$4)</f>
        <v>10</v>
      </c>
      <c r="F1361" s="16">
        <f>INDEX($J$3:$N$7,MATCH(B1361,$J$3:$J$7,0),MATCH(C1361,$J$3:$N$3,0))</f>
        <v>0.06</v>
      </c>
      <c r="G1361" s="9">
        <f t="shared" si="64"/>
        <v>9.3999999999999986</v>
      </c>
      <c r="H1361" s="9">
        <f>G1361*D1361</f>
        <v>2218.3999999999996</v>
      </c>
      <c r="I1361" s="22"/>
      <c r="P1361" s="1" t="str">
        <f t="shared" si="65"/>
        <v>39067Agraiphone</v>
      </c>
      <c r="Q1361" s="1">
        <v>39067</v>
      </c>
      <c r="R1361" s="1" t="s">
        <v>1654</v>
      </c>
      <c r="S1361" s="1" t="s">
        <v>1650</v>
      </c>
      <c r="T1361">
        <v>204</v>
      </c>
    </row>
    <row r="1362" spans="1:20" x14ac:dyDescent="0.3">
      <c r="A1362" s="8">
        <v>39147</v>
      </c>
      <c r="B1362" s="8" t="s">
        <v>1654</v>
      </c>
      <c r="C1362" s="8" t="s">
        <v>1650</v>
      </c>
      <c r="D1362" s="9">
        <f t="shared" si="63"/>
        <v>114</v>
      </c>
      <c r="E1362" s="9">
        <f>LOOKUP(C1362,$X$3:$AA$4)</f>
        <v>500</v>
      </c>
      <c r="F1362" s="16">
        <f>INDEX($J$3:$N$7,MATCH(B1362,$J$3:$J$7,0),MATCH(C1362,$J$3:$N$3,0))</f>
        <v>0.25</v>
      </c>
      <c r="G1362" s="9">
        <f t="shared" si="64"/>
        <v>375</v>
      </c>
      <c r="H1362" s="9">
        <f>G1362*D1362</f>
        <v>42750</v>
      </c>
      <c r="I1362" s="22"/>
      <c r="P1362" s="1" t="str">
        <f t="shared" si="65"/>
        <v>39151DelhiBulb</v>
      </c>
      <c r="Q1362" s="1">
        <v>39151</v>
      </c>
      <c r="R1362" s="1" t="s">
        <v>1646</v>
      </c>
      <c r="S1362" s="1" t="s">
        <v>1649</v>
      </c>
      <c r="T1362">
        <v>265</v>
      </c>
    </row>
    <row r="1363" spans="1:20" x14ac:dyDescent="0.3">
      <c r="A1363" s="8">
        <v>39147</v>
      </c>
      <c r="B1363" s="8" t="s">
        <v>1654</v>
      </c>
      <c r="C1363" s="8" t="s">
        <v>1651</v>
      </c>
      <c r="D1363" s="9">
        <f t="shared" si="63"/>
        <v>147</v>
      </c>
      <c r="E1363" s="9">
        <f>LOOKUP(C1363,$X$3:$AA$4)</f>
        <v>10</v>
      </c>
      <c r="F1363" s="16">
        <f>INDEX($J$3:$N$7,MATCH(B1363,$J$3:$J$7,0),MATCH(C1363,$J$3:$N$3,0))</f>
        <v>0.4</v>
      </c>
      <c r="G1363" s="9">
        <f t="shared" si="64"/>
        <v>6</v>
      </c>
      <c r="H1363" s="9">
        <f>G1363*D1363</f>
        <v>882</v>
      </c>
      <c r="I1363" s="22"/>
      <c r="P1363" s="1" t="str">
        <f t="shared" si="65"/>
        <v>39154JaipurBulb</v>
      </c>
      <c r="Q1363" s="1">
        <v>39154</v>
      </c>
      <c r="R1363" s="1" t="s">
        <v>1653</v>
      </c>
      <c r="S1363" s="1" t="s">
        <v>1649</v>
      </c>
      <c r="T1363">
        <v>449</v>
      </c>
    </row>
    <row r="1364" spans="1:20" x14ac:dyDescent="0.3">
      <c r="A1364" s="8">
        <v>39148</v>
      </c>
      <c r="B1364" s="8" t="s">
        <v>1646</v>
      </c>
      <c r="C1364" s="8" t="s">
        <v>1648</v>
      </c>
      <c r="D1364" s="9">
        <f t="shared" si="63"/>
        <v>319</v>
      </c>
      <c r="E1364" s="9">
        <f>LOOKUP(C1364,$X$3:$AA$4)</f>
        <v>200</v>
      </c>
      <c r="F1364" s="16">
        <f>INDEX($J$3:$N$7,MATCH(B1364,$J$3:$J$7,0),MATCH(C1364,$J$3:$N$3,0))</f>
        <v>0.13</v>
      </c>
      <c r="G1364" s="9">
        <f t="shared" si="64"/>
        <v>174</v>
      </c>
      <c r="H1364" s="9">
        <f>G1364*D1364</f>
        <v>55506</v>
      </c>
      <c r="I1364" s="22"/>
      <c r="P1364" s="1" t="str">
        <f t="shared" si="65"/>
        <v>39174AgraBulb</v>
      </c>
      <c r="Q1364" s="1">
        <v>39174</v>
      </c>
      <c r="R1364" s="1" t="s">
        <v>1654</v>
      </c>
      <c r="S1364" s="1" t="s">
        <v>1649</v>
      </c>
      <c r="T1364">
        <v>297</v>
      </c>
    </row>
    <row r="1365" spans="1:20" x14ac:dyDescent="0.3">
      <c r="A1365" s="8">
        <v>39148</v>
      </c>
      <c r="B1365" s="8" t="s">
        <v>1646</v>
      </c>
      <c r="C1365" s="8" t="s">
        <v>1649</v>
      </c>
      <c r="D1365" s="9">
        <f t="shared" si="63"/>
        <v>120</v>
      </c>
      <c r="E1365" s="9">
        <f>LOOKUP(C1365,$X$3:$AA$4)</f>
        <v>10</v>
      </c>
      <c r="F1365" s="16">
        <f>INDEX($J$3:$N$7,MATCH(B1365,$J$3:$J$7,0),MATCH(C1365,$J$3:$N$3,0))</f>
        <v>0.09</v>
      </c>
      <c r="G1365" s="9">
        <f t="shared" si="64"/>
        <v>9.1</v>
      </c>
      <c r="H1365" s="9">
        <f>G1365*D1365</f>
        <v>1092</v>
      </c>
      <c r="I1365" s="22"/>
      <c r="P1365" s="1" t="str">
        <f t="shared" si="65"/>
        <v>39063DelhiLaptop</v>
      </c>
      <c r="Q1365" s="1">
        <v>39063</v>
      </c>
      <c r="R1365" t="s">
        <v>1646</v>
      </c>
      <c r="S1365" t="s">
        <v>1648</v>
      </c>
      <c r="T1365">
        <v>158</v>
      </c>
    </row>
    <row r="1366" spans="1:20" x14ac:dyDescent="0.3">
      <c r="A1366" s="8">
        <v>39148</v>
      </c>
      <c r="B1366" s="8" t="s">
        <v>1646</v>
      </c>
      <c r="C1366" s="8" t="s">
        <v>1650</v>
      </c>
      <c r="D1366" s="9">
        <f t="shared" si="63"/>
        <v>343</v>
      </c>
      <c r="E1366" s="9">
        <f>LOOKUP(C1366,$X$3:$AA$4)</f>
        <v>500</v>
      </c>
      <c r="F1366" s="16">
        <f>INDEX($J$3:$N$7,MATCH(B1366,$J$3:$J$7,0),MATCH(C1366,$J$3:$N$3,0))</f>
        <v>0.24</v>
      </c>
      <c r="G1366" s="9">
        <f t="shared" si="64"/>
        <v>380</v>
      </c>
      <c r="H1366" s="9">
        <f>G1366*D1366</f>
        <v>130340</v>
      </c>
      <c r="I1366" s="22"/>
      <c r="P1366" s="1" t="str">
        <f t="shared" si="65"/>
        <v>39088DelhiBulb</v>
      </c>
      <c r="Q1366" s="1">
        <v>39088</v>
      </c>
      <c r="R1366" s="1" t="s">
        <v>1646</v>
      </c>
      <c r="S1366" s="1" t="s">
        <v>1649</v>
      </c>
      <c r="T1366">
        <v>200</v>
      </c>
    </row>
    <row r="1367" spans="1:20" x14ac:dyDescent="0.3">
      <c r="A1367" s="8">
        <v>39148</v>
      </c>
      <c r="B1367" s="8" t="s">
        <v>1646</v>
      </c>
      <c r="C1367" s="8" t="s">
        <v>1651</v>
      </c>
      <c r="D1367" s="9">
        <f t="shared" si="63"/>
        <v>382</v>
      </c>
      <c r="E1367" s="9">
        <f>LOOKUP(C1367,$X$3:$AA$4)</f>
        <v>10</v>
      </c>
      <c r="F1367" s="16">
        <f>INDEX($J$3:$N$7,MATCH(B1367,$J$3:$J$7,0),MATCH(C1367,$J$3:$N$3,0))</f>
        <v>0.33</v>
      </c>
      <c r="G1367" s="9">
        <f t="shared" si="64"/>
        <v>6.6999999999999993</v>
      </c>
      <c r="H1367" s="9">
        <f>G1367*D1367</f>
        <v>2559.3999999999996</v>
      </c>
      <c r="I1367" s="22"/>
      <c r="P1367" s="1" t="str">
        <f t="shared" si="65"/>
        <v>39103Delhiiphone</v>
      </c>
      <c r="Q1367" s="1">
        <v>39103</v>
      </c>
      <c r="R1367" s="1" t="s">
        <v>1646</v>
      </c>
      <c r="S1367" s="1" t="s">
        <v>1650</v>
      </c>
      <c r="T1367">
        <v>450</v>
      </c>
    </row>
    <row r="1368" spans="1:20" x14ac:dyDescent="0.3">
      <c r="A1368" s="8">
        <v>39148</v>
      </c>
      <c r="B1368" s="8" t="s">
        <v>1647</v>
      </c>
      <c r="C1368" s="8" t="s">
        <v>1648</v>
      </c>
      <c r="D1368" s="9">
        <f t="shared" si="63"/>
        <v>488</v>
      </c>
      <c r="E1368" s="9">
        <f>LOOKUP(C1368,$X$3:$AA$4)</f>
        <v>200</v>
      </c>
      <c r="F1368" s="16">
        <f>INDEX($J$3:$N$7,MATCH(B1368,$J$3:$J$7,0),MATCH(C1368,$J$3:$N$3,0))</f>
        <v>0.1</v>
      </c>
      <c r="G1368" s="9">
        <f t="shared" si="64"/>
        <v>180</v>
      </c>
      <c r="H1368" s="9">
        <f>G1368*D1368</f>
        <v>87840</v>
      </c>
      <c r="I1368" s="22"/>
      <c r="P1368" s="1" t="str">
        <f t="shared" si="65"/>
        <v>39106AgraLaptop</v>
      </c>
      <c r="Q1368" s="1">
        <v>39106</v>
      </c>
      <c r="R1368" s="1" t="s">
        <v>1654</v>
      </c>
      <c r="S1368" s="1" t="s">
        <v>1648</v>
      </c>
      <c r="T1368">
        <v>377</v>
      </c>
    </row>
    <row r="1369" spans="1:20" x14ac:dyDescent="0.3">
      <c r="A1369" s="8">
        <v>39148</v>
      </c>
      <c r="B1369" s="8" t="s">
        <v>1647</v>
      </c>
      <c r="C1369" s="8" t="s">
        <v>1649</v>
      </c>
      <c r="D1369" s="9">
        <f t="shared" si="63"/>
        <v>227</v>
      </c>
      <c r="E1369" s="9">
        <f>LOOKUP(C1369,$X$3:$AA$4)</f>
        <v>10</v>
      </c>
      <c r="F1369" s="16">
        <f>INDEX($J$3:$N$7,MATCH(B1369,$J$3:$J$7,0),MATCH(C1369,$J$3:$N$3,0))</f>
        <v>0.05</v>
      </c>
      <c r="G1369" s="9">
        <f t="shared" si="64"/>
        <v>9.5</v>
      </c>
      <c r="H1369" s="9">
        <f>G1369*D1369</f>
        <v>2156.5</v>
      </c>
      <c r="I1369" s="22"/>
      <c r="P1369" s="1" t="str">
        <f t="shared" si="65"/>
        <v>39146MumbaiBulb</v>
      </c>
      <c r="Q1369" s="1">
        <v>39146</v>
      </c>
      <c r="R1369" s="1" t="s">
        <v>1647</v>
      </c>
      <c r="S1369" s="1" t="s">
        <v>1649</v>
      </c>
      <c r="T1369">
        <v>208</v>
      </c>
    </row>
    <row r="1370" spans="1:20" x14ac:dyDescent="0.3">
      <c r="A1370" s="8">
        <v>39148</v>
      </c>
      <c r="B1370" s="8" t="s">
        <v>1647</v>
      </c>
      <c r="C1370" s="8" t="s">
        <v>1650</v>
      </c>
      <c r="D1370" s="9">
        <f t="shared" si="63"/>
        <v>436</v>
      </c>
      <c r="E1370" s="9">
        <f>LOOKUP(C1370,$X$3:$AA$4)</f>
        <v>500</v>
      </c>
      <c r="F1370" s="16">
        <f>INDEX($J$3:$N$7,MATCH(B1370,$J$3:$J$7,0),MATCH(C1370,$J$3:$N$3,0))</f>
        <v>0.2</v>
      </c>
      <c r="G1370" s="9">
        <f t="shared" si="64"/>
        <v>400</v>
      </c>
      <c r="H1370" s="9">
        <f>G1370*D1370</f>
        <v>174400</v>
      </c>
      <c r="I1370" s="22"/>
      <c r="P1370" s="1" t="str">
        <f t="shared" si="65"/>
        <v>39149AgraChair</v>
      </c>
      <c r="Q1370" s="1">
        <v>39149</v>
      </c>
      <c r="R1370" s="1" t="s">
        <v>1654</v>
      </c>
      <c r="S1370" s="1" t="s">
        <v>1651</v>
      </c>
      <c r="T1370">
        <v>424</v>
      </c>
    </row>
    <row r="1371" spans="1:20" x14ac:dyDescent="0.3">
      <c r="A1371" s="8">
        <v>39148</v>
      </c>
      <c r="B1371" s="8" t="s">
        <v>1647</v>
      </c>
      <c r="C1371" s="8" t="s">
        <v>1651</v>
      </c>
      <c r="D1371" s="9">
        <f t="shared" si="63"/>
        <v>464</v>
      </c>
      <c r="E1371" s="9">
        <f>LOOKUP(C1371,$X$3:$AA$4)</f>
        <v>10</v>
      </c>
      <c r="F1371" s="16">
        <f>INDEX($J$3:$N$7,MATCH(B1371,$J$3:$J$7,0),MATCH(C1371,$J$3:$N$3,0))</f>
        <v>0.4</v>
      </c>
      <c r="G1371" s="9">
        <f t="shared" si="64"/>
        <v>6</v>
      </c>
      <c r="H1371" s="9">
        <f>G1371*D1371</f>
        <v>2784</v>
      </c>
      <c r="I1371" s="22"/>
      <c r="P1371" s="1" t="str">
        <f t="shared" si="65"/>
        <v>39190MumbaiChair</v>
      </c>
      <c r="Q1371" s="1">
        <v>39190</v>
      </c>
      <c r="R1371" s="1" t="s">
        <v>1647</v>
      </c>
      <c r="S1371" s="1" t="s">
        <v>1651</v>
      </c>
      <c r="T1371">
        <v>393</v>
      </c>
    </row>
    <row r="1372" spans="1:20" x14ac:dyDescent="0.3">
      <c r="A1372" s="8">
        <v>39148</v>
      </c>
      <c r="B1372" s="8" t="s">
        <v>1653</v>
      </c>
      <c r="C1372" s="8" t="s">
        <v>1648</v>
      </c>
      <c r="D1372" s="9">
        <f t="shared" si="63"/>
        <v>398</v>
      </c>
      <c r="E1372" s="9">
        <f>LOOKUP(C1372,$X$3:$AA$4)</f>
        <v>200</v>
      </c>
      <c r="F1372" s="16">
        <f>INDEX($J$3:$N$7,MATCH(B1372,$J$3:$J$7,0),MATCH(C1372,$J$3:$N$3,0))</f>
        <v>0.09</v>
      </c>
      <c r="G1372" s="9">
        <f t="shared" si="64"/>
        <v>182</v>
      </c>
      <c r="H1372" s="9">
        <f>G1372*D1372</f>
        <v>72436</v>
      </c>
      <c r="I1372" s="22"/>
      <c r="P1372" s="1" t="str">
        <f t="shared" si="65"/>
        <v>39144DelhiBulb</v>
      </c>
      <c r="Q1372" s="1">
        <v>39144</v>
      </c>
      <c r="R1372" s="1" t="s">
        <v>1646</v>
      </c>
      <c r="S1372" s="1" t="s">
        <v>1649</v>
      </c>
      <c r="T1372">
        <v>493</v>
      </c>
    </row>
    <row r="1373" spans="1:20" x14ac:dyDescent="0.3">
      <c r="A1373" s="8">
        <v>39148</v>
      </c>
      <c r="B1373" s="8" t="s">
        <v>1653</v>
      </c>
      <c r="C1373" s="8" t="s">
        <v>1649</v>
      </c>
      <c r="D1373" s="9">
        <f t="shared" si="63"/>
        <v>355</v>
      </c>
      <c r="E1373" s="9">
        <f>LOOKUP(C1373,$X$3:$AA$4)</f>
        <v>10</v>
      </c>
      <c r="F1373" s="16">
        <f>INDEX($J$3:$N$7,MATCH(B1373,$J$3:$J$7,0),MATCH(C1373,$J$3:$N$3,0))</f>
        <v>0.08</v>
      </c>
      <c r="G1373" s="9">
        <f t="shared" si="64"/>
        <v>9.2000000000000011</v>
      </c>
      <c r="H1373" s="9">
        <f>G1373*D1373</f>
        <v>3266.0000000000005</v>
      </c>
      <c r="I1373" s="22"/>
      <c r="P1373" s="1" t="str">
        <f t="shared" si="65"/>
        <v>39148JaipurLaptop</v>
      </c>
      <c r="Q1373" s="1">
        <v>39148</v>
      </c>
      <c r="R1373" s="1" t="s">
        <v>1653</v>
      </c>
      <c r="S1373" s="1" t="s">
        <v>1648</v>
      </c>
      <c r="T1373">
        <v>398</v>
      </c>
    </row>
    <row r="1374" spans="1:20" x14ac:dyDescent="0.3">
      <c r="A1374" s="8">
        <v>39148</v>
      </c>
      <c r="B1374" s="8" t="s">
        <v>1653</v>
      </c>
      <c r="C1374" s="8" t="s">
        <v>1650</v>
      </c>
      <c r="D1374" s="9">
        <f t="shared" si="63"/>
        <v>265</v>
      </c>
      <c r="E1374" s="9">
        <f>LOOKUP(C1374,$X$3:$AA$4)</f>
        <v>500</v>
      </c>
      <c r="F1374" s="16">
        <f>INDEX($J$3:$N$7,MATCH(B1374,$J$3:$J$7,0),MATCH(C1374,$J$3:$N$3,0))</f>
        <v>0.2</v>
      </c>
      <c r="G1374" s="9">
        <f t="shared" si="64"/>
        <v>400</v>
      </c>
      <c r="H1374" s="9">
        <f>G1374*D1374</f>
        <v>106000</v>
      </c>
      <c r="I1374" s="22"/>
      <c r="P1374" s="1" t="str">
        <f t="shared" si="65"/>
        <v>39070DelhiBulb</v>
      </c>
      <c r="Q1374" s="1">
        <v>39070</v>
      </c>
      <c r="R1374" s="1" t="s">
        <v>1646</v>
      </c>
      <c r="S1374" s="1" t="s">
        <v>1649</v>
      </c>
      <c r="T1374">
        <v>281</v>
      </c>
    </row>
    <row r="1375" spans="1:20" x14ac:dyDescent="0.3">
      <c r="A1375" s="8">
        <v>39148</v>
      </c>
      <c r="B1375" s="8" t="s">
        <v>1653</v>
      </c>
      <c r="C1375" s="8" t="s">
        <v>1651</v>
      </c>
      <c r="D1375" s="9">
        <f t="shared" si="63"/>
        <v>252</v>
      </c>
      <c r="E1375" s="9">
        <f>LOOKUP(C1375,$X$3:$AA$4)</f>
        <v>10</v>
      </c>
      <c r="F1375" s="16">
        <f>INDEX($J$3:$N$7,MATCH(B1375,$J$3:$J$7,0),MATCH(C1375,$J$3:$N$3,0))</f>
        <v>0.36</v>
      </c>
      <c r="G1375" s="9">
        <f t="shared" si="64"/>
        <v>6.4</v>
      </c>
      <c r="H1375" s="9">
        <f>G1375*D1375</f>
        <v>1612.8000000000002</v>
      </c>
      <c r="I1375" s="22"/>
      <c r="P1375" s="1" t="str">
        <f t="shared" si="65"/>
        <v>39089DelhiLaptop</v>
      </c>
      <c r="Q1375" s="1">
        <v>39089</v>
      </c>
      <c r="R1375" s="1" t="s">
        <v>1646</v>
      </c>
      <c r="S1375" s="1" t="s">
        <v>1648</v>
      </c>
      <c r="T1375">
        <v>235</v>
      </c>
    </row>
    <row r="1376" spans="1:20" x14ac:dyDescent="0.3">
      <c r="A1376" s="8">
        <v>39148</v>
      </c>
      <c r="B1376" s="8" t="s">
        <v>1654</v>
      </c>
      <c r="C1376" s="8" t="s">
        <v>1648</v>
      </c>
      <c r="D1376" s="9">
        <f t="shared" si="63"/>
        <v>127</v>
      </c>
      <c r="E1376" s="9">
        <f>LOOKUP(C1376,$X$3:$AA$4)</f>
        <v>200</v>
      </c>
      <c r="F1376" s="16">
        <f>INDEX($J$3:$N$7,MATCH(B1376,$J$3:$J$7,0),MATCH(C1376,$J$3:$N$3,0))</f>
        <v>0.05</v>
      </c>
      <c r="G1376" s="9">
        <f t="shared" si="64"/>
        <v>190</v>
      </c>
      <c r="H1376" s="9">
        <f>G1376*D1376</f>
        <v>24130</v>
      </c>
      <c r="I1376" s="22"/>
      <c r="P1376" s="1" t="str">
        <f t="shared" si="65"/>
        <v>39115Agraiphone</v>
      </c>
      <c r="Q1376" s="1">
        <v>39115</v>
      </c>
      <c r="R1376" s="1" t="s">
        <v>1654</v>
      </c>
      <c r="S1376" s="1" t="s">
        <v>1650</v>
      </c>
      <c r="T1376">
        <v>447</v>
      </c>
    </row>
    <row r="1377" spans="1:20" x14ac:dyDescent="0.3">
      <c r="A1377" s="8">
        <v>39148</v>
      </c>
      <c r="B1377" s="8" t="s">
        <v>1654</v>
      </c>
      <c r="C1377" s="8" t="s">
        <v>1649</v>
      </c>
      <c r="D1377" s="9">
        <f t="shared" si="63"/>
        <v>367</v>
      </c>
      <c r="E1377" s="9">
        <f>LOOKUP(C1377,$X$3:$AA$4)</f>
        <v>10</v>
      </c>
      <c r="F1377" s="16">
        <f>INDEX($J$3:$N$7,MATCH(B1377,$J$3:$J$7,0),MATCH(C1377,$J$3:$N$3,0))</f>
        <v>0.06</v>
      </c>
      <c r="G1377" s="9">
        <f t="shared" si="64"/>
        <v>9.3999999999999986</v>
      </c>
      <c r="H1377" s="9">
        <f>G1377*D1377</f>
        <v>3449.7999999999993</v>
      </c>
      <c r="I1377" s="22"/>
      <c r="P1377" s="1" t="str">
        <f t="shared" si="65"/>
        <v>39191JaipurBulb</v>
      </c>
      <c r="Q1377" s="1">
        <v>39191</v>
      </c>
      <c r="R1377" s="1" t="s">
        <v>1653</v>
      </c>
      <c r="S1377" s="1" t="s">
        <v>1649</v>
      </c>
      <c r="T1377">
        <v>154</v>
      </c>
    </row>
    <row r="1378" spans="1:20" x14ac:dyDescent="0.3">
      <c r="A1378" s="8">
        <v>39148</v>
      </c>
      <c r="B1378" s="8" t="s">
        <v>1654</v>
      </c>
      <c r="C1378" s="8" t="s">
        <v>1650</v>
      </c>
      <c r="D1378" s="9">
        <f t="shared" si="63"/>
        <v>497</v>
      </c>
      <c r="E1378" s="9">
        <f>LOOKUP(C1378,$X$3:$AA$4)</f>
        <v>500</v>
      </c>
      <c r="F1378" s="16">
        <f>INDEX($J$3:$N$7,MATCH(B1378,$J$3:$J$7,0),MATCH(C1378,$J$3:$N$3,0))</f>
        <v>0.25</v>
      </c>
      <c r="G1378" s="9">
        <f t="shared" si="64"/>
        <v>375</v>
      </c>
      <c r="H1378" s="9">
        <f>G1378*D1378</f>
        <v>186375</v>
      </c>
      <c r="I1378" s="22"/>
      <c r="P1378" s="1" t="str">
        <f t="shared" si="65"/>
        <v>39134DelhiChair</v>
      </c>
      <c r="Q1378" s="1">
        <v>39134</v>
      </c>
      <c r="R1378" s="1" t="s">
        <v>1646</v>
      </c>
      <c r="S1378" s="1" t="s">
        <v>1651</v>
      </c>
      <c r="T1378">
        <v>388</v>
      </c>
    </row>
    <row r="1379" spans="1:20" x14ac:dyDescent="0.3">
      <c r="A1379" s="8">
        <v>39148</v>
      </c>
      <c r="B1379" s="8" t="s">
        <v>1654</v>
      </c>
      <c r="C1379" s="8" t="s">
        <v>1651</v>
      </c>
      <c r="D1379" s="9">
        <f t="shared" si="63"/>
        <v>308</v>
      </c>
      <c r="E1379" s="9">
        <f>LOOKUP(C1379,$X$3:$AA$4)</f>
        <v>10</v>
      </c>
      <c r="F1379" s="16">
        <f>INDEX($J$3:$N$7,MATCH(B1379,$J$3:$J$7,0),MATCH(C1379,$J$3:$N$3,0))</f>
        <v>0.4</v>
      </c>
      <c r="G1379" s="9">
        <f t="shared" si="64"/>
        <v>6</v>
      </c>
      <c r="H1379" s="9">
        <f>G1379*D1379</f>
        <v>1848</v>
      </c>
      <c r="I1379" s="22"/>
      <c r="P1379" s="1" t="str">
        <f t="shared" si="65"/>
        <v>39185JaipurChair</v>
      </c>
      <c r="Q1379" s="1">
        <v>39185</v>
      </c>
      <c r="R1379" s="1" t="s">
        <v>1653</v>
      </c>
      <c r="S1379" s="1" t="s">
        <v>1651</v>
      </c>
      <c r="T1379">
        <v>391</v>
      </c>
    </row>
    <row r="1380" spans="1:20" x14ac:dyDescent="0.3">
      <c r="A1380" s="8">
        <v>39149</v>
      </c>
      <c r="B1380" s="8" t="s">
        <v>1646</v>
      </c>
      <c r="C1380" s="8" t="s">
        <v>1648</v>
      </c>
      <c r="D1380" s="9">
        <f t="shared" si="63"/>
        <v>463</v>
      </c>
      <c r="E1380" s="9">
        <f>LOOKUP(C1380,$X$3:$AA$4)</f>
        <v>200</v>
      </c>
      <c r="F1380" s="16">
        <f>INDEX($J$3:$N$7,MATCH(B1380,$J$3:$J$7,0),MATCH(C1380,$J$3:$N$3,0))</f>
        <v>0.13</v>
      </c>
      <c r="G1380" s="9">
        <f t="shared" si="64"/>
        <v>174</v>
      </c>
      <c r="H1380" s="9">
        <f>G1380*D1380</f>
        <v>80562</v>
      </c>
      <c r="I1380" s="22"/>
      <c r="P1380" s="1" t="str">
        <f t="shared" si="65"/>
        <v>39113JaipurBulb</v>
      </c>
      <c r="Q1380" s="1">
        <v>39113</v>
      </c>
      <c r="R1380" s="1" t="s">
        <v>1653</v>
      </c>
      <c r="S1380" s="1" t="s">
        <v>1649</v>
      </c>
      <c r="T1380">
        <v>163</v>
      </c>
    </row>
    <row r="1381" spans="1:20" x14ac:dyDescent="0.3">
      <c r="A1381" s="8">
        <v>39149</v>
      </c>
      <c r="B1381" s="8" t="s">
        <v>1646</v>
      </c>
      <c r="C1381" s="8" t="s">
        <v>1649</v>
      </c>
      <c r="D1381" s="9">
        <f t="shared" si="63"/>
        <v>238</v>
      </c>
      <c r="E1381" s="9">
        <f>LOOKUP(C1381,$X$3:$AA$4)</f>
        <v>10</v>
      </c>
      <c r="F1381" s="16">
        <f>INDEX($J$3:$N$7,MATCH(B1381,$J$3:$J$7,0),MATCH(C1381,$J$3:$N$3,0))</f>
        <v>0.09</v>
      </c>
      <c r="G1381" s="9">
        <f t="shared" si="64"/>
        <v>9.1</v>
      </c>
      <c r="H1381" s="9">
        <f>G1381*D1381</f>
        <v>2165.7999999999997</v>
      </c>
      <c r="I1381" s="22"/>
      <c r="P1381" s="1" t="str">
        <f t="shared" si="65"/>
        <v>39150AgraChair</v>
      </c>
      <c r="Q1381" s="1">
        <v>39150</v>
      </c>
      <c r="R1381" s="1" t="s">
        <v>1654</v>
      </c>
      <c r="S1381" s="1" t="s">
        <v>1651</v>
      </c>
      <c r="T1381">
        <v>493</v>
      </c>
    </row>
    <row r="1382" spans="1:20" x14ac:dyDescent="0.3">
      <c r="A1382" s="8">
        <v>39149</v>
      </c>
      <c r="B1382" s="8" t="s">
        <v>1646</v>
      </c>
      <c r="C1382" s="8" t="s">
        <v>1650</v>
      </c>
      <c r="D1382" s="9">
        <f t="shared" si="63"/>
        <v>426</v>
      </c>
      <c r="E1382" s="9">
        <f>LOOKUP(C1382,$X$3:$AA$4)</f>
        <v>500</v>
      </c>
      <c r="F1382" s="16">
        <f>INDEX($J$3:$N$7,MATCH(B1382,$J$3:$J$7,0),MATCH(C1382,$J$3:$N$3,0))</f>
        <v>0.24</v>
      </c>
      <c r="G1382" s="9">
        <f t="shared" si="64"/>
        <v>380</v>
      </c>
      <c r="H1382" s="9">
        <f>G1382*D1382</f>
        <v>161880</v>
      </c>
      <c r="I1382" s="22"/>
      <c r="P1382" s="1" t="str">
        <f t="shared" si="65"/>
        <v>39068Agraiphone</v>
      </c>
      <c r="Q1382" s="1">
        <v>39068</v>
      </c>
      <c r="R1382" s="1" t="s">
        <v>1654</v>
      </c>
      <c r="S1382" s="1" t="s">
        <v>1650</v>
      </c>
      <c r="T1382">
        <v>437</v>
      </c>
    </row>
    <row r="1383" spans="1:20" x14ac:dyDescent="0.3">
      <c r="A1383" s="8">
        <v>39149</v>
      </c>
      <c r="B1383" s="8" t="s">
        <v>1646</v>
      </c>
      <c r="C1383" s="8" t="s">
        <v>1651</v>
      </c>
      <c r="D1383" s="9">
        <f t="shared" si="63"/>
        <v>421</v>
      </c>
      <c r="E1383" s="9">
        <f>LOOKUP(C1383,$X$3:$AA$4)</f>
        <v>10</v>
      </c>
      <c r="F1383" s="16">
        <f>INDEX($J$3:$N$7,MATCH(B1383,$J$3:$J$7,0),MATCH(C1383,$J$3:$N$3,0))</f>
        <v>0.33</v>
      </c>
      <c r="G1383" s="9">
        <f t="shared" si="64"/>
        <v>6.6999999999999993</v>
      </c>
      <c r="H1383" s="9">
        <f>G1383*D1383</f>
        <v>2820.7</v>
      </c>
      <c r="I1383" s="22"/>
      <c r="P1383" s="1" t="str">
        <f t="shared" si="65"/>
        <v>39080Jaipuriphone</v>
      </c>
      <c r="Q1383" s="1">
        <v>39080</v>
      </c>
      <c r="R1383" s="1" t="s">
        <v>1653</v>
      </c>
      <c r="S1383" s="1" t="s">
        <v>1650</v>
      </c>
      <c r="T1383">
        <v>379</v>
      </c>
    </row>
    <row r="1384" spans="1:20" x14ac:dyDescent="0.3">
      <c r="A1384" s="8">
        <v>39149</v>
      </c>
      <c r="B1384" s="8" t="s">
        <v>1647</v>
      </c>
      <c r="C1384" s="8" t="s">
        <v>1648</v>
      </c>
      <c r="D1384" s="9">
        <f t="shared" si="63"/>
        <v>318</v>
      </c>
      <c r="E1384" s="9">
        <f>LOOKUP(C1384,$X$3:$AA$4)</f>
        <v>200</v>
      </c>
      <c r="F1384" s="16">
        <f>INDEX($J$3:$N$7,MATCH(B1384,$J$3:$J$7,0),MATCH(C1384,$J$3:$N$3,0))</f>
        <v>0.1</v>
      </c>
      <c r="G1384" s="9">
        <f t="shared" si="64"/>
        <v>180</v>
      </c>
      <c r="H1384" s="9">
        <f>G1384*D1384</f>
        <v>57240</v>
      </c>
      <c r="I1384" s="22"/>
      <c r="P1384" s="1" t="str">
        <f t="shared" si="65"/>
        <v>39109AgraChair</v>
      </c>
      <c r="Q1384" s="1">
        <v>39109</v>
      </c>
      <c r="R1384" s="1" t="s">
        <v>1654</v>
      </c>
      <c r="S1384" s="1" t="s">
        <v>1651</v>
      </c>
      <c r="T1384">
        <v>275</v>
      </c>
    </row>
    <row r="1385" spans="1:20" x14ac:dyDescent="0.3">
      <c r="A1385" s="8">
        <v>39149</v>
      </c>
      <c r="B1385" s="8" t="s">
        <v>1647</v>
      </c>
      <c r="C1385" s="8" t="s">
        <v>1649</v>
      </c>
      <c r="D1385" s="9">
        <f t="shared" si="63"/>
        <v>277</v>
      </c>
      <c r="E1385" s="9">
        <f>LOOKUP(C1385,$X$3:$AA$4)</f>
        <v>10</v>
      </c>
      <c r="F1385" s="16">
        <f>INDEX($J$3:$N$7,MATCH(B1385,$J$3:$J$7,0),MATCH(C1385,$J$3:$N$3,0))</f>
        <v>0.05</v>
      </c>
      <c r="G1385" s="9">
        <f t="shared" si="64"/>
        <v>9.5</v>
      </c>
      <c r="H1385" s="9">
        <f>G1385*D1385</f>
        <v>2631.5</v>
      </c>
      <c r="I1385" s="22"/>
      <c r="P1385" s="1" t="str">
        <f t="shared" si="65"/>
        <v>39145JaipurBulb</v>
      </c>
      <c r="Q1385" s="1">
        <v>39145</v>
      </c>
      <c r="R1385" s="1" t="s">
        <v>1653</v>
      </c>
      <c r="S1385" s="1" t="s">
        <v>1649</v>
      </c>
      <c r="T1385">
        <v>115</v>
      </c>
    </row>
    <row r="1386" spans="1:20" x14ac:dyDescent="0.3">
      <c r="A1386" s="8">
        <v>39149</v>
      </c>
      <c r="B1386" s="8" t="s">
        <v>1647</v>
      </c>
      <c r="C1386" s="8" t="s">
        <v>1650</v>
      </c>
      <c r="D1386" s="9">
        <f t="shared" si="63"/>
        <v>151</v>
      </c>
      <c r="E1386" s="9">
        <f>LOOKUP(C1386,$X$3:$AA$4)</f>
        <v>500</v>
      </c>
      <c r="F1386" s="16">
        <f>INDEX($J$3:$N$7,MATCH(B1386,$J$3:$J$7,0),MATCH(C1386,$J$3:$N$3,0))</f>
        <v>0.2</v>
      </c>
      <c r="G1386" s="9">
        <f t="shared" si="64"/>
        <v>400</v>
      </c>
      <c r="H1386" s="9">
        <f>G1386*D1386</f>
        <v>60400</v>
      </c>
      <c r="I1386" s="22"/>
      <c r="P1386" s="1" t="str">
        <f t="shared" si="65"/>
        <v>39179Agraiphone</v>
      </c>
      <c r="Q1386" s="1">
        <v>39179</v>
      </c>
      <c r="R1386" s="1" t="s">
        <v>1654</v>
      </c>
      <c r="S1386" s="1" t="s">
        <v>1650</v>
      </c>
      <c r="T1386">
        <v>360</v>
      </c>
    </row>
    <row r="1387" spans="1:20" x14ac:dyDescent="0.3">
      <c r="A1387" s="8">
        <v>39149</v>
      </c>
      <c r="B1387" s="8" t="s">
        <v>1647</v>
      </c>
      <c r="C1387" s="8" t="s">
        <v>1651</v>
      </c>
      <c r="D1387" s="9">
        <f t="shared" si="63"/>
        <v>400</v>
      </c>
      <c r="E1387" s="9">
        <f>LOOKUP(C1387,$X$3:$AA$4)</f>
        <v>10</v>
      </c>
      <c r="F1387" s="16">
        <f>INDEX($J$3:$N$7,MATCH(B1387,$J$3:$J$7,0),MATCH(C1387,$J$3:$N$3,0))</f>
        <v>0.4</v>
      </c>
      <c r="G1387" s="9">
        <f t="shared" si="64"/>
        <v>6</v>
      </c>
      <c r="H1387" s="9">
        <f>G1387*D1387</f>
        <v>2400</v>
      </c>
      <c r="I1387" s="22"/>
      <c r="P1387" s="1" t="str">
        <f t="shared" si="65"/>
        <v>39090MumbaiLaptop</v>
      </c>
      <c r="Q1387" s="1">
        <v>39090</v>
      </c>
      <c r="R1387" s="1" t="s">
        <v>1647</v>
      </c>
      <c r="S1387" s="1" t="s">
        <v>1648</v>
      </c>
      <c r="T1387">
        <v>355</v>
      </c>
    </row>
    <row r="1388" spans="1:20" x14ac:dyDescent="0.3">
      <c r="A1388" s="8">
        <v>39149</v>
      </c>
      <c r="B1388" s="8" t="s">
        <v>1653</v>
      </c>
      <c r="C1388" s="8" t="s">
        <v>1648</v>
      </c>
      <c r="D1388" s="9">
        <f t="shared" si="63"/>
        <v>386</v>
      </c>
      <c r="E1388" s="9">
        <f>LOOKUP(C1388,$X$3:$AA$4)</f>
        <v>200</v>
      </c>
      <c r="F1388" s="16">
        <f>INDEX($J$3:$N$7,MATCH(B1388,$J$3:$J$7,0),MATCH(C1388,$J$3:$N$3,0))</f>
        <v>0.09</v>
      </c>
      <c r="G1388" s="9">
        <f t="shared" si="64"/>
        <v>182</v>
      </c>
      <c r="H1388" s="9">
        <f>G1388*D1388</f>
        <v>70252</v>
      </c>
      <c r="I1388" s="22"/>
      <c r="P1388" s="1" t="str">
        <f t="shared" si="65"/>
        <v>39091DelhiLaptop</v>
      </c>
      <c r="Q1388" s="1">
        <v>39091</v>
      </c>
      <c r="R1388" s="1" t="s">
        <v>1646</v>
      </c>
      <c r="S1388" s="1" t="s">
        <v>1648</v>
      </c>
      <c r="T1388">
        <v>331</v>
      </c>
    </row>
    <row r="1389" spans="1:20" x14ac:dyDescent="0.3">
      <c r="A1389" s="8">
        <v>39149</v>
      </c>
      <c r="B1389" s="8" t="s">
        <v>1653</v>
      </c>
      <c r="C1389" s="8" t="s">
        <v>1649</v>
      </c>
      <c r="D1389" s="9">
        <f t="shared" si="63"/>
        <v>419</v>
      </c>
      <c r="E1389" s="9">
        <f>LOOKUP(C1389,$X$3:$AA$4)</f>
        <v>10</v>
      </c>
      <c r="F1389" s="16">
        <f>INDEX($J$3:$N$7,MATCH(B1389,$J$3:$J$7,0),MATCH(C1389,$J$3:$N$3,0))</f>
        <v>0.08</v>
      </c>
      <c r="G1389" s="9">
        <f t="shared" si="64"/>
        <v>9.2000000000000011</v>
      </c>
      <c r="H1389" s="9">
        <f>G1389*D1389</f>
        <v>3854.8000000000006</v>
      </c>
      <c r="I1389" s="22"/>
      <c r="P1389" s="1" t="str">
        <f t="shared" si="65"/>
        <v>39100AgraLaptop</v>
      </c>
      <c r="Q1389" s="1">
        <v>39100</v>
      </c>
      <c r="R1389" s="1" t="s">
        <v>1654</v>
      </c>
      <c r="S1389" s="1" t="s">
        <v>1648</v>
      </c>
      <c r="T1389">
        <v>188</v>
      </c>
    </row>
    <row r="1390" spans="1:20" x14ac:dyDescent="0.3">
      <c r="A1390" s="8">
        <v>39149</v>
      </c>
      <c r="B1390" s="8" t="s">
        <v>1653</v>
      </c>
      <c r="C1390" s="8" t="s">
        <v>1650</v>
      </c>
      <c r="D1390" s="9">
        <f t="shared" si="63"/>
        <v>143</v>
      </c>
      <c r="E1390" s="9">
        <f>LOOKUP(C1390,$X$3:$AA$4)</f>
        <v>500</v>
      </c>
      <c r="F1390" s="16">
        <f>INDEX($J$3:$N$7,MATCH(B1390,$J$3:$J$7,0),MATCH(C1390,$J$3:$N$3,0))</f>
        <v>0.2</v>
      </c>
      <c r="G1390" s="9">
        <f t="shared" si="64"/>
        <v>400</v>
      </c>
      <c r="H1390" s="9">
        <f>G1390*D1390</f>
        <v>57200</v>
      </c>
      <c r="I1390" s="22"/>
      <c r="P1390" s="1" t="str">
        <f t="shared" si="65"/>
        <v>39157DelhiBulb</v>
      </c>
      <c r="Q1390" s="1">
        <v>39157</v>
      </c>
      <c r="R1390" s="1" t="s">
        <v>1646</v>
      </c>
      <c r="S1390" s="1" t="s">
        <v>1649</v>
      </c>
      <c r="T1390">
        <v>372</v>
      </c>
    </row>
    <row r="1391" spans="1:20" x14ac:dyDescent="0.3">
      <c r="A1391" s="8">
        <v>39149</v>
      </c>
      <c r="B1391" s="8" t="s">
        <v>1653</v>
      </c>
      <c r="C1391" s="8" t="s">
        <v>1651</v>
      </c>
      <c r="D1391" s="9">
        <f t="shared" si="63"/>
        <v>265</v>
      </c>
      <c r="E1391" s="9">
        <f>LOOKUP(C1391,$X$3:$AA$4)</f>
        <v>10</v>
      </c>
      <c r="F1391" s="16">
        <f>INDEX($J$3:$N$7,MATCH(B1391,$J$3:$J$7,0),MATCH(C1391,$J$3:$N$3,0))</f>
        <v>0.36</v>
      </c>
      <c r="G1391" s="9">
        <f t="shared" si="64"/>
        <v>6.4</v>
      </c>
      <c r="H1391" s="9">
        <f>G1391*D1391</f>
        <v>1696</v>
      </c>
      <c r="I1391" s="22"/>
      <c r="P1391" s="1" t="str">
        <f t="shared" si="65"/>
        <v>39090AgraBulb</v>
      </c>
      <c r="Q1391" s="1">
        <v>39090</v>
      </c>
      <c r="R1391" s="1" t="s">
        <v>1654</v>
      </c>
      <c r="S1391" s="1" t="s">
        <v>1649</v>
      </c>
      <c r="T1391">
        <v>360</v>
      </c>
    </row>
    <row r="1392" spans="1:20" x14ac:dyDescent="0.3">
      <c r="A1392" s="8">
        <v>39149</v>
      </c>
      <c r="B1392" s="8" t="s">
        <v>1654</v>
      </c>
      <c r="C1392" s="8" t="s">
        <v>1648</v>
      </c>
      <c r="D1392" s="9">
        <f t="shared" si="63"/>
        <v>424</v>
      </c>
      <c r="E1392" s="9">
        <f>LOOKUP(C1392,$X$3:$AA$4)</f>
        <v>200</v>
      </c>
      <c r="F1392" s="16">
        <f>INDEX($J$3:$N$7,MATCH(B1392,$J$3:$J$7,0),MATCH(C1392,$J$3:$N$3,0))</f>
        <v>0.05</v>
      </c>
      <c r="G1392" s="9">
        <f t="shared" si="64"/>
        <v>190</v>
      </c>
      <c r="H1392" s="9">
        <f>G1392*D1392</f>
        <v>80560</v>
      </c>
      <c r="I1392" s="22"/>
      <c r="P1392" s="1" t="str">
        <f t="shared" si="65"/>
        <v>39126AgraLaptop</v>
      </c>
      <c r="Q1392" s="1">
        <v>39126</v>
      </c>
      <c r="R1392" s="1" t="s">
        <v>1654</v>
      </c>
      <c r="S1392" s="1" t="s">
        <v>1648</v>
      </c>
      <c r="T1392">
        <v>136</v>
      </c>
    </row>
    <row r="1393" spans="1:20" x14ac:dyDescent="0.3">
      <c r="A1393" s="8">
        <v>39149</v>
      </c>
      <c r="B1393" s="8" t="s">
        <v>1654</v>
      </c>
      <c r="C1393" s="8" t="s">
        <v>1649</v>
      </c>
      <c r="D1393" s="9">
        <f t="shared" si="63"/>
        <v>395</v>
      </c>
      <c r="E1393" s="9">
        <f>LOOKUP(C1393,$X$3:$AA$4)</f>
        <v>10</v>
      </c>
      <c r="F1393" s="16">
        <f>INDEX($J$3:$N$7,MATCH(B1393,$J$3:$J$7,0),MATCH(C1393,$J$3:$N$3,0))</f>
        <v>0.06</v>
      </c>
      <c r="G1393" s="9">
        <f t="shared" si="64"/>
        <v>9.3999999999999986</v>
      </c>
      <c r="H1393" s="9">
        <f>G1393*D1393</f>
        <v>3712.9999999999995</v>
      </c>
      <c r="I1393" s="22"/>
      <c r="P1393" s="1" t="str">
        <f t="shared" si="65"/>
        <v>39161DelhiBulb</v>
      </c>
      <c r="Q1393" s="1">
        <v>39161</v>
      </c>
      <c r="R1393" s="1" t="s">
        <v>1646</v>
      </c>
      <c r="S1393" s="1" t="s">
        <v>1649</v>
      </c>
      <c r="T1393">
        <v>225</v>
      </c>
    </row>
    <row r="1394" spans="1:20" x14ac:dyDescent="0.3">
      <c r="A1394" s="8">
        <v>39149</v>
      </c>
      <c r="B1394" s="8" t="s">
        <v>1654</v>
      </c>
      <c r="C1394" s="8" t="s">
        <v>1650</v>
      </c>
      <c r="D1394" s="9">
        <f t="shared" si="63"/>
        <v>453</v>
      </c>
      <c r="E1394" s="9">
        <f>LOOKUP(C1394,$X$3:$AA$4)</f>
        <v>500</v>
      </c>
      <c r="F1394" s="16">
        <f>INDEX($J$3:$N$7,MATCH(B1394,$J$3:$J$7,0),MATCH(C1394,$J$3:$N$3,0))</f>
        <v>0.25</v>
      </c>
      <c r="G1394" s="9">
        <f t="shared" si="64"/>
        <v>375</v>
      </c>
      <c r="H1394" s="9">
        <f>G1394*D1394</f>
        <v>169875</v>
      </c>
      <c r="I1394" s="22"/>
      <c r="P1394" s="1" t="str">
        <f t="shared" si="65"/>
        <v>39190AgraBulb</v>
      </c>
      <c r="Q1394" s="1">
        <v>39190</v>
      </c>
      <c r="R1394" s="1" t="s">
        <v>1654</v>
      </c>
      <c r="S1394" s="1" t="s">
        <v>1649</v>
      </c>
      <c r="T1394">
        <v>111</v>
      </c>
    </row>
    <row r="1395" spans="1:20" x14ac:dyDescent="0.3">
      <c r="A1395" s="8">
        <v>39149</v>
      </c>
      <c r="B1395" s="8" t="s">
        <v>1654</v>
      </c>
      <c r="C1395" s="8" t="s">
        <v>1651</v>
      </c>
      <c r="D1395" s="9">
        <f t="shared" si="63"/>
        <v>424</v>
      </c>
      <c r="E1395" s="9">
        <f>LOOKUP(C1395,$X$3:$AA$4)</f>
        <v>10</v>
      </c>
      <c r="F1395" s="16">
        <f>INDEX($J$3:$N$7,MATCH(B1395,$J$3:$J$7,0),MATCH(C1395,$J$3:$N$3,0))</f>
        <v>0.4</v>
      </c>
      <c r="G1395" s="9">
        <f t="shared" si="64"/>
        <v>6</v>
      </c>
      <c r="H1395" s="9">
        <f>G1395*D1395</f>
        <v>2544</v>
      </c>
      <c r="I1395" s="22"/>
      <c r="P1395" s="1" t="str">
        <f t="shared" si="65"/>
        <v>39073JaipurChair</v>
      </c>
      <c r="Q1395" s="1">
        <v>39073</v>
      </c>
      <c r="R1395" s="1" t="s">
        <v>1653</v>
      </c>
      <c r="S1395" s="1" t="s">
        <v>1651</v>
      </c>
      <c r="T1395">
        <v>102</v>
      </c>
    </row>
    <row r="1396" spans="1:20" x14ac:dyDescent="0.3">
      <c r="A1396" s="8">
        <v>39150</v>
      </c>
      <c r="B1396" s="8" t="s">
        <v>1646</v>
      </c>
      <c r="C1396" s="8" t="s">
        <v>1648</v>
      </c>
      <c r="D1396" s="9">
        <f t="shared" si="63"/>
        <v>131</v>
      </c>
      <c r="E1396" s="9">
        <f>LOOKUP(C1396,$X$3:$AA$4)</f>
        <v>200</v>
      </c>
      <c r="F1396" s="16">
        <f>INDEX($J$3:$N$7,MATCH(B1396,$J$3:$J$7,0),MATCH(C1396,$J$3:$N$3,0))</f>
        <v>0.13</v>
      </c>
      <c r="G1396" s="9">
        <f t="shared" si="64"/>
        <v>174</v>
      </c>
      <c r="H1396" s="9">
        <f>G1396*D1396</f>
        <v>22794</v>
      </c>
      <c r="I1396" s="22"/>
      <c r="P1396" s="1" t="str">
        <f t="shared" si="65"/>
        <v>39084DelhiLaptop</v>
      </c>
      <c r="Q1396" s="1">
        <v>39084</v>
      </c>
      <c r="R1396" s="1" t="s">
        <v>1646</v>
      </c>
      <c r="S1396" s="1" t="s">
        <v>1648</v>
      </c>
      <c r="T1396">
        <v>210</v>
      </c>
    </row>
    <row r="1397" spans="1:20" x14ac:dyDescent="0.3">
      <c r="A1397" s="8">
        <v>39150</v>
      </c>
      <c r="B1397" s="8" t="s">
        <v>1646</v>
      </c>
      <c r="C1397" s="8" t="s">
        <v>1649</v>
      </c>
      <c r="D1397" s="9">
        <f t="shared" si="63"/>
        <v>219</v>
      </c>
      <c r="E1397" s="9">
        <f>LOOKUP(C1397,$X$3:$AA$4)</f>
        <v>10</v>
      </c>
      <c r="F1397" s="16">
        <f>INDEX($J$3:$N$7,MATCH(B1397,$J$3:$J$7,0),MATCH(C1397,$J$3:$N$3,0))</f>
        <v>0.09</v>
      </c>
      <c r="G1397" s="9">
        <f t="shared" si="64"/>
        <v>9.1</v>
      </c>
      <c r="H1397" s="9">
        <f>G1397*D1397</f>
        <v>1992.8999999999999</v>
      </c>
      <c r="I1397" s="22"/>
      <c r="P1397" s="1" t="str">
        <f t="shared" si="65"/>
        <v>39098AgraChair</v>
      </c>
      <c r="Q1397" s="1">
        <v>39098</v>
      </c>
      <c r="R1397" s="1" t="s">
        <v>1654</v>
      </c>
      <c r="S1397" s="1" t="s">
        <v>1651</v>
      </c>
      <c r="T1397">
        <v>106</v>
      </c>
    </row>
    <row r="1398" spans="1:20" x14ac:dyDescent="0.3">
      <c r="A1398" s="8">
        <v>39150</v>
      </c>
      <c r="B1398" s="8" t="s">
        <v>1646</v>
      </c>
      <c r="C1398" s="8" t="s">
        <v>1650</v>
      </c>
      <c r="D1398" s="9">
        <f t="shared" si="63"/>
        <v>258</v>
      </c>
      <c r="E1398" s="9">
        <f>LOOKUP(C1398,$X$3:$AA$4)</f>
        <v>500</v>
      </c>
      <c r="F1398" s="16">
        <f>INDEX($J$3:$N$7,MATCH(B1398,$J$3:$J$7,0),MATCH(C1398,$J$3:$N$3,0))</f>
        <v>0.24</v>
      </c>
      <c r="G1398" s="9">
        <f t="shared" si="64"/>
        <v>380</v>
      </c>
      <c r="H1398" s="9">
        <f>G1398*D1398</f>
        <v>98040</v>
      </c>
      <c r="I1398" s="22"/>
      <c r="P1398" s="1" t="str">
        <f t="shared" si="65"/>
        <v>39157Mumbaiiphone</v>
      </c>
      <c r="Q1398" s="1">
        <v>39157</v>
      </c>
      <c r="R1398" s="1" t="s">
        <v>1647</v>
      </c>
      <c r="S1398" s="1" t="s">
        <v>1650</v>
      </c>
      <c r="T1398">
        <v>180</v>
      </c>
    </row>
    <row r="1399" spans="1:20" x14ac:dyDescent="0.3">
      <c r="A1399" s="8">
        <v>39150</v>
      </c>
      <c r="B1399" s="8" t="s">
        <v>1646</v>
      </c>
      <c r="C1399" s="8" t="s">
        <v>1651</v>
      </c>
      <c r="D1399" s="9">
        <f t="shared" si="63"/>
        <v>185</v>
      </c>
      <c r="E1399" s="9">
        <f>LOOKUP(C1399,$X$3:$AA$4)</f>
        <v>10</v>
      </c>
      <c r="F1399" s="16">
        <f>INDEX($J$3:$N$7,MATCH(B1399,$J$3:$J$7,0),MATCH(C1399,$J$3:$N$3,0))</f>
        <v>0.33</v>
      </c>
      <c r="G1399" s="9">
        <f t="shared" si="64"/>
        <v>6.6999999999999993</v>
      </c>
      <c r="H1399" s="9">
        <f>G1399*D1399</f>
        <v>1239.4999999999998</v>
      </c>
      <c r="I1399" s="22"/>
      <c r="P1399" s="1" t="str">
        <f t="shared" si="65"/>
        <v>39133JaipurChair</v>
      </c>
      <c r="Q1399" s="1">
        <v>39133</v>
      </c>
      <c r="R1399" s="1" t="s">
        <v>1653</v>
      </c>
      <c r="S1399" s="1" t="s">
        <v>1651</v>
      </c>
      <c r="T1399">
        <v>360</v>
      </c>
    </row>
    <row r="1400" spans="1:20" x14ac:dyDescent="0.3">
      <c r="A1400" s="8">
        <v>39150</v>
      </c>
      <c r="B1400" s="8" t="s">
        <v>1647</v>
      </c>
      <c r="C1400" s="8" t="s">
        <v>1648</v>
      </c>
      <c r="D1400" s="9">
        <f t="shared" si="63"/>
        <v>355</v>
      </c>
      <c r="E1400" s="9">
        <f>LOOKUP(C1400,$X$3:$AA$4)</f>
        <v>200</v>
      </c>
      <c r="F1400" s="16">
        <f>INDEX($J$3:$N$7,MATCH(B1400,$J$3:$J$7,0),MATCH(C1400,$J$3:$N$3,0))</f>
        <v>0.1</v>
      </c>
      <c r="G1400" s="9">
        <f t="shared" si="64"/>
        <v>180</v>
      </c>
      <c r="H1400" s="9">
        <f>G1400*D1400</f>
        <v>63900</v>
      </c>
      <c r="I1400" s="22"/>
      <c r="P1400" s="1" t="str">
        <f t="shared" si="65"/>
        <v>39173AgraChair</v>
      </c>
      <c r="Q1400" s="1">
        <v>39173</v>
      </c>
      <c r="R1400" s="1" t="s">
        <v>1654</v>
      </c>
      <c r="S1400" s="1" t="s">
        <v>1651</v>
      </c>
      <c r="T1400">
        <v>294</v>
      </c>
    </row>
    <row r="1401" spans="1:20" x14ac:dyDescent="0.3">
      <c r="A1401" s="8">
        <v>39150</v>
      </c>
      <c r="B1401" s="8" t="s">
        <v>1647</v>
      </c>
      <c r="C1401" s="8" t="s">
        <v>1649</v>
      </c>
      <c r="D1401" s="9">
        <f t="shared" si="63"/>
        <v>351</v>
      </c>
      <c r="E1401" s="9">
        <f>LOOKUP(C1401,$X$3:$AA$4)</f>
        <v>10</v>
      </c>
      <c r="F1401" s="16">
        <f>INDEX($J$3:$N$7,MATCH(B1401,$J$3:$J$7,0),MATCH(C1401,$J$3:$N$3,0))</f>
        <v>0.05</v>
      </c>
      <c r="G1401" s="9">
        <f t="shared" si="64"/>
        <v>9.5</v>
      </c>
      <c r="H1401" s="9">
        <f>G1401*D1401</f>
        <v>3334.5</v>
      </c>
      <c r="I1401" s="22"/>
      <c r="P1401" s="1" t="str">
        <f t="shared" si="65"/>
        <v>39104DelhiChair</v>
      </c>
      <c r="Q1401" s="1">
        <v>39104</v>
      </c>
      <c r="R1401" s="1" t="s">
        <v>1646</v>
      </c>
      <c r="S1401" s="1" t="s">
        <v>1651</v>
      </c>
      <c r="T1401">
        <v>453</v>
      </c>
    </row>
    <row r="1402" spans="1:20" x14ac:dyDescent="0.3">
      <c r="A1402" s="8">
        <v>39150</v>
      </c>
      <c r="B1402" s="8" t="s">
        <v>1647</v>
      </c>
      <c r="C1402" s="8" t="s">
        <v>1650</v>
      </c>
      <c r="D1402" s="9">
        <f t="shared" si="63"/>
        <v>193</v>
      </c>
      <c r="E1402" s="9">
        <f>LOOKUP(C1402,$X$3:$AA$4)</f>
        <v>500</v>
      </c>
      <c r="F1402" s="16">
        <f>INDEX($J$3:$N$7,MATCH(B1402,$J$3:$J$7,0),MATCH(C1402,$J$3:$N$3,0))</f>
        <v>0.2</v>
      </c>
      <c r="G1402" s="9">
        <f t="shared" si="64"/>
        <v>400</v>
      </c>
      <c r="H1402" s="9">
        <f>G1402*D1402</f>
        <v>77200</v>
      </c>
      <c r="I1402" s="22"/>
      <c r="P1402" s="1" t="str">
        <f t="shared" si="65"/>
        <v>39167AgraChair</v>
      </c>
      <c r="Q1402" s="1">
        <v>39167</v>
      </c>
      <c r="R1402" s="1" t="s">
        <v>1654</v>
      </c>
      <c r="S1402" s="1" t="s">
        <v>1651</v>
      </c>
      <c r="T1402">
        <v>183</v>
      </c>
    </row>
    <row r="1403" spans="1:20" x14ac:dyDescent="0.3">
      <c r="A1403" s="8">
        <v>39150</v>
      </c>
      <c r="B1403" s="8" t="s">
        <v>1647</v>
      </c>
      <c r="C1403" s="8" t="s">
        <v>1651</v>
      </c>
      <c r="D1403" s="9">
        <f t="shared" si="63"/>
        <v>434</v>
      </c>
      <c r="E1403" s="9">
        <f>LOOKUP(C1403,$X$3:$AA$4)</f>
        <v>10</v>
      </c>
      <c r="F1403" s="16">
        <f>INDEX($J$3:$N$7,MATCH(B1403,$J$3:$J$7,0),MATCH(C1403,$J$3:$N$3,0))</f>
        <v>0.4</v>
      </c>
      <c r="G1403" s="9">
        <f t="shared" si="64"/>
        <v>6</v>
      </c>
      <c r="H1403" s="9">
        <f>G1403*D1403</f>
        <v>2604</v>
      </c>
      <c r="I1403" s="22"/>
      <c r="P1403" s="1" t="str">
        <f t="shared" si="65"/>
        <v>39181Mumbaiiphone</v>
      </c>
      <c r="Q1403" s="1">
        <v>39181</v>
      </c>
      <c r="R1403" s="1" t="s">
        <v>1647</v>
      </c>
      <c r="S1403" s="1" t="s">
        <v>1650</v>
      </c>
      <c r="T1403">
        <v>129</v>
      </c>
    </row>
    <row r="1404" spans="1:20" x14ac:dyDescent="0.3">
      <c r="A1404" s="8">
        <v>39150</v>
      </c>
      <c r="B1404" s="8" t="s">
        <v>1653</v>
      </c>
      <c r="C1404" s="8" t="s">
        <v>1648</v>
      </c>
      <c r="D1404" s="9">
        <f t="shared" si="63"/>
        <v>321</v>
      </c>
      <c r="E1404" s="9">
        <f>LOOKUP(C1404,$X$3:$AA$4)</f>
        <v>200</v>
      </c>
      <c r="F1404" s="16">
        <f>INDEX($J$3:$N$7,MATCH(B1404,$J$3:$J$7,0),MATCH(C1404,$J$3:$N$3,0))</f>
        <v>0.09</v>
      </c>
      <c r="G1404" s="9">
        <f t="shared" si="64"/>
        <v>182</v>
      </c>
      <c r="H1404" s="9">
        <f>G1404*D1404</f>
        <v>58422</v>
      </c>
      <c r="I1404" s="22"/>
      <c r="P1404" s="1" t="str">
        <f t="shared" si="65"/>
        <v>39071Delhiiphone</v>
      </c>
      <c r="Q1404" s="1">
        <v>39071</v>
      </c>
      <c r="R1404" s="1" t="s">
        <v>1646</v>
      </c>
      <c r="S1404" s="1" t="s">
        <v>1650</v>
      </c>
      <c r="T1404">
        <v>137</v>
      </c>
    </row>
    <row r="1405" spans="1:20" x14ac:dyDescent="0.3">
      <c r="A1405" s="8">
        <v>39150</v>
      </c>
      <c r="B1405" s="8" t="s">
        <v>1653</v>
      </c>
      <c r="C1405" s="8" t="s">
        <v>1649</v>
      </c>
      <c r="D1405" s="9">
        <f t="shared" si="63"/>
        <v>322</v>
      </c>
      <c r="E1405" s="9">
        <f>LOOKUP(C1405,$X$3:$AA$4)</f>
        <v>10</v>
      </c>
      <c r="F1405" s="16">
        <f>INDEX($J$3:$N$7,MATCH(B1405,$J$3:$J$7,0),MATCH(C1405,$J$3:$N$3,0))</f>
        <v>0.08</v>
      </c>
      <c r="G1405" s="9">
        <f t="shared" si="64"/>
        <v>9.2000000000000011</v>
      </c>
      <c r="H1405" s="9">
        <f>G1405*D1405</f>
        <v>2962.4000000000005</v>
      </c>
      <c r="I1405" s="22"/>
      <c r="P1405" s="1" t="str">
        <f t="shared" si="65"/>
        <v>39075MumbaiChair</v>
      </c>
      <c r="Q1405" s="1">
        <v>39075</v>
      </c>
      <c r="R1405" s="1" t="s">
        <v>1647</v>
      </c>
      <c r="S1405" s="1" t="s">
        <v>1651</v>
      </c>
      <c r="T1405">
        <v>404</v>
      </c>
    </row>
    <row r="1406" spans="1:20" x14ac:dyDescent="0.3">
      <c r="A1406" s="8">
        <v>39150</v>
      </c>
      <c r="B1406" s="8" t="s">
        <v>1653</v>
      </c>
      <c r="C1406" s="8" t="s">
        <v>1650</v>
      </c>
      <c r="D1406" s="9">
        <f t="shared" si="63"/>
        <v>240</v>
      </c>
      <c r="E1406" s="9">
        <f>LOOKUP(C1406,$X$3:$AA$4)</f>
        <v>500</v>
      </c>
      <c r="F1406" s="16">
        <f>INDEX($J$3:$N$7,MATCH(B1406,$J$3:$J$7,0),MATCH(C1406,$J$3:$N$3,0))</f>
        <v>0.2</v>
      </c>
      <c r="G1406" s="9">
        <f t="shared" si="64"/>
        <v>400</v>
      </c>
      <c r="H1406" s="9">
        <f>G1406*D1406</f>
        <v>96000</v>
      </c>
      <c r="I1406" s="22"/>
      <c r="P1406" s="1" t="str">
        <f t="shared" si="65"/>
        <v>39094AgraLaptop</v>
      </c>
      <c r="Q1406" s="1">
        <v>39094</v>
      </c>
      <c r="R1406" s="1" t="s">
        <v>1654</v>
      </c>
      <c r="S1406" s="1" t="s">
        <v>1648</v>
      </c>
      <c r="T1406">
        <v>188</v>
      </c>
    </row>
    <row r="1407" spans="1:20" x14ac:dyDescent="0.3">
      <c r="A1407" s="8">
        <v>39150</v>
      </c>
      <c r="B1407" s="8" t="s">
        <v>1653</v>
      </c>
      <c r="C1407" s="8" t="s">
        <v>1651</v>
      </c>
      <c r="D1407" s="9">
        <f t="shared" si="63"/>
        <v>433</v>
      </c>
      <c r="E1407" s="9">
        <f>LOOKUP(C1407,$X$3:$AA$4)</f>
        <v>10</v>
      </c>
      <c r="F1407" s="16">
        <f>INDEX($J$3:$N$7,MATCH(B1407,$J$3:$J$7,0),MATCH(C1407,$J$3:$N$3,0))</f>
        <v>0.36</v>
      </c>
      <c r="G1407" s="9">
        <f t="shared" si="64"/>
        <v>6.4</v>
      </c>
      <c r="H1407" s="9">
        <f>G1407*D1407</f>
        <v>2771.2000000000003</v>
      </c>
      <c r="I1407" s="22"/>
      <c r="P1407" s="1" t="str">
        <f t="shared" si="65"/>
        <v>39183MumbaiBulb</v>
      </c>
      <c r="Q1407" s="1">
        <v>39183</v>
      </c>
      <c r="R1407" s="1" t="s">
        <v>1647</v>
      </c>
      <c r="S1407" s="1" t="s">
        <v>1649</v>
      </c>
      <c r="T1407">
        <v>303</v>
      </c>
    </row>
    <row r="1408" spans="1:20" x14ac:dyDescent="0.3">
      <c r="A1408" s="8">
        <v>39150</v>
      </c>
      <c r="B1408" s="8" t="s">
        <v>1654</v>
      </c>
      <c r="C1408" s="8" t="s">
        <v>1648</v>
      </c>
      <c r="D1408" s="9">
        <f t="shared" si="63"/>
        <v>146</v>
      </c>
      <c r="E1408" s="9">
        <f>LOOKUP(C1408,$X$3:$AA$4)</f>
        <v>200</v>
      </c>
      <c r="F1408" s="16">
        <f>INDEX($J$3:$N$7,MATCH(B1408,$J$3:$J$7,0),MATCH(C1408,$J$3:$N$3,0))</f>
        <v>0.05</v>
      </c>
      <c r="G1408" s="9">
        <f t="shared" si="64"/>
        <v>190</v>
      </c>
      <c r="H1408" s="9">
        <f>G1408*D1408</f>
        <v>27740</v>
      </c>
      <c r="I1408" s="22"/>
      <c r="P1408" s="1" t="str">
        <f t="shared" si="65"/>
        <v>39183AgraBulb</v>
      </c>
      <c r="Q1408" s="1">
        <v>39183</v>
      </c>
      <c r="R1408" s="1" t="s">
        <v>1654</v>
      </c>
      <c r="S1408" s="1" t="s">
        <v>1649</v>
      </c>
      <c r="T1408">
        <v>481</v>
      </c>
    </row>
    <row r="1409" spans="1:20" x14ac:dyDescent="0.3">
      <c r="A1409" s="8">
        <v>39150</v>
      </c>
      <c r="B1409" s="8" t="s">
        <v>1654</v>
      </c>
      <c r="C1409" s="8" t="s">
        <v>1649</v>
      </c>
      <c r="D1409" s="9">
        <f t="shared" si="63"/>
        <v>111</v>
      </c>
      <c r="E1409" s="9">
        <f>LOOKUP(C1409,$X$3:$AA$4)</f>
        <v>10</v>
      </c>
      <c r="F1409" s="16">
        <f>INDEX($J$3:$N$7,MATCH(B1409,$J$3:$J$7,0),MATCH(C1409,$J$3:$N$3,0))</f>
        <v>0.06</v>
      </c>
      <c r="G1409" s="9">
        <f t="shared" si="64"/>
        <v>9.3999999999999986</v>
      </c>
      <c r="H1409" s="9">
        <f>G1409*D1409</f>
        <v>1043.3999999999999</v>
      </c>
      <c r="I1409" s="22"/>
      <c r="P1409" s="1" t="str">
        <f t="shared" si="65"/>
        <v>39092Delhiiphone</v>
      </c>
      <c r="Q1409" s="1">
        <v>39092</v>
      </c>
      <c r="R1409" s="1" t="s">
        <v>1646</v>
      </c>
      <c r="S1409" s="1" t="s">
        <v>1650</v>
      </c>
      <c r="T1409">
        <v>199</v>
      </c>
    </row>
    <row r="1410" spans="1:20" x14ac:dyDescent="0.3">
      <c r="A1410" s="8">
        <v>39150</v>
      </c>
      <c r="B1410" s="8" t="s">
        <v>1654</v>
      </c>
      <c r="C1410" s="8" t="s">
        <v>1650</v>
      </c>
      <c r="D1410" s="9">
        <f t="shared" si="63"/>
        <v>322</v>
      </c>
      <c r="E1410" s="9">
        <f>LOOKUP(C1410,$X$3:$AA$4)</f>
        <v>500</v>
      </c>
      <c r="F1410" s="16">
        <f>INDEX($J$3:$N$7,MATCH(B1410,$J$3:$J$7,0),MATCH(C1410,$J$3:$N$3,0))</f>
        <v>0.25</v>
      </c>
      <c r="G1410" s="9">
        <f t="shared" si="64"/>
        <v>375</v>
      </c>
      <c r="H1410" s="9">
        <f>G1410*D1410</f>
        <v>120750</v>
      </c>
      <c r="I1410" s="22"/>
      <c r="P1410" s="1" t="str">
        <f t="shared" si="65"/>
        <v>39158DelhiLaptop</v>
      </c>
      <c r="Q1410" s="1">
        <v>39158</v>
      </c>
      <c r="R1410" s="1" t="s">
        <v>1646</v>
      </c>
      <c r="S1410" s="1" t="s">
        <v>1648</v>
      </c>
      <c r="T1410">
        <v>499</v>
      </c>
    </row>
    <row r="1411" spans="1:20" x14ac:dyDescent="0.3">
      <c r="A1411" s="8">
        <v>39150</v>
      </c>
      <c r="B1411" s="8" t="s">
        <v>1654</v>
      </c>
      <c r="C1411" s="8" t="s">
        <v>1651</v>
      </c>
      <c r="D1411" s="9">
        <f t="shared" si="63"/>
        <v>493</v>
      </c>
      <c r="E1411" s="9">
        <f>LOOKUP(C1411,$X$3:$AA$4)</f>
        <v>10</v>
      </c>
      <c r="F1411" s="16">
        <f>INDEX($J$3:$N$7,MATCH(B1411,$J$3:$J$7,0),MATCH(C1411,$J$3:$N$3,0))</f>
        <v>0.4</v>
      </c>
      <c r="G1411" s="9">
        <f t="shared" si="64"/>
        <v>6</v>
      </c>
      <c r="H1411" s="9">
        <f>G1411*D1411</f>
        <v>2958</v>
      </c>
      <c r="I1411" s="22"/>
      <c r="P1411" s="1" t="str">
        <f t="shared" si="65"/>
        <v>39165AgraChair</v>
      </c>
      <c r="Q1411" s="1">
        <v>39165</v>
      </c>
      <c r="R1411" s="1" t="s">
        <v>1654</v>
      </c>
      <c r="S1411" s="1" t="s">
        <v>1651</v>
      </c>
      <c r="T1411">
        <v>361</v>
      </c>
    </row>
    <row r="1412" spans="1:20" x14ac:dyDescent="0.3">
      <c r="A1412" s="8">
        <v>39151</v>
      </c>
      <c r="B1412" s="8" t="s">
        <v>1646</v>
      </c>
      <c r="C1412" s="8" t="s">
        <v>1648</v>
      </c>
      <c r="D1412" s="9">
        <f t="shared" si="63"/>
        <v>159</v>
      </c>
      <c r="E1412" s="9">
        <f>LOOKUP(C1412,$X$3:$AA$4)</f>
        <v>200</v>
      </c>
      <c r="F1412" s="16">
        <f>INDEX($J$3:$N$7,MATCH(B1412,$J$3:$J$7,0),MATCH(C1412,$J$3:$N$3,0))</f>
        <v>0.13</v>
      </c>
      <c r="G1412" s="9">
        <f t="shared" si="64"/>
        <v>174</v>
      </c>
      <c r="H1412" s="9">
        <f>G1412*D1412</f>
        <v>27666</v>
      </c>
      <c r="I1412" s="22"/>
      <c r="P1412" s="1" t="str">
        <f t="shared" si="65"/>
        <v>39112MumbaiLaptop</v>
      </c>
      <c r="Q1412" s="1">
        <v>39112</v>
      </c>
      <c r="R1412" s="1" t="s">
        <v>1647</v>
      </c>
      <c r="S1412" s="1" t="s">
        <v>1648</v>
      </c>
      <c r="T1412">
        <v>437</v>
      </c>
    </row>
    <row r="1413" spans="1:20" x14ac:dyDescent="0.3">
      <c r="A1413" s="8">
        <v>39151</v>
      </c>
      <c r="B1413" s="8" t="s">
        <v>1646</v>
      </c>
      <c r="C1413" s="8" t="s">
        <v>1649</v>
      </c>
      <c r="D1413" s="9">
        <f t="shared" ref="D1413:D1476" si="66">VLOOKUP(A1413&amp;B1413&amp;C1413,$P$4:$T$2061,5,0)</f>
        <v>265</v>
      </c>
      <c r="E1413" s="9">
        <f>LOOKUP(C1413,$X$3:$AA$4)</f>
        <v>10</v>
      </c>
      <c r="F1413" s="16">
        <f>INDEX($J$3:$N$7,MATCH(B1413,$J$3:$J$7,0),MATCH(C1413,$J$3:$N$3,0))</f>
        <v>0.09</v>
      </c>
      <c r="G1413" s="9">
        <f t="shared" ref="G1413:G1476" si="67">E1413*(1-F1413)</f>
        <v>9.1</v>
      </c>
      <c r="H1413" s="9">
        <f>G1413*D1413</f>
        <v>2411.5</v>
      </c>
      <c r="I1413" s="22"/>
      <c r="P1413" s="1" t="str">
        <f t="shared" ref="P1413:P1476" si="68">Q1413&amp;R1413&amp;S1413</f>
        <v>39119MumbaiBulb</v>
      </c>
      <c r="Q1413" s="1">
        <v>39119</v>
      </c>
      <c r="R1413" s="1" t="s">
        <v>1647</v>
      </c>
      <c r="S1413" s="1" t="s">
        <v>1649</v>
      </c>
      <c r="T1413">
        <v>274</v>
      </c>
    </row>
    <row r="1414" spans="1:20" x14ac:dyDescent="0.3">
      <c r="A1414" s="8">
        <v>39151</v>
      </c>
      <c r="B1414" s="8" t="s">
        <v>1646</v>
      </c>
      <c r="C1414" s="8" t="s">
        <v>1650</v>
      </c>
      <c r="D1414" s="9">
        <f t="shared" si="66"/>
        <v>219</v>
      </c>
      <c r="E1414" s="9">
        <f>LOOKUP(C1414,$X$3:$AA$4)</f>
        <v>500</v>
      </c>
      <c r="F1414" s="16">
        <f>INDEX($J$3:$N$7,MATCH(B1414,$J$3:$J$7,0),MATCH(C1414,$J$3:$N$3,0))</f>
        <v>0.24</v>
      </c>
      <c r="G1414" s="9">
        <f t="shared" si="67"/>
        <v>380</v>
      </c>
      <c r="H1414" s="9">
        <f>G1414*D1414</f>
        <v>83220</v>
      </c>
      <c r="I1414" s="22"/>
      <c r="P1414" s="1" t="str">
        <f t="shared" si="68"/>
        <v>39173MumbaiBulb</v>
      </c>
      <c r="Q1414" s="1">
        <v>39173</v>
      </c>
      <c r="R1414" s="1" t="s">
        <v>1647</v>
      </c>
      <c r="S1414" s="1" t="s">
        <v>1649</v>
      </c>
      <c r="T1414">
        <v>435</v>
      </c>
    </row>
    <row r="1415" spans="1:20" x14ac:dyDescent="0.3">
      <c r="A1415" s="8">
        <v>39151</v>
      </c>
      <c r="B1415" s="8" t="s">
        <v>1646</v>
      </c>
      <c r="C1415" s="8" t="s">
        <v>1651</v>
      </c>
      <c r="D1415" s="9">
        <f t="shared" si="66"/>
        <v>349</v>
      </c>
      <c r="E1415" s="9">
        <f>LOOKUP(C1415,$X$3:$AA$4)</f>
        <v>10</v>
      </c>
      <c r="F1415" s="16">
        <f>INDEX($J$3:$N$7,MATCH(B1415,$J$3:$J$7,0),MATCH(C1415,$J$3:$N$3,0))</f>
        <v>0.33</v>
      </c>
      <c r="G1415" s="9">
        <f t="shared" si="67"/>
        <v>6.6999999999999993</v>
      </c>
      <c r="H1415" s="9">
        <f>G1415*D1415</f>
        <v>2338.2999999999997</v>
      </c>
      <c r="I1415" s="22"/>
      <c r="P1415" s="1" t="str">
        <f t="shared" si="68"/>
        <v>39184Agraiphone</v>
      </c>
      <c r="Q1415" s="1">
        <v>39184</v>
      </c>
      <c r="R1415" s="1" t="s">
        <v>1654</v>
      </c>
      <c r="S1415" s="1" t="s">
        <v>1650</v>
      </c>
      <c r="T1415">
        <v>284</v>
      </c>
    </row>
    <row r="1416" spans="1:20" x14ac:dyDescent="0.3">
      <c r="A1416" s="8">
        <v>39151</v>
      </c>
      <c r="B1416" s="8" t="s">
        <v>1647</v>
      </c>
      <c r="C1416" s="8" t="s">
        <v>1648</v>
      </c>
      <c r="D1416" s="9">
        <f t="shared" si="66"/>
        <v>349</v>
      </c>
      <c r="E1416" s="9">
        <f>LOOKUP(C1416,$X$3:$AA$4)</f>
        <v>200</v>
      </c>
      <c r="F1416" s="16">
        <f>INDEX($J$3:$N$7,MATCH(B1416,$J$3:$J$7,0),MATCH(C1416,$J$3:$N$3,0))</f>
        <v>0.1</v>
      </c>
      <c r="G1416" s="9">
        <f t="shared" si="67"/>
        <v>180</v>
      </c>
      <c r="H1416" s="9">
        <f>G1416*D1416</f>
        <v>62820</v>
      </c>
      <c r="I1416" s="22"/>
      <c r="P1416" s="1" t="str">
        <f t="shared" si="68"/>
        <v>39105AgraLaptop</v>
      </c>
      <c r="Q1416" s="1">
        <v>39105</v>
      </c>
      <c r="R1416" s="1" t="s">
        <v>1654</v>
      </c>
      <c r="S1416" s="1" t="s">
        <v>1648</v>
      </c>
      <c r="T1416">
        <v>113</v>
      </c>
    </row>
    <row r="1417" spans="1:20" x14ac:dyDescent="0.3">
      <c r="A1417" s="8">
        <v>39151</v>
      </c>
      <c r="B1417" s="8" t="s">
        <v>1647</v>
      </c>
      <c r="C1417" s="8" t="s">
        <v>1649</v>
      </c>
      <c r="D1417" s="9">
        <f t="shared" si="66"/>
        <v>189</v>
      </c>
      <c r="E1417" s="9">
        <f>LOOKUP(C1417,$X$3:$AA$4)</f>
        <v>10</v>
      </c>
      <c r="F1417" s="16">
        <f>INDEX($J$3:$N$7,MATCH(B1417,$J$3:$J$7,0),MATCH(C1417,$J$3:$N$3,0))</f>
        <v>0.05</v>
      </c>
      <c r="G1417" s="9">
        <f t="shared" si="67"/>
        <v>9.5</v>
      </c>
      <c r="H1417" s="9">
        <f>G1417*D1417</f>
        <v>1795.5</v>
      </c>
      <c r="I1417" s="22"/>
      <c r="P1417" s="1" t="str">
        <f t="shared" si="68"/>
        <v>39126AgraChair</v>
      </c>
      <c r="Q1417" s="1">
        <v>39126</v>
      </c>
      <c r="R1417" s="1" t="s">
        <v>1654</v>
      </c>
      <c r="S1417" s="1" t="s">
        <v>1651</v>
      </c>
      <c r="T1417">
        <v>142</v>
      </c>
    </row>
    <row r="1418" spans="1:20" x14ac:dyDescent="0.3">
      <c r="A1418" s="8">
        <v>39151</v>
      </c>
      <c r="B1418" s="8" t="s">
        <v>1647</v>
      </c>
      <c r="C1418" s="8" t="s">
        <v>1650</v>
      </c>
      <c r="D1418" s="9">
        <f t="shared" si="66"/>
        <v>200</v>
      </c>
      <c r="E1418" s="9">
        <f>LOOKUP(C1418,$X$3:$AA$4)</f>
        <v>500</v>
      </c>
      <c r="F1418" s="16">
        <f>INDEX($J$3:$N$7,MATCH(B1418,$J$3:$J$7,0),MATCH(C1418,$J$3:$N$3,0))</f>
        <v>0.2</v>
      </c>
      <c r="G1418" s="9">
        <f t="shared" si="67"/>
        <v>400</v>
      </c>
      <c r="H1418" s="9">
        <f>G1418*D1418</f>
        <v>80000</v>
      </c>
      <c r="I1418" s="22"/>
      <c r="P1418" s="1" t="str">
        <f t="shared" si="68"/>
        <v>39110DelhiChair</v>
      </c>
      <c r="Q1418" s="1">
        <v>39110</v>
      </c>
      <c r="R1418" s="1" t="s">
        <v>1646</v>
      </c>
      <c r="S1418" s="1" t="s">
        <v>1651</v>
      </c>
      <c r="T1418">
        <v>391</v>
      </c>
    </row>
    <row r="1419" spans="1:20" x14ac:dyDescent="0.3">
      <c r="A1419" s="8">
        <v>39151</v>
      </c>
      <c r="B1419" s="8" t="s">
        <v>1647</v>
      </c>
      <c r="C1419" s="8" t="s">
        <v>1651</v>
      </c>
      <c r="D1419" s="9">
        <f t="shared" si="66"/>
        <v>239</v>
      </c>
      <c r="E1419" s="9">
        <f>LOOKUP(C1419,$X$3:$AA$4)</f>
        <v>10</v>
      </c>
      <c r="F1419" s="16">
        <f>INDEX($J$3:$N$7,MATCH(B1419,$J$3:$J$7,0),MATCH(C1419,$J$3:$N$3,0))</f>
        <v>0.4</v>
      </c>
      <c r="G1419" s="9">
        <f t="shared" si="67"/>
        <v>6</v>
      </c>
      <c r="H1419" s="9">
        <f>G1419*D1419</f>
        <v>1434</v>
      </c>
      <c r="I1419" s="22"/>
      <c r="P1419" s="1" t="str">
        <f t="shared" si="68"/>
        <v>39171DelhiBulb</v>
      </c>
      <c r="Q1419" s="1">
        <v>39171</v>
      </c>
      <c r="R1419" s="1" t="s">
        <v>1646</v>
      </c>
      <c r="S1419" s="1" t="s">
        <v>1649</v>
      </c>
      <c r="T1419">
        <v>198</v>
      </c>
    </row>
    <row r="1420" spans="1:20" x14ac:dyDescent="0.3">
      <c r="A1420" s="8">
        <v>39151</v>
      </c>
      <c r="B1420" s="8" t="s">
        <v>1653</v>
      </c>
      <c r="C1420" s="8" t="s">
        <v>1648</v>
      </c>
      <c r="D1420" s="9">
        <f t="shared" si="66"/>
        <v>366</v>
      </c>
      <c r="E1420" s="9">
        <f>LOOKUP(C1420,$X$3:$AA$4)</f>
        <v>200</v>
      </c>
      <c r="F1420" s="16">
        <f>INDEX($J$3:$N$7,MATCH(B1420,$J$3:$J$7,0),MATCH(C1420,$J$3:$N$3,0))</f>
        <v>0.09</v>
      </c>
      <c r="G1420" s="9">
        <f t="shared" si="67"/>
        <v>182</v>
      </c>
      <c r="H1420" s="9">
        <f>G1420*D1420</f>
        <v>66612</v>
      </c>
      <c r="I1420" s="22"/>
      <c r="P1420" s="1" t="str">
        <f t="shared" si="68"/>
        <v>39176AgraLaptop</v>
      </c>
      <c r="Q1420" s="1">
        <v>39176</v>
      </c>
      <c r="R1420" s="1" t="s">
        <v>1654</v>
      </c>
      <c r="S1420" s="1" t="s">
        <v>1648</v>
      </c>
      <c r="T1420">
        <v>102</v>
      </c>
    </row>
    <row r="1421" spans="1:20" x14ac:dyDescent="0.3">
      <c r="A1421" s="8">
        <v>39151</v>
      </c>
      <c r="B1421" s="8" t="s">
        <v>1653</v>
      </c>
      <c r="C1421" s="8" t="s">
        <v>1649</v>
      </c>
      <c r="D1421" s="9">
        <f t="shared" si="66"/>
        <v>232</v>
      </c>
      <c r="E1421" s="9">
        <f>LOOKUP(C1421,$X$3:$AA$4)</f>
        <v>10</v>
      </c>
      <c r="F1421" s="16">
        <f>INDEX($J$3:$N$7,MATCH(B1421,$J$3:$J$7,0),MATCH(C1421,$J$3:$N$3,0))</f>
        <v>0.08</v>
      </c>
      <c r="G1421" s="9">
        <f t="shared" si="67"/>
        <v>9.2000000000000011</v>
      </c>
      <c r="H1421" s="9">
        <f>G1421*D1421</f>
        <v>2134.4</v>
      </c>
      <c r="I1421" s="22"/>
      <c r="P1421" s="1" t="str">
        <f t="shared" si="68"/>
        <v>39078MumbaiChair</v>
      </c>
      <c r="Q1421" s="1">
        <v>39078</v>
      </c>
      <c r="R1421" s="1" t="s">
        <v>1647</v>
      </c>
      <c r="S1421" s="1" t="s">
        <v>1651</v>
      </c>
      <c r="T1421">
        <v>316</v>
      </c>
    </row>
    <row r="1422" spans="1:20" x14ac:dyDescent="0.3">
      <c r="A1422" s="8">
        <v>39151</v>
      </c>
      <c r="B1422" s="8" t="s">
        <v>1653</v>
      </c>
      <c r="C1422" s="8" t="s">
        <v>1650</v>
      </c>
      <c r="D1422" s="9">
        <f t="shared" si="66"/>
        <v>489</v>
      </c>
      <c r="E1422" s="9">
        <f>LOOKUP(C1422,$X$3:$AA$4)</f>
        <v>500</v>
      </c>
      <c r="F1422" s="16">
        <f>INDEX($J$3:$N$7,MATCH(B1422,$J$3:$J$7,0),MATCH(C1422,$J$3:$N$3,0))</f>
        <v>0.2</v>
      </c>
      <c r="G1422" s="9">
        <f t="shared" si="67"/>
        <v>400</v>
      </c>
      <c r="H1422" s="9">
        <f>G1422*D1422</f>
        <v>195600</v>
      </c>
      <c r="I1422" s="22"/>
      <c r="P1422" s="1" t="str">
        <f t="shared" si="68"/>
        <v>39171DelhiChair</v>
      </c>
      <c r="Q1422" s="1">
        <v>39171</v>
      </c>
      <c r="R1422" s="1" t="s">
        <v>1646</v>
      </c>
      <c r="S1422" s="1" t="s">
        <v>1651</v>
      </c>
      <c r="T1422">
        <v>175</v>
      </c>
    </row>
    <row r="1423" spans="1:20" x14ac:dyDescent="0.3">
      <c r="A1423" s="8">
        <v>39151</v>
      </c>
      <c r="B1423" s="8" t="s">
        <v>1653</v>
      </c>
      <c r="C1423" s="8" t="s">
        <v>1651</v>
      </c>
      <c r="D1423" s="9">
        <f t="shared" si="66"/>
        <v>102</v>
      </c>
      <c r="E1423" s="9">
        <f>LOOKUP(C1423,$X$3:$AA$4)</f>
        <v>10</v>
      </c>
      <c r="F1423" s="16">
        <f>INDEX($J$3:$N$7,MATCH(B1423,$J$3:$J$7,0),MATCH(C1423,$J$3:$N$3,0))</f>
        <v>0.36</v>
      </c>
      <c r="G1423" s="9">
        <f t="shared" si="67"/>
        <v>6.4</v>
      </c>
      <c r="H1423" s="9">
        <f>G1423*D1423</f>
        <v>652.80000000000007</v>
      </c>
      <c r="I1423" s="22"/>
      <c r="P1423" s="1" t="str">
        <f t="shared" si="68"/>
        <v>39127JaipurBulb</v>
      </c>
      <c r="Q1423" s="1">
        <v>39127</v>
      </c>
      <c r="R1423" s="1" t="s">
        <v>1653</v>
      </c>
      <c r="S1423" s="1" t="s">
        <v>1649</v>
      </c>
      <c r="T1423">
        <v>406</v>
      </c>
    </row>
    <row r="1424" spans="1:20" x14ac:dyDescent="0.3">
      <c r="A1424" s="8">
        <v>39151</v>
      </c>
      <c r="B1424" s="8" t="s">
        <v>1654</v>
      </c>
      <c r="C1424" s="8" t="s">
        <v>1648</v>
      </c>
      <c r="D1424" s="9">
        <f t="shared" si="66"/>
        <v>422</v>
      </c>
      <c r="E1424" s="9">
        <f>LOOKUP(C1424,$X$3:$AA$4)</f>
        <v>200</v>
      </c>
      <c r="F1424" s="16">
        <f>INDEX($J$3:$N$7,MATCH(B1424,$J$3:$J$7,0),MATCH(C1424,$J$3:$N$3,0))</f>
        <v>0.05</v>
      </c>
      <c r="G1424" s="9">
        <f t="shared" si="67"/>
        <v>190</v>
      </c>
      <c r="H1424" s="9">
        <f>G1424*D1424</f>
        <v>80180</v>
      </c>
      <c r="I1424" s="22"/>
      <c r="P1424" s="1" t="str">
        <f t="shared" si="68"/>
        <v>39083DelhiBulb</v>
      </c>
      <c r="Q1424" s="1">
        <v>39083</v>
      </c>
      <c r="R1424" s="1" t="s">
        <v>1646</v>
      </c>
      <c r="S1424" s="1" t="s">
        <v>1649</v>
      </c>
      <c r="T1424">
        <v>122</v>
      </c>
    </row>
    <row r="1425" spans="1:20" x14ac:dyDescent="0.3">
      <c r="A1425" s="8">
        <v>39151</v>
      </c>
      <c r="B1425" s="8" t="s">
        <v>1654</v>
      </c>
      <c r="C1425" s="8" t="s">
        <v>1649</v>
      </c>
      <c r="D1425" s="9">
        <f t="shared" si="66"/>
        <v>392</v>
      </c>
      <c r="E1425" s="9">
        <f>LOOKUP(C1425,$X$3:$AA$4)</f>
        <v>10</v>
      </c>
      <c r="F1425" s="16">
        <f>INDEX($J$3:$N$7,MATCH(B1425,$J$3:$J$7,0),MATCH(C1425,$J$3:$N$3,0))</f>
        <v>0.06</v>
      </c>
      <c r="G1425" s="9">
        <f t="shared" si="67"/>
        <v>9.3999999999999986</v>
      </c>
      <c r="H1425" s="9">
        <f>G1425*D1425</f>
        <v>3684.7999999999993</v>
      </c>
      <c r="I1425" s="22"/>
      <c r="P1425" s="1" t="str">
        <f t="shared" si="68"/>
        <v>39102MumbaiLaptop</v>
      </c>
      <c r="Q1425" s="1">
        <v>39102</v>
      </c>
      <c r="R1425" s="1" t="s">
        <v>1647</v>
      </c>
      <c r="S1425" s="1" t="s">
        <v>1648</v>
      </c>
      <c r="T1425">
        <v>375</v>
      </c>
    </row>
    <row r="1426" spans="1:20" x14ac:dyDescent="0.3">
      <c r="A1426" s="8">
        <v>39151</v>
      </c>
      <c r="B1426" s="8" t="s">
        <v>1654</v>
      </c>
      <c r="C1426" s="8" t="s">
        <v>1650</v>
      </c>
      <c r="D1426" s="9">
        <f t="shared" si="66"/>
        <v>366</v>
      </c>
      <c r="E1426" s="9">
        <f>LOOKUP(C1426,$X$3:$AA$4)</f>
        <v>500</v>
      </c>
      <c r="F1426" s="16">
        <f>INDEX($J$3:$N$7,MATCH(B1426,$J$3:$J$7,0),MATCH(C1426,$J$3:$N$3,0))</f>
        <v>0.25</v>
      </c>
      <c r="G1426" s="9">
        <f t="shared" si="67"/>
        <v>375</v>
      </c>
      <c r="H1426" s="9">
        <f>G1426*D1426</f>
        <v>137250</v>
      </c>
      <c r="I1426" s="22"/>
      <c r="P1426" s="1" t="str">
        <f t="shared" si="68"/>
        <v>39117Agraiphone</v>
      </c>
      <c r="Q1426" s="1">
        <v>39117</v>
      </c>
      <c r="R1426" s="1" t="s">
        <v>1654</v>
      </c>
      <c r="S1426" s="1" t="s">
        <v>1650</v>
      </c>
      <c r="T1426">
        <v>170</v>
      </c>
    </row>
    <row r="1427" spans="1:20" x14ac:dyDescent="0.3">
      <c r="A1427" s="8">
        <v>39151</v>
      </c>
      <c r="B1427" s="8" t="s">
        <v>1654</v>
      </c>
      <c r="C1427" s="8" t="s">
        <v>1651</v>
      </c>
      <c r="D1427" s="9">
        <f t="shared" si="66"/>
        <v>403</v>
      </c>
      <c r="E1427" s="9">
        <f>LOOKUP(C1427,$X$3:$AA$4)</f>
        <v>10</v>
      </c>
      <c r="F1427" s="16">
        <f>INDEX($J$3:$N$7,MATCH(B1427,$J$3:$J$7,0),MATCH(C1427,$J$3:$N$3,0))</f>
        <v>0.4</v>
      </c>
      <c r="G1427" s="9">
        <f t="shared" si="67"/>
        <v>6</v>
      </c>
      <c r="H1427" s="9">
        <f>G1427*D1427</f>
        <v>2418</v>
      </c>
      <c r="I1427" s="22"/>
      <c r="P1427" s="1" t="str">
        <f t="shared" si="68"/>
        <v>39160AgraLaptop</v>
      </c>
      <c r="Q1427" s="1">
        <v>39160</v>
      </c>
      <c r="R1427" s="1" t="s">
        <v>1654</v>
      </c>
      <c r="S1427" s="1" t="s">
        <v>1648</v>
      </c>
      <c r="T1427">
        <v>193</v>
      </c>
    </row>
    <row r="1428" spans="1:20" x14ac:dyDescent="0.3">
      <c r="A1428" s="8">
        <v>39152</v>
      </c>
      <c r="B1428" s="8" t="s">
        <v>1646</v>
      </c>
      <c r="C1428" s="8" t="s">
        <v>1648</v>
      </c>
      <c r="D1428" s="9">
        <f t="shared" si="66"/>
        <v>498</v>
      </c>
      <c r="E1428" s="9">
        <f>LOOKUP(C1428,$X$3:$AA$4)</f>
        <v>200</v>
      </c>
      <c r="F1428" s="16">
        <f>INDEX($J$3:$N$7,MATCH(B1428,$J$3:$J$7,0),MATCH(C1428,$J$3:$N$3,0))</f>
        <v>0.13</v>
      </c>
      <c r="G1428" s="9">
        <f t="shared" si="67"/>
        <v>174</v>
      </c>
      <c r="H1428" s="9">
        <f>G1428*D1428</f>
        <v>86652</v>
      </c>
      <c r="I1428" s="22"/>
      <c r="P1428" s="1" t="str">
        <f t="shared" si="68"/>
        <v>39074AgraChair</v>
      </c>
      <c r="Q1428" s="1">
        <v>39074</v>
      </c>
      <c r="R1428" s="1" t="s">
        <v>1654</v>
      </c>
      <c r="S1428" s="1" t="s">
        <v>1651</v>
      </c>
      <c r="T1428">
        <v>169</v>
      </c>
    </row>
    <row r="1429" spans="1:20" x14ac:dyDescent="0.3">
      <c r="A1429" s="8">
        <v>39152</v>
      </c>
      <c r="B1429" s="8" t="s">
        <v>1646</v>
      </c>
      <c r="C1429" s="8" t="s">
        <v>1649</v>
      </c>
      <c r="D1429" s="9">
        <f t="shared" si="66"/>
        <v>263</v>
      </c>
      <c r="E1429" s="9">
        <f>LOOKUP(C1429,$X$3:$AA$4)</f>
        <v>10</v>
      </c>
      <c r="F1429" s="16">
        <f>INDEX($J$3:$N$7,MATCH(B1429,$J$3:$J$7,0),MATCH(C1429,$J$3:$N$3,0))</f>
        <v>0.09</v>
      </c>
      <c r="G1429" s="9">
        <f t="shared" si="67"/>
        <v>9.1</v>
      </c>
      <c r="H1429" s="9">
        <f>G1429*D1429</f>
        <v>2393.2999999999997</v>
      </c>
      <c r="I1429" s="22"/>
      <c r="P1429" s="1" t="str">
        <f t="shared" si="68"/>
        <v>39087JaipurChair</v>
      </c>
      <c r="Q1429" s="1">
        <v>39087</v>
      </c>
      <c r="R1429" s="1" t="s">
        <v>1653</v>
      </c>
      <c r="S1429" s="1" t="s">
        <v>1651</v>
      </c>
      <c r="T1429">
        <v>409</v>
      </c>
    </row>
    <row r="1430" spans="1:20" x14ac:dyDescent="0.3">
      <c r="A1430" s="8">
        <v>39152</v>
      </c>
      <c r="B1430" s="8" t="s">
        <v>1646</v>
      </c>
      <c r="C1430" s="8" t="s">
        <v>1650</v>
      </c>
      <c r="D1430" s="9">
        <f t="shared" si="66"/>
        <v>269</v>
      </c>
      <c r="E1430" s="9">
        <f>LOOKUP(C1430,$X$3:$AA$4)</f>
        <v>500</v>
      </c>
      <c r="F1430" s="16">
        <f>INDEX($J$3:$N$7,MATCH(B1430,$J$3:$J$7,0),MATCH(C1430,$J$3:$N$3,0))</f>
        <v>0.24</v>
      </c>
      <c r="G1430" s="9">
        <f t="shared" si="67"/>
        <v>380</v>
      </c>
      <c r="H1430" s="9">
        <f>G1430*D1430</f>
        <v>102220</v>
      </c>
      <c r="I1430" s="22"/>
      <c r="P1430" s="1" t="str">
        <f t="shared" si="68"/>
        <v>39098Mumbaiiphone</v>
      </c>
      <c r="Q1430" s="1">
        <v>39098</v>
      </c>
      <c r="R1430" s="1" t="s">
        <v>1647</v>
      </c>
      <c r="S1430" s="1" t="s">
        <v>1650</v>
      </c>
      <c r="T1430">
        <v>391</v>
      </c>
    </row>
    <row r="1431" spans="1:20" x14ac:dyDescent="0.3">
      <c r="A1431" s="8">
        <v>39152</v>
      </c>
      <c r="B1431" s="8" t="s">
        <v>1646</v>
      </c>
      <c r="C1431" s="8" t="s">
        <v>1651</v>
      </c>
      <c r="D1431" s="9">
        <f t="shared" si="66"/>
        <v>227</v>
      </c>
      <c r="E1431" s="9">
        <f>LOOKUP(C1431,$X$3:$AA$4)</f>
        <v>10</v>
      </c>
      <c r="F1431" s="16">
        <f>INDEX($J$3:$N$7,MATCH(B1431,$J$3:$J$7,0),MATCH(C1431,$J$3:$N$3,0))</f>
        <v>0.33</v>
      </c>
      <c r="G1431" s="9">
        <f t="shared" si="67"/>
        <v>6.6999999999999993</v>
      </c>
      <c r="H1431" s="9">
        <f>G1431*D1431</f>
        <v>1520.8999999999999</v>
      </c>
      <c r="I1431" s="22"/>
      <c r="P1431" s="1" t="str">
        <f t="shared" si="68"/>
        <v>39137Agraiphone</v>
      </c>
      <c r="Q1431" s="1">
        <v>39137</v>
      </c>
      <c r="R1431" s="1" t="s">
        <v>1654</v>
      </c>
      <c r="S1431" s="1" t="s">
        <v>1650</v>
      </c>
      <c r="T1431">
        <v>139</v>
      </c>
    </row>
    <row r="1432" spans="1:20" x14ac:dyDescent="0.3">
      <c r="A1432" s="8">
        <v>39152</v>
      </c>
      <c r="B1432" s="8" t="s">
        <v>1647</v>
      </c>
      <c r="C1432" s="8" t="s">
        <v>1648</v>
      </c>
      <c r="D1432" s="9">
        <f t="shared" si="66"/>
        <v>216</v>
      </c>
      <c r="E1432" s="9">
        <f>LOOKUP(C1432,$X$3:$AA$4)</f>
        <v>200</v>
      </c>
      <c r="F1432" s="16">
        <f>INDEX($J$3:$N$7,MATCH(B1432,$J$3:$J$7,0),MATCH(C1432,$J$3:$N$3,0))</f>
        <v>0.1</v>
      </c>
      <c r="G1432" s="9">
        <f t="shared" si="67"/>
        <v>180</v>
      </c>
      <c r="H1432" s="9">
        <f>G1432*D1432</f>
        <v>38880</v>
      </c>
      <c r="I1432" s="22"/>
      <c r="P1432" s="1" t="str">
        <f t="shared" si="68"/>
        <v>39178MumbaiChair</v>
      </c>
      <c r="Q1432" s="1">
        <v>39178</v>
      </c>
      <c r="R1432" s="1" t="s">
        <v>1647</v>
      </c>
      <c r="S1432" s="1" t="s">
        <v>1651</v>
      </c>
      <c r="T1432">
        <v>361</v>
      </c>
    </row>
    <row r="1433" spans="1:20" x14ac:dyDescent="0.3">
      <c r="A1433" s="8">
        <v>39152</v>
      </c>
      <c r="B1433" s="8" t="s">
        <v>1647</v>
      </c>
      <c r="C1433" s="8" t="s">
        <v>1649</v>
      </c>
      <c r="D1433" s="9">
        <f t="shared" si="66"/>
        <v>156</v>
      </c>
      <c r="E1433" s="9">
        <f>LOOKUP(C1433,$X$3:$AA$4)</f>
        <v>10</v>
      </c>
      <c r="F1433" s="16">
        <f>INDEX($J$3:$N$7,MATCH(B1433,$J$3:$J$7,0),MATCH(C1433,$J$3:$N$3,0))</f>
        <v>0.05</v>
      </c>
      <c r="G1433" s="9">
        <f t="shared" si="67"/>
        <v>9.5</v>
      </c>
      <c r="H1433" s="9">
        <f>G1433*D1433</f>
        <v>1482</v>
      </c>
      <c r="I1433" s="22"/>
      <c r="P1433" s="1" t="str">
        <f t="shared" si="68"/>
        <v>39083Agraiphone</v>
      </c>
      <c r="Q1433" s="1">
        <v>39083</v>
      </c>
      <c r="R1433" s="1" t="s">
        <v>1654</v>
      </c>
      <c r="S1433" s="1" t="s">
        <v>1650</v>
      </c>
      <c r="T1433">
        <v>314</v>
      </c>
    </row>
    <row r="1434" spans="1:20" x14ac:dyDescent="0.3">
      <c r="A1434" s="8">
        <v>39152</v>
      </c>
      <c r="B1434" s="8" t="s">
        <v>1647</v>
      </c>
      <c r="C1434" s="8" t="s">
        <v>1650</v>
      </c>
      <c r="D1434" s="9">
        <f t="shared" si="66"/>
        <v>476</v>
      </c>
      <c r="E1434" s="9">
        <f>LOOKUP(C1434,$X$3:$AA$4)</f>
        <v>500</v>
      </c>
      <c r="F1434" s="16">
        <f>INDEX($J$3:$N$7,MATCH(B1434,$J$3:$J$7,0),MATCH(C1434,$J$3:$N$3,0))</f>
        <v>0.2</v>
      </c>
      <c r="G1434" s="9">
        <f t="shared" si="67"/>
        <v>400</v>
      </c>
      <c r="H1434" s="9">
        <f>G1434*D1434</f>
        <v>190400</v>
      </c>
      <c r="I1434" s="22"/>
      <c r="P1434" s="1" t="str">
        <f t="shared" si="68"/>
        <v>39127MumbaiChair</v>
      </c>
      <c r="Q1434" s="1">
        <v>39127</v>
      </c>
      <c r="R1434" s="1" t="s">
        <v>1647</v>
      </c>
      <c r="S1434" s="1" t="s">
        <v>1651</v>
      </c>
      <c r="T1434">
        <v>424</v>
      </c>
    </row>
    <row r="1435" spans="1:20" x14ac:dyDescent="0.3">
      <c r="A1435" s="8">
        <v>39152</v>
      </c>
      <c r="B1435" s="8" t="s">
        <v>1647</v>
      </c>
      <c r="C1435" s="8" t="s">
        <v>1651</v>
      </c>
      <c r="D1435" s="9">
        <f t="shared" si="66"/>
        <v>456</v>
      </c>
      <c r="E1435" s="9">
        <f>LOOKUP(C1435,$X$3:$AA$4)</f>
        <v>10</v>
      </c>
      <c r="F1435" s="16">
        <f>INDEX($J$3:$N$7,MATCH(B1435,$J$3:$J$7,0),MATCH(C1435,$J$3:$N$3,0))</f>
        <v>0.4</v>
      </c>
      <c r="G1435" s="9">
        <f t="shared" si="67"/>
        <v>6</v>
      </c>
      <c r="H1435" s="9">
        <f>G1435*D1435</f>
        <v>2736</v>
      </c>
      <c r="I1435" s="22"/>
      <c r="P1435" s="1" t="str">
        <f t="shared" si="68"/>
        <v>39172AgraChair</v>
      </c>
      <c r="Q1435" s="1">
        <v>39172</v>
      </c>
      <c r="R1435" s="1" t="s">
        <v>1654</v>
      </c>
      <c r="S1435" s="1" t="s">
        <v>1651</v>
      </c>
      <c r="T1435">
        <v>159</v>
      </c>
    </row>
    <row r="1436" spans="1:20" x14ac:dyDescent="0.3">
      <c r="A1436" s="8">
        <v>39152</v>
      </c>
      <c r="B1436" s="8" t="s">
        <v>1653</v>
      </c>
      <c r="C1436" s="8" t="s">
        <v>1648</v>
      </c>
      <c r="D1436" s="9">
        <f t="shared" si="66"/>
        <v>423</v>
      </c>
      <c r="E1436" s="9">
        <f>LOOKUP(C1436,$X$3:$AA$4)</f>
        <v>200</v>
      </c>
      <c r="F1436" s="16">
        <f>INDEX($J$3:$N$7,MATCH(B1436,$J$3:$J$7,0),MATCH(C1436,$J$3:$N$3,0))</f>
        <v>0.09</v>
      </c>
      <c r="G1436" s="9">
        <f t="shared" si="67"/>
        <v>182</v>
      </c>
      <c r="H1436" s="9">
        <f>G1436*D1436</f>
        <v>76986</v>
      </c>
      <c r="I1436" s="22"/>
      <c r="P1436" s="1" t="str">
        <f t="shared" si="68"/>
        <v>39180DelhiLaptop</v>
      </c>
      <c r="Q1436" s="1">
        <v>39180</v>
      </c>
      <c r="R1436" s="1" t="s">
        <v>1646</v>
      </c>
      <c r="S1436" s="1" t="s">
        <v>1648</v>
      </c>
      <c r="T1436">
        <v>319</v>
      </c>
    </row>
    <row r="1437" spans="1:20" x14ac:dyDescent="0.3">
      <c r="A1437" s="8">
        <v>39152</v>
      </c>
      <c r="B1437" s="8" t="s">
        <v>1653</v>
      </c>
      <c r="C1437" s="8" t="s">
        <v>1649</v>
      </c>
      <c r="D1437" s="9">
        <f t="shared" si="66"/>
        <v>320</v>
      </c>
      <c r="E1437" s="9">
        <f>LOOKUP(C1437,$X$3:$AA$4)</f>
        <v>10</v>
      </c>
      <c r="F1437" s="16">
        <f>INDEX($J$3:$N$7,MATCH(B1437,$J$3:$J$7,0),MATCH(C1437,$J$3:$N$3,0))</f>
        <v>0.08</v>
      </c>
      <c r="G1437" s="9">
        <f t="shared" si="67"/>
        <v>9.2000000000000011</v>
      </c>
      <c r="H1437" s="9">
        <f>G1437*D1437</f>
        <v>2944.0000000000005</v>
      </c>
      <c r="I1437" s="22"/>
      <c r="P1437" s="1" t="str">
        <f t="shared" si="68"/>
        <v>39089DelhiBulb</v>
      </c>
      <c r="Q1437" s="1">
        <v>39089</v>
      </c>
      <c r="R1437" s="1" t="s">
        <v>1646</v>
      </c>
      <c r="S1437" s="1" t="s">
        <v>1649</v>
      </c>
      <c r="T1437">
        <v>327</v>
      </c>
    </row>
    <row r="1438" spans="1:20" x14ac:dyDescent="0.3">
      <c r="A1438" s="8">
        <v>39152</v>
      </c>
      <c r="B1438" s="8" t="s">
        <v>1653</v>
      </c>
      <c r="C1438" s="8" t="s">
        <v>1650</v>
      </c>
      <c r="D1438" s="9">
        <f t="shared" si="66"/>
        <v>286</v>
      </c>
      <c r="E1438" s="9">
        <f>LOOKUP(C1438,$X$3:$AA$4)</f>
        <v>500</v>
      </c>
      <c r="F1438" s="16">
        <f>INDEX($J$3:$N$7,MATCH(B1438,$J$3:$J$7,0),MATCH(C1438,$J$3:$N$3,0))</f>
        <v>0.2</v>
      </c>
      <c r="G1438" s="9">
        <f t="shared" si="67"/>
        <v>400</v>
      </c>
      <c r="H1438" s="9">
        <f>G1438*D1438</f>
        <v>114400</v>
      </c>
      <c r="I1438" s="22"/>
      <c r="P1438" s="1" t="str">
        <f t="shared" si="68"/>
        <v>39131JaipurChair</v>
      </c>
      <c r="Q1438" s="1">
        <v>39131</v>
      </c>
      <c r="R1438" s="1" t="s">
        <v>1653</v>
      </c>
      <c r="S1438" s="1" t="s">
        <v>1651</v>
      </c>
      <c r="T1438">
        <v>309</v>
      </c>
    </row>
    <row r="1439" spans="1:20" x14ac:dyDescent="0.3">
      <c r="A1439" s="8">
        <v>39152</v>
      </c>
      <c r="B1439" s="8" t="s">
        <v>1653</v>
      </c>
      <c r="C1439" s="8" t="s">
        <v>1651</v>
      </c>
      <c r="D1439" s="9">
        <f t="shared" si="66"/>
        <v>160</v>
      </c>
      <c r="E1439" s="9">
        <f>LOOKUP(C1439,$X$3:$AA$4)</f>
        <v>10</v>
      </c>
      <c r="F1439" s="16">
        <f>INDEX($J$3:$N$7,MATCH(B1439,$J$3:$J$7,0),MATCH(C1439,$J$3:$N$3,0))</f>
        <v>0.36</v>
      </c>
      <c r="G1439" s="9">
        <f t="shared" si="67"/>
        <v>6.4</v>
      </c>
      <c r="H1439" s="9">
        <f>G1439*D1439</f>
        <v>1024</v>
      </c>
      <c r="I1439" s="22"/>
      <c r="P1439" s="1" t="str">
        <f t="shared" si="68"/>
        <v>39147Agraiphone</v>
      </c>
      <c r="Q1439" s="1">
        <v>39147</v>
      </c>
      <c r="R1439" s="1" t="s">
        <v>1654</v>
      </c>
      <c r="S1439" s="1" t="s">
        <v>1650</v>
      </c>
      <c r="T1439">
        <v>114</v>
      </c>
    </row>
    <row r="1440" spans="1:20" x14ac:dyDescent="0.3">
      <c r="A1440" s="8">
        <v>39152</v>
      </c>
      <c r="B1440" s="8" t="s">
        <v>1654</v>
      </c>
      <c r="C1440" s="8" t="s">
        <v>1648</v>
      </c>
      <c r="D1440" s="9">
        <f t="shared" si="66"/>
        <v>268</v>
      </c>
      <c r="E1440" s="9">
        <f>LOOKUP(C1440,$X$3:$AA$4)</f>
        <v>200</v>
      </c>
      <c r="F1440" s="16">
        <f>INDEX($J$3:$N$7,MATCH(B1440,$J$3:$J$7,0),MATCH(C1440,$J$3:$N$3,0))</f>
        <v>0.05</v>
      </c>
      <c r="G1440" s="9">
        <f t="shared" si="67"/>
        <v>190</v>
      </c>
      <c r="H1440" s="9">
        <f>G1440*D1440</f>
        <v>50920</v>
      </c>
      <c r="I1440" s="22"/>
      <c r="P1440" s="1" t="str">
        <f t="shared" si="68"/>
        <v>39186AgraLaptop</v>
      </c>
      <c r="Q1440" s="1">
        <v>39186</v>
      </c>
      <c r="R1440" s="1" t="s">
        <v>1654</v>
      </c>
      <c r="S1440" s="1" t="s">
        <v>1648</v>
      </c>
      <c r="T1440">
        <v>176</v>
      </c>
    </row>
    <row r="1441" spans="1:20" x14ac:dyDescent="0.3">
      <c r="A1441" s="8">
        <v>39152</v>
      </c>
      <c r="B1441" s="8" t="s">
        <v>1654</v>
      </c>
      <c r="C1441" s="8" t="s">
        <v>1649</v>
      </c>
      <c r="D1441" s="9">
        <f t="shared" si="66"/>
        <v>165</v>
      </c>
      <c r="E1441" s="9">
        <f>LOOKUP(C1441,$X$3:$AA$4)</f>
        <v>10</v>
      </c>
      <c r="F1441" s="16">
        <f>INDEX($J$3:$N$7,MATCH(B1441,$J$3:$J$7,0),MATCH(C1441,$J$3:$N$3,0))</f>
        <v>0.06</v>
      </c>
      <c r="G1441" s="9">
        <f t="shared" si="67"/>
        <v>9.3999999999999986</v>
      </c>
      <c r="H1441" s="9">
        <f>G1441*D1441</f>
        <v>1550.9999999999998</v>
      </c>
      <c r="I1441" s="22"/>
      <c r="P1441" s="1" t="str">
        <f t="shared" si="68"/>
        <v>39106DelhiBulb</v>
      </c>
      <c r="Q1441" s="1">
        <v>39106</v>
      </c>
      <c r="R1441" s="1" t="s">
        <v>1646</v>
      </c>
      <c r="S1441" s="1" t="s">
        <v>1649</v>
      </c>
      <c r="T1441">
        <v>494</v>
      </c>
    </row>
    <row r="1442" spans="1:20" x14ac:dyDescent="0.3">
      <c r="A1442" s="8">
        <v>39152</v>
      </c>
      <c r="B1442" s="8" t="s">
        <v>1654</v>
      </c>
      <c r="C1442" s="8" t="s">
        <v>1650</v>
      </c>
      <c r="D1442" s="9">
        <f t="shared" si="66"/>
        <v>419</v>
      </c>
      <c r="E1442" s="9">
        <f>LOOKUP(C1442,$X$3:$AA$4)</f>
        <v>500</v>
      </c>
      <c r="F1442" s="16">
        <f>INDEX($J$3:$N$7,MATCH(B1442,$J$3:$J$7,0),MATCH(C1442,$J$3:$N$3,0))</f>
        <v>0.25</v>
      </c>
      <c r="G1442" s="9">
        <f t="shared" si="67"/>
        <v>375</v>
      </c>
      <c r="H1442" s="9">
        <f>G1442*D1442</f>
        <v>157125</v>
      </c>
      <c r="I1442" s="22"/>
      <c r="P1442" s="1" t="str">
        <f t="shared" si="68"/>
        <v>39102MumbaiChair</v>
      </c>
      <c r="Q1442" s="1">
        <v>39102</v>
      </c>
      <c r="R1442" s="1" t="s">
        <v>1647</v>
      </c>
      <c r="S1442" s="1" t="s">
        <v>1651</v>
      </c>
      <c r="T1442">
        <v>315</v>
      </c>
    </row>
    <row r="1443" spans="1:20" x14ac:dyDescent="0.3">
      <c r="A1443" s="8">
        <v>39152</v>
      </c>
      <c r="B1443" s="8" t="s">
        <v>1654</v>
      </c>
      <c r="C1443" s="8" t="s">
        <v>1651</v>
      </c>
      <c r="D1443" s="9">
        <f t="shared" si="66"/>
        <v>393</v>
      </c>
      <c r="E1443" s="9">
        <f>LOOKUP(C1443,$X$3:$AA$4)</f>
        <v>10</v>
      </c>
      <c r="F1443" s="16">
        <f>INDEX($J$3:$N$7,MATCH(B1443,$J$3:$J$7,0),MATCH(C1443,$J$3:$N$3,0))</f>
        <v>0.4</v>
      </c>
      <c r="G1443" s="9">
        <f t="shared" si="67"/>
        <v>6</v>
      </c>
      <c r="H1443" s="9">
        <f>G1443*D1443</f>
        <v>2358</v>
      </c>
      <c r="I1443" s="22"/>
      <c r="P1443" s="1" t="str">
        <f t="shared" si="68"/>
        <v>39093AgraLaptop</v>
      </c>
      <c r="Q1443" s="1">
        <v>39093</v>
      </c>
      <c r="R1443" s="1" t="s">
        <v>1654</v>
      </c>
      <c r="S1443" s="1" t="s">
        <v>1648</v>
      </c>
      <c r="T1443">
        <v>352</v>
      </c>
    </row>
    <row r="1444" spans="1:20" x14ac:dyDescent="0.3">
      <c r="A1444" s="8">
        <v>39153</v>
      </c>
      <c r="B1444" s="8" t="s">
        <v>1646</v>
      </c>
      <c r="C1444" s="8" t="s">
        <v>1648</v>
      </c>
      <c r="D1444" s="9">
        <f t="shared" si="66"/>
        <v>136</v>
      </c>
      <c r="E1444" s="9">
        <f>LOOKUP(C1444,$X$3:$AA$4)</f>
        <v>200</v>
      </c>
      <c r="F1444" s="16">
        <f>INDEX($J$3:$N$7,MATCH(B1444,$J$3:$J$7,0),MATCH(C1444,$J$3:$N$3,0))</f>
        <v>0.13</v>
      </c>
      <c r="G1444" s="9">
        <f t="shared" si="67"/>
        <v>174</v>
      </c>
      <c r="H1444" s="9">
        <f>G1444*D1444</f>
        <v>23664</v>
      </c>
      <c r="I1444" s="22"/>
      <c r="P1444" s="1" t="str">
        <f t="shared" si="68"/>
        <v>39119JaipurBulb</v>
      </c>
      <c r="Q1444" s="1">
        <v>39119</v>
      </c>
      <c r="R1444" s="1" t="s">
        <v>1653</v>
      </c>
      <c r="S1444" s="1" t="s">
        <v>1649</v>
      </c>
      <c r="T1444">
        <v>116</v>
      </c>
    </row>
    <row r="1445" spans="1:20" x14ac:dyDescent="0.3">
      <c r="A1445" s="8">
        <v>39153</v>
      </c>
      <c r="B1445" s="8" t="s">
        <v>1646</v>
      </c>
      <c r="C1445" s="8" t="s">
        <v>1649</v>
      </c>
      <c r="D1445" s="9">
        <f t="shared" si="66"/>
        <v>159</v>
      </c>
      <c r="E1445" s="9">
        <f>LOOKUP(C1445,$X$3:$AA$4)</f>
        <v>10</v>
      </c>
      <c r="F1445" s="16">
        <f>INDEX($J$3:$N$7,MATCH(B1445,$J$3:$J$7,0),MATCH(C1445,$J$3:$N$3,0))</f>
        <v>0.09</v>
      </c>
      <c r="G1445" s="9">
        <f t="shared" si="67"/>
        <v>9.1</v>
      </c>
      <c r="H1445" s="9">
        <f>G1445*D1445</f>
        <v>1446.8999999999999</v>
      </c>
      <c r="I1445" s="22"/>
      <c r="P1445" s="1" t="str">
        <f t="shared" si="68"/>
        <v>39144JaipurLaptop</v>
      </c>
      <c r="Q1445" s="1">
        <v>39144</v>
      </c>
      <c r="R1445" s="1" t="s">
        <v>1653</v>
      </c>
      <c r="S1445" s="1" t="s">
        <v>1648</v>
      </c>
      <c r="T1445">
        <v>412</v>
      </c>
    </row>
    <row r="1446" spans="1:20" x14ac:dyDescent="0.3">
      <c r="A1446" s="8">
        <v>39153</v>
      </c>
      <c r="B1446" s="8" t="s">
        <v>1646</v>
      </c>
      <c r="C1446" s="8" t="s">
        <v>1650</v>
      </c>
      <c r="D1446" s="9">
        <f t="shared" si="66"/>
        <v>342</v>
      </c>
      <c r="E1446" s="9">
        <f>LOOKUP(C1446,$X$3:$AA$4)</f>
        <v>500</v>
      </c>
      <c r="F1446" s="16">
        <f>INDEX($J$3:$N$7,MATCH(B1446,$J$3:$J$7,0),MATCH(C1446,$J$3:$N$3,0))</f>
        <v>0.24</v>
      </c>
      <c r="G1446" s="9">
        <f t="shared" si="67"/>
        <v>380</v>
      </c>
      <c r="H1446" s="9">
        <f>G1446*D1446</f>
        <v>129960</v>
      </c>
      <c r="I1446" s="22"/>
      <c r="P1446" s="1" t="str">
        <f t="shared" si="68"/>
        <v>39174AgraLaptop</v>
      </c>
      <c r="Q1446" s="1">
        <v>39174</v>
      </c>
      <c r="R1446" s="1" t="s">
        <v>1654</v>
      </c>
      <c r="S1446" s="1" t="s">
        <v>1648</v>
      </c>
      <c r="T1446">
        <v>126</v>
      </c>
    </row>
    <row r="1447" spans="1:20" x14ac:dyDescent="0.3">
      <c r="A1447" s="8">
        <v>39153</v>
      </c>
      <c r="B1447" s="8" t="s">
        <v>1646</v>
      </c>
      <c r="C1447" s="8" t="s">
        <v>1651</v>
      </c>
      <c r="D1447" s="9">
        <f t="shared" si="66"/>
        <v>154</v>
      </c>
      <c r="E1447" s="9">
        <f>LOOKUP(C1447,$X$3:$AA$4)</f>
        <v>10</v>
      </c>
      <c r="F1447" s="16">
        <f>INDEX($J$3:$N$7,MATCH(B1447,$J$3:$J$7,0),MATCH(C1447,$J$3:$N$3,0))</f>
        <v>0.33</v>
      </c>
      <c r="G1447" s="9">
        <f t="shared" si="67"/>
        <v>6.6999999999999993</v>
      </c>
      <c r="H1447" s="9">
        <f>G1447*D1447</f>
        <v>1031.8</v>
      </c>
      <c r="I1447" s="22"/>
      <c r="P1447" s="1" t="str">
        <f t="shared" si="68"/>
        <v>39184AgraBulb</v>
      </c>
      <c r="Q1447" s="1">
        <v>39184</v>
      </c>
      <c r="R1447" s="1" t="s">
        <v>1654</v>
      </c>
      <c r="S1447" s="1" t="s">
        <v>1649</v>
      </c>
      <c r="T1447">
        <v>492</v>
      </c>
    </row>
    <row r="1448" spans="1:20" x14ac:dyDescent="0.3">
      <c r="A1448" s="8">
        <v>39153</v>
      </c>
      <c r="B1448" s="8" t="s">
        <v>1647</v>
      </c>
      <c r="C1448" s="8" t="s">
        <v>1648</v>
      </c>
      <c r="D1448" s="9">
        <f t="shared" si="66"/>
        <v>234</v>
      </c>
      <c r="E1448" s="9">
        <f>LOOKUP(C1448,$X$3:$AA$4)</f>
        <v>200</v>
      </c>
      <c r="F1448" s="16">
        <f>INDEX($J$3:$N$7,MATCH(B1448,$J$3:$J$7,0),MATCH(C1448,$J$3:$N$3,0))</f>
        <v>0.1</v>
      </c>
      <c r="G1448" s="9">
        <f t="shared" si="67"/>
        <v>180</v>
      </c>
      <c r="H1448" s="9">
        <f>G1448*D1448</f>
        <v>42120</v>
      </c>
      <c r="I1448" s="22"/>
      <c r="P1448" s="1" t="str">
        <f t="shared" si="68"/>
        <v>39088Agraiphone</v>
      </c>
      <c r="Q1448" s="1">
        <v>39088</v>
      </c>
      <c r="R1448" s="1" t="s">
        <v>1654</v>
      </c>
      <c r="S1448" s="1" t="s">
        <v>1650</v>
      </c>
      <c r="T1448">
        <v>229</v>
      </c>
    </row>
    <row r="1449" spans="1:20" x14ac:dyDescent="0.3">
      <c r="A1449" s="8">
        <v>39153</v>
      </c>
      <c r="B1449" s="8" t="s">
        <v>1647</v>
      </c>
      <c r="C1449" s="8" t="s">
        <v>1649</v>
      </c>
      <c r="D1449" s="9">
        <f t="shared" si="66"/>
        <v>171</v>
      </c>
      <c r="E1449" s="9">
        <f>LOOKUP(C1449,$X$3:$AA$4)</f>
        <v>10</v>
      </c>
      <c r="F1449" s="16">
        <f>INDEX($J$3:$N$7,MATCH(B1449,$J$3:$J$7,0),MATCH(C1449,$J$3:$N$3,0))</f>
        <v>0.05</v>
      </c>
      <c r="G1449" s="9">
        <f t="shared" si="67"/>
        <v>9.5</v>
      </c>
      <c r="H1449" s="9">
        <f>G1449*D1449</f>
        <v>1624.5</v>
      </c>
      <c r="I1449" s="22"/>
      <c r="P1449" s="1" t="str">
        <f t="shared" si="68"/>
        <v>39107JaipurChair</v>
      </c>
      <c r="Q1449" s="1">
        <v>39107</v>
      </c>
      <c r="R1449" s="1" t="s">
        <v>1653</v>
      </c>
      <c r="S1449" s="1" t="s">
        <v>1651</v>
      </c>
      <c r="T1449">
        <v>371</v>
      </c>
    </row>
    <row r="1450" spans="1:20" x14ac:dyDescent="0.3">
      <c r="A1450" s="8">
        <v>39153</v>
      </c>
      <c r="B1450" s="8" t="s">
        <v>1647</v>
      </c>
      <c r="C1450" s="8" t="s">
        <v>1650</v>
      </c>
      <c r="D1450" s="9">
        <f t="shared" si="66"/>
        <v>381</v>
      </c>
      <c r="E1450" s="9">
        <f>LOOKUP(C1450,$X$3:$AA$4)</f>
        <v>500</v>
      </c>
      <c r="F1450" s="16">
        <f>INDEX($J$3:$N$7,MATCH(B1450,$J$3:$J$7,0),MATCH(C1450,$J$3:$N$3,0))</f>
        <v>0.2</v>
      </c>
      <c r="G1450" s="9">
        <f t="shared" si="67"/>
        <v>400</v>
      </c>
      <c r="H1450" s="9">
        <f>G1450*D1450</f>
        <v>152400</v>
      </c>
      <c r="I1450" s="22"/>
      <c r="P1450" s="1" t="str">
        <f t="shared" si="68"/>
        <v>39112JaipurLaptop</v>
      </c>
      <c r="Q1450" s="1">
        <v>39112</v>
      </c>
      <c r="R1450" s="1" t="s">
        <v>1653</v>
      </c>
      <c r="S1450" s="1" t="s">
        <v>1648</v>
      </c>
      <c r="T1450">
        <v>135</v>
      </c>
    </row>
    <row r="1451" spans="1:20" x14ac:dyDescent="0.3">
      <c r="A1451" s="8">
        <v>39153</v>
      </c>
      <c r="B1451" s="8" t="s">
        <v>1647</v>
      </c>
      <c r="C1451" s="8" t="s">
        <v>1651</v>
      </c>
      <c r="D1451" s="9">
        <f t="shared" si="66"/>
        <v>134</v>
      </c>
      <c r="E1451" s="9">
        <f>LOOKUP(C1451,$X$3:$AA$4)</f>
        <v>10</v>
      </c>
      <c r="F1451" s="16">
        <f>INDEX($J$3:$N$7,MATCH(B1451,$J$3:$J$7,0),MATCH(C1451,$J$3:$N$3,0))</f>
        <v>0.4</v>
      </c>
      <c r="G1451" s="9">
        <f t="shared" si="67"/>
        <v>6</v>
      </c>
      <c r="H1451" s="9">
        <f>G1451*D1451</f>
        <v>804</v>
      </c>
      <c r="I1451" s="22"/>
      <c r="P1451" s="1" t="str">
        <f t="shared" si="68"/>
        <v>39066Jaipuriphone</v>
      </c>
      <c r="Q1451" s="1">
        <v>39066</v>
      </c>
      <c r="R1451" s="1" t="s">
        <v>1653</v>
      </c>
      <c r="S1451" s="1" t="s">
        <v>1650</v>
      </c>
      <c r="T1451">
        <v>296</v>
      </c>
    </row>
    <row r="1452" spans="1:20" x14ac:dyDescent="0.3">
      <c r="A1452" s="8">
        <v>39153</v>
      </c>
      <c r="B1452" s="8" t="s">
        <v>1653</v>
      </c>
      <c r="C1452" s="8" t="s">
        <v>1648</v>
      </c>
      <c r="D1452" s="9">
        <f t="shared" si="66"/>
        <v>110</v>
      </c>
      <c r="E1452" s="9">
        <f>LOOKUP(C1452,$X$3:$AA$4)</f>
        <v>200</v>
      </c>
      <c r="F1452" s="16">
        <f>INDEX($J$3:$N$7,MATCH(B1452,$J$3:$J$7,0),MATCH(C1452,$J$3:$N$3,0))</f>
        <v>0.09</v>
      </c>
      <c r="G1452" s="9">
        <f t="shared" si="67"/>
        <v>182</v>
      </c>
      <c r="H1452" s="9">
        <f>G1452*D1452</f>
        <v>20020</v>
      </c>
      <c r="I1452" s="22"/>
      <c r="P1452" s="1" t="str">
        <f t="shared" si="68"/>
        <v>39140MumbaiBulb</v>
      </c>
      <c r="Q1452" s="1">
        <v>39140</v>
      </c>
      <c r="R1452" s="1" t="s">
        <v>1647</v>
      </c>
      <c r="S1452" s="1" t="s">
        <v>1649</v>
      </c>
      <c r="T1452">
        <v>433</v>
      </c>
    </row>
    <row r="1453" spans="1:20" x14ac:dyDescent="0.3">
      <c r="A1453" s="8">
        <v>39153</v>
      </c>
      <c r="B1453" s="8" t="s">
        <v>1653</v>
      </c>
      <c r="C1453" s="8" t="s">
        <v>1649</v>
      </c>
      <c r="D1453" s="9">
        <f t="shared" si="66"/>
        <v>102</v>
      </c>
      <c r="E1453" s="9">
        <f>LOOKUP(C1453,$X$3:$AA$4)</f>
        <v>10</v>
      </c>
      <c r="F1453" s="16">
        <f>INDEX($J$3:$N$7,MATCH(B1453,$J$3:$J$7,0),MATCH(C1453,$J$3:$N$3,0))</f>
        <v>0.08</v>
      </c>
      <c r="G1453" s="9">
        <f t="shared" si="67"/>
        <v>9.2000000000000011</v>
      </c>
      <c r="H1453" s="9">
        <f>G1453*D1453</f>
        <v>938.40000000000009</v>
      </c>
      <c r="I1453" s="22"/>
      <c r="P1453" s="1" t="str">
        <f t="shared" si="68"/>
        <v>39161MumbaiChair</v>
      </c>
      <c r="Q1453" s="1">
        <v>39161</v>
      </c>
      <c r="R1453" s="1" t="s">
        <v>1647</v>
      </c>
      <c r="S1453" s="1" t="s">
        <v>1651</v>
      </c>
      <c r="T1453">
        <v>227</v>
      </c>
    </row>
    <row r="1454" spans="1:20" x14ac:dyDescent="0.3">
      <c r="A1454" s="8">
        <v>39153</v>
      </c>
      <c r="B1454" s="8" t="s">
        <v>1653</v>
      </c>
      <c r="C1454" s="8" t="s">
        <v>1650</v>
      </c>
      <c r="D1454" s="9">
        <f t="shared" si="66"/>
        <v>271</v>
      </c>
      <c r="E1454" s="9">
        <f>LOOKUP(C1454,$X$3:$AA$4)</f>
        <v>500</v>
      </c>
      <c r="F1454" s="16">
        <f>INDEX($J$3:$N$7,MATCH(B1454,$J$3:$J$7,0),MATCH(C1454,$J$3:$N$3,0))</f>
        <v>0.2</v>
      </c>
      <c r="G1454" s="9">
        <f t="shared" si="67"/>
        <v>400</v>
      </c>
      <c r="H1454" s="9">
        <f>G1454*D1454</f>
        <v>108400</v>
      </c>
      <c r="I1454" s="22"/>
      <c r="P1454" s="1" t="str">
        <f t="shared" si="68"/>
        <v>39180JaipurChair</v>
      </c>
      <c r="Q1454" s="1">
        <v>39180</v>
      </c>
      <c r="R1454" s="1" t="s">
        <v>1653</v>
      </c>
      <c r="S1454" s="1" t="s">
        <v>1651</v>
      </c>
      <c r="T1454">
        <v>327</v>
      </c>
    </row>
    <row r="1455" spans="1:20" x14ac:dyDescent="0.3">
      <c r="A1455" s="8">
        <v>39153</v>
      </c>
      <c r="B1455" s="8" t="s">
        <v>1653</v>
      </c>
      <c r="C1455" s="8" t="s">
        <v>1651</v>
      </c>
      <c r="D1455" s="9">
        <f t="shared" si="66"/>
        <v>116</v>
      </c>
      <c r="E1455" s="9">
        <f>LOOKUP(C1455,$X$3:$AA$4)</f>
        <v>10</v>
      </c>
      <c r="F1455" s="16">
        <f>INDEX($J$3:$N$7,MATCH(B1455,$J$3:$J$7,0),MATCH(C1455,$J$3:$N$3,0))</f>
        <v>0.36</v>
      </c>
      <c r="G1455" s="9">
        <f t="shared" si="67"/>
        <v>6.4</v>
      </c>
      <c r="H1455" s="9">
        <f>G1455*D1455</f>
        <v>742.40000000000009</v>
      </c>
      <c r="I1455" s="22"/>
      <c r="P1455" s="1" t="str">
        <f t="shared" si="68"/>
        <v>39107Agraiphone</v>
      </c>
      <c r="Q1455" s="1">
        <v>39107</v>
      </c>
      <c r="R1455" s="1" t="s">
        <v>1654</v>
      </c>
      <c r="S1455" s="1" t="s">
        <v>1650</v>
      </c>
      <c r="T1455">
        <v>381</v>
      </c>
    </row>
    <row r="1456" spans="1:20" x14ac:dyDescent="0.3">
      <c r="A1456" s="8">
        <v>39153</v>
      </c>
      <c r="B1456" s="8" t="s">
        <v>1654</v>
      </c>
      <c r="C1456" s="8" t="s">
        <v>1648</v>
      </c>
      <c r="D1456" s="9">
        <f t="shared" si="66"/>
        <v>481</v>
      </c>
      <c r="E1456" s="9">
        <f>LOOKUP(C1456,$X$3:$AA$4)</f>
        <v>200</v>
      </c>
      <c r="F1456" s="16">
        <f>INDEX($J$3:$N$7,MATCH(B1456,$J$3:$J$7,0),MATCH(C1456,$J$3:$N$3,0))</f>
        <v>0.05</v>
      </c>
      <c r="G1456" s="9">
        <f t="shared" si="67"/>
        <v>190</v>
      </c>
      <c r="H1456" s="9">
        <f>G1456*D1456</f>
        <v>91390</v>
      </c>
      <c r="I1456" s="22"/>
      <c r="P1456" s="1" t="str">
        <f t="shared" si="68"/>
        <v>39149Mumbaiiphone</v>
      </c>
      <c r="Q1456" s="1">
        <v>39149</v>
      </c>
      <c r="R1456" s="1" t="s">
        <v>1647</v>
      </c>
      <c r="S1456" s="1" t="s">
        <v>1650</v>
      </c>
      <c r="T1456">
        <v>151</v>
      </c>
    </row>
    <row r="1457" spans="1:20" x14ac:dyDescent="0.3">
      <c r="A1457" s="8">
        <v>39153</v>
      </c>
      <c r="B1457" s="8" t="s">
        <v>1654</v>
      </c>
      <c r="C1457" s="8" t="s">
        <v>1649</v>
      </c>
      <c r="D1457" s="9">
        <f t="shared" si="66"/>
        <v>216</v>
      </c>
      <c r="E1457" s="9">
        <f>LOOKUP(C1457,$X$3:$AA$4)</f>
        <v>10</v>
      </c>
      <c r="F1457" s="16">
        <f>INDEX($J$3:$N$7,MATCH(B1457,$J$3:$J$7,0),MATCH(C1457,$J$3:$N$3,0))</f>
        <v>0.06</v>
      </c>
      <c r="G1457" s="9">
        <f t="shared" si="67"/>
        <v>9.3999999999999986</v>
      </c>
      <c r="H1457" s="9">
        <f>G1457*D1457</f>
        <v>2030.3999999999996</v>
      </c>
      <c r="I1457" s="22"/>
      <c r="P1457" s="1" t="str">
        <f t="shared" si="68"/>
        <v>39177DelhiChair</v>
      </c>
      <c r="Q1457" s="1">
        <v>39177</v>
      </c>
      <c r="R1457" s="1" t="s">
        <v>1646</v>
      </c>
      <c r="S1457" s="1" t="s">
        <v>1651</v>
      </c>
      <c r="T1457">
        <v>136</v>
      </c>
    </row>
    <row r="1458" spans="1:20" x14ac:dyDescent="0.3">
      <c r="A1458" s="8">
        <v>39153</v>
      </c>
      <c r="B1458" s="8" t="s">
        <v>1654</v>
      </c>
      <c r="C1458" s="8" t="s">
        <v>1650</v>
      </c>
      <c r="D1458" s="9">
        <f t="shared" si="66"/>
        <v>216</v>
      </c>
      <c r="E1458" s="9">
        <f>LOOKUP(C1458,$X$3:$AA$4)</f>
        <v>500</v>
      </c>
      <c r="F1458" s="16">
        <f>INDEX($J$3:$N$7,MATCH(B1458,$J$3:$J$7,0),MATCH(C1458,$J$3:$N$3,0))</f>
        <v>0.25</v>
      </c>
      <c r="G1458" s="9">
        <f t="shared" si="67"/>
        <v>375</v>
      </c>
      <c r="H1458" s="9">
        <f>G1458*D1458</f>
        <v>81000</v>
      </c>
      <c r="I1458" s="22"/>
      <c r="P1458" s="1" t="str">
        <f t="shared" si="68"/>
        <v>39177DelhiBulb</v>
      </c>
      <c r="Q1458" s="1">
        <v>39177</v>
      </c>
      <c r="R1458" s="1" t="s">
        <v>1646</v>
      </c>
      <c r="S1458" s="1" t="s">
        <v>1649</v>
      </c>
      <c r="T1458">
        <v>130</v>
      </c>
    </row>
    <row r="1459" spans="1:20" x14ac:dyDescent="0.3">
      <c r="A1459" s="8">
        <v>39153</v>
      </c>
      <c r="B1459" s="8" t="s">
        <v>1654</v>
      </c>
      <c r="C1459" s="8" t="s">
        <v>1651</v>
      </c>
      <c r="D1459" s="9">
        <f t="shared" si="66"/>
        <v>473</v>
      </c>
      <c r="E1459" s="9">
        <f>LOOKUP(C1459,$X$3:$AA$4)</f>
        <v>10</v>
      </c>
      <c r="F1459" s="16">
        <f>INDEX($J$3:$N$7,MATCH(B1459,$J$3:$J$7,0),MATCH(C1459,$J$3:$N$3,0))</f>
        <v>0.4</v>
      </c>
      <c r="G1459" s="9">
        <f t="shared" si="67"/>
        <v>6</v>
      </c>
      <c r="H1459" s="9">
        <f>G1459*D1459</f>
        <v>2838</v>
      </c>
      <c r="I1459" s="22"/>
      <c r="P1459" s="1" t="str">
        <f t="shared" si="68"/>
        <v>39085Mumbaiiphone</v>
      </c>
      <c r="Q1459" s="1">
        <v>39085</v>
      </c>
      <c r="R1459" s="1" t="s">
        <v>1647</v>
      </c>
      <c r="S1459" s="1" t="s">
        <v>1650</v>
      </c>
      <c r="T1459">
        <v>410</v>
      </c>
    </row>
    <row r="1460" spans="1:20" x14ac:dyDescent="0.3">
      <c r="A1460" s="8">
        <v>39154</v>
      </c>
      <c r="B1460" s="8" t="s">
        <v>1646</v>
      </c>
      <c r="C1460" s="8" t="s">
        <v>1648</v>
      </c>
      <c r="D1460" s="9">
        <f t="shared" si="66"/>
        <v>273</v>
      </c>
      <c r="E1460" s="9">
        <f>LOOKUP(C1460,$X$3:$AA$4)</f>
        <v>200</v>
      </c>
      <c r="F1460" s="16">
        <f>INDEX($J$3:$N$7,MATCH(B1460,$J$3:$J$7,0),MATCH(C1460,$J$3:$N$3,0))</f>
        <v>0.13</v>
      </c>
      <c r="G1460" s="9">
        <f t="shared" si="67"/>
        <v>174</v>
      </c>
      <c r="H1460" s="9">
        <f>G1460*D1460</f>
        <v>47502</v>
      </c>
      <c r="I1460" s="22"/>
      <c r="P1460" s="1" t="str">
        <f t="shared" si="68"/>
        <v>39087DelhiBulb</v>
      </c>
      <c r="Q1460" s="1">
        <v>39087</v>
      </c>
      <c r="R1460" s="1" t="s">
        <v>1646</v>
      </c>
      <c r="S1460" s="1" t="s">
        <v>1649</v>
      </c>
      <c r="T1460">
        <v>334</v>
      </c>
    </row>
    <row r="1461" spans="1:20" x14ac:dyDescent="0.3">
      <c r="A1461" s="8">
        <v>39154</v>
      </c>
      <c r="B1461" s="8" t="s">
        <v>1646</v>
      </c>
      <c r="C1461" s="8" t="s">
        <v>1649</v>
      </c>
      <c r="D1461" s="9">
        <f t="shared" si="66"/>
        <v>373</v>
      </c>
      <c r="E1461" s="9">
        <f>LOOKUP(C1461,$X$3:$AA$4)</f>
        <v>10</v>
      </c>
      <c r="F1461" s="16">
        <f>INDEX($J$3:$N$7,MATCH(B1461,$J$3:$J$7,0),MATCH(C1461,$J$3:$N$3,0))</f>
        <v>0.09</v>
      </c>
      <c r="G1461" s="9">
        <f t="shared" si="67"/>
        <v>9.1</v>
      </c>
      <c r="H1461" s="9">
        <f>G1461*D1461</f>
        <v>3394.2999999999997</v>
      </c>
      <c r="I1461" s="22"/>
      <c r="P1461" s="1" t="str">
        <f t="shared" si="68"/>
        <v>39150MumbaiBulb</v>
      </c>
      <c r="Q1461" s="1">
        <v>39150</v>
      </c>
      <c r="R1461" s="1" t="s">
        <v>1647</v>
      </c>
      <c r="S1461" s="1" t="s">
        <v>1649</v>
      </c>
      <c r="T1461">
        <v>351</v>
      </c>
    </row>
    <row r="1462" spans="1:20" x14ac:dyDescent="0.3">
      <c r="A1462" s="8">
        <v>39154</v>
      </c>
      <c r="B1462" s="8" t="s">
        <v>1646</v>
      </c>
      <c r="C1462" s="8" t="s">
        <v>1650</v>
      </c>
      <c r="D1462" s="9">
        <f t="shared" si="66"/>
        <v>345</v>
      </c>
      <c r="E1462" s="9">
        <f>LOOKUP(C1462,$X$3:$AA$4)</f>
        <v>500</v>
      </c>
      <c r="F1462" s="16">
        <f>INDEX($J$3:$N$7,MATCH(B1462,$J$3:$J$7,0),MATCH(C1462,$J$3:$N$3,0))</f>
        <v>0.24</v>
      </c>
      <c r="G1462" s="9">
        <f t="shared" si="67"/>
        <v>380</v>
      </c>
      <c r="H1462" s="9">
        <f>G1462*D1462</f>
        <v>131100</v>
      </c>
      <c r="I1462" s="22"/>
      <c r="P1462" s="1" t="str">
        <f t="shared" si="68"/>
        <v>39160Agraiphone</v>
      </c>
      <c r="Q1462" s="1">
        <v>39160</v>
      </c>
      <c r="R1462" s="1" t="s">
        <v>1654</v>
      </c>
      <c r="S1462" s="1" t="s">
        <v>1650</v>
      </c>
      <c r="T1462">
        <v>292</v>
      </c>
    </row>
    <row r="1463" spans="1:20" x14ac:dyDescent="0.3">
      <c r="A1463" s="8">
        <v>39154</v>
      </c>
      <c r="B1463" s="8" t="s">
        <v>1646</v>
      </c>
      <c r="C1463" s="8" t="s">
        <v>1651</v>
      </c>
      <c r="D1463" s="9">
        <f t="shared" si="66"/>
        <v>174</v>
      </c>
      <c r="E1463" s="9">
        <f>LOOKUP(C1463,$X$3:$AA$4)</f>
        <v>10</v>
      </c>
      <c r="F1463" s="16">
        <f>INDEX($J$3:$N$7,MATCH(B1463,$J$3:$J$7,0),MATCH(C1463,$J$3:$N$3,0))</f>
        <v>0.33</v>
      </c>
      <c r="G1463" s="9">
        <f t="shared" si="67"/>
        <v>6.6999999999999993</v>
      </c>
      <c r="H1463" s="9">
        <f>G1463*D1463</f>
        <v>1165.8</v>
      </c>
      <c r="I1463" s="22"/>
      <c r="P1463" s="1" t="str">
        <f t="shared" si="68"/>
        <v>39190Mumbaiiphone</v>
      </c>
      <c r="Q1463" s="1">
        <v>39190</v>
      </c>
      <c r="R1463" s="1" t="s">
        <v>1647</v>
      </c>
      <c r="S1463" s="1" t="s">
        <v>1650</v>
      </c>
      <c r="T1463">
        <v>133</v>
      </c>
    </row>
    <row r="1464" spans="1:20" x14ac:dyDescent="0.3">
      <c r="A1464" s="8">
        <v>39154</v>
      </c>
      <c r="B1464" s="8" t="s">
        <v>1647</v>
      </c>
      <c r="C1464" s="8" t="s">
        <v>1648</v>
      </c>
      <c r="D1464" s="9">
        <f t="shared" si="66"/>
        <v>386</v>
      </c>
      <c r="E1464" s="9">
        <f>LOOKUP(C1464,$X$3:$AA$4)</f>
        <v>200</v>
      </c>
      <c r="F1464" s="16">
        <f>INDEX($J$3:$N$7,MATCH(B1464,$J$3:$J$7,0),MATCH(C1464,$J$3:$N$3,0))</f>
        <v>0.1</v>
      </c>
      <c r="G1464" s="9">
        <f t="shared" si="67"/>
        <v>180</v>
      </c>
      <c r="H1464" s="9">
        <f>G1464*D1464</f>
        <v>69480</v>
      </c>
      <c r="I1464" s="22"/>
      <c r="P1464" s="1" t="str">
        <f t="shared" si="68"/>
        <v>39066DelhiBulb</v>
      </c>
      <c r="Q1464" s="1">
        <v>39066</v>
      </c>
      <c r="R1464" s="1" t="s">
        <v>1646</v>
      </c>
      <c r="S1464" s="1" t="s">
        <v>1649</v>
      </c>
      <c r="T1464">
        <v>443</v>
      </c>
    </row>
    <row r="1465" spans="1:20" x14ac:dyDescent="0.3">
      <c r="A1465" s="8">
        <v>39154</v>
      </c>
      <c r="B1465" s="8" t="s">
        <v>1647</v>
      </c>
      <c r="C1465" s="8" t="s">
        <v>1649</v>
      </c>
      <c r="D1465" s="9">
        <f t="shared" si="66"/>
        <v>500</v>
      </c>
      <c r="E1465" s="9">
        <f>LOOKUP(C1465,$X$3:$AA$4)</f>
        <v>10</v>
      </c>
      <c r="F1465" s="16">
        <f>INDEX($J$3:$N$7,MATCH(B1465,$J$3:$J$7,0),MATCH(C1465,$J$3:$N$3,0))</f>
        <v>0.05</v>
      </c>
      <c r="G1465" s="9">
        <f t="shared" si="67"/>
        <v>9.5</v>
      </c>
      <c r="H1465" s="9">
        <f>G1465*D1465</f>
        <v>4750</v>
      </c>
      <c r="I1465" s="22"/>
      <c r="P1465" s="1" t="str">
        <f t="shared" si="68"/>
        <v>39084DelhiBulb</v>
      </c>
      <c r="Q1465" s="1">
        <v>39084</v>
      </c>
      <c r="R1465" s="1" t="s">
        <v>1646</v>
      </c>
      <c r="S1465" s="1" t="s">
        <v>1649</v>
      </c>
      <c r="T1465">
        <v>141</v>
      </c>
    </row>
    <row r="1466" spans="1:20" x14ac:dyDescent="0.3">
      <c r="A1466" s="8">
        <v>39154</v>
      </c>
      <c r="B1466" s="8" t="s">
        <v>1647</v>
      </c>
      <c r="C1466" s="8" t="s">
        <v>1650</v>
      </c>
      <c r="D1466" s="9">
        <f t="shared" si="66"/>
        <v>372</v>
      </c>
      <c r="E1466" s="9">
        <f>LOOKUP(C1466,$X$3:$AA$4)</f>
        <v>500</v>
      </c>
      <c r="F1466" s="16">
        <f>INDEX($J$3:$N$7,MATCH(B1466,$J$3:$J$7,0),MATCH(C1466,$J$3:$N$3,0))</f>
        <v>0.2</v>
      </c>
      <c r="G1466" s="9">
        <f t="shared" si="67"/>
        <v>400</v>
      </c>
      <c r="H1466" s="9">
        <f>G1466*D1466</f>
        <v>148800</v>
      </c>
      <c r="I1466" s="22"/>
      <c r="P1466" s="1" t="str">
        <f t="shared" si="68"/>
        <v>39097MumbaiChair</v>
      </c>
      <c r="Q1466" s="1">
        <v>39097</v>
      </c>
      <c r="R1466" s="1" t="s">
        <v>1647</v>
      </c>
      <c r="S1466" s="1" t="s">
        <v>1651</v>
      </c>
      <c r="T1466">
        <v>209</v>
      </c>
    </row>
    <row r="1467" spans="1:20" x14ac:dyDescent="0.3">
      <c r="A1467" s="8">
        <v>39154</v>
      </c>
      <c r="B1467" s="8" t="s">
        <v>1647</v>
      </c>
      <c r="C1467" s="8" t="s">
        <v>1651</v>
      </c>
      <c r="D1467" s="9">
        <f t="shared" si="66"/>
        <v>441</v>
      </c>
      <c r="E1467" s="9">
        <f>LOOKUP(C1467,$X$3:$AA$4)</f>
        <v>10</v>
      </c>
      <c r="F1467" s="16">
        <f>INDEX($J$3:$N$7,MATCH(B1467,$J$3:$J$7,0),MATCH(C1467,$J$3:$N$3,0))</f>
        <v>0.4</v>
      </c>
      <c r="G1467" s="9">
        <f t="shared" si="67"/>
        <v>6</v>
      </c>
      <c r="H1467" s="9">
        <f>G1467*D1467</f>
        <v>2646</v>
      </c>
      <c r="I1467" s="22"/>
      <c r="P1467" s="1" t="str">
        <f t="shared" si="68"/>
        <v>39105Jaipuriphone</v>
      </c>
      <c r="Q1467" s="1">
        <v>39105</v>
      </c>
      <c r="R1467" s="1" t="s">
        <v>1653</v>
      </c>
      <c r="S1467" s="1" t="s">
        <v>1650</v>
      </c>
      <c r="T1467">
        <v>218</v>
      </c>
    </row>
    <row r="1468" spans="1:20" x14ac:dyDescent="0.3">
      <c r="A1468" s="8">
        <v>39154</v>
      </c>
      <c r="B1468" s="8" t="s">
        <v>1653</v>
      </c>
      <c r="C1468" s="8" t="s">
        <v>1648</v>
      </c>
      <c r="D1468" s="9">
        <f t="shared" si="66"/>
        <v>227</v>
      </c>
      <c r="E1468" s="9">
        <f>LOOKUP(C1468,$X$3:$AA$4)</f>
        <v>200</v>
      </c>
      <c r="F1468" s="16">
        <f>INDEX($J$3:$N$7,MATCH(B1468,$J$3:$J$7,0),MATCH(C1468,$J$3:$N$3,0))</f>
        <v>0.09</v>
      </c>
      <c r="G1468" s="9">
        <f t="shared" si="67"/>
        <v>182</v>
      </c>
      <c r="H1468" s="9">
        <f>G1468*D1468</f>
        <v>41314</v>
      </c>
      <c r="I1468" s="22"/>
      <c r="P1468" s="1" t="str">
        <f t="shared" si="68"/>
        <v>39150JaipurLaptop</v>
      </c>
      <c r="Q1468" s="1">
        <v>39150</v>
      </c>
      <c r="R1468" s="1" t="s">
        <v>1653</v>
      </c>
      <c r="S1468" s="1" t="s">
        <v>1648</v>
      </c>
      <c r="T1468">
        <v>321</v>
      </c>
    </row>
    <row r="1469" spans="1:20" x14ac:dyDescent="0.3">
      <c r="A1469" s="8">
        <v>39154</v>
      </c>
      <c r="B1469" s="8" t="s">
        <v>1653</v>
      </c>
      <c r="C1469" s="8" t="s">
        <v>1649</v>
      </c>
      <c r="D1469" s="9">
        <f t="shared" si="66"/>
        <v>449</v>
      </c>
      <c r="E1469" s="9">
        <f>LOOKUP(C1469,$X$3:$AA$4)</f>
        <v>10</v>
      </c>
      <c r="F1469" s="16">
        <f>INDEX($J$3:$N$7,MATCH(B1469,$J$3:$J$7,0),MATCH(C1469,$J$3:$N$3,0))</f>
        <v>0.08</v>
      </c>
      <c r="G1469" s="9">
        <f t="shared" si="67"/>
        <v>9.2000000000000011</v>
      </c>
      <c r="H1469" s="9">
        <f>G1469*D1469</f>
        <v>4130.8</v>
      </c>
      <c r="I1469" s="22"/>
      <c r="P1469" s="1" t="str">
        <f t="shared" si="68"/>
        <v>39104AgraChair</v>
      </c>
      <c r="Q1469" s="1">
        <v>39104</v>
      </c>
      <c r="R1469" s="1" t="s">
        <v>1654</v>
      </c>
      <c r="S1469" s="1" t="s">
        <v>1651</v>
      </c>
      <c r="T1469">
        <v>288</v>
      </c>
    </row>
    <row r="1470" spans="1:20" x14ac:dyDescent="0.3">
      <c r="A1470" s="8">
        <v>39154</v>
      </c>
      <c r="B1470" s="8" t="s">
        <v>1653</v>
      </c>
      <c r="C1470" s="8" t="s">
        <v>1650</v>
      </c>
      <c r="D1470" s="9">
        <f t="shared" si="66"/>
        <v>179</v>
      </c>
      <c r="E1470" s="9">
        <f>LOOKUP(C1470,$X$3:$AA$4)</f>
        <v>500</v>
      </c>
      <c r="F1470" s="16">
        <f>INDEX($J$3:$N$7,MATCH(B1470,$J$3:$J$7,0),MATCH(C1470,$J$3:$N$3,0))</f>
        <v>0.2</v>
      </c>
      <c r="G1470" s="9">
        <f t="shared" si="67"/>
        <v>400</v>
      </c>
      <c r="H1470" s="9">
        <f>G1470*D1470</f>
        <v>71600</v>
      </c>
      <c r="I1470" s="22"/>
      <c r="P1470" s="1" t="str">
        <f t="shared" si="68"/>
        <v>39158MumbaiLaptop</v>
      </c>
      <c r="Q1470" s="1">
        <v>39158</v>
      </c>
      <c r="R1470" s="1" t="s">
        <v>1647</v>
      </c>
      <c r="S1470" s="1" t="s">
        <v>1648</v>
      </c>
      <c r="T1470">
        <v>239</v>
      </c>
    </row>
    <row r="1471" spans="1:20" x14ac:dyDescent="0.3">
      <c r="A1471" s="8">
        <v>39154</v>
      </c>
      <c r="B1471" s="8" t="s">
        <v>1653</v>
      </c>
      <c r="C1471" s="8" t="s">
        <v>1651</v>
      </c>
      <c r="D1471" s="9">
        <f t="shared" si="66"/>
        <v>228</v>
      </c>
      <c r="E1471" s="9">
        <f>LOOKUP(C1471,$X$3:$AA$4)</f>
        <v>10</v>
      </c>
      <c r="F1471" s="16">
        <f>INDEX($J$3:$N$7,MATCH(B1471,$J$3:$J$7,0),MATCH(C1471,$J$3:$N$3,0))</f>
        <v>0.36</v>
      </c>
      <c r="G1471" s="9">
        <f t="shared" si="67"/>
        <v>6.4</v>
      </c>
      <c r="H1471" s="9">
        <f>G1471*D1471</f>
        <v>1459.2</v>
      </c>
      <c r="I1471" s="22"/>
      <c r="P1471" s="1" t="str">
        <f t="shared" si="68"/>
        <v>39147Mumbaiiphone</v>
      </c>
      <c r="Q1471" s="1">
        <v>39147</v>
      </c>
      <c r="R1471" s="1" t="s">
        <v>1647</v>
      </c>
      <c r="S1471" s="1" t="s">
        <v>1650</v>
      </c>
      <c r="T1471">
        <v>356</v>
      </c>
    </row>
    <row r="1472" spans="1:20" x14ac:dyDescent="0.3">
      <c r="A1472" s="8">
        <v>39154</v>
      </c>
      <c r="B1472" s="8" t="s">
        <v>1654</v>
      </c>
      <c r="C1472" s="8" t="s">
        <v>1648</v>
      </c>
      <c r="D1472" s="9">
        <f t="shared" si="66"/>
        <v>411</v>
      </c>
      <c r="E1472" s="9">
        <f>LOOKUP(C1472,$X$3:$AA$4)</f>
        <v>200</v>
      </c>
      <c r="F1472" s="16">
        <f>INDEX($J$3:$N$7,MATCH(B1472,$J$3:$J$7,0),MATCH(C1472,$J$3:$N$3,0))</f>
        <v>0.05</v>
      </c>
      <c r="G1472" s="9">
        <f t="shared" si="67"/>
        <v>190</v>
      </c>
      <c r="H1472" s="9">
        <f>G1472*D1472</f>
        <v>78090</v>
      </c>
      <c r="I1472" s="22"/>
      <c r="P1472" s="1" t="str">
        <f t="shared" si="68"/>
        <v>39114AgraLaptop</v>
      </c>
      <c r="Q1472" s="1">
        <v>39114</v>
      </c>
      <c r="R1472" s="1" t="s">
        <v>1654</v>
      </c>
      <c r="S1472" s="1" t="s">
        <v>1648</v>
      </c>
      <c r="T1472">
        <v>138</v>
      </c>
    </row>
    <row r="1473" spans="1:20" x14ac:dyDescent="0.3">
      <c r="A1473" s="8">
        <v>39154</v>
      </c>
      <c r="B1473" s="8" t="s">
        <v>1654</v>
      </c>
      <c r="C1473" s="8" t="s">
        <v>1649</v>
      </c>
      <c r="D1473" s="9">
        <f t="shared" si="66"/>
        <v>118</v>
      </c>
      <c r="E1473" s="9">
        <f>LOOKUP(C1473,$X$3:$AA$4)</f>
        <v>10</v>
      </c>
      <c r="F1473" s="16">
        <f>INDEX($J$3:$N$7,MATCH(B1473,$J$3:$J$7,0),MATCH(C1473,$J$3:$N$3,0))</f>
        <v>0.06</v>
      </c>
      <c r="G1473" s="9">
        <f t="shared" si="67"/>
        <v>9.3999999999999986</v>
      </c>
      <c r="H1473" s="9">
        <f>G1473*D1473</f>
        <v>1109.1999999999998</v>
      </c>
      <c r="I1473" s="22"/>
      <c r="P1473" s="1" t="str">
        <f t="shared" si="68"/>
        <v>39152DelhiLaptop</v>
      </c>
      <c r="Q1473" s="1">
        <v>39152</v>
      </c>
      <c r="R1473" s="1" t="s">
        <v>1646</v>
      </c>
      <c r="S1473" s="1" t="s">
        <v>1648</v>
      </c>
      <c r="T1473">
        <v>498</v>
      </c>
    </row>
    <row r="1474" spans="1:20" x14ac:dyDescent="0.3">
      <c r="A1474" s="8">
        <v>39154</v>
      </c>
      <c r="B1474" s="8" t="s">
        <v>1654</v>
      </c>
      <c r="C1474" s="8" t="s">
        <v>1650</v>
      </c>
      <c r="D1474" s="9">
        <f t="shared" si="66"/>
        <v>254</v>
      </c>
      <c r="E1474" s="9">
        <f>LOOKUP(C1474,$X$3:$AA$4)</f>
        <v>500</v>
      </c>
      <c r="F1474" s="16">
        <f>INDEX($J$3:$N$7,MATCH(B1474,$J$3:$J$7,0),MATCH(C1474,$J$3:$N$3,0))</f>
        <v>0.25</v>
      </c>
      <c r="G1474" s="9">
        <f t="shared" si="67"/>
        <v>375</v>
      </c>
      <c r="H1474" s="9">
        <f>G1474*D1474</f>
        <v>95250</v>
      </c>
      <c r="I1474" s="22"/>
      <c r="P1474" s="1" t="str">
        <f t="shared" si="68"/>
        <v>39144JaipurBulb</v>
      </c>
      <c r="Q1474" s="1">
        <v>39144</v>
      </c>
      <c r="R1474" s="1" t="s">
        <v>1653</v>
      </c>
      <c r="S1474" s="1" t="s">
        <v>1649</v>
      </c>
      <c r="T1474">
        <v>118</v>
      </c>
    </row>
    <row r="1475" spans="1:20" x14ac:dyDescent="0.3">
      <c r="A1475" s="8">
        <v>39154</v>
      </c>
      <c r="B1475" s="8" t="s">
        <v>1654</v>
      </c>
      <c r="C1475" s="8" t="s">
        <v>1651</v>
      </c>
      <c r="D1475" s="9">
        <f t="shared" si="66"/>
        <v>196</v>
      </c>
      <c r="E1475" s="9">
        <f>LOOKUP(C1475,$X$3:$AA$4)</f>
        <v>10</v>
      </c>
      <c r="F1475" s="16">
        <f>INDEX($J$3:$N$7,MATCH(B1475,$J$3:$J$7,0),MATCH(C1475,$J$3:$N$3,0))</f>
        <v>0.4</v>
      </c>
      <c r="G1475" s="9">
        <f t="shared" si="67"/>
        <v>6</v>
      </c>
      <c r="H1475" s="9">
        <f>G1475*D1475</f>
        <v>1176</v>
      </c>
      <c r="I1475" s="22"/>
      <c r="P1475" s="1" t="str">
        <f t="shared" si="68"/>
        <v>39167JaipurChair</v>
      </c>
      <c r="Q1475" s="1">
        <v>39167</v>
      </c>
      <c r="R1475" s="1" t="s">
        <v>1653</v>
      </c>
      <c r="S1475" s="1" t="s">
        <v>1651</v>
      </c>
      <c r="T1475">
        <v>480</v>
      </c>
    </row>
    <row r="1476" spans="1:20" x14ac:dyDescent="0.3">
      <c r="A1476" s="8">
        <v>39155</v>
      </c>
      <c r="B1476" s="8" t="s">
        <v>1646</v>
      </c>
      <c r="C1476" s="8" t="s">
        <v>1648</v>
      </c>
      <c r="D1476" s="9">
        <f t="shared" si="66"/>
        <v>435</v>
      </c>
      <c r="E1476" s="9">
        <f>LOOKUP(C1476,$X$3:$AA$4)</f>
        <v>200</v>
      </c>
      <c r="F1476" s="16">
        <f>INDEX($J$3:$N$7,MATCH(B1476,$J$3:$J$7,0),MATCH(C1476,$J$3:$N$3,0))</f>
        <v>0.13</v>
      </c>
      <c r="G1476" s="9">
        <f t="shared" si="67"/>
        <v>174</v>
      </c>
      <c r="H1476" s="9">
        <f>G1476*D1476</f>
        <v>75690</v>
      </c>
      <c r="I1476" s="22"/>
      <c r="P1476" s="1" t="str">
        <f t="shared" si="68"/>
        <v>39087JaipurLaptop</v>
      </c>
      <c r="Q1476" s="1">
        <v>39087</v>
      </c>
      <c r="R1476" s="1" t="s">
        <v>1653</v>
      </c>
      <c r="S1476" s="1" t="s">
        <v>1648</v>
      </c>
      <c r="T1476">
        <v>141</v>
      </c>
    </row>
    <row r="1477" spans="1:20" x14ac:dyDescent="0.3">
      <c r="A1477" s="8">
        <v>39155</v>
      </c>
      <c r="B1477" s="8" t="s">
        <v>1646</v>
      </c>
      <c r="C1477" s="8" t="s">
        <v>1649</v>
      </c>
      <c r="D1477" s="9">
        <f t="shared" ref="D1477:D1540" si="69">VLOOKUP(A1477&amp;B1477&amp;C1477,$P$4:$T$2061,5,0)</f>
        <v>261</v>
      </c>
      <c r="E1477" s="9">
        <f>LOOKUP(C1477,$X$3:$AA$4)</f>
        <v>10</v>
      </c>
      <c r="F1477" s="16">
        <f>INDEX($J$3:$N$7,MATCH(B1477,$J$3:$J$7,0),MATCH(C1477,$J$3:$N$3,0))</f>
        <v>0.09</v>
      </c>
      <c r="G1477" s="9">
        <f t="shared" ref="G1477:G1540" si="70">E1477*(1-F1477)</f>
        <v>9.1</v>
      </c>
      <c r="H1477" s="9">
        <f>G1477*D1477</f>
        <v>2375.1</v>
      </c>
      <c r="I1477" s="22"/>
      <c r="P1477" s="1" t="str">
        <f t="shared" ref="P1477:P1540" si="71">Q1477&amp;R1477&amp;S1477</f>
        <v>39099Mumbaiiphone</v>
      </c>
      <c r="Q1477" s="1">
        <v>39099</v>
      </c>
      <c r="R1477" s="1" t="s">
        <v>1647</v>
      </c>
      <c r="S1477" s="1" t="s">
        <v>1650</v>
      </c>
      <c r="T1477">
        <v>450</v>
      </c>
    </row>
    <row r="1478" spans="1:20" x14ac:dyDescent="0.3">
      <c r="A1478" s="8">
        <v>39155</v>
      </c>
      <c r="B1478" s="8" t="s">
        <v>1646</v>
      </c>
      <c r="C1478" s="8" t="s">
        <v>1650</v>
      </c>
      <c r="D1478" s="9">
        <f t="shared" si="69"/>
        <v>304</v>
      </c>
      <c r="E1478" s="9">
        <f>LOOKUP(C1478,$X$3:$AA$4)</f>
        <v>500</v>
      </c>
      <c r="F1478" s="16">
        <f>INDEX($J$3:$N$7,MATCH(B1478,$J$3:$J$7,0),MATCH(C1478,$J$3:$N$3,0))</f>
        <v>0.24</v>
      </c>
      <c r="G1478" s="9">
        <f t="shared" si="70"/>
        <v>380</v>
      </c>
      <c r="H1478" s="9">
        <f>G1478*D1478</f>
        <v>115520</v>
      </c>
      <c r="I1478" s="22"/>
      <c r="P1478" s="1" t="str">
        <f t="shared" si="71"/>
        <v>39104MumbaiLaptop</v>
      </c>
      <c r="Q1478" s="1">
        <v>39104</v>
      </c>
      <c r="R1478" s="1" t="s">
        <v>1647</v>
      </c>
      <c r="S1478" s="1" t="s">
        <v>1648</v>
      </c>
      <c r="T1478">
        <v>329</v>
      </c>
    </row>
    <row r="1479" spans="1:20" x14ac:dyDescent="0.3">
      <c r="A1479" s="8">
        <v>39155</v>
      </c>
      <c r="B1479" s="8" t="s">
        <v>1646</v>
      </c>
      <c r="C1479" s="8" t="s">
        <v>1651</v>
      </c>
      <c r="D1479" s="9">
        <f t="shared" si="69"/>
        <v>335</v>
      </c>
      <c r="E1479" s="9">
        <f>LOOKUP(C1479,$X$3:$AA$4)</f>
        <v>10</v>
      </c>
      <c r="F1479" s="16">
        <f>INDEX($J$3:$N$7,MATCH(B1479,$J$3:$J$7,0),MATCH(C1479,$J$3:$N$3,0))</f>
        <v>0.33</v>
      </c>
      <c r="G1479" s="9">
        <f t="shared" si="70"/>
        <v>6.6999999999999993</v>
      </c>
      <c r="H1479" s="9">
        <f>G1479*D1479</f>
        <v>2244.4999999999995</v>
      </c>
      <c r="I1479" s="22"/>
      <c r="P1479" s="1" t="str">
        <f t="shared" si="71"/>
        <v>39106AgraChair</v>
      </c>
      <c r="Q1479" s="1">
        <v>39106</v>
      </c>
      <c r="R1479" s="1" t="s">
        <v>1654</v>
      </c>
      <c r="S1479" s="1" t="s">
        <v>1651</v>
      </c>
      <c r="T1479">
        <v>128</v>
      </c>
    </row>
    <row r="1480" spans="1:20" x14ac:dyDescent="0.3">
      <c r="A1480" s="8">
        <v>39155</v>
      </c>
      <c r="B1480" s="8" t="s">
        <v>1647</v>
      </c>
      <c r="C1480" s="8" t="s">
        <v>1648</v>
      </c>
      <c r="D1480" s="9">
        <f t="shared" si="69"/>
        <v>341</v>
      </c>
      <c r="E1480" s="9">
        <f>LOOKUP(C1480,$X$3:$AA$4)</f>
        <v>200</v>
      </c>
      <c r="F1480" s="16">
        <f>INDEX($J$3:$N$7,MATCH(B1480,$J$3:$J$7,0),MATCH(C1480,$J$3:$N$3,0))</f>
        <v>0.1</v>
      </c>
      <c r="G1480" s="9">
        <f t="shared" si="70"/>
        <v>180</v>
      </c>
      <c r="H1480" s="9">
        <f>G1480*D1480</f>
        <v>61380</v>
      </c>
      <c r="I1480" s="22"/>
      <c r="P1480" s="1" t="str">
        <f t="shared" si="71"/>
        <v>39125DelhiLaptop</v>
      </c>
      <c r="Q1480" s="1">
        <v>39125</v>
      </c>
      <c r="R1480" s="1" t="s">
        <v>1646</v>
      </c>
      <c r="S1480" s="1" t="s">
        <v>1648</v>
      </c>
      <c r="T1480">
        <v>136</v>
      </c>
    </row>
    <row r="1481" spans="1:20" x14ac:dyDescent="0.3">
      <c r="A1481" s="8">
        <v>39155</v>
      </c>
      <c r="B1481" s="8" t="s">
        <v>1647</v>
      </c>
      <c r="C1481" s="8" t="s">
        <v>1649</v>
      </c>
      <c r="D1481" s="9">
        <f t="shared" si="69"/>
        <v>317</v>
      </c>
      <c r="E1481" s="9">
        <f>LOOKUP(C1481,$X$3:$AA$4)</f>
        <v>10</v>
      </c>
      <c r="F1481" s="16">
        <f>INDEX($J$3:$N$7,MATCH(B1481,$J$3:$J$7,0),MATCH(C1481,$J$3:$N$3,0))</f>
        <v>0.05</v>
      </c>
      <c r="G1481" s="9">
        <f t="shared" si="70"/>
        <v>9.5</v>
      </c>
      <c r="H1481" s="9">
        <f>G1481*D1481</f>
        <v>3011.5</v>
      </c>
      <c r="I1481" s="22"/>
      <c r="P1481" s="1" t="str">
        <f t="shared" si="71"/>
        <v>39070JaipurChair</v>
      </c>
      <c r="Q1481" s="1">
        <v>39070</v>
      </c>
      <c r="R1481" s="1" t="s">
        <v>1653</v>
      </c>
      <c r="S1481" s="1" t="s">
        <v>1651</v>
      </c>
      <c r="T1481">
        <v>199</v>
      </c>
    </row>
    <row r="1482" spans="1:20" x14ac:dyDescent="0.3">
      <c r="A1482" s="8">
        <v>39155</v>
      </c>
      <c r="B1482" s="8" t="s">
        <v>1647</v>
      </c>
      <c r="C1482" s="8" t="s">
        <v>1650</v>
      </c>
      <c r="D1482" s="9">
        <f t="shared" si="69"/>
        <v>386</v>
      </c>
      <c r="E1482" s="9">
        <f>LOOKUP(C1482,$X$3:$AA$4)</f>
        <v>500</v>
      </c>
      <c r="F1482" s="16">
        <f>INDEX($J$3:$N$7,MATCH(B1482,$J$3:$J$7,0),MATCH(C1482,$J$3:$N$3,0))</f>
        <v>0.2</v>
      </c>
      <c r="G1482" s="9">
        <f t="shared" si="70"/>
        <v>400</v>
      </c>
      <c r="H1482" s="9">
        <f>G1482*D1482</f>
        <v>154400</v>
      </c>
      <c r="I1482" s="22"/>
      <c r="P1482" s="1" t="str">
        <f t="shared" si="71"/>
        <v>39109DelhiChair</v>
      </c>
      <c r="Q1482" s="1">
        <v>39109</v>
      </c>
      <c r="R1482" s="1" t="s">
        <v>1646</v>
      </c>
      <c r="S1482" s="1" t="s">
        <v>1651</v>
      </c>
      <c r="T1482">
        <v>303</v>
      </c>
    </row>
    <row r="1483" spans="1:20" x14ac:dyDescent="0.3">
      <c r="A1483" s="8">
        <v>39155</v>
      </c>
      <c r="B1483" s="8" t="s">
        <v>1647</v>
      </c>
      <c r="C1483" s="8" t="s">
        <v>1651</v>
      </c>
      <c r="D1483" s="9">
        <f t="shared" si="69"/>
        <v>174</v>
      </c>
      <c r="E1483" s="9">
        <f>LOOKUP(C1483,$X$3:$AA$4)</f>
        <v>10</v>
      </c>
      <c r="F1483" s="16">
        <f>INDEX($J$3:$N$7,MATCH(B1483,$J$3:$J$7,0),MATCH(C1483,$J$3:$N$3,0))</f>
        <v>0.4</v>
      </c>
      <c r="G1483" s="9">
        <f t="shared" si="70"/>
        <v>6</v>
      </c>
      <c r="H1483" s="9">
        <f>G1483*D1483</f>
        <v>1044</v>
      </c>
      <c r="I1483" s="22"/>
      <c r="P1483" s="1" t="str">
        <f t="shared" si="71"/>
        <v>39166MumbaiLaptop</v>
      </c>
      <c r="Q1483" s="1">
        <v>39166</v>
      </c>
      <c r="R1483" s="1" t="s">
        <v>1647</v>
      </c>
      <c r="S1483" s="1" t="s">
        <v>1648</v>
      </c>
      <c r="T1483">
        <v>431</v>
      </c>
    </row>
    <row r="1484" spans="1:20" x14ac:dyDescent="0.3">
      <c r="A1484" s="8">
        <v>39155</v>
      </c>
      <c r="B1484" s="8" t="s">
        <v>1653</v>
      </c>
      <c r="C1484" s="8" t="s">
        <v>1648</v>
      </c>
      <c r="D1484" s="9">
        <f t="shared" si="69"/>
        <v>241</v>
      </c>
      <c r="E1484" s="9">
        <f>LOOKUP(C1484,$X$3:$AA$4)</f>
        <v>200</v>
      </c>
      <c r="F1484" s="16">
        <f>INDEX($J$3:$N$7,MATCH(B1484,$J$3:$J$7,0),MATCH(C1484,$J$3:$N$3,0))</f>
        <v>0.09</v>
      </c>
      <c r="G1484" s="9">
        <f t="shared" si="70"/>
        <v>182</v>
      </c>
      <c r="H1484" s="9">
        <f>G1484*D1484</f>
        <v>43862</v>
      </c>
      <c r="I1484" s="22"/>
      <c r="P1484" s="1" t="str">
        <f t="shared" si="71"/>
        <v>39079DelhiLaptop</v>
      </c>
      <c r="Q1484" s="1">
        <v>39079</v>
      </c>
      <c r="R1484" s="1" t="s">
        <v>1646</v>
      </c>
      <c r="S1484" s="1" t="s">
        <v>1648</v>
      </c>
      <c r="T1484">
        <v>443</v>
      </c>
    </row>
    <row r="1485" spans="1:20" x14ac:dyDescent="0.3">
      <c r="A1485" s="8">
        <v>39155</v>
      </c>
      <c r="B1485" s="8" t="s">
        <v>1653</v>
      </c>
      <c r="C1485" s="8" t="s">
        <v>1649</v>
      </c>
      <c r="D1485" s="9">
        <f t="shared" si="69"/>
        <v>327</v>
      </c>
      <c r="E1485" s="9">
        <f>LOOKUP(C1485,$X$3:$AA$4)</f>
        <v>10</v>
      </c>
      <c r="F1485" s="16">
        <f>INDEX($J$3:$N$7,MATCH(B1485,$J$3:$J$7,0),MATCH(C1485,$J$3:$N$3,0))</f>
        <v>0.08</v>
      </c>
      <c r="G1485" s="9">
        <f t="shared" si="70"/>
        <v>9.2000000000000011</v>
      </c>
      <c r="H1485" s="9">
        <f>G1485*D1485</f>
        <v>3008.4000000000005</v>
      </c>
      <c r="I1485" s="22"/>
      <c r="P1485" s="1" t="str">
        <f t="shared" si="71"/>
        <v>39116JaipurBulb</v>
      </c>
      <c r="Q1485" s="1">
        <v>39116</v>
      </c>
      <c r="R1485" s="1" t="s">
        <v>1653</v>
      </c>
      <c r="S1485" s="1" t="s">
        <v>1649</v>
      </c>
      <c r="T1485">
        <v>451</v>
      </c>
    </row>
    <row r="1486" spans="1:20" x14ac:dyDescent="0.3">
      <c r="A1486" s="8">
        <v>39155</v>
      </c>
      <c r="B1486" s="8" t="s">
        <v>1653</v>
      </c>
      <c r="C1486" s="8" t="s">
        <v>1650</v>
      </c>
      <c r="D1486" s="9">
        <f t="shared" si="69"/>
        <v>151</v>
      </c>
      <c r="E1486" s="9">
        <f>LOOKUP(C1486,$X$3:$AA$4)</f>
        <v>500</v>
      </c>
      <c r="F1486" s="16">
        <f>INDEX($J$3:$N$7,MATCH(B1486,$J$3:$J$7,0),MATCH(C1486,$J$3:$N$3,0))</f>
        <v>0.2</v>
      </c>
      <c r="G1486" s="9">
        <f t="shared" si="70"/>
        <v>400</v>
      </c>
      <c r="H1486" s="9">
        <f>G1486*D1486</f>
        <v>60400</v>
      </c>
      <c r="I1486" s="22"/>
      <c r="P1486" s="1" t="str">
        <f t="shared" si="71"/>
        <v>39181MumbaiLaptop</v>
      </c>
      <c r="Q1486" s="1">
        <v>39181</v>
      </c>
      <c r="R1486" s="1" t="s">
        <v>1647</v>
      </c>
      <c r="S1486" s="1" t="s">
        <v>1648</v>
      </c>
      <c r="T1486">
        <v>293</v>
      </c>
    </row>
    <row r="1487" spans="1:20" x14ac:dyDescent="0.3">
      <c r="A1487" s="8">
        <v>39155</v>
      </c>
      <c r="B1487" s="8" t="s">
        <v>1653</v>
      </c>
      <c r="C1487" s="8" t="s">
        <v>1651</v>
      </c>
      <c r="D1487" s="9">
        <f t="shared" si="69"/>
        <v>409</v>
      </c>
      <c r="E1487" s="9">
        <f>LOOKUP(C1487,$X$3:$AA$4)</f>
        <v>10</v>
      </c>
      <c r="F1487" s="16">
        <f>INDEX($J$3:$N$7,MATCH(B1487,$J$3:$J$7,0),MATCH(C1487,$J$3:$N$3,0))</f>
        <v>0.36</v>
      </c>
      <c r="G1487" s="9">
        <f t="shared" si="70"/>
        <v>6.4</v>
      </c>
      <c r="H1487" s="9">
        <f>G1487*D1487</f>
        <v>2617.6000000000004</v>
      </c>
      <c r="I1487" s="22"/>
      <c r="P1487" s="1" t="str">
        <f t="shared" si="71"/>
        <v>39137AgraBulb</v>
      </c>
      <c r="Q1487" s="1">
        <v>39137</v>
      </c>
      <c r="R1487" s="1" t="s">
        <v>1654</v>
      </c>
      <c r="S1487" s="1" t="s">
        <v>1649</v>
      </c>
      <c r="T1487">
        <v>209</v>
      </c>
    </row>
    <row r="1488" spans="1:20" x14ac:dyDescent="0.3">
      <c r="A1488" s="8">
        <v>39155</v>
      </c>
      <c r="B1488" s="8" t="s">
        <v>1654</v>
      </c>
      <c r="C1488" s="8" t="s">
        <v>1648</v>
      </c>
      <c r="D1488" s="9">
        <f t="shared" si="69"/>
        <v>414</v>
      </c>
      <c r="E1488" s="9">
        <f>LOOKUP(C1488,$X$3:$AA$4)</f>
        <v>200</v>
      </c>
      <c r="F1488" s="16">
        <f>INDEX($J$3:$N$7,MATCH(B1488,$J$3:$J$7,0),MATCH(C1488,$J$3:$N$3,0))</f>
        <v>0.05</v>
      </c>
      <c r="G1488" s="9">
        <f t="shared" si="70"/>
        <v>190</v>
      </c>
      <c r="H1488" s="9">
        <f>G1488*D1488</f>
        <v>78660</v>
      </c>
      <c r="I1488" s="22"/>
      <c r="P1488" s="1" t="str">
        <f t="shared" si="71"/>
        <v>39149Agraiphone</v>
      </c>
      <c r="Q1488" s="1">
        <v>39149</v>
      </c>
      <c r="R1488" s="1" t="s">
        <v>1654</v>
      </c>
      <c r="S1488" s="1" t="s">
        <v>1650</v>
      </c>
      <c r="T1488">
        <v>453</v>
      </c>
    </row>
    <row r="1489" spans="1:20" x14ac:dyDescent="0.3">
      <c r="A1489" s="8">
        <v>39155</v>
      </c>
      <c r="B1489" s="8" t="s">
        <v>1654</v>
      </c>
      <c r="C1489" s="8" t="s">
        <v>1649</v>
      </c>
      <c r="D1489" s="9">
        <f t="shared" si="69"/>
        <v>229</v>
      </c>
      <c r="E1489" s="9">
        <f>LOOKUP(C1489,$X$3:$AA$4)</f>
        <v>10</v>
      </c>
      <c r="F1489" s="16">
        <f>INDEX($J$3:$N$7,MATCH(B1489,$J$3:$J$7,0),MATCH(C1489,$J$3:$N$3,0))</f>
        <v>0.06</v>
      </c>
      <c r="G1489" s="9">
        <f t="shared" si="70"/>
        <v>9.3999999999999986</v>
      </c>
      <c r="H1489" s="9">
        <f>G1489*D1489</f>
        <v>2152.5999999999995</v>
      </c>
      <c r="I1489" s="22"/>
      <c r="P1489" s="1" t="str">
        <f t="shared" si="71"/>
        <v>39150DelhiChair</v>
      </c>
      <c r="Q1489" s="1">
        <v>39150</v>
      </c>
      <c r="R1489" s="1" t="s">
        <v>1646</v>
      </c>
      <c r="S1489" s="1" t="s">
        <v>1651</v>
      </c>
      <c r="T1489">
        <v>185</v>
      </c>
    </row>
    <row r="1490" spans="1:20" x14ac:dyDescent="0.3">
      <c r="A1490" s="8">
        <v>39155</v>
      </c>
      <c r="B1490" s="8" t="s">
        <v>1654</v>
      </c>
      <c r="C1490" s="8" t="s">
        <v>1650</v>
      </c>
      <c r="D1490" s="9">
        <f t="shared" si="69"/>
        <v>491</v>
      </c>
      <c r="E1490" s="9">
        <f>LOOKUP(C1490,$X$3:$AA$4)</f>
        <v>500</v>
      </c>
      <c r="F1490" s="16">
        <f>INDEX($J$3:$N$7,MATCH(B1490,$J$3:$J$7,0),MATCH(C1490,$J$3:$N$3,0))</f>
        <v>0.25</v>
      </c>
      <c r="G1490" s="9">
        <f t="shared" si="70"/>
        <v>375</v>
      </c>
      <c r="H1490" s="9">
        <f>G1490*D1490</f>
        <v>184125</v>
      </c>
      <c r="I1490" s="22"/>
      <c r="P1490" s="1" t="str">
        <f t="shared" si="71"/>
        <v>39071DelhiBulb</v>
      </c>
      <c r="Q1490" s="1">
        <v>39071</v>
      </c>
      <c r="R1490" s="1" t="s">
        <v>1646</v>
      </c>
      <c r="S1490" s="1" t="s">
        <v>1649</v>
      </c>
      <c r="T1490">
        <v>335</v>
      </c>
    </row>
    <row r="1491" spans="1:20" x14ac:dyDescent="0.3">
      <c r="A1491" s="8">
        <v>39155</v>
      </c>
      <c r="B1491" s="8" t="s">
        <v>1654</v>
      </c>
      <c r="C1491" s="8" t="s">
        <v>1651</v>
      </c>
      <c r="D1491" s="9">
        <f t="shared" si="69"/>
        <v>450</v>
      </c>
      <c r="E1491" s="9">
        <f>LOOKUP(C1491,$X$3:$AA$4)</f>
        <v>10</v>
      </c>
      <c r="F1491" s="16">
        <f>INDEX($J$3:$N$7,MATCH(B1491,$J$3:$J$7,0),MATCH(C1491,$J$3:$N$3,0))</f>
        <v>0.4</v>
      </c>
      <c r="G1491" s="9">
        <f t="shared" si="70"/>
        <v>6</v>
      </c>
      <c r="H1491" s="9">
        <f>G1491*D1491</f>
        <v>2700</v>
      </c>
      <c r="I1491" s="22"/>
      <c r="P1491" s="1" t="str">
        <f t="shared" si="71"/>
        <v>39081JaipurLaptop</v>
      </c>
      <c r="Q1491" s="1">
        <v>39081</v>
      </c>
      <c r="R1491" s="1" t="s">
        <v>1653</v>
      </c>
      <c r="S1491" s="1" t="s">
        <v>1648</v>
      </c>
      <c r="T1491">
        <v>397</v>
      </c>
    </row>
    <row r="1492" spans="1:20" x14ac:dyDescent="0.3">
      <c r="A1492" s="8">
        <v>39156</v>
      </c>
      <c r="B1492" s="8" t="s">
        <v>1646</v>
      </c>
      <c r="C1492" s="8" t="s">
        <v>1648</v>
      </c>
      <c r="D1492" s="9">
        <f t="shared" si="69"/>
        <v>178</v>
      </c>
      <c r="E1492" s="9">
        <f>LOOKUP(C1492,$X$3:$AA$4)</f>
        <v>200</v>
      </c>
      <c r="F1492" s="16">
        <f>INDEX($J$3:$N$7,MATCH(B1492,$J$3:$J$7,0),MATCH(C1492,$J$3:$N$3,0))</f>
        <v>0.13</v>
      </c>
      <c r="G1492" s="9">
        <f t="shared" si="70"/>
        <v>174</v>
      </c>
      <c r="H1492" s="9">
        <f>G1492*D1492</f>
        <v>30972</v>
      </c>
      <c r="I1492" s="22"/>
      <c r="P1492" s="1" t="str">
        <f t="shared" si="71"/>
        <v>39111MumbaiChair</v>
      </c>
      <c r="Q1492" s="1">
        <v>39111</v>
      </c>
      <c r="R1492" s="1" t="s">
        <v>1647</v>
      </c>
      <c r="S1492" s="1" t="s">
        <v>1651</v>
      </c>
      <c r="T1492">
        <v>265</v>
      </c>
    </row>
    <row r="1493" spans="1:20" x14ac:dyDescent="0.3">
      <c r="A1493" s="8">
        <v>39156</v>
      </c>
      <c r="B1493" s="8" t="s">
        <v>1646</v>
      </c>
      <c r="C1493" s="8" t="s">
        <v>1649</v>
      </c>
      <c r="D1493" s="9">
        <f t="shared" si="69"/>
        <v>378</v>
      </c>
      <c r="E1493" s="9">
        <f>LOOKUP(C1493,$X$3:$AA$4)</f>
        <v>10</v>
      </c>
      <c r="F1493" s="16">
        <f>INDEX($J$3:$N$7,MATCH(B1493,$J$3:$J$7,0),MATCH(C1493,$J$3:$N$3,0))</f>
        <v>0.09</v>
      </c>
      <c r="G1493" s="9">
        <f t="shared" si="70"/>
        <v>9.1</v>
      </c>
      <c r="H1493" s="9">
        <f>G1493*D1493</f>
        <v>3439.7999999999997</v>
      </c>
      <c r="I1493" s="22"/>
      <c r="P1493" s="1" t="str">
        <f t="shared" si="71"/>
        <v>39146JaipurChair</v>
      </c>
      <c r="Q1493" s="1">
        <v>39146</v>
      </c>
      <c r="R1493" s="1" t="s">
        <v>1653</v>
      </c>
      <c r="S1493" s="1" t="s">
        <v>1651</v>
      </c>
      <c r="T1493">
        <v>451</v>
      </c>
    </row>
    <row r="1494" spans="1:20" x14ac:dyDescent="0.3">
      <c r="A1494" s="8">
        <v>39156</v>
      </c>
      <c r="B1494" s="8" t="s">
        <v>1646</v>
      </c>
      <c r="C1494" s="8" t="s">
        <v>1650</v>
      </c>
      <c r="D1494" s="9">
        <f t="shared" si="69"/>
        <v>188</v>
      </c>
      <c r="E1494" s="9">
        <f>LOOKUP(C1494,$X$3:$AA$4)</f>
        <v>500</v>
      </c>
      <c r="F1494" s="16">
        <f>INDEX($J$3:$N$7,MATCH(B1494,$J$3:$J$7,0),MATCH(C1494,$J$3:$N$3,0))</f>
        <v>0.24</v>
      </c>
      <c r="G1494" s="9">
        <f t="shared" si="70"/>
        <v>380</v>
      </c>
      <c r="H1494" s="9">
        <f>G1494*D1494</f>
        <v>71440</v>
      </c>
      <c r="I1494" s="22"/>
      <c r="P1494" s="1" t="str">
        <f t="shared" si="71"/>
        <v>39164Jaipuriphone</v>
      </c>
      <c r="Q1494" s="1">
        <v>39164</v>
      </c>
      <c r="R1494" s="1" t="s">
        <v>1653</v>
      </c>
      <c r="S1494" s="1" t="s">
        <v>1650</v>
      </c>
      <c r="T1494">
        <v>204</v>
      </c>
    </row>
    <row r="1495" spans="1:20" x14ac:dyDescent="0.3">
      <c r="A1495" s="8">
        <v>39156</v>
      </c>
      <c r="B1495" s="8" t="s">
        <v>1646</v>
      </c>
      <c r="C1495" s="8" t="s">
        <v>1651</v>
      </c>
      <c r="D1495" s="9">
        <f t="shared" si="69"/>
        <v>224</v>
      </c>
      <c r="E1495" s="9">
        <f>LOOKUP(C1495,$X$3:$AA$4)</f>
        <v>10</v>
      </c>
      <c r="F1495" s="16">
        <f>INDEX($J$3:$N$7,MATCH(B1495,$J$3:$J$7,0),MATCH(C1495,$J$3:$N$3,0))</f>
        <v>0.33</v>
      </c>
      <c r="G1495" s="9">
        <f t="shared" si="70"/>
        <v>6.6999999999999993</v>
      </c>
      <c r="H1495" s="9">
        <f>G1495*D1495</f>
        <v>1500.7999999999997</v>
      </c>
      <c r="I1495" s="22"/>
      <c r="P1495" s="1" t="str">
        <f t="shared" si="71"/>
        <v>39167Jaipuriphone</v>
      </c>
      <c r="Q1495" s="1">
        <v>39167</v>
      </c>
      <c r="R1495" s="1" t="s">
        <v>1653</v>
      </c>
      <c r="S1495" s="1" t="s">
        <v>1650</v>
      </c>
      <c r="T1495">
        <v>156</v>
      </c>
    </row>
    <row r="1496" spans="1:20" x14ac:dyDescent="0.3">
      <c r="A1496" s="8">
        <v>39156</v>
      </c>
      <c r="B1496" s="8" t="s">
        <v>1647</v>
      </c>
      <c r="C1496" s="8" t="s">
        <v>1648</v>
      </c>
      <c r="D1496" s="9">
        <f t="shared" si="69"/>
        <v>320</v>
      </c>
      <c r="E1496" s="9">
        <f>LOOKUP(C1496,$X$3:$AA$4)</f>
        <v>200</v>
      </c>
      <c r="F1496" s="16">
        <f>INDEX($J$3:$N$7,MATCH(B1496,$J$3:$J$7,0),MATCH(C1496,$J$3:$N$3,0))</f>
        <v>0.1</v>
      </c>
      <c r="G1496" s="9">
        <f t="shared" si="70"/>
        <v>180</v>
      </c>
      <c r="H1496" s="9">
        <f>G1496*D1496</f>
        <v>57600</v>
      </c>
      <c r="I1496" s="22"/>
      <c r="P1496" s="1" t="str">
        <f t="shared" si="71"/>
        <v>39091Mumbaiiphone</v>
      </c>
      <c r="Q1496" s="1">
        <v>39091</v>
      </c>
      <c r="R1496" s="1" t="s">
        <v>1647</v>
      </c>
      <c r="S1496" s="1" t="s">
        <v>1650</v>
      </c>
      <c r="T1496">
        <v>121</v>
      </c>
    </row>
    <row r="1497" spans="1:20" x14ac:dyDescent="0.3">
      <c r="A1497" s="8">
        <v>39156</v>
      </c>
      <c r="B1497" s="8" t="s">
        <v>1647</v>
      </c>
      <c r="C1497" s="8" t="s">
        <v>1649</v>
      </c>
      <c r="D1497" s="9">
        <f t="shared" si="69"/>
        <v>221</v>
      </c>
      <c r="E1497" s="9">
        <f>LOOKUP(C1497,$X$3:$AA$4)</f>
        <v>10</v>
      </c>
      <c r="F1497" s="16">
        <f>INDEX($J$3:$N$7,MATCH(B1497,$J$3:$J$7,0),MATCH(C1497,$J$3:$N$3,0))</f>
        <v>0.05</v>
      </c>
      <c r="G1497" s="9">
        <f t="shared" si="70"/>
        <v>9.5</v>
      </c>
      <c r="H1497" s="9">
        <f>G1497*D1497</f>
        <v>2099.5</v>
      </c>
      <c r="I1497" s="22"/>
      <c r="P1497" s="1" t="str">
        <f t="shared" si="71"/>
        <v>39113DelhiLaptop</v>
      </c>
      <c r="Q1497" s="1">
        <v>39113</v>
      </c>
      <c r="R1497" s="1" t="s">
        <v>1646</v>
      </c>
      <c r="S1497" s="1" t="s">
        <v>1648</v>
      </c>
      <c r="T1497">
        <v>484</v>
      </c>
    </row>
    <row r="1498" spans="1:20" x14ac:dyDescent="0.3">
      <c r="A1498" s="8">
        <v>39156</v>
      </c>
      <c r="B1498" s="8" t="s">
        <v>1647</v>
      </c>
      <c r="C1498" s="8" t="s">
        <v>1650</v>
      </c>
      <c r="D1498" s="9">
        <f t="shared" si="69"/>
        <v>109</v>
      </c>
      <c r="E1498" s="9">
        <f>LOOKUP(C1498,$X$3:$AA$4)</f>
        <v>500</v>
      </c>
      <c r="F1498" s="16">
        <f>INDEX($J$3:$N$7,MATCH(B1498,$J$3:$J$7,0),MATCH(C1498,$J$3:$N$3,0))</f>
        <v>0.2</v>
      </c>
      <c r="G1498" s="9">
        <f t="shared" si="70"/>
        <v>400</v>
      </c>
      <c r="H1498" s="9">
        <f>G1498*D1498</f>
        <v>43600</v>
      </c>
      <c r="I1498" s="22"/>
      <c r="P1498" s="1" t="str">
        <f t="shared" si="71"/>
        <v>39172AgraLaptop</v>
      </c>
      <c r="Q1498" s="1">
        <v>39172</v>
      </c>
      <c r="R1498" s="1" t="s">
        <v>1654</v>
      </c>
      <c r="S1498" s="1" t="s">
        <v>1648</v>
      </c>
      <c r="T1498">
        <v>332</v>
      </c>
    </row>
    <row r="1499" spans="1:20" x14ac:dyDescent="0.3">
      <c r="A1499" s="8">
        <v>39156</v>
      </c>
      <c r="B1499" s="8" t="s">
        <v>1647</v>
      </c>
      <c r="C1499" s="8" t="s">
        <v>1651</v>
      </c>
      <c r="D1499" s="9">
        <f t="shared" si="69"/>
        <v>292</v>
      </c>
      <c r="E1499" s="9">
        <f>LOOKUP(C1499,$X$3:$AA$4)</f>
        <v>10</v>
      </c>
      <c r="F1499" s="16">
        <f>INDEX($J$3:$N$7,MATCH(B1499,$J$3:$J$7,0),MATCH(C1499,$J$3:$N$3,0))</f>
        <v>0.4</v>
      </c>
      <c r="G1499" s="9">
        <f t="shared" si="70"/>
        <v>6</v>
      </c>
      <c r="H1499" s="9">
        <f>G1499*D1499</f>
        <v>1752</v>
      </c>
      <c r="I1499" s="22"/>
      <c r="P1499" s="1" t="str">
        <f t="shared" si="71"/>
        <v>39130DelhiBulb</v>
      </c>
      <c r="Q1499" s="1">
        <v>39130</v>
      </c>
      <c r="R1499" s="1" t="s">
        <v>1646</v>
      </c>
      <c r="S1499" s="1" t="s">
        <v>1649</v>
      </c>
      <c r="T1499">
        <v>381</v>
      </c>
    </row>
    <row r="1500" spans="1:20" x14ac:dyDescent="0.3">
      <c r="A1500" s="8">
        <v>39156</v>
      </c>
      <c r="B1500" s="8" t="s">
        <v>1653</v>
      </c>
      <c r="C1500" s="8" t="s">
        <v>1648</v>
      </c>
      <c r="D1500" s="9">
        <f t="shared" si="69"/>
        <v>450</v>
      </c>
      <c r="E1500" s="9">
        <f>LOOKUP(C1500,$X$3:$AA$4)</f>
        <v>200</v>
      </c>
      <c r="F1500" s="16">
        <f>INDEX($J$3:$N$7,MATCH(B1500,$J$3:$J$7,0),MATCH(C1500,$J$3:$N$3,0))</f>
        <v>0.09</v>
      </c>
      <c r="G1500" s="9">
        <f t="shared" si="70"/>
        <v>182</v>
      </c>
      <c r="H1500" s="9">
        <f>G1500*D1500</f>
        <v>81900</v>
      </c>
      <c r="I1500" s="22"/>
      <c r="P1500" s="1" t="str">
        <f t="shared" si="71"/>
        <v>39155MumbaiLaptop</v>
      </c>
      <c r="Q1500" s="1">
        <v>39155</v>
      </c>
      <c r="R1500" s="1" t="s">
        <v>1647</v>
      </c>
      <c r="S1500" s="1" t="s">
        <v>1648</v>
      </c>
      <c r="T1500">
        <v>341</v>
      </c>
    </row>
    <row r="1501" spans="1:20" x14ac:dyDescent="0.3">
      <c r="A1501" s="8">
        <v>39156</v>
      </c>
      <c r="B1501" s="8" t="s">
        <v>1653</v>
      </c>
      <c r="C1501" s="8" t="s">
        <v>1649</v>
      </c>
      <c r="D1501" s="9">
        <f t="shared" si="69"/>
        <v>335</v>
      </c>
      <c r="E1501" s="9">
        <f>LOOKUP(C1501,$X$3:$AA$4)</f>
        <v>10</v>
      </c>
      <c r="F1501" s="16">
        <f>INDEX($J$3:$N$7,MATCH(B1501,$J$3:$J$7,0),MATCH(C1501,$J$3:$N$3,0))</f>
        <v>0.08</v>
      </c>
      <c r="G1501" s="9">
        <f t="shared" si="70"/>
        <v>9.2000000000000011</v>
      </c>
      <c r="H1501" s="9">
        <f>G1501*D1501</f>
        <v>3082.0000000000005</v>
      </c>
      <c r="I1501" s="22"/>
      <c r="P1501" s="1" t="str">
        <f t="shared" si="71"/>
        <v>39065AgraBulb</v>
      </c>
      <c r="Q1501" s="1">
        <v>39065</v>
      </c>
      <c r="R1501" s="1" t="s">
        <v>1654</v>
      </c>
      <c r="S1501" s="1" t="s">
        <v>1649</v>
      </c>
      <c r="T1501">
        <v>311</v>
      </c>
    </row>
    <row r="1502" spans="1:20" x14ac:dyDescent="0.3">
      <c r="A1502" s="8">
        <v>39156</v>
      </c>
      <c r="B1502" s="8" t="s">
        <v>1653</v>
      </c>
      <c r="C1502" s="8" t="s">
        <v>1650</v>
      </c>
      <c r="D1502" s="9">
        <f t="shared" si="69"/>
        <v>183</v>
      </c>
      <c r="E1502" s="9">
        <f>LOOKUP(C1502,$X$3:$AA$4)</f>
        <v>500</v>
      </c>
      <c r="F1502" s="16">
        <f>INDEX($J$3:$N$7,MATCH(B1502,$J$3:$J$7,0),MATCH(C1502,$J$3:$N$3,0))</f>
        <v>0.2</v>
      </c>
      <c r="G1502" s="9">
        <f t="shared" si="70"/>
        <v>400</v>
      </c>
      <c r="H1502" s="9">
        <f>G1502*D1502</f>
        <v>73200</v>
      </c>
      <c r="I1502" s="22"/>
      <c r="P1502" s="1" t="str">
        <f t="shared" si="71"/>
        <v>39129JaipurBulb</v>
      </c>
      <c r="Q1502" s="1">
        <v>39129</v>
      </c>
      <c r="R1502" s="1" t="s">
        <v>1653</v>
      </c>
      <c r="S1502" s="1" t="s">
        <v>1649</v>
      </c>
      <c r="T1502">
        <v>113</v>
      </c>
    </row>
    <row r="1503" spans="1:20" x14ac:dyDescent="0.3">
      <c r="A1503" s="8">
        <v>39156</v>
      </c>
      <c r="B1503" s="8" t="s">
        <v>1653</v>
      </c>
      <c r="C1503" s="8" t="s">
        <v>1651</v>
      </c>
      <c r="D1503" s="9">
        <f t="shared" si="69"/>
        <v>159</v>
      </c>
      <c r="E1503" s="9">
        <f>LOOKUP(C1503,$X$3:$AA$4)</f>
        <v>10</v>
      </c>
      <c r="F1503" s="16">
        <f>INDEX($J$3:$N$7,MATCH(B1503,$J$3:$J$7,0),MATCH(C1503,$J$3:$N$3,0))</f>
        <v>0.36</v>
      </c>
      <c r="G1503" s="9">
        <f t="shared" si="70"/>
        <v>6.4</v>
      </c>
      <c r="H1503" s="9">
        <f>G1503*D1503</f>
        <v>1017.6</v>
      </c>
      <c r="I1503" s="22"/>
      <c r="P1503" s="1" t="str">
        <f t="shared" si="71"/>
        <v>39146AgraChair</v>
      </c>
      <c r="Q1503" s="1">
        <v>39146</v>
      </c>
      <c r="R1503" s="1" t="s">
        <v>1654</v>
      </c>
      <c r="S1503" s="1" t="s">
        <v>1651</v>
      </c>
      <c r="T1503">
        <v>395</v>
      </c>
    </row>
    <row r="1504" spans="1:20" x14ac:dyDescent="0.3">
      <c r="A1504" s="8">
        <v>39156</v>
      </c>
      <c r="B1504" s="8" t="s">
        <v>1654</v>
      </c>
      <c r="C1504" s="8" t="s">
        <v>1648</v>
      </c>
      <c r="D1504" s="9">
        <f t="shared" si="69"/>
        <v>105</v>
      </c>
      <c r="E1504" s="9">
        <f>LOOKUP(C1504,$X$3:$AA$4)</f>
        <v>200</v>
      </c>
      <c r="F1504" s="16">
        <f>INDEX($J$3:$N$7,MATCH(B1504,$J$3:$J$7,0),MATCH(C1504,$J$3:$N$3,0))</f>
        <v>0.05</v>
      </c>
      <c r="G1504" s="9">
        <f t="shared" si="70"/>
        <v>190</v>
      </c>
      <c r="H1504" s="9">
        <f>G1504*D1504</f>
        <v>19950</v>
      </c>
      <c r="I1504" s="22"/>
      <c r="P1504" s="1" t="str">
        <f t="shared" si="71"/>
        <v>39068JaipurChair</v>
      </c>
      <c r="Q1504" s="1">
        <v>39068</v>
      </c>
      <c r="R1504" s="1" t="s">
        <v>1653</v>
      </c>
      <c r="S1504" s="1" t="s">
        <v>1651</v>
      </c>
      <c r="T1504">
        <v>250</v>
      </c>
    </row>
    <row r="1505" spans="1:20" x14ac:dyDescent="0.3">
      <c r="A1505" s="8">
        <v>39156</v>
      </c>
      <c r="B1505" s="8" t="s">
        <v>1654</v>
      </c>
      <c r="C1505" s="8" t="s">
        <v>1649</v>
      </c>
      <c r="D1505" s="9">
        <f t="shared" si="69"/>
        <v>129</v>
      </c>
      <c r="E1505" s="9">
        <f>LOOKUP(C1505,$X$3:$AA$4)</f>
        <v>10</v>
      </c>
      <c r="F1505" s="16">
        <f>INDEX($J$3:$N$7,MATCH(B1505,$J$3:$J$7,0),MATCH(C1505,$J$3:$N$3,0))</f>
        <v>0.06</v>
      </c>
      <c r="G1505" s="9">
        <f t="shared" si="70"/>
        <v>9.3999999999999986</v>
      </c>
      <c r="H1505" s="9">
        <f>G1505*D1505</f>
        <v>1212.5999999999999</v>
      </c>
      <c r="I1505" s="22"/>
      <c r="P1505" s="1" t="str">
        <f t="shared" si="71"/>
        <v>39084MumbaiChair</v>
      </c>
      <c r="Q1505" s="1">
        <v>39084</v>
      </c>
      <c r="R1505" s="1" t="s">
        <v>1647</v>
      </c>
      <c r="S1505" s="1" t="s">
        <v>1651</v>
      </c>
      <c r="T1505">
        <v>153</v>
      </c>
    </row>
    <row r="1506" spans="1:20" x14ac:dyDescent="0.3">
      <c r="A1506" s="8">
        <v>39156</v>
      </c>
      <c r="B1506" s="8" t="s">
        <v>1654</v>
      </c>
      <c r="C1506" s="8" t="s">
        <v>1650</v>
      </c>
      <c r="D1506" s="9">
        <f t="shared" si="69"/>
        <v>472</v>
      </c>
      <c r="E1506" s="9">
        <f>LOOKUP(C1506,$X$3:$AA$4)</f>
        <v>500</v>
      </c>
      <c r="F1506" s="16">
        <f>INDEX($J$3:$N$7,MATCH(B1506,$J$3:$J$7,0),MATCH(C1506,$J$3:$N$3,0))</f>
        <v>0.25</v>
      </c>
      <c r="G1506" s="9">
        <f t="shared" si="70"/>
        <v>375</v>
      </c>
      <c r="H1506" s="9">
        <f>G1506*D1506</f>
        <v>177000</v>
      </c>
      <c r="I1506" s="22"/>
      <c r="P1506" s="1" t="str">
        <f t="shared" si="71"/>
        <v>39093DelhiBulb</v>
      </c>
      <c r="Q1506" s="1">
        <v>39093</v>
      </c>
      <c r="R1506" s="1" t="s">
        <v>1646</v>
      </c>
      <c r="S1506" s="1" t="s">
        <v>1649</v>
      </c>
      <c r="T1506">
        <v>400</v>
      </c>
    </row>
    <row r="1507" spans="1:20" x14ac:dyDescent="0.3">
      <c r="A1507" s="8">
        <v>39156</v>
      </c>
      <c r="B1507" s="8" t="s">
        <v>1654</v>
      </c>
      <c r="C1507" s="8" t="s">
        <v>1651</v>
      </c>
      <c r="D1507" s="9">
        <f t="shared" si="69"/>
        <v>447</v>
      </c>
      <c r="E1507" s="9">
        <f>LOOKUP(C1507,$X$3:$AA$4)</f>
        <v>10</v>
      </c>
      <c r="F1507" s="16">
        <f>INDEX($J$3:$N$7,MATCH(B1507,$J$3:$J$7,0),MATCH(C1507,$J$3:$N$3,0))</f>
        <v>0.4</v>
      </c>
      <c r="G1507" s="9">
        <f t="shared" si="70"/>
        <v>6</v>
      </c>
      <c r="H1507" s="9">
        <f>G1507*D1507</f>
        <v>2682</v>
      </c>
      <c r="I1507" s="22"/>
      <c r="P1507" s="1" t="str">
        <f t="shared" si="71"/>
        <v>39155JaipurLaptop</v>
      </c>
      <c r="Q1507" s="1">
        <v>39155</v>
      </c>
      <c r="R1507" s="1" t="s">
        <v>1653</v>
      </c>
      <c r="S1507" s="1" t="s">
        <v>1648</v>
      </c>
      <c r="T1507">
        <v>241</v>
      </c>
    </row>
    <row r="1508" spans="1:20" x14ac:dyDescent="0.3">
      <c r="A1508" s="8">
        <v>39157</v>
      </c>
      <c r="B1508" s="8" t="s">
        <v>1646</v>
      </c>
      <c r="C1508" s="8" t="s">
        <v>1648</v>
      </c>
      <c r="D1508" s="9">
        <f t="shared" si="69"/>
        <v>388</v>
      </c>
      <c r="E1508" s="9">
        <f>LOOKUP(C1508,$X$3:$AA$4)</f>
        <v>200</v>
      </c>
      <c r="F1508" s="16">
        <f>INDEX($J$3:$N$7,MATCH(B1508,$J$3:$J$7,0),MATCH(C1508,$J$3:$N$3,0))</f>
        <v>0.13</v>
      </c>
      <c r="G1508" s="9">
        <f t="shared" si="70"/>
        <v>174</v>
      </c>
      <c r="H1508" s="9">
        <f>G1508*D1508</f>
        <v>67512</v>
      </c>
      <c r="I1508" s="22"/>
      <c r="P1508" s="1" t="str">
        <f t="shared" si="71"/>
        <v>39085MumbaiLaptop</v>
      </c>
      <c r="Q1508" s="1">
        <v>39085</v>
      </c>
      <c r="R1508" s="1" t="s">
        <v>1647</v>
      </c>
      <c r="S1508" s="1" t="s">
        <v>1648</v>
      </c>
      <c r="T1508">
        <v>200</v>
      </c>
    </row>
    <row r="1509" spans="1:20" x14ac:dyDescent="0.3">
      <c r="A1509" s="8">
        <v>39157</v>
      </c>
      <c r="B1509" s="8" t="s">
        <v>1646</v>
      </c>
      <c r="C1509" s="8" t="s">
        <v>1649</v>
      </c>
      <c r="D1509" s="9">
        <f t="shared" si="69"/>
        <v>372</v>
      </c>
      <c r="E1509" s="9">
        <f>LOOKUP(C1509,$X$3:$AA$4)</f>
        <v>10</v>
      </c>
      <c r="F1509" s="16">
        <f>INDEX($J$3:$N$7,MATCH(B1509,$J$3:$J$7,0),MATCH(C1509,$J$3:$N$3,0))</f>
        <v>0.09</v>
      </c>
      <c r="G1509" s="9">
        <f t="shared" si="70"/>
        <v>9.1</v>
      </c>
      <c r="H1509" s="9">
        <f>G1509*D1509</f>
        <v>3385.2</v>
      </c>
      <c r="I1509" s="22"/>
      <c r="P1509" s="1" t="str">
        <f t="shared" si="71"/>
        <v>39133AgraChair</v>
      </c>
      <c r="Q1509" s="1">
        <v>39133</v>
      </c>
      <c r="R1509" s="1" t="s">
        <v>1654</v>
      </c>
      <c r="S1509" s="1" t="s">
        <v>1651</v>
      </c>
      <c r="T1509">
        <v>380</v>
      </c>
    </row>
    <row r="1510" spans="1:20" x14ac:dyDescent="0.3">
      <c r="A1510" s="8">
        <v>39157</v>
      </c>
      <c r="B1510" s="8" t="s">
        <v>1646</v>
      </c>
      <c r="C1510" s="8" t="s">
        <v>1650</v>
      </c>
      <c r="D1510" s="9">
        <f t="shared" si="69"/>
        <v>350</v>
      </c>
      <c r="E1510" s="9">
        <f>LOOKUP(C1510,$X$3:$AA$4)</f>
        <v>500</v>
      </c>
      <c r="F1510" s="16">
        <f>INDEX($J$3:$N$7,MATCH(B1510,$J$3:$J$7,0),MATCH(C1510,$J$3:$N$3,0))</f>
        <v>0.24</v>
      </c>
      <c r="G1510" s="9">
        <f t="shared" si="70"/>
        <v>380</v>
      </c>
      <c r="H1510" s="9">
        <f>G1510*D1510</f>
        <v>133000</v>
      </c>
      <c r="I1510" s="22"/>
      <c r="P1510" s="1" t="str">
        <f t="shared" si="71"/>
        <v>39137MumbaiChair</v>
      </c>
      <c r="Q1510" s="1">
        <v>39137</v>
      </c>
      <c r="R1510" s="1" t="s">
        <v>1647</v>
      </c>
      <c r="S1510" s="1" t="s">
        <v>1651</v>
      </c>
      <c r="T1510">
        <v>144</v>
      </c>
    </row>
    <row r="1511" spans="1:20" x14ac:dyDescent="0.3">
      <c r="A1511" s="8">
        <v>39157</v>
      </c>
      <c r="B1511" s="8" t="s">
        <v>1646</v>
      </c>
      <c r="C1511" s="8" t="s">
        <v>1651</v>
      </c>
      <c r="D1511" s="9">
        <f t="shared" si="69"/>
        <v>498</v>
      </c>
      <c r="E1511" s="9">
        <f>LOOKUP(C1511,$X$3:$AA$4)</f>
        <v>10</v>
      </c>
      <c r="F1511" s="16">
        <f>INDEX($J$3:$N$7,MATCH(B1511,$J$3:$J$7,0),MATCH(C1511,$J$3:$N$3,0))</f>
        <v>0.33</v>
      </c>
      <c r="G1511" s="9">
        <f t="shared" si="70"/>
        <v>6.6999999999999993</v>
      </c>
      <c r="H1511" s="9">
        <f>G1511*D1511</f>
        <v>3336.5999999999995</v>
      </c>
      <c r="I1511" s="22"/>
      <c r="P1511" s="1" t="str">
        <f t="shared" si="71"/>
        <v>39182MumbaiBulb</v>
      </c>
      <c r="Q1511" s="1">
        <v>39182</v>
      </c>
      <c r="R1511" s="1" t="s">
        <v>1647</v>
      </c>
      <c r="S1511" s="1" t="s">
        <v>1649</v>
      </c>
      <c r="T1511">
        <v>411</v>
      </c>
    </row>
    <row r="1512" spans="1:20" x14ac:dyDescent="0.3">
      <c r="A1512" s="8">
        <v>39157</v>
      </c>
      <c r="B1512" s="8" t="s">
        <v>1647</v>
      </c>
      <c r="C1512" s="8" t="s">
        <v>1648</v>
      </c>
      <c r="D1512" s="9">
        <f t="shared" si="69"/>
        <v>135</v>
      </c>
      <c r="E1512" s="9">
        <f>LOOKUP(C1512,$X$3:$AA$4)</f>
        <v>200</v>
      </c>
      <c r="F1512" s="16">
        <f>INDEX($J$3:$N$7,MATCH(B1512,$J$3:$J$7,0),MATCH(C1512,$J$3:$N$3,0))</f>
        <v>0.1</v>
      </c>
      <c r="G1512" s="9">
        <f t="shared" si="70"/>
        <v>180</v>
      </c>
      <c r="H1512" s="9">
        <f>G1512*D1512</f>
        <v>24300</v>
      </c>
      <c r="I1512" s="22"/>
      <c r="P1512" s="1" t="str">
        <f t="shared" si="71"/>
        <v>39185AgraChair</v>
      </c>
      <c r="Q1512" s="1">
        <v>39185</v>
      </c>
      <c r="R1512" s="1" t="s">
        <v>1654</v>
      </c>
      <c r="S1512" s="1" t="s">
        <v>1651</v>
      </c>
      <c r="T1512">
        <v>253</v>
      </c>
    </row>
    <row r="1513" spans="1:20" x14ac:dyDescent="0.3">
      <c r="A1513" s="8">
        <v>39157</v>
      </c>
      <c r="B1513" s="8" t="s">
        <v>1647</v>
      </c>
      <c r="C1513" s="8" t="s">
        <v>1649</v>
      </c>
      <c r="D1513" s="9">
        <f t="shared" si="69"/>
        <v>102</v>
      </c>
      <c r="E1513" s="9">
        <f>LOOKUP(C1513,$X$3:$AA$4)</f>
        <v>10</v>
      </c>
      <c r="F1513" s="16">
        <f>INDEX($J$3:$N$7,MATCH(B1513,$J$3:$J$7,0),MATCH(C1513,$J$3:$N$3,0))</f>
        <v>0.05</v>
      </c>
      <c r="G1513" s="9">
        <f t="shared" si="70"/>
        <v>9.5</v>
      </c>
      <c r="H1513" s="9">
        <f>G1513*D1513</f>
        <v>969</v>
      </c>
      <c r="I1513" s="22"/>
      <c r="P1513" s="1" t="str">
        <f t="shared" si="71"/>
        <v>39163Jaipuriphone</v>
      </c>
      <c r="Q1513" s="1">
        <v>39163</v>
      </c>
      <c r="R1513" s="1" t="s">
        <v>1653</v>
      </c>
      <c r="S1513" s="1" t="s">
        <v>1650</v>
      </c>
      <c r="T1513">
        <v>320</v>
      </c>
    </row>
    <row r="1514" spans="1:20" x14ac:dyDescent="0.3">
      <c r="A1514" s="8">
        <v>39157</v>
      </c>
      <c r="B1514" s="8" t="s">
        <v>1647</v>
      </c>
      <c r="C1514" s="8" t="s">
        <v>1650</v>
      </c>
      <c r="D1514" s="9">
        <f t="shared" si="69"/>
        <v>180</v>
      </c>
      <c r="E1514" s="9">
        <f>LOOKUP(C1514,$X$3:$AA$4)</f>
        <v>500</v>
      </c>
      <c r="F1514" s="16">
        <f>INDEX($J$3:$N$7,MATCH(B1514,$J$3:$J$7,0),MATCH(C1514,$J$3:$N$3,0))</f>
        <v>0.2</v>
      </c>
      <c r="G1514" s="9">
        <f t="shared" si="70"/>
        <v>400</v>
      </c>
      <c r="H1514" s="9">
        <f>G1514*D1514</f>
        <v>72000</v>
      </c>
      <c r="I1514" s="22"/>
      <c r="P1514" s="1" t="str">
        <f t="shared" si="71"/>
        <v>39107Jaipuriphone</v>
      </c>
      <c r="Q1514" s="1">
        <v>39107</v>
      </c>
      <c r="R1514" s="1" t="s">
        <v>1653</v>
      </c>
      <c r="S1514" s="1" t="s">
        <v>1650</v>
      </c>
      <c r="T1514">
        <v>458</v>
      </c>
    </row>
    <row r="1515" spans="1:20" x14ac:dyDescent="0.3">
      <c r="A1515" s="8">
        <v>39157</v>
      </c>
      <c r="B1515" s="8" t="s">
        <v>1647</v>
      </c>
      <c r="C1515" s="8" t="s">
        <v>1651</v>
      </c>
      <c r="D1515" s="9">
        <f t="shared" si="69"/>
        <v>386</v>
      </c>
      <c r="E1515" s="9">
        <f>LOOKUP(C1515,$X$3:$AA$4)</f>
        <v>10</v>
      </c>
      <c r="F1515" s="16">
        <f>INDEX($J$3:$N$7,MATCH(B1515,$J$3:$J$7,0),MATCH(C1515,$J$3:$N$3,0))</f>
        <v>0.4</v>
      </c>
      <c r="G1515" s="9">
        <f t="shared" si="70"/>
        <v>6</v>
      </c>
      <c r="H1515" s="9">
        <f>G1515*D1515</f>
        <v>2316</v>
      </c>
      <c r="I1515" s="22"/>
      <c r="P1515" s="1" t="str">
        <f t="shared" si="71"/>
        <v>39156DelhiLaptop</v>
      </c>
      <c r="Q1515" s="1">
        <v>39156</v>
      </c>
      <c r="R1515" s="1" t="s">
        <v>1646</v>
      </c>
      <c r="S1515" s="1" t="s">
        <v>1648</v>
      </c>
      <c r="T1515">
        <v>178</v>
      </c>
    </row>
    <row r="1516" spans="1:20" x14ac:dyDescent="0.3">
      <c r="A1516" s="8">
        <v>39157</v>
      </c>
      <c r="B1516" s="8" t="s">
        <v>1653</v>
      </c>
      <c r="C1516" s="8" t="s">
        <v>1648</v>
      </c>
      <c r="D1516" s="9">
        <f t="shared" si="69"/>
        <v>216</v>
      </c>
      <c r="E1516" s="9">
        <f>LOOKUP(C1516,$X$3:$AA$4)</f>
        <v>200</v>
      </c>
      <c r="F1516" s="16">
        <f>INDEX($J$3:$N$7,MATCH(B1516,$J$3:$J$7,0),MATCH(C1516,$J$3:$N$3,0))</f>
        <v>0.09</v>
      </c>
      <c r="G1516" s="9">
        <f t="shared" si="70"/>
        <v>182</v>
      </c>
      <c r="H1516" s="9">
        <f>G1516*D1516</f>
        <v>39312</v>
      </c>
      <c r="I1516" s="22"/>
      <c r="P1516" s="1" t="str">
        <f t="shared" si="71"/>
        <v>39125AgraLaptop</v>
      </c>
      <c r="Q1516" s="1">
        <v>39125</v>
      </c>
      <c r="R1516" s="1" t="s">
        <v>1654</v>
      </c>
      <c r="S1516" s="1" t="s">
        <v>1648</v>
      </c>
      <c r="T1516">
        <v>127</v>
      </c>
    </row>
    <row r="1517" spans="1:20" x14ac:dyDescent="0.3">
      <c r="A1517" s="8">
        <v>39157</v>
      </c>
      <c r="B1517" s="8" t="s">
        <v>1653</v>
      </c>
      <c r="C1517" s="8" t="s">
        <v>1649</v>
      </c>
      <c r="D1517" s="9">
        <f t="shared" si="69"/>
        <v>334</v>
      </c>
      <c r="E1517" s="9">
        <f>LOOKUP(C1517,$X$3:$AA$4)</f>
        <v>10</v>
      </c>
      <c r="F1517" s="16">
        <f>INDEX($J$3:$N$7,MATCH(B1517,$J$3:$J$7,0),MATCH(C1517,$J$3:$N$3,0))</f>
        <v>0.08</v>
      </c>
      <c r="G1517" s="9">
        <f t="shared" si="70"/>
        <v>9.2000000000000011</v>
      </c>
      <c r="H1517" s="9">
        <f>G1517*D1517</f>
        <v>3072.8</v>
      </c>
      <c r="I1517" s="22"/>
      <c r="P1517" s="1" t="str">
        <f t="shared" si="71"/>
        <v>39074MumbaiChair</v>
      </c>
      <c r="Q1517" s="1">
        <v>39074</v>
      </c>
      <c r="R1517" s="1" t="s">
        <v>1647</v>
      </c>
      <c r="S1517" s="1" t="s">
        <v>1651</v>
      </c>
      <c r="T1517">
        <v>222</v>
      </c>
    </row>
    <row r="1518" spans="1:20" x14ac:dyDescent="0.3">
      <c r="A1518" s="8">
        <v>39157</v>
      </c>
      <c r="B1518" s="8" t="s">
        <v>1653</v>
      </c>
      <c r="C1518" s="8" t="s">
        <v>1650</v>
      </c>
      <c r="D1518" s="9">
        <f t="shared" si="69"/>
        <v>384</v>
      </c>
      <c r="E1518" s="9">
        <f>LOOKUP(C1518,$X$3:$AA$4)</f>
        <v>500</v>
      </c>
      <c r="F1518" s="16">
        <f>INDEX($J$3:$N$7,MATCH(B1518,$J$3:$J$7,0),MATCH(C1518,$J$3:$N$3,0))</f>
        <v>0.2</v>
      </c>
      <c r="G1518" s="9">
        <f t="shared" si="70"/>
        <v>400</v>
      </c>
      <c r="H1518" s="9">
        <f>G1518*D1518</f>
        <v>153600</v>
      </c>
      <c r="I1518" s="22"/>
      <c r="P1518" s="1" t="str">
        <f t="shared" si="71"/>
        <v>39095DelhiChair</v>
      </c>
      <c r="Q1518" s="1">
        <v>39095</v>
      </c>
      <c r="R1518" s="1" t="s">
        <v>1646</v>
      </c>
      <c r="S1518" s="1" t="s">
        <v>1651</v>
      </c>
      <c r="T1518">
        <v>250</v>
      </c>
    </row>
    <row r="1519" spans="1:20" x14ac:dyDescent="0.3">
      <c r="A1519" s="8">
        <v>39157</v>
      </c>
      <c r="B1519" s="8" t="s">
        <v>1653</v>
      </c>
      <c r="C1519" s="8" t="s">
        <v>1651</v>
      </c>
      <c r="D1519" s="9">
        <f t="shared" si="69"/>
        <v>475</v>
      </c>
      <c r="E1519" s="9">
        <f>LOOKUP(C1519,$X$3:$AA$4)</f>
        <v>10</v>
      </c>
      <c r="F1519" s="16">
        <f>INDEX($J$3:$N$7,MATCH(B1519,$J$3:$J$7,0),MATCH(C1519,$J$3:$N$3,0))</f>
        <v>0.36</v>
      </c>
      <c r="G1519" s="9">
        <f t="shared" si="70"/>
        <v>6.4</v>
      </c>
      <c r="H1519" s="9">
        <f>G1519*D1519</f>
        <v>3040</v>
      </c>
      <c r="I1519" s="22"/>
      <c r="P1519" s="1" t="str">
        <f t="shared" si="71"/>
        <v>39102DelhiBulb</v>
      </c>
      <c r="Q1519" s="1">
        <v>39102</v>
      </c>
      <c r="R1519" s="1" t="s">
        <v>1646</v>
      </c>
      <c r="S1519" s="1" t="s">
        <v>1649</v>
      </c>
      <c r="T1519">
        <v>381</v>
      </c>
    </row>
    <row r="1520" spans="1:20" x14ac:dyDescent="0.3">
      <c r="A1520" s="8">
        <v>39157</v>
      </c>
      <c r="B1520" s="8" t="s">
        <v>1654</v>
      </c>
      <c r="C1520" s="8" t="s">
        <v>1648</v>
      </c>
      <c r="D1520" s="9">
        <f t="shared" si="69"/>
        <v>215</v>
      </c>
      <c r="E1520" s="9">
        <f>LOOKUP(C1520,$X$3:$AA$4)</f>
        <v>200</v>
      </c>
      <c r="F1520" s="16">
        <f>INDEX($J$3:$N$7,MATCH(B1520,$J$3:$J$7,0),MATCH(C1520,$J$3:$N$3,0))</f>
        <v>0.05</v>
      </c>
      <c r="G1520" s="9">
        <f t="shared" si="70"/>
        <v>190</v>
      </c>
      <c r="H1520" s="9">
        <f>G1520*D1520</f>
        <v>40850</v>
      </c>
      <c r="I1520" s="22"/>
      <c r="P1520" s="1" t="str">
        <f t="shared" si="71"/>
        <v>39166Agraiphone</v>
      </c>
      <c r="Q1520" s="1">
        <v>39166</v>
      </c>
      <c r="R1520" s="1" t="s">
        <v>1654</v>
      </c>
      <c r="S1520" s="1" t="s">
        <v>1650</v>
      </c>
      <c r="T1520">
        <v>299</v>
      </c>
    </row>
    <row r="1521" spans="1:20" x14ac:dyDescent="0.3">
      <c r="A1521" s="8">
        <v>39157</v>
      </c>
      <c r="B1521" s="8" t="s">
        <v>1654</v>
      </c>
      <c r="C1521" s="8" t="s">
        <v>1649</v>
      </c>
      <c r="D1521" s="9">
        <f t="shared" si="69"/>
        <v>390</v>
      </c>
      <c r="E1521" s="9">
        <f>LOOKUP(C1521,$X$3:$AA$4)</f>
        <v>10</v>
      </c>
      <c r="F1521" s="16">
        <f>INDEX($J$3:$N$7,MATCH(B1521,$J$3:$J$7,0),MATCH(C1521,$J$3:$N$3,0))</f>
        <v>0.06</v>
      </c>
      <c r="G1521" s="9">
        <f t="shared" si="70"/>
        <v>9.3999999999999986</v>
      </c>
      <c r="H1521" s="9">
        <f>G1521*D1521</f>
        <v>3665.9999999999995</v>
      </c>
      <c r="I1521" s="22"/>
      <c r="P1521" s="1" t="str">
        <f t="shared" si="71"/>
        <v>39165MumbaiBulb</v>
      </c>
      <c r="Q1521" s="1">
        <v>39165</v>
      </c>
      <c r="R1521" s="1" t="s">
        <v>1647</v>
      </c>
      <c r="S1521" s="1" t="s">
        <v>1649</v>
      </c>
      <c r="T1521">
        <v>429</v>
      </c>
    </row>
    <row r="1522" spans="1:20" x14ac:dyDescent="0.3">
      <c r="A1522" s="8">
        <v>39157</v>
      </c>
      <c r="B1522" s="8" t="s">
        <v>1654</v>
      </c>
      <c r="C1522" s="8" t="s">
        <v>1650</v>
      </c>
      <c r="D1522" s="9">
        <f t="shared" si="69"/>
        <v>353</v>
      </c>
      <c r="E1522" s="9">
        <f>LOOKUP(C1522,$X$3:$AA$4)</f>
        <v>500</v>
      </c>
      <c r="F1522" s="16">
        <f>INDEX($J$3:$N$7,MATCH(B1522,$J$3:$J$7,0),MATCH(C1522,$J$3:$N$3,0))</f>
        <v>0.25</v>
      </c>
      <c r="G1522" s="9">
        <f t="shared" si="70"/>
        <v>375</v>
      </c>
      <c r="H1522" s="9">
        <f>G1522*D1522</f>
        <v>132375</v>
      </c>
      <c r="I1522" s="22"/>
      <c r="P1522" s="1" t="str">
        <f t="shared" si="71"/>
        <v>39072MumbaiBulb</v>
      </c>
      <c r="Q1522" s="1">
        <v>39072</v>
      </c>
      <c r="R1522" s="1" t="s">
        <v>1647</v>
      </c>
      <c r="S1522" s="1" t="s">
        <v>1649</v>
      </c>
      <c r="T1522">
        <v>157</v>
      </c>
    </row>
    <row r="1523" spans="1:20" x14ac:dyDescent="0.3">
      <c r="A1523" s="8">
        <v>39157</v>
      </c>
      <c r="B1523" s="8" t="s">
        <v>1654</v>
      </c>
      <c r="C1523" s="8" t="s">
        <v>1651</v>
      </c>
      <c r="D1523" s="9">
        <f t="shared" si="69"/>
        <v>170</v>
      </c>
      <c r="E1523" s="9">
        <f>LOOKUP(C1523,$X$3:$AA$4)</f>
        <v>10</v>
      </c>
      <c r="F1523" s="16">
        <f>INDEX($J$3:$N$7,MATCH(B1523,$J$3:$J$7,0),MATCH(C1523,$J$3:$N$3,0))</f>
        <v>0.4</v>
      </c>
      <c r="G1523" s="9">
        <f t="shared" si="70"/>
        <v>6</v>
      </c>
      <c r="H1523" s="9">
        <f>G1523*D1523</f>
        <v>1020</v>
      </c>
      <c r="I1523" s="22"/>
      <c r="P1523" s="1" t="str">
        <f t="shared" si="71"/>
        <v>39129AgraBulb</v>
      </c>
      <c r="Q1523" s="1">
        <v>39129</v>
      </c>
      <c r="R1523" s="1" t="s">
        <v>1654</v>
      </c>
      <c r="S1523" s="1" t="s">
        <v>1649</v>
      </c>
      <c r="T1523">
        <v>284</v>
      </c>
    </row>
    <row r="1524" spans="1:20" x14ac:dyDescent="0.3">
      <c r="A1524" s="8">
        <v>39158</v>
      </c>
      <c r="B1524" s="8" t="s">
        <v>1646</v>
      </c>
      <c r="C1524" s="8" t="s">
        <v>1648</v>
      </c>
      <c r="D1524" s="9">
        <f t="shared" si="69"/>
        <v>499</v>
      </c>
      <c r="E1524" s="9">
        <f>LOOKUP(C1524,$X$3:$AA$4)</f>
        <v>200</v>
      </c>
      <c r="F1524" s="16">
        <f>INDEX($J$3:$N$7,MATCH(B1524,$J$3:$J$7,0),MATCH(C1524,$J$3:$N$3,0))</f>
        <v>0.13</v>
      </c>
      <c r="G1524" s="9">
        <f t="shared" si="70"/>
        <v>174</v>
      </c>
      <c r="H1524" s="9">
        <f>G1524*D1524</f>
        <v>86826</v>
      </c>
      <c r="I1524" s="22"/>
      <c r="P1524" s="1" t="str">
        <f t="shared" si="71"/>
        <v>39168DelhiLaptop</v>
      </c>
      <c r="Q1524" s="1">
        <v>39168</v>
      </c>
      <c r="R1524" s="1" t="s">
        <v>1646</v>
      </c>
      <c r="S1524" s="1" t="s">
        <v>1648</v>
      </c>
      <c r="T1524">
        <v>160</v>
      </c>
    </row>
    <row r="1525" spans="1:20" x14ac:dyDescent="0.3">
      <c r="A1525" s="8">
        <v>39158</v>
      </c>
      <c r="B1525" s="8" t="s">
        <v>1646</v>
      </c>
      <c r="C1525" s="8" t="s">
        <v>1649</v>
      </c>
      <c r="D1525" s="9">
        <f t="shared" si="69"/>
        <v>197</v>
      </c>
      <c r="E1525" s="9">
        <f>LOOKUP(C1525,$X$3:$AA$4)</f>
        <v>10</v>
      </c>
      <c r="F1525" s="16">
        <f>INDEX($J$3:$N$7,MATCH(B1525,$J$3:$J$7,0),MATCH(C1525,$J$3:$N$3,0))</f>
        <v>0.09</v>
      </c>
      <c r="G1525" s="9">
        <f t="shared" si="70"/>
        <v>9.1</v>
      </c>
      <c r="H1525" s="9">
        <f>G1525*D1525</f>
        <v>1792.6999999999998</v>
      </c>
      <c r="I1525" s="22"/>
      <c r="P1525" s="1" t="str">
        <f t="shared" si="71"/>
        <v>39110Delhiiphone</v>
      </c>
      <c r="Q1525" s="1">
        <v>39110</v>
      </c>
      <c r="R1525" s="1" t="s">
        <v>1646</v>
      </c>
      <c r="S1525" s="1" t="s">
        <v>1650</v>
      </c>
      <c r="T1525">
        <v>130</v>
      </c>
    </row>
    <row r="1526" spans="1:20" x14ac:dyDescent="0.3">
      <c r="A1526" s="8">
        <v>39158</v>
      </c>
      <c r="B1526" s="8" t="s">
        <v>1646</v>
      </c>
      <c r="C1526" s="8" t="s">
        <v>1650</v>
      </c>
      <c r="D1526" s="9">
        <f t="shared" si="69"/>
        <v>352</v>
      </c>
      <c r="E1526" s="9">
        <f>LOOKUP(C1526,$X$3:$AA$4)</f>
        <v>500</v>
      </c>
      <c r="F1526" s="16">
        <f>INDEX($J$3:$N$7,MATCH(B1526,$J$3:$J$7,0),MATCH(C1526,$J$3:$N$3,0))</f>
        <v>0.24</v>
      </c>
      <c r="G1526" s="9">
        <f t="shared" si="70"/>
        <v>380</v>
      </c>
      <c r="H1526" s="9">
        <f>G1526*D1526</f>
        <v>133760</v>
      </c>
      <c r="I1526" s="22"/>
      <c r="P1526" s="1" t="str">
        <f t="shared" si="71"/>
        <v>39078AgraLaptop</v>
      </c>
      <c r="Q1526" s="1">
        <v>39078</v>
      </c>
      <c r="R1526" s="1" t="s">
        <v>1654</v>
      </c>
      <c r="S1526" s="1" t="s">
        <v>1648</v>
      </c>
      <c r="T1526">
        <v>352</v>
      </c>
    </row>
    <row r="1527" spans="1:20" x14ac:dyDescent="0.3">
      <c r="A1527" s="8">
        <v>39158</v>
      </c>
      <c r="B1527" s="8" t="s">
        <v>1646</v>
      </c>
      <c r="C1527" s="8" t="s">
        <v>1651</v>
      </c>
      <c r="D1527" s="9">
        <f t="shared" si="69"/>
        <v>451</v>
      </c>
      <c r="E1527" s="9">
        <f>LOOKUP(C1527,$X$3:$AA$4)</f>
        <v>10</v>
      </c>
      <c r="F1527" s="16">
        <f>INDEX($J$3:$N$7,MATCH(B1527,$J$3:$J$7,0),MATCH(C1527,$J$3:$N$3,0))</f>
        <v>0.33</v>
      </c>
      <c r="G1527" s="9">
        <f t="shared" si="70"/>
        <v>6.6999999999999993</v>
      </c>
      <c r="H1527" s="9">
        <f>G1527*D1527</f>
        <v>3021.7</v>
      </c>
      <c r="I1527" s="22"/>
      <c r="P1527" s="1" t="str">
        <f t="shared" si="71"/>
        <v>39165MumbaiChair</v>
      </c>
      <c r="Q1527" s="1">
        <v>39165</v>
      </c>
      <c r="R1527" s="1" t="s">
        <v>1647</v>
      </c>
      <c r="S1527" s="1" t="s">
        <v>1651</v>
      </c>
      <c r="T1527">
        <v>133</v>
      </c>
    </row>
    <row r="1528" spans="1:20" x14ac:dyDescent="0.3">
      <c r="A1528" s="8">
        <v>39158</v>
      </c>
      <c r="B1528" s="8" t="s">
        <v>1647</v>
      </c>
      <c r="C1528" s="8" t="s">
        <v>1648</v>
      </c>
      <c r="D1528" s="9">
        <f t="shared" si="69"/>
        <v>239</v>
      </c>
      <c r="E1528" s="9">
        <f>LOOKUP(C1528,$X$3:$AA$4)</f>
        <v>200</v>
      </c>
      <c r="F1528" s="16">
        <f>INDEX($J$3:$N$7,MATCH(B1528,$J$3:$J$7,0),MATCH(C1528,$J$3:$N$3,0))</f>
        <v>0.1</v>
      </c>
      <c r="G1528" s="9">
        <f t="shared" si="70"/>
        <v>180</v>
      </c>
      <c r="H1528" s="9">
        <f>G1528*D1528</f>
        <v>43020</v>
      </c>
      <c r="I1528" s="22"/>
      <c r="P1528" s="1" t="str">
        <f t="shared" si="71"/>
        <v>39132JaipurChair</v>
      </c>
      <c r="Q1528" s="1">
        <v>39132</v>
      </c>
      <c r="R1528" s="1" t="s">
        <v>1653</v>
      </c>
      <c r="S1528" s="1" t="s">
        <v>1651</v>
      </c>
      <c r="T1528">
        <v>293</v>
      </c>
    </row>
    <row r="1529" spans="1:20" x14ac:dyDescent="0.3">
      <c r="A1529" s="8">
        <v>39158</v>
      </c>
      <c r="B1529" s="8" t="s">
        <v>1647</v>
      </c>
      <c r="C1529" s="8" t="s">
        <v>1649</v>
      </c>
      <c r="D1529" s="9">
        <f t="shared" si="69"/>
        <v>326</v>
      </c>
      <c r="E1529" s="9">
        <f>LOOKUP(C1529,$X$3:$AA$4)</f>
        <v>10</v>
      </c>
      <c r="F1529" s="16">
        <f>INDEX($J$3:$N$7,MATCH(B1529,$J$3:$J$7,0),MATCH(C1529,$J$3:$N$3,0))</f>
        <v>0.05</v>
      </c>
      <c r="G1529" s="9">
        <f t="shared" si="70"/>
        <v>9.5</v>
      </c>
      <c r="H1529" s="9">
        <f>G1529*D1529</f>
        <v>3097</v>
      </c>
      <c r="I1529" s="22"/>
      <c r="P1529" s="1" t="str">
        <f t="shared" si="71"/>
        <v>39139MumbaiLaptop</v>
      </c>
      <c r="Q1529" s="1">
        <v>39139</v>
      </c>
      <c r="R1529" s="1" t="s">
        <v>1647</v>
      </c>
      <c r="S1529" s="1" t="s">
        <v>1648</v>
      </c>
      <c r="T1529">
        <v>130</v>
      </c>
    </row>
    <row r="1530" spans="1:20" x14ac:dyDescent="0.3">
      <c r="A1530" s="8">
        <v>39158</v>
      </c>
      <c r="B1530" s="8" t="s">
        <v>1647</v>
      </c>
      <c r="C1530" s="8" t="s">
        <v>1650</v>
      </c>
      <c r="D1530" s="9">
        <f t="shared" si="69"/>
        <v>292</v>
      </c>
      <c r="E1530" s="9">
        <f>LOOKUP(C1530,$X$3:$AA$4)</f>
        <v>500</v>
      </c>
      <c r="F1530" s="16">
        <f>INDEX($J$3:$N$7,MATCH(B1530,$J$3:$J$7,0),MATCH(C1530,$J$3:$N$3,0))</f>
        <v>0.2</v>
      </c>
      <c r="G1530" s="9">
        <f t="shared" si="70"/>
        <v>400</v>
      </c>
      <c r="H1530" s="9">
        <f>G1530*D1530</f>
        <v>116800</v>
      </c>
      <c r="I1530" s="22"/>
      <c r="P1530" s="1" t="str">
        <f t="shared" si="71"/>
        <v>39122AgraLaptop</v>
      </c>
      <c r="Q1530" s="1">
        <v>39122</v>
      </c>
      <c r="R1530" s="1" t="s">
        <v>1654</v>
      </c>
      <c r="S1530" s="1" t="s">
        <v>1648</v>
      </c>
      <c r="T1530">
        <v>310</v>
      </c>
    </row>
    <row r="1531" spans="1:20" x14ac:dyDescent="0.3">
      <c r="A1531" s="8">
        <v>39158</v>
      </c>
      <c r="B1531" s="8" t="s">
        <v>1647</v>
      </c>
      <c r="C1531" s="8" t="s">
        <v>1651</v>
      </c>
      <c r="D1531" s="9">
        <f t="shared" si="69"/>
        <v>379</v>
      </c>
      <c r="E1531" s="9">
        <f>LOOKUP(C1531,$X$3:$AA$4)</f>
        <v>10</v>
      </c>
      <c r="F1531" s="16">
        <f>INDEX($J$3:$N$7,MATCH(B1531,$J$3:$J$7,0),MATCH(C1531,$J$3:$N$3,0))</f>
        <v>0.4</v>
      </c>
      <c r="G1531" s="9">
        <f t="shared" si="70"/>
        <v>6</v>
      </c>
      <c r="H1531" s="9">
        <f>G1531*D1531</f>
        <v>2274</v>
      </c>
      <c r="I1531" s="22"/>
      <c r="P1531" s="1" t="str">
        <f t="shared" si="71"/>
        <v>39129MumbaiBulb</v>
      </c>
      <c r="Q1531" s="1">
        <v>39129</v>
      </c>
      <c r="R1531" s="1" t="s">
        <v>1647</v>
      </c>
      <c r="S1531" s="1" t="s">
        <v>1649</v>
      </c>
      <c r="T1531">
        <v>469</v>
      </c>
    </row>
    <row r="1532" spans="1:20" x14ac:dyDescent="0.3">
      <c r="A1532" s="8">
        <v>39158</v>
      </c>
      <c r="B1532" s="8" t="s">
        <v>1653</v>
      </c>
      <c r="C1532" s="8" t="s">
        <v>1648</v>
      </c>
      <c r="D1532" s="9">
        <f t="shared" si="69"/>
        <v>353</v>
      </c>
      <c r="E1532" s="9">
        <f>LOOKUP(C1532,$X$3:$AA$4)</f>
        <v>200</v>
      </c>
      <c r="F1532" s="16">
        <f>INDEX($J$3:$N$7,MATCH(B1532,$J$3:$J$7,0),MATCH(C1532,$J$3:$N$3,0))</f>
        <v>0.09</v>
      </c>
      <c r="G1532" s="9">
        <f t="shared" si="70"/>
        <v>182</v>
      </c>
      <c r="H1532" s="9">
        <f>G1532*D1532</f>
        <v>64246</v>
      </c>
      <c r="I1532" s="22"/>
      <c r="P1532" s="1" t="str">
        <f t="shared" si="71"/>
        <v>39164MumbaiChair</v>
      </c>
      <c r="Q1532" s="1">
        <v>39164</v>
      </c>
      <c r="R1532" s="1" t="s">
        <v>1647</v>
      </c>
      <c r="S1532" s="1" t="s">
        <v>1651</v>
      </c>
      <c r="T1532">
        <v>293</v>
      </c>
    </row>
    <row r="1533" spans="1:20" x14ac:dyDescent="0.3">
      <c r="A1533" s="8">
        <v>39158</v>
      </c>
      <c r="B1533" s="8" t="s">
        <v>1653</v>
      </c>
      <c r="C1533" s="8" t="s">
        <v>1649</v>
      </c>
      <c r="D1533" s="9">
        <f t="shared" si="69"/>
        <v>438</v>
      </c>
      <c r="E1533" s="9">
        <f>LOOKUP(C1533,$X$3:$AA$4)</f>
        <v>10</v>
      </c>
      <c r="F1533" s="16">
        <f>INDEX($J$3:$N$7,MATCH(B1533,$J$3:$J$7,0),MATCH(C1533,$J$3:$N$3,0))</f>
        <v>0.08</v>
      </c>
      <c r="G1533" s="9">
        <f t="shared" si="70"/>
        <v>9.2000000000000011</v>
      </c>
      <c r="H1533" s="9">
        <f>G1533*D1533</f>
        <v>4029.6000000000004</v>
      </c>
      <c r="I1533" s="22"/>
      <c r="P1533" s="1" t="str">
        <f t="shared" si="71"/>
        <v>39186JaipurChair</v>
      </c>
      <c r="Q1533" s="1">
        <v>39186</v>
      </c>
      <c r="R1533" s="1" t="s">
        <v>1653</v>
      </c>
      <c r="S1533" s="1" t="s">
        <v>1651</v>
      </c>
      <c r="T1533">
        <v>449</v>
      </c>
    </row>
    <row r="1534" spans="1:20" x14ac:dyDescent="0.3">
      <c r="A1534" s="8">
        <v>39158</v>
      </c>
      <c r="B1534" s="8" t="s">
        <v>1653</v>
      </c>
      <c r="C1534" s="8" t="s">
        <v>1650</v>
      </c>
      <c r="D1534" s="9">
        <f t="shared" si="69"/>
        <v>403</v>
      </c>
      <c r="E1534" s="9">
        <f>LOOKUP(C1534,$X$3:$AA$4)</f>
        <v>500</v>
      </c>
      <c r="F1534" s="16">
        <f>INDEX($J$3:$N$7,MATCH(B1534,$J$3:$J$7,0),MATCH(C1534,$J$3:$N$3,0))</f>
        <v>0.2</v>
      </c>
      <c r="G1534" s="9">
        <f t="shared" si="70"/>
        <v>400</v>
      </c>
      <c r="H1534" s="9">
        <f>G1534*D1534</f>
        <v>161200</v>
      </c>
      <c r="I1534" s="22"/>
      <c r="P1534" s="1" t="str">
        <f t="shared" si="71"/>
        <v>39066JaipurChair</v>
      </c>
      <c r="Q1534" s="1">
        <v>39066</v>
      </c>
      <c r="R1534" s="1" t="s">
        <v>1653</v>
      </c>
      <c r="S1534" s="1" t="s">
        <v>1651</v>
      </c>
      <c r="T1534">
        <v>336</v>
      </c>
    </row>
    <row r="1535" spans="1:20" x14ac:dyDescent="0.3">
      <c r="A1535" s="8">
        <v>39158</v>
      </c>
      <c r="B1535" s="8" t="s">
        <v>1653</v>
      </c>
      <c r="C1535" s="8" t="s">
        <v>1651</v>
      </c>
      <c r="D1535" s="9">
        <f t="shared" si="69"/>
        <v>104</v>
      </c>
      <c r="E1535" s="9">
        <f>LOOKUP(C1535,$X$3:$AA$4)</f>
        <v>10</v>
      </c>
      <c r="F1535" s="16">
        <f>INDEX($J$3:$N$7,MATCH(B1535,$J$3:$J$7,0),MATCH(C1535,$J$3:$N$3,0))</f>
        <v>0.36</v>
      </c>
      <c r="G1535" s="9">
        <f t="shared" si="70"/>
        <v>6.4</v>
      </c>
      <c r="H1535" s="9">
        <f>G1535*D1535</f>
        <v>665.6</v>
      </c>
      <c r="I1535" s="22"/>
      <c r="P1535" s="1" t="str">
        <f t="shared" si="71"/>
        <v>39138MumbaiBulb</v>
      </c>
      <c r="Q1535" s="1">
        <v>39138</v>
      </c>
      <c r="R1535" s="1" t="s">
        <v>1647</v>
      </c>
      <c r="S1535" s="1" t="s">
        <v>1649</v>
      </c>
      <c r="T1535">
        <v>297</v>
      </c>
    </row>
    <row r="1536" spans="1:20" x14ac:dyDescent="0.3">
      <c r="A1536" s="8">
        <v>39158</v>
      </c>
      <c r="B1536" s="8" t="s">
        <v>1654</v>
      </c>
      <c r="C1536" s="8" t="s">
        <v>1648</v>
      </c>
      <c r="D1536" s="9">
        <f t="shared" si="69"/>
        <v>419</v>
      </c>
      <c r="E1536" s="9">
        <f>LOOKUP(C1536,$X$3:$AA$4)</f>
        <v>200</v>
      </c>
      <c r="F1536" s="16">
        <f>INDEX($J$3:$N$7,MATCH(B1536,$J$3:$J$7,0),MATCH(C1536,$J$3:$N$3,0))</f>
        <v>0.05</v>
      </c>
      <c r="G1536" s="9">
        <f t="shared" si="70"/>
        <v>190</v>
      </c>
      <c r="H1536" s="9">
        <f>G1536*D1536</f>
        <v>79610</v>
      </c>
      <c r="I1536" s="22"/>
      <c r="P1536" s="1" t="str">
        <f t="shared" si="71"/>
        <v>39153DelhiChair</v>
      </c>
      <c r="Q1536" s="1">
        <v>39153</v>
      </c>
      <c r="R1536" s="1" t="s">
        <v>1646</v>
      </c>
      <c r="S1536" s="1" t="s">
        <v>1651</v>
      </c>
      <c r="T1536">
        <v>154</v>
      </c>
    </row>
    <row r="1537" spans="1:20" x14ac:dyDescent="0.3">
      <c r="A1537" s="8">
        <v>39158</v>
      </c>
      <c r="B1537" s="8" t="s">
        <v>1654</v>
      </c>
      <c r="C1537" s="8" t="s">
        <v>1649</v>
      </c>
      <c r="D1537" s="9">
        <f t="shared" si="69"/>
        <v>454</v>
      </c>
      <c r="E1537" s="9">
        <f>LOOKUP(C1537,$X$3:$AA$4)</f>
        <v>10</v>
      </c>
      <c r="F1537" s="16">
        <f>INDEX($J$3:$N$7,MATCH(B1537,$J$3:$J$7,0),MATCH(C1537,$J$3:$N$3,0))</f>
        <v>0.06</v>
      </c>
      <c r="G1537" s="9">
        <f t="shared" si="70"/>
        <v>9.3999999999999986</v>
      </c>
      <c r="H1537" s="9">
        <f>G1537*D1537</f>
        <v>4267.5999999999995</v>
      </c>
      <c r="I1537" s="22"/>
      <c r="P1537" s="1" t="str">
        <f t="shared" si="71"/>
        <v>39168Agraiphone</v>
      </c>
      <c r="Q1537" s="1">
        <v>39168</v>
      </c>
      <c r="R1537" s="1" t="s">
        <v>1654</v>
      </c>
      <c r="S1537" s="1" t="s">
        <v>1650</v>
      </c>
      <c r="T1537">
        <v>337</v>
      </c>
    </row>
    <row r="1538" spans="1:20" x14ac:dyDescent="0.3">
      <c r="A1538" s="8">
        <v>39158</v>
      </c>
      <c r="B1538" s="8" t="s">
        <v>1654</v>
      </c>
      <c r="C1538" s="8" t="s">
        <v>1650</v>
      </c>
      <c r="D1538" s="9">
        <f t="shared" si="69"/>
        <v>390</v>
      </c>
      <c r="E1538" s="9">
        <f>LOOKUP(C1538,$X$3:$AA$4)</f>
        <v>500</v>
      </c>
      <c r="F1538" s="16">
        <f>INDEX($J$3:$N$7,MATCH(B1538,$J$3:$J$7,0),MATCH(C1538,$J$3:$N$3,0))</f>
        <v>0.25</v>
      </c>
      <c r="G1538" s="9">
        <f t="shared" si="70"/>
        <v>375</v>
      </c>
      <c r="H1538" s="9">
        <f>G1538*D1538</f>
        <v>146250</v>
      </c>
      <c r="I1538" s="22"/>
      <c r="P1538" s="1" t="str">
        <f t="shared" si="71"/>
        <v>39172Delhiiphone</v>
      </c>
      <c r="Q1538" s="1">
        <v>39172</v>
      </c>
      <c r="R1538" s="1" t="s">
        <v>1646</v>
      </c>
      <c r="S1538" s="1" t="s">
        <v>1650</v>
      </c>
      <c r="T1538">
        <v>389</v>
      </c>
    </row>
    <row r="1539" spans="1:20" x14ac:dyDescent="0.3">
      <c r="A1539" s="8">
        <v>39158</v>
      </c>
      <c r="B1539" s="8" t="s">
        <v>1654</v>
      </c>
      <c r="C1539" s="8" t="s">
        <v>1651</v>
      </c>
      <c r="D1539" s="9">
        <f t="shared" si="69"/>
        <v>211</v>
      </c>
      <c r="E1539" s="9">
        <f>LOOKUP(C1539,$X$3:$AA$4)</f>
        <v>10</v>
      </c>
      <c r="F1539" s="16">
        <f>INDEX($J$3:$N$7,MATCH(B1539,$J$3:$J$7,0),MATCH(C1539,$J$3:$N$3,0))</f>
        <v>0.4</v>
      </c>
      <c r="G1539" s="9">
        <f t="shared" si="70"/>
        <v>6</v>
      </c>
      <c r="H1539" s="9">
        <f>G1539*D1539</f>
        <v>1266</v>
      </c>
      <c r="I1539" s="22"/>
      <c r="P1539" s="1" t="str">
        <f t="shared" si="71"/>
        <v>39085JaipurBulb</v>
      </c>
      <c r="Q1539" s="1">
        <v>39085</v>
      </c>
      <c r="R1539" s="1" t="s">
        <v>1653</v>
      </c>
      <c r="S1539" s="1" t="s">
        <v>1649</v>
      </c>
      <c r="T1539">
        <v>185</v>
      </c>
    </row>
    <row r="1540" spans="1:20" x14ac:dyDescent="0.3">
      <c r="A1540" s="8">
        <v>39159</v>
      </c>
      <c r="B1540" s="8" t="s">
        <v>1646</v>
      </c>
      <c r="C1540" s="8" t="s">
        <v>1648</v>
      </c>
      <c r="D1540" s="9">
        <f t="shared" si="69"/>
        <v>436</v>
      </c>
      <c r="E1540" s="9">
        <f>LOOKUP(C1540,$X$3:$AA$4)</f>
        <v>200</v>
      </c>
      <c r="F1540" s="16">
        <f>INDEX($J$3:$N$7,MATCH(B1540,$J$3:$J$7,0),MATCH(C1540,$J$3:$N$3,0))</f>
        <v>0.13</v>
      </c>
      <c r="G1540" s="9">
        <f t="shared" si="70"/>
        <v>174</v>
      </c>
      <c r="H1540" s="9">
        <f>G1540*D1540</f>
        <v>75864</v>
      </c>
      <c r="I1540" s="22"/>
      <c r="P1540" s="1" t="str">
        <f t="shared" si="71"/>
        <v>39116Jaipuriphone</v>
      </c>
      <c r="Q1540" s="1">
        <v>39116</v>
      </c>
      <c r="R1540" s="1" t="s">
        <v>1653</v>
      </c>
      <c r="S1540" s="1" t="s">
        <v>1650</v>
      </c>
      <c r="T1540">
        <v>386</v>
      </c>
    </row>
    <row r="1541" spans="1:20" x14ac:dyDescent="0.3">
      <c r="A1541" s="8">
        <v>39159</v>
      </c>
      <c r="B1541" s="8" t="s">
        <v>1646</v>
      </c>
      <c r="C1541" s="8" t="s">
        <v>1649</v>
      </c>
      <c r="D1541" s="9">
        <f t="shared" ref="D1541:D1604" si="72">VLOOKUP(A1541&amp;B1541&amp;C1541,$P$4:$T$2061,5,0)</f>
        <v>488</v>
      </c>
      <c r="E1541" s="9">
        <f>LOOKUP(C1541,$X$3:$AA$4)</f>
        <v>10</v>
      </c>
      <c r="F1541" s="16">
        <f>INDEX($J$3:$N$7,MATCH(B1541,$J$3:$J$7,0),MATCH(C1541,$J$3:$N$3,0))</f>
        <v>0.09</v>
      </c>
      <c r="G1541" s="9">
        <f t="shared" ref="G1541:G1604" si="73">E1541*(1-F1541)</f>
        <v>9.1</v>
      </c>
      <c r="H1541" s="9">
        <f>G1541*D1541</f>
        <v>4440.8</v>
      </c>
      <c r="I1541" s="22"/>
      <c r="P1541" s="1" t="str">
        <f t="shared" ref="P1541:P1604" si="74">Q1541&amp;R1541&amp;S1541</f>
        <v>39155DelhiChair</v>
      </c>
      <c r="Q1541" s="1">
        <v>39155</v>
      </c>
      <c r="R1541" s="1" t="s">
        <v>1646</v>
      </c>
      <c r="S1541" s="1" t="s">
        <v>1651</v>
      </c>
      <c r="T1541">
        <v>335</v>
      </c>
    </row>
    <row r="1542" spans="1:20" x14ac:dyDescent="0.3">
      <c r="A1542" s="8">
        <v>39159</v>
      </c>
      <c r="B1542" s="8" t="s">
        <v>1646</v>
      </c>
      <c r="C1542" s="8" t="s">
        <v>1650</v>
      </c>
      <c r="D1542" s="9">
        <f t="shared" si="72"/>
        <v>489</v>
      </c>
      <c r="E1542" s="9">
        <f>LOOKUP(C1542,$X$3:$AA$4)</f>
        <v>500</v>
      </c>
      <c r="F1542" s="16">
        <f>INDEX($J$3:$N$7,MATCH(B1542,$J$3:$J$7,0),MATCH(C1542,$J$3:$N$3,0))</f>
        <v>0.24</v>
      </c>
      <c r="G1542" s="9">
        <f t="shared" si="73"/>
        <v>380</v>
      </c>
      <c r="H1542" s="9">
        <f>G1542*D1542</f>
        <v>185820</v>
      </c>
      <c r="I1542" s="22"/>
      <c r="P1542" s="1" t="str">
        <f t="shared" si="74"/>
        <v>39066JaipurLaptop</v>
      </c>
      <c r="Q1542" s="1">
        <v>39066</v>
      </c>
      <c r="R1542" s="1" t="s">
        <v>1653</v>
      </c>
      <c r="S1542" s="1" t="s">
        <v>1648</v>
      </c>
      <c r="T1542">
        <v>156</v>
      </c>
    </row>
    <row r="1543" spans="1:20" x14ac:dyDescent="0.3">
      <c r="A1543" s="8">
        <v>39159</v>
      </c>
      <c r="B1543" s="8" t="s">
        <v>1646</v>
      </c>
      <c r="C1543" s="8" t="s">
        <v>1651</v>
      </c>
      <c r="D1543" s="9">
        <f t="shared" si="72"/>
        <v>208</v>
      </c>
      <c r="E1543" s="9">
        <f>LOOKUP(C1543,$X$3:$AA$4)</f>
        <v>10</v>
      </c>
      <c r="F1543" s="16">
        <f>INDEX($J$3:$N$7,MATCH(B1543,$J$3:$J$7,0),MATCH(C1543,$J$3:$N$3,0))</f>
        <v>0.33</v>
      </c>
      <c r="G1543" s="9">
        <f t="shared" si="73"/>
        <v>6.6999999999999993</v>
      </c>
      <c r="H1543" s="9">
        <f>G1543*D1543</f>
        <v>1393.6</v>
      </c>
      <c r="I1543" s="22"/>
      <c r="P1543" s="1" t="str">
        <f t="shared" si="74"/>
        <v>39080Mumbaiiphone</v>
      </c>
      <c r="Q1543" s="1">
        <v>39080</v>
      </c>
      <c r="R1543" s="1" t="s">
        <v>1647</v>
      </c>
      <c r="S1543" s="1" t="s">
        <v>1650</v>
      </c>
      <c r="T1543">
        <v>245</v>
      </c>
    </row>
    <row r="1544" spans="1:20" x14ac:dyDescent="0.3">
      <c r="A1544" s="8">
        <v>39159</v>
      </c>
      <c r="B1544" s="8" t="s">
        <v>1647</v>
      </c>
      <c r="C1544" s="8" t="s">
        <v>1648</v>
      </c>
      <c r="D1544" s="9">
        <f t="shared" si="72"/>
        <v>477</v>
      </c>
      <c r="E1544" s="9">
        <f>LOOKUP(C1544,$X$3:$AA$4)</f>
        <v>200</v>
      </c>
      <c r="F1544" s="16">
        <f>INDEX($J$3:$N$7,MATCH(B1544,$J$3:$J$7,0),MATCH(C1544,$J$3:$N$3,0))</f>
        <v>0.1</v>
      </c>
      <c r="G1544" s="9">
        <f t="shared" si="73"/>
        <v>180</v>
      </c>
      <c r="H1544" s="9">
        <f>G1544*D1544</f>
        <v>85860</v>
      </c>
      <c r="I1544" s="22"/>
      <c r="P1544" s="1" t="str">
        <f t="shared" si="74"/>
        <v>39098Delhiiphone</v>
      </c>
      <c r="Q1544" s="1">
        <v>39098</v>
      </c>
      <c r="R1544" s="1" t="s">
        <v>1646</v>
      </c>
      <c r="S1544" s="1" t="s">
        <v>1650</v>
      </c>
      <c r="T1544">
        <v>217</v>
      </c>
    </row>
    <row r="1545" spans="1:20" x14ac:dyDescent="0.3">
      <c r="A1545" s="8">
        <v>39159</v>
      </c>
      <c r="B1545" s="8" t="s">
        <v>1647</v>
      </c>
      <c r="C1545" s="8" t="s">
        <v>1649</v>
      </c>
      <c r="D1545" s="9">
        <f t="shared" si="72"/>
        <v>371</v>
      </c>
      <c r="E1545" s="9">
        <f>LOOKUP(C1545,$X$3:$AA$4)</f>
        <v>10</v>
      </c>
      <c r="F1545" s="16">
        <f>INDEX($J$3:$N$7,MATCH(B1545,$J$3:$J$7,0),MATCH(C1545,$J$3:$N$3,0))</f>
        <v>0.05</v>
      </c>
      <c r="G1545" s="9">
        <f t="shared" si="73"/>
        <v>9.5</v>
      </c>
      <c r="H1545" s="9">
        <f>G1545*D1545</f>
        <v>3524.5</v>
      </c>
      <c r="I1545" s="22"/>
      <c r="P1545" s="1" t="str">
        <f t="shared" si="74"/>
        <v>39111MumbaiLaptop</v>
      </c>
      <c r="Q1545" s="1">
        <v>39111</v>
      </c>
      <c r="R1545" s="1" t="s">
        <v>1647</v>
      </c>
      <c r="S1545" s="1" t="s">
        <v>1648</v>
      </c>
      <c r="T1545">
        <v>111</v>
      </c>
    </row>
    <row r="1546" spans="1:20" x14ac:dyDescent="0.3">
      <c r="A1546" s="8">
        <v>39159</v>
      </c>
      <c r="B1546" s="8" t="s">
        <v>1647</v>
      </c>
      <c r="C1546" s="8" t="s">
        <v>1650</v>
      </c>
      <c r="D1546" s="9">
        <f t="shared" si="72"/>
        <v>467</v>
      </c>
      <c r="E1546" s="9">
        <f>LOOKUP(C1546,$X$3:$AA$4)</f>
        <v>500</v>
      </c>
      <c r="F1546" s="16">
        <f>INDEX($J$3:$N$7,MATCH(B1546,$J$3:$J$7,0),MATCH(C1546,$J$3:$N$3,0))</f>
        <v>0.2</v>
      </c>
      <c r="G1546" s="9">
        <f t="shared" si="73"/>
        <v>400</v>
      </c>
      <c r="H1546" s="9">
        <f>G1546*D1546</f>
        <v>186800</v>
      </c>
      <c r="I1546" s="22"/>
      <c r="P1546" s="1" t="str">
        <f t="shared" si="74"/>
        <v>39128Delhiiphone</v>
      </c>
      <c r="Q1546" s="1">
        <v>39128</v>
      </c>
      <c r="R1546" s="1" t="s">
        <v>1646</v>
      </c>
      <c r="S1546" s="1" t="s">
        <v>1650</v>
      </c>
      <c r="T1546">
        <v>385</v>
      </c>
    </row>
    <row r="1547" spans="1:20" x14ac:dyDescent="0.3">
      <c r="A1547" s="8">
        <v>39159</v>
      </c>
      <c r="B1547" s="8" t="s">
        <v>1647</v>
      </c>
      <c r="C1547" s="8" t="s">
        <v>1651</v>
      </c>
      <c r="D1547" s="9">
        <f t="shared" si="72"/>
        <v>415</v>
      </c>
      <c r="E1547" s="9">
        <f>LOOKUP(C1547,$X$3:$AA$4)</f>
        <v>10</v>
      </c>
      <c r="F1547" s="16">
        <f>INDEX($J$3:$N$7,MATCH(B1547,$J$3:$J$7,0),MATCH(C1547,$J$3:$N$3,0))</f>
        <v>0.4</v>
      </c>
      <c r="G1547" s="9">
        <f t="shared" si="73"/>
        <v>6</v>
      </c>
      <c r="H1547" s="9">
        <f>G1547*D1547</f>
        <v>2490</v>
      </c>
      <c r="I1547" s="22"/>
      <c r="P1547" s="1" t="str">
        <f t="shared" si="74"/>
        <v>39075Delhiiphone</v>
      </c>
      <c r="Q1547" s="1">
        <v>39075</v>
      </c>
      <c r="R1547" s="1" t="s">
        <v>1646</v>
      </c>
      <c r="S1547" s="1" t="s">
        <v>1650</v>
      </c>
      <c r="T1547">
        <v>157</v>
      </c>
    </row>
    <row r="1548" spans="1:20" x14ac:dyDescent="0.3">
      <c r="A1548" s="8">
        <v>39159</v>
      </c>
      <c r="B1548" s="8" t="s">
        <v>1653</v>
      </c>
      <c r="C1548" s="8" t="s">
        <v>1648</v>
      </c>
      <c r="D1548" s="9">
        <f t="shared" si="72"/>
        <v>178</v>
      </c>
      <c r="E1548" s="9">
        <f>LOOKUP(C1548,$X$3:$AA$4)</f>
        <v>200</v>
      </c>
      <c r="F1548" s="16">
        <f>INDEX($J$3:$N$7,MATCH(B1548,$J$3:$J$7,0),MATCH(C1548,$J$3:$N$3,0))</f>
        <v>0.09</v>
      </c>
      <c r="G1548" s="9">
        <f t="shared" si="73"/>
        <v>182</v>
      </c>
      <c r="H1548" s="9">
        <f>G1548*D1548</f>
        <v>32396</v>
      </c>
      <c r="I1548" s="22"/>
      <c r="P1548" s="1" t="str">
        <f t="shared" si="74"/>
        <v>39115MumbaiLaptop</v>
      </c>
      <c r="Q1548" s="1">
        <v>39115</v>
      </c>
      <c r="R1548" s="1" t="s">
        <v>1647</v>
      </c>
      <c r="S1548" s="1" t="s">
        <v>1648</v>
      </c>
      <c r="T1548">
        <v>347</v>
      </c>
    </row>
    <row r="1549" spans="1:20" x14ac:dyDescent="0.3">
      <c r="A1549" s="8">
        <v>39159</v>
      </c>
      <c r="B1549" s="8" t="s">
        <v>1653</v>
      </c>
      <c r="C1549" s="8" t="s">
        <v>1649</v>
      </c>
      <c r="D1549" s="9">
        <f t="shared" si="72"/>
        <v>100</v>
      </c>
      <c r="E1549" s="9">
        <f>LOOKUP(C1549,$X$3:$AA$4)</f>
        <v>10</v>
      </c>
      <c r="F1549" s="16">
        <f>INDEX($J$3:$N$7,MATCH(B1549,$J$3:$J$7,0),MATCH(C1549,$J$3:$N$3,0))</f>
        <v>0.08</v>
      </c>
      <c r="G1549" s="9">
        <f t="shared" si="73"/>
        <v>9.2000000000000011</v>
      </c>
      <c r="H1549" s="9">
        <f>G1549*D1549</f>
        <v>920.00000000000011</v>
      </c>
      <c r="I1549" s="22"/>
      <c r="P1549" s="1" t="str">
        <f t="shared" si="74"/>
        <v>39183DelhiBulb</v>
      </c>
      <c r="Q1549" s="1">
        <v>39183</v>
      </c>
      <c r="R1549" s="1" t="s">
        <v>1646</v>
      </c>
      <c r="S1549" s="1" t="s">
        <v>1649</v>
      </c>
      <c r="T1549">
        <v>436</v>
      </c>
    </row>
    <row r="1550" spans="1:20" x14ac:dyDescent="0.3">
      <c r="A1550" s="8">
        <v>39159</v>
      </c>
      <c r="B1550" s="8" t="s">
        <v>1653</v>
      </c>
      <c r="C1550" s="8" t="s">
        <v>1650</v>
      </c>
      <c r="D1550" s="9">
        <f t="shared" si="72"/>
        <v>203</v>
      </c>
      <c r="E1550" s="9">
        <f>LOOKUP(C1550,$X$3:$AA$4)</f>
        <v>500</v>
      </c>
      <c r="F1550" s="16">
        <f>INDEX($J$3:$N$7,MATCH(B1550,$J$3:$J$7,0),MATCH(C1550,$J$3:$N$3,0))</f>
        <v>0.2</v>
      </c>
      <c r="G1550" s="9">
        <f t="shared" si="73"/>
        <v>400</v>
      </c>
      <c r="H1550" s="9">
        <f>G1550*D1550</f>
        <v>81200</v>
      </c>
      <c r="I1550" s="22"/>
      <c r="P1550" s="1" t="str">
        <f t="shared" si="74"/>
        <v>39081MumbaiLaptop</v>
      </c>
      <c r="Q1550" s="1">
        <v>39081</v>
      </c>
      <c r="R1550" s="1" t="s">
        <v>1647</v>
      </c>
      <c r="S1550" s="1" t="s">
        <v>1648</v>
      </c>
      <c r="T1550">
        <v>158</v>
      </c>
    </row>
    <row r="1551" spans="1:20" x14ac:dyDescent="0.3">
      <c r="A1551" s="8">
        <v>39159</v>
      </c>
      <c r="B1551" s="8" t="s">
        <v>1653</v>
      </c>
      <c r="C1551" s="8" t="s">
        <v>1651</v>
      </c>
      <c r="D1551" s="9">
        <f t="shared" si="72"/>
        <v>147</v>
      </c>
      <c r="E1551" s="9">
        <f>LOOKUP(C1551,$X$3:$AA$4)</f>
        <v>10</v>
      </c>
      <c r="F1551" s="16">
        <f>INDEX($J$3:$N$7,MATCH(B1551,$J$3:$J$7,0),MATCH(C1551,$J$3:$N$3,0))</f>
        <v>0.36</v>
      </c>
      <c r="G1551" s="9">
        <f t="shared" si="73"/>
        <v>6.4</v>
      </c>
      <c r="H1551" s="9">
        <f>G1551*D1551</f>
        <v>940.80000000000007</v>
      </c>
      <c r="I1551" s="22"/>
      <c r="P1551" s="1" t="str">
        <f t="shared" si="74"/>
        <v>39139DelhiLaptop</v>
      </c>
      <c r="Q1551" s="1">
        <v>39139</v>
      </c>
      <c r="R1551" s="1" t="s">
        <v>1646</v>
      </c>
      <c r="S1551" s="1" t="s">
        <v>1648</v>
      </c>
      <c r="T1551">
        <v>435</v>
      </c>
    </row>
    <row r="1552" spans="1:20" x14ac:dyDescent="0.3">
      <c r="A1552" s="8">
        <v>39159</v>
      </c>
      <c r="B1552" s="8" t="s">
        <v>1654</v>
      </c>
      <c r="C1552" s="8" t="s">
        <v>1648</v>
      </c>
      <c r="D1552" s="9">
        <f t="shared" si="72"/>
        <v>194</v>
      </c>
      <c r="E1552" s="9">
        <f>LOOKUP(C1552,$X$3:$AA$4)</f>
        <v>200</v>
      </c>
      <c r="F1552" s="16">
        <f>INDEX($J$3:$N$7,MATCH(B1552,$J$3:$J$7,0),MATCH(C1552,$J$3:$N$3,0))</f>
        <v>0.05</v>
      </c>
      <c r="G1552" s="9">
        <f t="shared" si="73"/>
        <v>190</v>
      </c>
      <c r="H1552" s="9">
        <f>G1552*D1552</f>
        <v>36860</v>
      </c>
      <c r="I1552" s="22"/>
      <c r="P1552" s="1" t="str">
        <f t="shared" si="74"/>
        <v>39175MumbaiBulb</v>
      </c>
      <c r="Q1552" s="1">
        <v>39175</v>
      </c>
      <c r="R1552" s="1" t="s">
        <v>1647</v>
      </c>
      <c r="S1552" s="1" t="s">
        <v>1649</v>
      </c>
      <c r="T1552">
        <v>357</v>
      </c>
    </row>
    <row r="1553" spans="1:20" x14ac:dyDescent="0.3">
      <c r="A1553" s="8">
        <v>39159</v>
      </c>
      <c r="B1553" s="8" t="s">
        <v>1654</v>
      </c>
      <c r="C1553" s="8" t="s">
        <v>1649</v>
      </c>
      <c r="D1553" s="9">
        <f t="shared" si="72"/>
        <v>222</v>
      </c>
      <c r="E1553" s="9">
        <f>LOOKUP(C1553,$X$3:$AA$4)</f>
        <v>10</v>
      </c>
      <c r="F1553" s="16">
        <f>INDEX($J$3:$N$7,MATCH(B1553,$J$3:$J$7,0),MATCH(C1553,$J$3:$N$3,0))</f>
        <v>0.06</v>
      </c>
      <c r="G1553" s="9">
        <f t="shared" si="73"/>
        <v>9.3999999999999986</v>
      </c>
      <c r="H1553" s="9">
        <f>G1553*D1553</f>
        <v>2086.7999999999997</v>
      </c>
      <c r="I1553" s="22"/>
      <c r="P1553" s="1" t="str">
        <f t="shared" si="74"/>
        <v>39066DelhiLaptop</v>
      </c>
      <c r="Q1553" s="1">
        <v>39066</v>
      </c>
      <c r="R1553" s="1" t="s">
        <v>1646</v>
      </c>
      <c r="S1553" s="1" t="s">
        <v>1648</v>
      </c>
      <c r="T1553">
        <v>239</v>
      </c>
    </row>
    <row r="1554" spans="1:20" x14ac:dyDescent="0.3">
      <c r="A1554" s="8">
        <v>39159</v>
      </c>
      <c r="B1554" s="8" t="s">
        <v>1654</v>
      </c>
      <c r="C1554" s="8" t="s">
        <v>1650</v>
      </c>
      <c r="D1554" s="9">
        <f t="shared" si="72"/>
        <v>107</v>
      </c>
      <c r="E1554" s="9">
        <f>LOOKUP(C1554,$X$3:$AA$4)</f>
        <v>500</v>
      </c>
      <c r="F1554" s="16">
        <f>INDEX($J$3:$N$7,MATCH(B1554,$J$3:$J$7,0),MATCH(C1554,$J$3:$N$3,0))</f>
        <v>0.25</v>
      </c>
      <c r="G1554" s="9">
        <f t="shared" si="73"/>
        <v>375</v>
      </c>
      <c r="H1554" s="9">
        <f>G1554*D1554</f>
        <v>40125</v>
      </c>
      <c r="I1554" s="22"/>
      <c r="P1554" s="1" t="str">
        <f t="shared" si="74"/>
        <v>39110AgraLaptop</v>
      </c>
      <c r="Q1554" s="1">
        <v>39110</v>
      </c>
      <c r="R1554" s="1" t="s">
        <v>1654</v>
      </c>
      <c r="S1554" s="1" t="s">
        <v>1648</v>
      </c>
      <c r="T1554">
        <v>338</v>
      </c>
    </row>
    <row r="1555" spans="1:20" x14ac:dyDescent="0.3">
      <c r="A1555" s="8">
        <v>39159</v>
      </c>
      <c r="B1555" s="8" t="s">
        <v>1654</v>
      </c>
      <c r="C1555" s="8" t="s">
        <v>1651</v>
      </c>
      <c r="D1555" s="9">
        <f t="shared" si="72"/>
        <v>353</v>
      </c>
      <c r="E1555" s="9">
        <f>LOOKUP(C1555,$X$3:$AA$4)</f>
        <v>10</v>
      </c>
      <c r="F1555" s="16">
        <f>INDEX($J$3:$N$7,MATCH(B1555,$J$3:$J$7,0),MATCH(C1555,$J$3:$N$3,0))</f>
        <v>0.4</v>
      </c>
      <c r="G1555" s="9">
        <f t="shared" si="73"/>
        <v>6</v>
      </c>
      <c r="H1555" s="9">
        <f>G1555*D1555</f>
        <v>2118</v>
      </c>
      <c r="I1555" s="22"/>
      <c r="P1555" s="1" t="str">
        <f t="shared" si="74"/>
        <v>39130JaipurBulb</v>
      </c>
      <c r="Q1555" s="1">
        <v>39130</v>
      </c>
      <c r="R1555" s="1" t="s">
        <v>1653</v>
      </c>
      <c r="S1555" s="1" t="s">
        <v>1649</v>
      </c>
      <c r="T1555">
        <v>377</v>
      </c>
    </row>
    <row r="1556" spans="1:20" x14ac:dyDescent="0.3">
      <c r="A1556" s="8">
        <v>39160</v>
      </c>
      <c r="B1556" s="8" t="s">
        <v>1646</v>
      </c>
      <c r="C1556" s="8" t="s">
        <v>1648</v>
      </c>
      <c r="D1556" s="9">
        <f t="shared" si="72"/>
        <v>485</v>
      </c>
      <c r="E1556" s="9">
        <f>LOOKUP(C1556,$X$3:$AA$4)</f>
        <v>200</v>
      </c>
      <c r="F1556" s="16">
        <f>INDEX($J$3:$N$7,MATCH(B1556,$J$3:$J$7,0),MATCH(C1556,$J$3:$N$3,0))</f>
        <v>0.13</v>
      </c>
      <c r="G1556" s="9">
        <f t="shared" si="73"/>
        <v>174</v>
      </c>
      <c r="H1556" s="9">
        <f>G1556*D1556</f>
        <v>84390</v>
      </c>
      <c r="I1556" s="22"/>
      <c r="P1556" s="1" t="str">
        <f t="shared" si="74"/>
        <v>39166Jaipuriphone</v>
      </c>
      <c r="Q1556" s="1">
        <v>39166</v>
      </c>
      <c r="R1556" s="1" t="s">
        <v>1653</v>
      </c>
      <c r="S1556" s="1" t="s">
        <v>1650</v>
      </c>
      <c r="T1556">
        <v>125</v>
      </c>
    </row>
    <row r="1557" spans="1:20" x14ac:dyDescent="0.3">
      <c r="A1557" s="8">
        <v>39160</v>
      </c>
      <c r="B1557" s="8" t="s">
        <v>1646</v>
      </c>
      <c r="C1557" s="8" t="s">
        <v>1649</v>
      </c>
      <c r="D1557" s="9">
        <f t="shared" si="72"/>
        <v>175</v>
      </c>
      <c r="E1557" s="9">
        <f>LOOKUP(C1557,$X$3:$AA$4)</f>
        <v>10</v>
      </c>
      <c r="F1557" s="16">
        <f>INDEX($J$3:$N$7,MATCH(B1557,$J$3:$J$7,0),MATCH(C1557,$J$3:$N$3,0))</f>
        <v>0.09</v>
      </c>
      <c r="G1557" s="9">
        <f t="shared" si="73"/>
        <v>9.1</v>
      </c>
      <c r="H1557" s="9">
        <f>G1557*D1557</f>
        <v>1592.5</v>
      </c>
      <c r="I1557" s="22"/>
      <c r="P1557" s="1" t="str">
        <f t="shared" si="74"/>
        <v>39156MumbaiLaptop</v>
      </c>
      <c r="Q1557" s="1">
        <v>39156</v>
      </c>
      <c r="R1557" s="1" t="s">
        <v>1647</v>
      </c>
      <c r="S1557" s="1" t="s">
        <v>1648</v>
      </c>
      <c r="T1557">
        <v>320</v>
      </c>
    </row>
    <row r="1558" spans="1:20" x14ac:dyDescent="0.3">
      <c r="A1558" s="8">
        <v>39160</v>
      </c>
      <c r="B1558" s="8" t="s">
        <v>1646</v>
      </c>
      <c r="C1558" s="8" t="s">
        <v>1650</v>
      </c>
      <c r="D1558" s="9">
        <f t="shared" si="72"/>
        <v>323</v>
      </c>
      <c r="E1558" s="9">
        <f>LOOKUP(C1558,$X$3:$AA$4)</f>
        <v>500</v>
      </c>
      <c r="F1558" s="16">
        <f>INDEX($J$3:$N$7,MATCH(B1558,$J$3:$J$7,0),MATCH(C1558,$J$3:$N$3,0))</f>
        <v>0.24</v>
      </c>
      <c r="G1558" s="9">
        <f t="shared" si="73"/>
        <v>380</v>
      </c>
      <c r="H1558" s="9">
        <f>G1558*D1558</f>
        <v>122740</v>
      </c>
      <c r="I1558" s="22"/>
      <c r="P1558" s="1" t="str">
        <f t="shared" si="74"/>
        <v>39184DelhiBulb</v>
      </c>
      <c r="Q1558" s="1">
        <v>39184</v>
      </c>
      <c r="R1558" s="1" t="s">
        <v>1646</v>
      </c>
      <c r="S1558" s="1" t="s">
        <v>1649</v>
      </c>
      <c r="T1558">
        <v>211</v>
      </c>
    </row>
    <row r="1559" spans="1:20" x14ac:dyDescent="0.3">
      <c r="A1559" s="8">
        <v>39160</v>
      </c>
      <c r="B1559" s="8" t="s">
        <v>1646</v>
      </c>
      <c r="C1559" s="8" t="s">
        <v>1651</v>
      </c>
      <c r="D1559" s="9">
        <f t="shared" si="72"/>
        <v>107</v>
      </c>
      <c r="E1559" s="9">
        <f>LOOKUP(C1559,$X$3:$AA$4)</f>
        <v>10</v>
      </c>
      <c r="F1559" s="16">
        <f>INDEX($J$3:$N$7,MATCH(B1559,$J$3:$J$7,0),MATCH(C1559,$J$3:$N$3,0))</f>
        <v>0.33</v>
      </c>
      <c r="G1559" s="9">
        <f t="shared" si="73"/>
        <v>6.6999999999999993</v>
      </c>
      <c r="H1559" s="9">
        <f>G1559*D1559</f>
        <v>716.9</v>
      </c>
      <c r="I1559" s="22"/>
      <c r="P1559" s="1" t="str">
        <f t="shared" si="74"/>
        <v>39088AgraLaptop</v>
      </c>
      <c r="Q1559" s="1">
        <v>39088</v>
      </c>
      <c r="R1559" s="1" t="s">
        <v>1654</v>
      </c>
      <c r="S1559" s="1" t="s">
        <v>1648</v>
      </c>
      <c r="T1559">
        <v>341</v>
      </c>
    </row>
    <row r="1560" spans="1:20" x14ac:dyDescent="0.3">
      <c r="A1560" s="8">
        <v>39160</v>
      </c>
      <c r="B1560" s="8" t="s">
        <v>1647</v>
      </c>
      <c r="C1560" s="8" t="s">
        <v>1648</v>
      </c>
      <c r="D1560" s="9">
        <f t="shared" si="72"/>
        <v>200</v>
      </c>
      <c r="E1560" s="9">
        <f>LOOKUP(C1560,$X$3:$AA$4)</f>
        <v>200</v>
      </c>
      <c r="F1560" s="16">
        <f>INDEX($J$3:$N$7,MATCH(B1560,$J$3:$J$7,0),MATCH(C1560,$J$3:$N$3,0))</f>
        <v>0.1</v>
      </c>
      <c r="G1560" s="9">
        <f t="shared" si="73"/>
        <v>180</v>
      </c>
      <c r="H1560" s="9">
        <f>G1560*D1560</f>
        <v>36000</v>
      </c>
      <c r="I1560" s="22"/>
      <c r="P1560" s="1" t="str">
        <f t="shared" si="74"/>
        <v>39111Agraiphone</v>
      </c>
      <c r="Q1560" s="1">
        <v>39111</v>
      </c>
      <c r="R1560" s="1" t="s">
        <v>1654</v>
      </c>
      <c r="S1560" s="1" t="s">
        <v>1650</v>
      </c>
      <c r="T1560">
        <v>209</v>
      </c>
    </row>
    <row r="1561" spans="1:20" x14ac:dyDescent="0.3">
      <c r="A1561" s="8">
        <v>39160</v>
      </c>
      <c r="B1561" s="8" t="s">
        <v>1647</v>
      </c>
      <c r="C1561" s="8" t="s">
        <v>1649</v>
      </c>
      <c r="D1561" s="9">
        <f t="shared" si="72"/>
        <v>132</v>
      </c>
      <c r="E1561" s="9">
        <f>LOOKUP(C1561,$X$3:$AA$4)</f>
        <v>10</v>
      </c>
      <c r="F1561" s="16">
        <f>INDEX($J$3:$N$7,MATCH(B1561,$J$3:$J$7,0),MATCH(C1561,$J$3:$N$3,0))</f>
        <v>0.05</v>
      </c>
      <c r="G1561" s="9">
        <f t="shared" si="73"/>
        <v>9.5</v>
      </c>
      <c r="H1561" s="9">
        <f>G1561*D1561</f>
        <v>1254</v>
      </c>
      <c r="I1561" s="22"/>
      <c r="P1561" s="1" t="str">
        <f t="shared" si="74"/>
        <v>39168AgraBulb</v>
      </c>
      <c r="Q1561" s="1">
        <v>39168</v>
      </c>
      <c r="R1561" s="1" t="s">
        <v>1654</v>
      </c>
      <c r="S1561" s="1" t="s">
        <v>1649</v>
      </c>
      <c r="T1561">
        <v>215</v>
      </c>
    </row>
    <row r="1562" spans="1:20" x14ac:dyDescent="0.3">
      <c r="A1562" s="8">
        <v>39160</v>
      </c>
      <c r="B1562" s="8" t="s">
        <v>1647</v>
      </c>
      <c r="C1562" s="8" t="s">
        <v>1650</v>
      </c>
      <c r="D1562" s="9">
        <f t="shared" si="72"/>
        <v>364</v>
      </c>
      <c r="E1562" s="9">
        <f>LOOKUP(C1562,$X$3:$AA$4)</f>
        <v>500</v>
      </c>
      <c r="F1562" s="16">
        <f>INDEX($J$3:$N$7,MATCH(B1562,$J$3:$J$7,0),MATCH(C1562,$J$3:$N$3,0))</f>
        <v>0.2</v>
      </c>
      <c r="G1562" s="9">
        <f t="shared" si="73"/>
        <v>400</v>
      </c>
      <c r="H1562" s="9">
        <f>G1562*D1562</f>
        <v>145600</v>
      </c>
      <c r="I1562" s="22"/>
      <c r="P1562" s="1" t="str">
        <f t="shared" si="74"/>
        <v>39069AgraChair</v>
      </c>
      <c r="Q1562" s="1">
        <v>39069</v>
      </c>
      <c r="R1562" s="1" t="s">
        <v>1654</v>
      </c>
      <c r="S1562" s="1" t="s">
        <v>1651</v>
      </c>
      <c r="T1562">
        <v>133</v>
      </c>
    </row>
    <row r="1563" spans="1:20" x14ac:dyDescent="0.3">
      <c r="A1563" s="8">
        <v>39160</v>
      </c>
      <c r="B1563" s="8" t="s">
        <v>1647</v>
      </c>
      <c r="C1563" s="8" t="s">
        <v>1651</v>
      </c>
      <c r="D1563" s="9">
        <f t="shared" si="72"/>
        <v>283</v>
      </c>
      <c r="E1563" s="9">
        <f>LOOKUP(C1563,$X$3:$AA$4)</f>
        <v>10</v>
      </c>
      <c r="F1563" s="16">
        <f>INDEX($J$3:$N$7,MATCH(B1563,$J$3:$J$7,0),MATCH(C1563,$J$3:$N$3,0))</f>
        <v>0.4</v>
      </c>
      <c r="G1563" s="9">
        <f t="shared" si="73"/>
        <v>6</v>
      </c>
      <c r="H1563" s="9">
        <f>G1563*D1563</f>
        <v>1698</v>
      </c>
      <c r="I1563" s="22"/>
      <c r="P1563" s="1" t="str">
        <f t="shared" si="74"/>
        <v>39082DelhiBulb</v>
      </c>
      <c r="Q1563" s="1">
        <v>39082</v>
      </c>
      <c r="R1563" s="1" t="s">
        <v>1646</v>
      </c>
      <c r="S1563" s="1" t="s">
        <v>1649</v>
      </c>
      <c r="T1563">
        <v>168</v>
      </c>
    </row>
    <row r="1564" spans="1:20" x14ac:dyDescent="0.3">
      <c r="A1564" s="8">
        <v>39160</v>
      </c>
      <c r="B1564" s="8" t="s">
        <v>1653</v>
      </c>
      <c r="C1564" s="8" t="s">
        <v>1648</v>
      </c>
      <c r="D1564" s="9">
        <f t="shared" si="72"/>
        <v>238</v>
      </c>
      <c r="E1564" s="9">
        <f>LOOKUP(C1564,$X$3:$AA$4)</f>
        <v>200</v>
      </c>
      <c r="F1564" s="16">
        <f>INDEX($J$3:$N$7,MATCH(B1564,$J$3:$J$7,0),MATCH(C1564,$J$3:$N$3,0))</f>
        <v>0.09</v>
      </c>
      <c r="G1564" s="9">
        <f t="shared" si="73"/>
        <v>182</v>
      </c>
      <c r="H1564" s="9">
        <f>G1564*D1564</f>
        <v>43316</v>
      </c>
      <c r="I1564" s="22"/>
      <c r="P1564" s="1" t="str">
        <f t="shared" si="74"/>
        <v>39104Mumbaiiphone</v>
      </c>
      <c r="Q1564" s="1">
        <v>39104</v>
      </c>
      <c r="R1564" s="1" t="s">
        <v>1647</v>
      </c>
      <c r="S1564" s="1" t="s">
        <v>1650</v>
      </c>
      <c r="T1564">
        <v>245</v>
      </c>
    </row>
    <row r="1565" spans="1:20" x14ac:dyDescent="0.3">
      <c r="A1565" s="8">
        <v>39160</v>
      </c>
      <c r="B1565" s="8" t="s">
        <v>1653</v>
      </c>
      <c r="C1565" s="8" t="s">
        <v>1649</v>
      </c>
      <c r="D1565" s="9">
        <f t="shared" si="72"/>
        <v>209</v>
      </c>
      <c r="E1565" s="9">
        <f>LOOKUP(C1565,$X$3:$AA$4)</f>
        <v>10</v>
      </c>
      <c r="F1565" s="16">
        <f>INDEX($J$3:$N$7,MATCH(B1565,$J$3:$J$7,0),MATCH(C1565,$J$3:$N$3,0))</f>
        <v>0.08</v>
      </c>
      <c r="G1565" s="9">
        <f t="shared" si="73"/>
        <v>9.2000000000000011</v>
      </c>
      <c r="H1565" s="9">
        <f>G1565*D1565</f>
        <v>1922.8000000000002</v>
      </c>
      <c r="I1565" s="22"/>
      <c r="P1565" s="1" t="str">
        <f t="shared" si="74"/>
        <v>39093MumbaiChair</v>
      </c>
      <c r="Q1565" s="1">
        <v>39093</v>
      </c>
      <c r="R1565" s="1" t="s">
        <v>1647</v>
      </c>
      <c r="S1565" s="1" t="s">
        <v>1651</v>
      </c>
      <c r="T1565">
        <v>128</v>
      </c>
    </row>
    <row r="1566" spans="1:20" x14ac:dyDescent="0.3">
      <c r="A1566" s="8">
        <v>39160</v>
      </c>
      <c r="B1566" s="8" t="s">
        <v>1653</v>
      </c>
      <c r="C1566" s="8" t="s">
        <v>1650</v>
      </c>
      <c r="D1566" s="9">
        <f t="shared" si="72"/>
        <v>285</v>
      </c>
      <c r="E1566" s="9">
        <f>LOOKUP(C1566,$X$3:$AA$4)</f>
        <v>500</v>
      </c>
      <c r="F1566" s="16">
        <f>INDEX($J$3:$N$7,MATCH(B1566,$J$3:$J$7,0),MATCH(C1566,$J$3:$N$3,0))</f>
        <v>0.2</v>
      </c>
      <c r="G1566" s="9">
        <f t="shared" si="73"/>
        <v>400</v>
      </c>
      <c r="H1566" s="9">
        <f>G1566*D1566</f>
        <v>114000</v>
      </c>
      <c r="I1566" s="22"/>
      <c r="P1566" s="1" t="str">
        <f t="shared" si="74"/>
        <v>39125MumbaiChair</v>
      </c>
      <c r="Q1566" s="1">
        <v>39125</v>
      </c>
      <c r="R1566" s="1" t="s">
        <v>1647</v>
      </c>
      <c r="S1566" s="1" t="s">
        <v>1651</v>
      </c>
      <c r="T1566">
        <v>300</v>
      </c>
    </row>
    <row r="1567" spans="1:20" x14ac:dyDescent="0.3">
      <c r="A1567" s="8">
        <v>39160</v>
      </c>
      <c r="B1567" s="8" t="s">
        <v>1653</v>
      </c>
      <c r="C1567" s="8" t="s">
        <v>1651</v>
      </c>
      <c r="D1567" s="9">
        <f t="shared" si="72"/>
        <v>282</v>
      </c>
      <c r="E1567" s="9">
        <f>LOOKUP(C1567,$X$3:$AA$4)</f>
        <v>10</v>
      </c>
      <c r="F1567" s="16">
        <f>INDEX($J$3:$N$7,MATCH(B1567,$J$3:$J$7,0),MATCH(C1567,$J$3:$N$3,0))</f>
        <v>0.36</v>
      </c>
      <c r="G1567" s="9">
        <f t="shared" si="73"/>
        <v>6.4</v>
      </c>
      <c r="H1567" s="9">
        <f>G1567*D1567</f>
        <v>1804.8000000000002</v>
      </c>
      <c r="I1567" s="22"/>
      <c r="P1567" s="1" t="str">
        <f t="shared" si="74"/>
        <v>39103DelhiBulb</v>
      </c>
      <c r="Q1567" s="1">
        <v>39103</v>
      </c>
      <c r="R1567" s="1" t="s">
        <v>1646</v>
      </c>
      <c r="S1567" s="1" t="s">
        <v>1649</v>
      </c>
      <c r="T1567">
        <v>196</v>
      </c>
    </row>
    <row r="1568" spans="1:20" x14ac:dyDescent="0.3">
      <c r="A1568" s="8">
        <v>39160</v>
      </c>
      <c r="B1568" s="8" t="s">
        <v>1654</v>
      </c>
      <c r="C1568" s="8" t="s">
        <v>1648</v>
      </c>
      <c r="D1568" s="9">
        <f t="shared" si="72"/>
        <v>193</v>
      </c>
      <c r="E1568" s="9">
        <f>LOOKUP(C1568,$X$3:$AA$4)</f>
        <v>200</v>
      </c>
      <c r="F1568" s="16">
        <f>INDEX($J$3:$N$7,MATCH(B1568,$J$3:$J$7,0),MATCH(C1568,$J$3:$N$3,0))</f>
        <v>0.05</v>
      </c>
      <c r="G1568" s="9">
        <f t="shared" si="73"/>
        <v>190</v>
      </c>
      <c r="H1568" s="9">
        <f>G1568*D1568</f>
        <v>36670</v>
      </c>
      <c r="I1568" s="22"/>
      <c r="P1568" s="1" t="str">
        <f t="shared" si="74"/>
        <v>39182JaipurBulb</v>
      </c>
      <c r="Q1568" s="1">
        <v>39182</v>
      </c>
      <c r="R1568" s="1" t="s">
        <v>1653</v>
      </c>
      <c r="S1568" s="1" t="s">
        <v>1649</v>
      </c>
      <c r="T1568">
        <v>448</v>
      </c>
    </row>
    <row r="1569" spans="1:20" x14ac:dyDescent="0.3">
      <c r="A1569" s="8">
        <v>39160</v>
      </c>
      <c r="B1569" s="8" t="s">
        <v>1654</v>
      </c>
      <c r="C1569" s="8" t="s">
        <v>1649</v>
      </c>
      <c r="D1569" s="9">
        <f t="shared" si="72"/>
        <v>230</v>
      </c>
      <c r="E1569" s="9">
        <f>LOOKUP(C1569,$X$3:$AA$4)</f>
        <v>10</v>
      </c>
      <c r="F1569" s="16">
        <f>INDEX($J$3:$N$7,MATCH(B1569,$J$3:$J$7,0),MATCH(C1569,$J$3:$N$3,0))</f>
        <v>0.06</v>
      </c>
      <c r="G1569" s="9">
        <f t="shared" si="73"/>
        <v>9.3999999999999986</v>
      </c>
      <c r="H1569" s="9">
        <f>G1569*D1569</f>
        <v>2161.9999999999995</v>
      </c>
      <c r="I1569" s="22"/>
      <c r="P1569" s="1" t="str">
        <f t="shared" si="74"/>
        <v>39175AgraBulb</v>
      </c>
      <c r="Q1569" s="1">
        <v>39175</v>
      </c>
      <c r="R1569" s="1" t="s">
        <v>1654</v>
      </c>
      <c r="S1569" s="1" t="s">
        <v>1649</v>
      </c>
      <c r="T1569">
        <v>474</v>
      </c>
    </row>
    <row r="1570" spans="1:20" x14ac:dyDescent="0.3">
      <c r="A1570" s="8">
        <v>39160</v>
      </c>
      <c r="B1570" s="8" t="s">
        <v>1654</v>
      </c>
      <c r="C1570" s="8" t="s">
        <v>1650</v>
      </c>
      <c r="D1570" s="9">
        <f t="shared" si="72"/>
        <v>292</v>
      </c>
      <c r="E1570" s="9">
        <f>LOOKUP(C1570,$X$3:$AA$4)</f>
        <v>500</v>
      </c>
      <c r="F1570" s="16">
        <f>INDEX($J$3:$N$7,MATCH(B1570,$J$3:$J$7,0),MATCH(C1570,$J$3:$N$3,0))</f>
        <v>0.25</v>
      </c>
      <c r="G1570" s="9">
        <f t="shared" si="73"/>
        <v>375</v>
      </c>
      <c r="H1570" s="9">
        <f>G1570*D1570</f>
        <v>109500</v>
      </c>
      <c r="I1570" s="22"/>
      <c r="P1570" s="1" t="str">
        <f t="shared" si="74"/>
        <v>39082JaipurBulb</v>
      </c>
      <c r="Q1570" s="1">
        <v>39082</v>
      </c>
      <c r="R1570" s="1" t="s">
        <v>1653</v>
      </c>
      <c r="S1570" s="1" t="s">
        <v>1649</v>
      </c>
      <c r="T1570">
        <v>122</v>
      </c>
    </row>
    <row r="1571" spans="1:20" x14ac:dyDescent="0.3">
      <c r="A1571" s="8">
        <v>39160</v>
      </c>
      <c r="B1571" s="8" t="s">
        <v>1654</v>
      </c>
      <c r="C1571" s="8" t="s">
        <v>1651</v>
      </c>
      <c r="D1571" s="9">
        <f t="shared" si="72"/>
        <v>479</v>
      </c>
      <c r="E1571" s="9">
        <f>LOOKUP(C1571,$X$3:$AA$4)</f>
        <v>10</v>
      </c>
      <c r="F1571" s="16">
        <f>INDEX($J$3:$N$7,MATCH(B1571,$J$3:$J$7,0),MATCH(C1571,$J$3:$N$3,0))</f>
        <v>0.4</v>
      </c>
      <c r="G1571" s="9">
        <f t="shared" si="73"/>
        <v>6</v>
      </c>
      <c r="H1571" s="9">
        <f>G1571*D1571</f>
        <v>2874</v>
      </c>
      <c r="I1571" s="22"/>
      <c r="P1571" s="1" t="str">
        <f t="shared" si="74"/>
        <v>39117MumbaiChair</v>
      </c>
      <c r="Q1571" s="1">
        <v>39117</v>
      </c>
      <c r="R1571" s="1" t="s">
        <v>1647</v>
      </c>
      <c r="S1571" s="1" t="s">
        <v>1651</v>
      </c>
      <c r="T1571">
        <v>455</v>
      </c>
    </row>
    <row r="1572" spans="1:20" x14ac:dyDescent="0.3">
      <c r="A1572" s="8">
        <v>39161</v>
      </c>
      <c r="B1572" s="8" t="s">
        <v>1646</v>
      </c>
      <c r="C1572" s="8" t="s">
        <v>1648</v>
      </c>
      <c r="D1572" s="9">
        <f t="shared" si="72"/>
        <v>162</v>
      </c>
      <c r="E1572" s="9">
        <f>LOOKUP(C1572,$X$3:$AA$4)</f>
        <v>200</v>
      </c>
      <c r="F1572" s="16">
        <f>INDEX($J$3:$N$7,MATCH(B1572,$J$3:$J$7,0),MATCH(C1572,$J$3:$N$3,0))</f>
        <v>0.13</v>
      </c>
      <c r="G1572" s="9">
        <f t="shared" si="73"/>
        <v>174</v>
      </c>
      <c r="H1572" s="9">
        <f>G1572*D1572</f>
        <v>28188</v>
      </c>
      <c r="I1572" s="22"/>
      <c r="P1572" s="1" t="str">
        <f t="shared" si="74"/>
        <v>39111Mumbaiiphone</v>
      </c>
      <c r="Q1572" s="1">
        <v>39111</v>
      </c>
      <c r="R1572" s="1" t="s">
        <v>1647</v>
      </c>
      <c r="S1572" s="1" t="s">
        <v>1650</v>
      </c>
      <c r="T1572">
        <v>188</v>
      </c>
    </row>
    <row r="1573" spans="1:20" x14ac:dyDescent="0.3">
      <c r="A1573" s="8">
        <v>39161</v>
      </c>
      <c r="B1573" s="8" t="s">
        <v>1646</v>
      </c>
      <c r="C1573" s="8" t="s">
        <v>1649</v>
      </c>
      <c r="D1573" s="9">
        <f t="shared" si="72"/>
        <v>225</v>
      </c>
      <c r="E1573" s="9">
        <f>LOOKUP(C1573,$X$3:$AA$4)</f>
        <v>10</v>
      </c>
      <c r="F1573" s="16">
        <f>INDEX($J$3:$N$7,MATCH(B1573,$J$3:$J$7,0),MATCH(C1573,$J$3:$N$3,0))</f>
        <v>0.09</v>
      </c>
      <c r="G1573" s="9">
        <f t="shared" si="73"/>
        <v>9.1</v>
      </c>
      <c r="H1573" s="9">
        <f>G1573*D1573</f>
        <v>2047.5</v>
      </c>
      <c r="I1573" s="22"/>
      <c r="P1573" s="1" t="str">
        <f t="shared" si="74"/>
        <v>39161JaipurLaptop</v>
      </c>
      <c r="Q1573" s="1">
        <v>39161</v>
      </c>
      <c r="R1573" s="1" t="s">
        <v>1653</v>
      </c>
      <c r="S1573" s="1" t="s">
        <v>1648</v>
      </c>
      <c r="T1573">
        <v>314</v>
      </c>
    </row>
    <row r="1574" spans="1:20" x14ac:dyDescent="0.3">
      <c r="A1574" s="8">
        <v>39161</v>
      </c>
      <c r="B1574" s="8" t="s">
        <v>1646</v>
      </c>
      <c r="C1574" s="8" t="s">
        <v>1650</v>
      </c>
      <c r="D1574" s="9">
        <f t="shared" si="72"/>
        <v>181</v>
      </c>
      <c r="E1574" s="9">
        <f>LOOKUP(C1574,$X$3:$AA$4)</f>
        <v>500</v>
      </c>
      <c r="F1574" s="16">
        <f>INDEX($J$3:$N$7,MATCH(B1574,$J$3:$J$7,0),MATCH(C1574,$J$3:$N$3,0))</f>
        <v>0.24</v>
      </c>
      <c r="G1574" s="9">
        <f t="shared" si="73"/>
        <v>380</v>
      </c>
      <c r="H1574" s="9">
        <f>G1574*D1574</f>
        <v>68780</v>
      </c>
      <c r="I1574" s="22"/>
      <c r="P1574" s="1" t="str">
        <f t="shared" si="74"/>
        <v>39074DelhiLaptop</v>
      </c>
      <c r="Q1574" s="1">
        <v>39074</v>
      </c>
      <c r="R1574" s="1" t="s">
        <v>1646</v>
      </c>
      <c r="S1574" s="1" t="s">
        <v>1648</v>
      </c>
      <c r="T1574">
        <v>424</v>
      </c>
    </row>
    <row r="1575" spans="1:20" x14ac:dyDescent="0.3">
      <c r="A1575" s="8">
        <v>39161</v>
      </c>
      <c r="B1575" s="8" t="s">
        <v>1646</v>
      </c>
      <c r="C1575" s="8" t="s">
        <v>1651</v>
      </c>
      <c r="D1575" s="9">
        <f t="shared" si="72"/>
        <v>281</v>
      </c>
      <c r="E1575" s="9">
        <f>LOOKUP(C1575,$X$3:$AA$4)</f>
        <v>10</v>
      </c>
      <c r="F1575" s="16">
        <f>INDEX($J$3:$N$7,MATCH(B1575,$J$3:$J$7,0),MATCH(C1575,$J$3:$N$3,0))</f>
        <v>0.33</v>
      </c>
      <c r="G1575" s="9">
        <f t="shared" si="73"/>
        <v>6.6999999999999993</v>
      </c>
      <c r="H1575" s="9">
        <f>G1575*D1575</f>
        <v>1882.6999999999998</v>
      </c>
      <c r="I1575" s="22"/>
      <c r="P1575" s="1" t="str">
        <f t="shared" si="74"/>
        <v>39102AgraChair</v>
      </c>
      <c r="Q1575" s="1">
        <v>39102</v>
      </c>
      <c r="R1575" s="1" t="s">
        <v>1654</v>
      </c>
      <c r="S1575" s="1" t="s">
        <v>1651</v>
      </c>
      <c r="T1575">
        <v>159</v>
      </c>
    </row>
    <row r="1576" spans="1:20" x14ac:dyDescent="0.3">
      <c r="A1576" s="8">
        <v>39161</v>
      </c>
      <c r="B1576" s="8" t="s">
        <v>1647</v>
      </c>
      <c r="C1576" s="8" t="s">
        <v>1648</v>
      </c>
      <c r="D1576" s="9">
        <f t="shared" si="72"/>
        <v>296</v>
      </c>
      <c r="E1576" s="9">
        <f>LOOKUP(C1576,$X$3:$AA$4)</f>
        <v>200</v>
      </c>
      <c r="F1576" s="16">
        <f>INDEX($J$3:$N$7,MATCH(B1576,$J$3:$J$7,0),MATCH(C1576,$J$3:$N$3,0))</f>
        <v>0.1</v>
      </c>
      <c r="G1576" s="9">
        <f t="shared" si="73"/>
        <v>180</v>
      </c>
      <c r="H1576" s="9">
        <f>G1576*D1576</f>
        <v>53280</v>
      </c>
      <c r="I1576" s="22"/>
      <c r="P1576" s="1" t="str">
        <f t="shared" si="74"/>
        <v>39121MumbaiChair</v>
      </c>
      <c r="Q1576" s="1">
        <v>39121</v>
      </c>
      <c r="R1576" s="1" t="s">
        <v>1647</v>
      </c>
      <c r="S1576" s="1" t="s">
        <v>1651</v>
      </c>
      <c r="T1576">
        <v>413</v>
      </c>
    </row>
    <row r="1577" spans="1:20" x14ac:dyDescent="0.3">
      <c r="A1577" s="8">
        <v>39161</v>
      </c>
      <c r="B1577" s="8" t="s">
        <v>1647</v>
      </c>
      <c r="C1577" s="8" t="s">
        <v>1649</v>
      </c>
      <c r="D1577" s="9">
        <f t="shared" si="72"/>
        <v>270</v>
      </c>
      <c r="E1577" s="9">
        <f>LOOKUP(C1577,$X$3:$AA$4)</f>
        <v>10</v>
      </c>
      <c r="F1577" s="16">
        <f>INDEX($J$3:$N$7,MATCH(B1577,$J$3:$J$7,0),MATCH(C1577,$J$3:$N$3,0))</f>
        <v>0.05</v>
      </c>
      <c r="G1577" s="9">
        <f t="shared" si="73"/>
        <v>9.5</v>
      </c>
      <c r="H1577" s="9">
        <f>G1577*D1577</f>
        <v>2565</v>
      </c>
      <c r="I1577" s="22"/>
      <c r="P1577" s="1" t="str">
        <f t="shared" si="74"/>
        <v>39132JaipurBulb</v>
      </c>
      <c r="Q1577" s="1">
        <v>39132</v>
      </c>
      <c r="R1577" s="1" t="s">
        <v>1653</v>
      </c>
      <c r="S1577" s="1" t="s">
        <v>1649</v>
      </c>
      <c r="T1577">
        <v>150</v>
      </c>
    </row>
    <row r="1578" spans="1:20" x14ac:dyDescent="0.3">
      <c r="A1578" s="8">
        <v>39161</v>
      </c>
      <c r="B1578" s="8" t="s">
        <v>1647</v>
      </c>
      <c r="C1578" s="8" t="s">
        <v>1650</v>
      </c>
      <c r="D1578" s="9">
        <f t="shared" si="72"/>
        <v>213</v>
      </c>
      <c r="E1578" s="9">
        <f>LOOKUP(C1578,$X$3:$AA$4)</f>
        <v>500</v>
      </c>
      <c r="F1578" s="16">
        <f>INDEX($J$3:$N$7,MATCH(B1578,$J$3:$J$7,0),MATCH(C1578,$J$3:$N$3,0))</f>
        <v>0.2</v>
      </c>
      <c r="G1578" s="9">
        <f t="shared" si="73"/>
        <v>400</v>
      </c>
      <c r="H1578" s="9">
        <f>G1578*D1578</f>
        <v>85200</v>
      </c>
      <c r="I1578" s="22"/>
      <c r="P1578" s="1" t="str">
        <f t="shared" si="74"/>
        <v>39182DelhiChair</v>
      </c>
      <c r="Q1578" s="1">
        <v>39182</v>
      </c>
      <c r="R1578" s="1" t="s">
        <v>1646</v>
      </c>
      <c r="S1578" s="1" t="s">
        <v>1651</v>
      </c>
      <c r="T1578">
        <v>255</v>
      </c>
    </row>
    <row r="1579" spans="1:20" x14ac:dyDescent="0.3">
      <c r="A1579" s="8">
        <v>39161</v>
      </c>
      <c r="B1579" s="8" t="s">
        <v>1647</v>
      </c>
      <c r="C1579" s="8" t="s">
        <v>1651</v>
      </c>
      <c r="D1579" s="9">
        <f t="shared" si="72"/>
        <v>227</v>
      </c>
      <c r="E1579" s="9">
        <f>LOOKUP(C1579,$X$3:$AA$4)</f>
        <v>10</v>
      </c>
      <c r="F1579" s="16">
        <f>INDEX($J$3:$N$7,MATCH(B1579,$J$3:$J$7,0),MATCH(C1579,$J$3:$N$3,0))</f>
        <v>0.4</v>
      </c>
      <c r="G1579" s="9">
        <f t="shared" si="73"/>
        <v>6</v>
      </c>
      <c r="H1579" s="9">
        <f>G1579*D1579</f>
        <v>1362</v>
      </c>
      <c r="I1579" s="22"/>
      <c r="P1579" s="1" t="str">
        <f t="shared" si="74"/>
        <v>39075AgraLaptop</v>
      </c>
      <c r="Q1579" s="1">
        <v>39075</v>
      </c>
      <c r="R1579" s="1" t="s">
        <v>1654</v>
      </c>
      <c r="S1579" s="1" t="s">
        <v>1648</v>
      </c>
      <c r="T1579">
        <v>152</v>
      </c>
    </row>
    <row r="1580" spans="1:20" x14ac:dyDescent="0.3">
      <c r="A1580" s="8">
        <v>39161</v>
      </c>
      <c r="B1580" s="8" t="s">
        <v>1653</v>
      </c>
      <c r="C1580" s="8" t="s">
        <v>1648</v>
      </c>
      <c r="D1580" s="9">
        <f t="shared" si="72"/>
        <v>314</v>
      </c>
      <c r="E1580" s="9">
        <f>LOOKUP(C1580,$X$3:$AA$4)</f>
        <v>200</v>
      </c>
      <c r="F1580" s="16">
        <f>INDEX($J$3:$N$7,MATCH(B1580,$J$3:$J$7,0),MATCH(C1580,$J$3:$N$3,0))</f>
        <v>0.09</v>
      </c>
      <c r="G1580" s="9">
        <f t="shared" si="73"/>
        <v>182</v>
      </c>
      <c r="H1580" s="9">
        <f>G1580*D1580</f>
        <v>57148</v>
      </c>
      <c r="I1580" s="22"/>
      <c r="P1580" s="1" t="str">
        <f t="shared" si="74"/>
        <v>39090Delhiiphone</v>
      </c>
      <c r="Q1580" s="1">
        <v>39090</v>
      </c>
      <c r="R1580" s="1" t="s">
        <v>1646</v>
      </c>
      <c r="S1580" s="1" t="s">
        <v>1650</v>
      </c>
      <c r="T1580">
        <v>447</v>
      </c>
    </row>
    <row r="1581" spans="1:20" x14ac:dyDescent="0.3">
      <c r="A1581" s="8">
        <v>39161</v>
      </c>
      <c r="B1581" s="8" t="s">
        <v>1653</v>
      </c>
      <c r="C1581" s="8" t="s">
        <v>1649</v>
      </c>
      <c r="D1581" s="9">
        <f t="shared" si="72"/>
        <v>213</v>
      </c>
      <c r="E1581" s="9">
        <f>LOOKUP(C1581,$X$3:$AA$4)</f>
        <v>10</v>
      </c>
      <c r="F1581" s="16">
        <f>INDEX($J$3:$N$7,MATCH(B1581,$J$3:$J$7,0),MATCH(C1581,$J$3:$N$3,0))</f>
        <v>0.08</v>
      </c>
      <c r="G1581" s="9">
        <f t="shared" si="73"/>
        <v>9.2000000000000011</v>
      </c>
      <c r="H1581" s="9">
        <f>G1581*D1581</f>
        <v>1959.6000000000001</v>
      </c>
      <c r="I1581" s="22"/>
      <c r="P1581" s="1" t="str">
        <f t="shared" si="74"/>
        <v>39139MumbaiChair</v>
      </c>
      <c r="Q1581" s="1">
        <v>39139</v>
      </c>
      <c r="R1581" s="1" t="s">
        <v>1647</v>
      </c>
      <c r="S1581" s="1" t="s">
        <v>1651</v>
      </c>
      <c r="T1581">
        <v>202</v>
      </c>
    </row>
    <row r="1582" spans="1:20" x14ac:dyDescent="0.3">
      <c r="A1582" s="8">
        <v>39161</v>
      </c>
      <c r="B1582" s="8" t="s">
        <v>1653</v>
      </c>
      <c r="C1582" s="8" t="s">
        <v>1650</v>
      </c>
      <c r="D1582" s="9">
        <f t="shared" si="72"/>
        <v>313</v>
      </c>
      <c r="E1582" s="9">
        <f>LOOKUP(C1582,$X$3:$AA$4)</f>
        <v>500</v>
      </c>
      <c r="F1582" s="16">
        <f>INDEX($J$3:$N$7,MATCH(B1582,$J$3:$J$7,0),MATCH(C1582,$J$3:$N$3,0))</f>
        <v>0.2</v>
      </c>
      <c r="G1582" s="9">
        <f t="shared" si="73"/>
        <v>400</v>
      </c>
      <c r="H1582" s="9">
        <f>G1582*D1582</f>
        <v>125200</v>
      </c>
      <c r="I1582" s="22"/>
      <c r="P1582" s="1" t="str">
        <f t="shared" si="74"/>
        <v>39085DelhiChair</v>
      </c>
      <c r="Q1582" s="1">
        <v>39085</v>
      </c>
      <c r="R1582" s="1" t="s">
        <v>1646</v>
      </c>
      <c r="S1582" s="1" t="s">
        <v>1651</v>
      </c>
      <c r="T1582">
        <v>112</v>
      </c>
    </row>
    <row r="1583" spans="1:20" x14ac:dyDescent="0.3">
      <c r="A1583" s="8">
        <v>39161</v>
      </c>
      <c r="B1583" s="8" t="s">
        <v>1653</v>
      </c>
      <c r="C1583" s="8" t="s">
        <v>1651</v>
      </c>
      <c r="D1583" s="9">
        <f t="shared" si="72"/>
        <v>106</v>
      </c>
      <c r="E1583" s="9">
        <f>LOOKUP(C1583,$X$3:$AA$4)</f>
        <v>10</v>
      </c>
      <c r="F1583" s="16">
        <f>INDEX($J$3:$N$7,MATCH(B1583,$J$3:$J$7,0),MATCH(C1583,$J$3:$N$3,0))</f>
        <v>0.36</v>
      </c>
      <c r="G1583" s="9">
        <f t="shared" si="73"/>
        <v>6.4</v>
      </c>
      <c r="H1583" s="9">
        <f>G1583*D1583</f>
        <v>678.40000000000009</v>
      </c>
      <c r="I1583" s="22"/>
      <c r="P1583" s="1" t="str">
        <f t="shared" si="74"/>
        <v>39111DelhiLaptop</v>
      </c>
      <c r="Q1583" s="1">
        <v>39111</v>
      </c>
      <c r="R1583" s="1" t="s">
        <v>1646</v>
      </c>
      <c r="S1583" s="1" t="s">
        <v>1648</v>
      </c>
      <c r="T1583">
        <v>451</v>
      </c>
    </row>
    <row r="1584" spans="1:20" x14ac:dyDescent="0.3">
      <c r="A1584" s="8">
        <v>39161</v>
      </c>
      <c r="B1584" s="8" t="s">
        <v>1654</v>
      </c>
      <c r="C1584" s="8" t="s">
        <v>1648</v>
      </c>
      <c r="D1584" s="9">
        <f t="shared" si="72"/>
        <v>304</v>
      </c>
      <c r="E1584" s="9">
        <f>LOOKUP(C1584,$X$3:$AA$4)</f>
        <v>200</v>
      </c>
      <c r="F1584" s="16">
        <f>INDEX($J$3:$N$7,MATCH(B1584,$J$3:$J$7,0),MATCH(C1584,$J$3:$N$3,0))</f>
        <v>0.05</v>
      </c>
      <c r="G1584" s="9">
        <f t="shared" si="73"/>
        <v>190</v>
      </c>
      <c r="H1584" s="9">
        <f>G1584*D1584</f>
        <v>57760</v>
      </c>
      <c r="I1584" s="22"/>
      <c r="P1584" s="1" t="str">
        <f t="shared" si="74"/>
        <v>39117DelhiLaptop</v>
      </c>
      <c r="Q1584" s="1">
        <v>39117</v>
      </c>
      <c r="R1584" s="1" t="s">
        <v>1646</v>
      </c>
      <c r="S1584" s="1" t="s">
        <v>1648</v>
      </c>
      <c r="T1584">
        <v>363</v>
      </c>
    </row>
    <row r="1585" spans="1:20" x14ac:dyDescent="0.3">
      <c r="A1585" s="8">
        <v>39161</v>
      </c>
      <c r="B1585" s="8" t="s">
        <v>1654</v>
      </c>
      <c r="C1585" s="8" t="s">
        <v>1649</v>
      </c>
      <c r="D1585" s="9">
        <f t="shared" si="72"/>
        <v>160</v>
      </c>
      <c r="E1585" s="9">
        <f>LOOKUP(C1585,$X$3:$AA$4)</f>
        <v>10</v>
      </c>
      <c r="F1585" s="16">
        <f>INDEX($J$3:$N$7,MATCH(B1585,$J$3:$J$7,0),MATCH(C1585,$J$3:$N$3,0))</f>
        <v>0.06</v>
      </c>
      <c r="G1585" s="9">
        <f t="shared" si="73"/>
        <v>9.3999999999999986</v>
      </c>
      <c r="H1585" s="9">
        <f>G1585*D1585</f>
        <v>1503.9999999999998</v>
      </c>
      <c r="I1585" s="22"/>
      <c r="P1585" s="1" t="str">
        <f t="shared" si="74"/>
        <v>39119Mumbaiiphone</v>
      </c>
      <c r="Q1585" s="1">
        <v>39119</v>
      </c>
      <c r="R1585" s="1" t="s">
        <v>1647</v>
      </c>
      <c r="S1585" s="1" t="s">
        <v>1650</v>
      </c>
      <c r="T1585">
        <v>452</v>
      </c>
    </row>
    <row r="1586" spans="1:20" x14ac:dyDescent="0.3">
      <c r="A1586" s="8">
        <v>39161</v>
      </c>
      <c r="B1586" s="8" t="s">
        <v>1654</v>
      </c>
      <c r="C1586" s="8" t="s">
        <v>1650</v>
      </c>
      <c r="D1586" s="9">
        <f t="shared" si="72"/>
        <v>143</v>
      </c>
      <c r="E1586" s="9">
        <f>LOOKUP(C1586,$X$3:$AA$4)</f>
        <v>500</v>
      </c>
      <c r="F1586" s="16">
        <f>INDEX($J$3:$N$7,MATCH(B1586,$J$3:$J$7,0),MATCH(C1586,$J$3:$N$3,0))</f>
        <v>0.25</v>
      </c>
      <c r="G1586" s="9">
        <f t="shared" si="73"/>
        <v>375</v>
      </c>
      <c r="H1586" s="9">
        <f>G1586*D1586</f>
        <v>53625</v>
      </c>
      <c r="I1586" s="22"/>
      <c r="P1586" s="1" t="str">
        <f t="shared" si="74"/>
        <v>39162DelhiChair</v>
      </c>
      <c r="Q1586" s="1">
        <v>39162</v>
      </c>
      <c r="R1586" s="1" t="s">
        <v>1646</v>
      </c>
      <c r="S1586" s="1" t="s">
        <v>1651</v>
      </c>
      <c r="T1586">
        <v>406</v>
      </c>
    </row>
    <row r="1587" spans="1:20" x14ac:dyDescent="0.3">
      <c r="A1587" s="8">
        <v>39161</v>
      </c>
      <c r="B1587" s="8" t="s">
        <v>1654</v>
      </c>
      <c r="C1587" s="8" t="s">
        <v>1651</v>
      </c>
      <c r="D1587" s="9">
        <f t="shared" si="72"/>
        <v>371</v>
      </c>
      <c r="E1587" s="9">
        <f>LOOKUP(C1587,$X$3:$AA$4)</f>
        <v>10</v>
      </c>
      <c r="F1587" s="16">
        <f>INDEX($J$3:$N$7,MATCH(B1587,$J$3:$J$7,0),MATCH(C1587,$J$3:$N$3,0))</f>
        <v>0.4</v>
      </c>
      <c r="G1587" s="9">
        <f t="shared" si="73"/>
        <v>6</v>
      </c>
      <c r="H1587" s="9">
        <f>G1587*D1587</f>
        <v>2226</v>
      </c>
      <c r="I1587" s="22"/>
      <c r="P1587" s="1" t="str">
        <f t="shared" si="74"/>
        <v>39077DelhiChair</v>
      </c>
      <c r="Q1587" s="1">
        <v>39077</v>
      </c>
      <c r="R1587" s="1" t="s">
        <v>1646</v>
      </c>
      <c r="S1587" s="1" t="s">
        <v>1651</v>
      </c>
      <c r="T1587">
        <v>362</v>
      </c>
    </row>
    <row r="1588" spans="1:20" x14ac:dyDescent="0.3">
      <c r="A1588" s="8">
        <v>39162</v>
      </c>
      <c r="B1588" s="8" t="s">
        <v>1646</v>
      </c>
      <c r="C1588" s="8" t="s">
        <v>1648</v>
      </c>
      <c r="D1588" s="9">
        <f t="shared" si="72"/>
        <v>433</v>
      </c>
      <c r="E1588" s="9">
        <f>LOOKUP(C1588,$X$3:$AA$4)</f>
        <v>200</v>
      </c>
      <c r="F1588" s="16">
        <f>INDEX($J$3:$N$7,MATCH(B1588,$J$3:$J$7,0),MATCH(C1588,$J$3:$N$3,0))</f>
        <v>0.13</v>
      </c>
      <c r="G1588" s="9">
        <f t="shared" si="73"/>
        <v>174</v>
      </c>
      <c r="H1588" s="9">
        <f>G1588*D1588</f>
        <v>75342</v>
      </c>
      <c r="I1588" s="22"/>
      <c r="P1588" s="1" t="str">
        <f t="shared" si="74"/>
        <v>39078JaipurLaptop</v>
      </c>
      <c r="Q1588" s="1">
        <v>39078</v>
      </c>
      <c r="R1588" s="1" t="s">
        <v>1653</v>
      </c>
      <c r="S1588" s="1" t="s">
        <v>1648</v>
      </c>
      <c r="T1588">
        <v>176</v>
      </c>
    </row>
    <row r="1589" spans="1:20" x14ac:dyDescent="0.3">
      <c r="A1589" s="8">
        <v>39162</v>
      </c>
      <c r="B1589" s="8" t="s">
        <v>1646</v>
      </c>
      <c r="C1589" s="8" t="s">
        <v>1649</v>
      </c>
      <c r="D1589" s="9">
        <f t="shared" si="72"/>
        <v>114</v>
      </c>
      <c r="E1589" s="9">
        <f>LOOKUP(C1589,$X$3:$AA$4)</f>
        <v>10</v>
      </c>
      <c r="F1589" s="16">
        <f>INDEX($J$3:$N$7,MATCH(B1589,$J$3:$J$7,0),MATCH(C1589,$J$3:$N$3,0))</f>
        <v>0.09</v>
      </c>
      <c r="G1589" s="9">
        <f t="shared" si="73"/>
        <v>9.1</v>
      </c>
      <c r="H1589" s="9">
        <f>G1589*D1589</f>
        <v>1037.3999999999999</v>
      </c>
      <c r="I1589" s="22"/>
      <c r="P1589" s="1" t="str">
        <f t="shared" si="74"/>
        <v>39081Delhiiphone</v>
      </c>
      <c r="Q1589" s="1">
        <v>39081</v>
      </c>
      <c r="R1589" s="1" t="s">
        <v>1646</v>
      </c>
      <c r="S1589" s="1" t="s">
        <v>1650</v>
      </c>
      <c r="T1589">
        <v>151</v>
      </c>
    </row>
    <row r="1590" spans="1:20" x14ac:dyDescent="0.3">
      <c r="A1590" s="8">
        <v>39162</v>
      </c>
      <c r="B1590" s="8" t="s">
        <v>1646</v>
      </c>
      <c r="C1590" s="8" t="s">
        <v>1650</v>
      </c>
      <c r="D1590" s="9">
        <f t="shared" si="72"/>
        <v>174</v>
      </c>
      <c r="E1590" s="9">
        <f>LOOKUP(C1590,$X$3:$AA$4)</f>
        <v>500</v>
      </c>
      <c r="F1590" s="16">
        <f>INDEX($J$3:$N$7,MATCH(B1590,$J$3:$J$7,0),MATCH(C1590,$J$3:$N$3,0))</f>
        <v>0.24</v>
      </c>
      <c r="G1590" s="9">
        <f t="shared" si="73"/>
        <v>380</v>
      </c>
      <c r="H1590" s="9">
        <f>G1590*D1590</f>
        <v>66120</v>
      </c>
      <c r="I1590" s="22"/>
      <c r="P1590" s="1" t="str">
        <f t="shared" si="74"/>
        <v>39100DelhiBulb</v>
      </c>
      <c r="Q1590" s="1">
        <v>39100</v>
      </c>
      <c r="R1590" s="1" t="s">
        <v>1646</v>
      </c>
      <c r="S1590" s="1" t="s">
        <v>1649</v>
      </c>
      <c r="T1590">
        <v>327</v>
      </c>
    </row>
    <row r="1591" spans="1:20" x14ac:dyDescent="0.3">
      <c r="A1591" s="8">
        <v>39162</v>
      </c>
      <c r="B1591" s="8" t="s">
        <v>1646</v>
      </c>
      <c r="C1591" s="8" t="s">
        <v>1651</v>
      </c>
      <c r="D1591" s="9">
        <f t="shared" si="72"/>
        <v>406</v>
      </c>
      <c r="E1591" s="9">
        <f>LOOKUP(C1591,$X$3:$AA$4)</f>
        <v>10</v>
      </c>
      <c r="F1591" s="16">
        <f>INDEX($J$3:$N$7,MATCH(B1591,$J$3:$J$7,0),MATCH(C1591,$J$3:$N$3,0))</f>
        <v>0.33</v>
      </c>
      <c r="G1591" s="9">
        <f t="shared" si="73"/>
        <v>6.6999999999999993</v>
      </c>
      <c r="H1591" s="9">
        <f>G1591*D1591</f>
        <v>2720.2</v>
      </c>
      <c r="I1591" s="22"/>
      <c r="P1591" s="1" t="str">
        <f t="shared" si="74"/>
        <v>39142MumbaiBulb</v>
      </c>
      <c r="Q1591" s="1">
        <v>39142</v>
      </c>
      <c r="R1591" s="1" t="s">
        <v>1647</v>
      </c>
      <c r="S1591" s="1" t="s">
        <v>1649</v>
      </c>
      <c r="T1591">
        <v>238</v>
      </c>
    </row>
    <row r="1592" spans="1:20" x14ac:dyDescent="0.3">
      <c r="A1592" s="8">
        <v>39162</v>
      </c>
      <c r="B1592" s="8" t="s">
        <v>1647</v>
      </c>
      <c r="C1592" s="8" t="s">
        <v>1648</v>
      </c>
      <c r="D1592" s="9">
        <f t="shared" si="72"/>
        <v>390</v>
      </c>
      <c r="E1592" s="9">
        <f>LOOKUP(C1592,$X$3:$AA$4)</f>
        <v>200</v>
      </c>
      <c r="F1592" s="16">
        <f>INDEX($J$3:$N$7,MATCH(B1592,$J$3:$J$7,0),MATCH(C1592,$J$3:$N$3,0))</f>
        <v>0.1</v>
      </c>
      <c r="G1592" s="9">
        <f t="shared" si="73"/>
        <v>180</v>
      </c>
      <c r="H1592" s="9">
        <f>G1592*D1592</f>
        <v>70200</v>
      </c>
      <c r="I1592" s="22"/>
      <c r="P1592" s="1" t="str">
        <f t="shared" si="74"/>
        <v>39162Mumbaiiphone</v>
      </c>
      <c r="Q1592" s="1">
        <v>39162</v>
      </c>
      <c r="R1592" s="1" t="s">
        <v>1647</v>
      </c>
      <c r="S1592" s="1" t="s">
        <v>1650</v>
      </c>
      <c r="T1592">
        <v>289</v>
      </c>
    </row>
    <row r="1593" spans="1:20" x14ac:dyDescent="0.3">
      <c r="A1593" s="8">
        <v>39162</v>
      </c>
      <c r="B1593" s="8" t="s">
        <v>1647</v>
      </c>
      <c r="C1593" s="8" t="s">
        <v>1649</v>
      </c>
      <c r="D1593" s="9">
        <f t="shared" si="72"/>
        <v>422</v>
      </c>
      <c r="E1593" s="9">
        <f>LOOKUP(C1593,$X$3:$AA$4)</f>
        <v>10</v>
      </c>
      <c r="F1593" s="16">
        <f>INDEX($J$3:$N$7,MATCH(B1593,$J$3:$J$7,0),MATCH(C1593,$J$3:$N$3,0))</f>
        <v>0.05</v>
      </c>
      <c r="G1593" s="9">
        <f t="shared" si="73"/>
        <v>9.5</v>
      </c>
      <c r="H1593" s="9">
        <f>G1593*D1593</f>
        <v>4009</v>
      </c>
      <c r="I1593" s="22"/>
      <c r="P1593" s="1" t="str">
        <f t="shared" si="74"/>
        <v>39181DelhiChair</v>
      </c>
      <c r="Q1593" s="1">
        <v>39181</v>
      </c>
      <c r="R1593" s="1" t="s">
        <v>1646</v>
      </c>
      <c r="S1593" s="1" t="s">
        <v>1651</v>
      </c>
      <c r="T1593">
        <v>372</v>
      </c>
    </row>
    <row r="1594" spans="1:20" x14ac:dyDescent="0.3">
      <c r="A1594" s="8">
        <v>39162</v>
      </c>
      <c r="B1594" s="8" t="s">
        <v>1647</v>
      </c>
      <c r="C1594" s="8" t="s">
        <v>1650</v>
      </c>
      <c r="D1594" s="9">
        <f t="shared" si="72"/>
        <v>289</v>
      </c>
      <c r="E1594" s="9">
        <f>LOOKUP(C1594,$X$3:$AA$4)</f>
        <v>500</v>
      </c>
      <c r="F1594" s="16">
        <f>INDEX($J$3:$N$7,MATCH(B1594,$J$3:$J$7,0),MATCH(C1594,$J$3:$N$3,0))</f>
        <v>0.2</v>
      </c>
      <c r="G1594" s="9">
        <f t="shared" si="73"/>
        <v>400</v>
      </c>
      <c r="H1594" s="9">
        <f>G1594*D1594</f>
        <v>115600</v>
      </c>
      <c r="I1594" s="22"/>
      <c r="P1594" s="1" t="str">
        <f t="shared" si="74"/>
        <v>39111AgraLaptop</v>
      </c>
      <c r="Q1594" s="1">
        <v>39111</v>
      </c>
      <c r="R1594" s="1" t="s">
        <v>1654</v>
      </c>
      <c r="S1594" s="1" t="s">
        <v>1648</v>
      </c>
      <c r="T1594">
        <v>392</v>
      </c>
    </row>
    <row r="1595" spans="1:20" x14ac:dyDescent="0.3">
      <c r="A1595" s="8">
        <v>39162</v>
      </c>
      <c r="B1595" s="8" t="s">
        <v>1647</v>
      </c>
      <c r="C1595" s="8" t="s">
        <v>1651</v>
      </c>
      <c r="D1595" s="9">
        <f t="shared" si="72"/>
        <v>353</v>
      </c>
      <c r="E1595" s="9">
        <f>LOOKUP(C1595,$X$3:$AA$4)</f>
        <v>10</v>
      </c>
      <c r="F1595" s="16">
        <f>INDEX($J$3:$N$7,MATCH(B1595,$J$3:$J$7,0),MATCH(C1595,$J$3:$N$3,0))</f>
        <v>0.4</v>
      </c>
      <c r="G1595" s="9">
        <f t="shared" si="73"/>
        <v>6</v>
      </c>
      <c r="H1595" s="9">
        <f>G1595*D1595</f>
        <v>2118</v>
      </c>
      <c r="I1595" s="22"/>
      <c r="P1595" s="1" t="str">
        <f t="shared" si="74"/>
        <v>39082JaipurChair</v>
      </c>
      <c r="Q1595" s="1">
        <v>39082</v>
      </c>
      <c r="R1595" s="1" t="s">
        <v>1653</v>
      </c>
      <c r="S1595" s="1" t="s">
        <v>1651</v>
      </c>
      <c r="T1595">
        <v>449</v>
      </c>
    </row>
    <row r="1596" spans="1:20" x14ac:dyDescent="0.3">
      <c r="A1596" s="8">
        <v>39162</v>
      </c>
      <c r="B1596" s="8" t="s">
        <v>1653</v>
      </c>
      <c r="C1596" s="8" t="s">
        <v>1648</v>
      </c>
      <c r="D1596" s="9">
        <f t="shared" si="72"/>
        <v>364</v>
      </c>
      <c r="E1596" s="9">
        <f>LOOKUP(C1596,$X$3:$AA$4)</f>
        <v>200</v>
      </c>
      <c r="F1596" s="16">
        <f>INDEX($J$3:$N$7,MATCH(B1596,$J$3:$J$7,0),MATCH(C1596,$J$3:$N$3,0))</f>
        <v>0.09</v>
      </c>
      <c r="G1596" s="9">
        <f t="shared" si="73"/>
        <v>182</v>
      </c>
      <c r="H1596" s="9">
        <f>G1596*D1596</f>
        <v>66248</v>
      </c>
      <c r="I1596" s="22"/>
      <c r="P1596" s="1" t="str">
        <f t="shared" si="74"/>
        <v>39184DelhiChair</v>
      </c>
      <c r="Q1596" s="1">
        <v>39184</v>
      </c>
      <c r="R1596" s="1" t="s">
        <v>1646</v>
      </c>
      <c r="S1596" s="1" t="s">
        <v>1651</v>
      </c>
      <c r="T1596">
        <v>223</v>
      </c>
    </row>
    <row r="1597" spans="1:20" x14ac:dyDescent="0.3">
      <c r="A1597" s="8">
        <v>39162</v>
      </c>
      <c r="B1597" s="8" t="s">
        <v>1653</v>
      </c>
      <c r="C1597" s="8" t="s">
        <v>1649</v>
      </c>
      <c r="D1597" s="9">
        <f t="shared" si="72"/>
        <v>147</v>
      </c>
      <c r="E1597" s="9">
        <f>LOOKUP(C1597,$X$3:$AA$4)</f>
        <v>10</v>
      </c>
      <c r="F1597" s="16">
        <f>INDEX($J$3:$N$7,MATCH(B1597,$J$3:$J$7,0),MATCH(C1597,$J$3:$N$3,0))</f>
        <v>0.08</v>
      </c>
      <c r="G1597" s="9">
        <f t="shared" si="73"/>
        <v>9.2000000000000011</v>
      </c>
      <c r="H1597" s="9">
        <f>G1597*D1597</f>
        <v>1352.4</v>
      </c>
      <c r="I1597" s="22"/>
      <c r="P1597" s="1" t="str">
        <f t="shared" si="74"/>
        <v>39094Mumbaiiphone</v>
      </c>
      <c r="Q1597" s="1">
        <v>39094</v>
      </c>
      <c r="R1597" s="1" t="s">
        <v>1647</v>
      </c>
      <c r="S1597" s="1" t="s">
        <v>1650</v>
      </c>
      <c r="T1597">
        <v>353</v>
      </c>
    </row>
    <row r="1598" spans="1:20" x14ac:dyDescent="0.3">
      <c r="A1598" s="8">
        <v>39162</v>
      </c>
      <c r="B1598" s="8" t="s">
        <v>1653</v>
      </c>
      <c r="C1598" s="8" t="s">
        <v>1650</v>
      </c>
      <c r="D1598" s="9">
        <f t="shared" si="72"/>
        <v>121</v>
      </c>
      <c r="E1598" s="9">
        <f>LOOKUP(C1598,$X$3:$AA$4)</f>
        <v>500</v>
      </c>
      <c r="F1598" s="16">
        <f>INDEX($J$3:$N$7,MATCH(B1598,$J$3:$J$7,0),MATCH(C1598,$J$3:$N$3,0))</f>
        <v>0.2</v>
      </c>
      <c r="G1598" s="9">
        <f t="shared" si="73"/>
        <v>400</v>
      </c>
      <c r="H1598" s="9">
        <f>G1598*D1598</f>
        <v>48400</v>
      </c>
      <c r="I1598" s="22"/>
      <c r="P1598" s="1" t="str">
        <f t="shared" si="74"/>
        <v>39123JaipurChair</v>
      </c>
      <c r="Q1598" s="1">
        <v>39123</v>
      </c>
      <c r="R1598" s="1" t="s">
        <v>1653</v>
      </c>
      <c r="S1598" s="1" t="s">
        <v>1651</v>
      </c>
      <c r="T1598">
        <v>147</v>
      </c>
    </row>
    <row r="1599" spans="1:20" x14ac:dyDescent="0.3">
      <c r="A1599" s="8">
        <v>39162</v>
      </c>
      <c r="B1599" s="8" t="s">
        <v>1653</v>
      </c>
      <c r="C1599" s="8" t="s">
        <v>1651</v>
      </c>
      <c r="D1599" s="9">
        <f t="shared" si="72"/>
        <v>419</v>
      </c>
      <c r="E1599" s="9">
        <f>LOOKUP(C1599,$X$3:$AA$4)</f>
        <v>10</v>
      </c>
      <c r="F1599" s="16">
        <f>INDEX($J$3:$N$7,MATCH(B1599,$J$3:$J$7,0),MATCH(C1599,$J$3:$N$3,0))</f>
        <v>0.36</v>
      </c>
      <c r="G1599" s="9">
        <f t="shared" si="73"/>
        <v>6.4</v>
      </c>
      <c r="H1599" s="9">
        <f>G1599*D1599</f>
        <v>2681.6000000000004</v>
      </c>
      <c r="I1599" s="22"/>
      <c r="P1599" s="1" t="str">
        <f t="shared" si="74"/>
        <v>39154Mumbaiiphone</v>
      </c>
      <c r="Q1599" s="1">
        <v>39154</v>
      </c>
      <c r="R1599" s="1" t="s">
        <v>1647</v>
      </c>
      <c r="S1599" s="1" t="s">
        <v>1650</v>
      </c>
      <c r="T1599">
        <v>372</v>
      </c>
    </row>
    <row r="1600" spans="1:20" x14ac:dyDescent="0.3">
      <c r="A1600" s="8">
        <v>39162</v>
      </c>
      <c r="B1600" s="8" t="s">
        <v>1654</v>
      </c>
      <c r="C1600" s="8" t="s">
        <v>1648</v>
      </c>
      <c r="D1600" s="9">
        <f t="shared" si="72"/>
        <v>351</v>
      </c>
      <c r="E1600" s="9">
        <f>LOOKUP(C1600,$X$3:$AA$4)</f>
        <v>200</v>
      </c>
      <c r="F1600" s="16">
        <f>INDEX($J$3:$N$7,MATCH(B1600,$J$3:$J$7,0),MATCH(C1600,$J$3:$N$3,0))</f>
        <v>0.05</v>
      </c>
      <c r="G1600" s="9">
        <f t="shared" si="73"/>
        <v>190</v>
      </c>
      <c r="H1600" s="9">
        <f>G1600*D1600</f>
        <v>66690</v>
      </c>
      <c r="I1600" s="22"/>
      <c r="P1600" s="1" t="str">
        <f t="shared" si="74"/>
        <v>39099Agraiphone</v>
      </c>
      <c r="Q1600" s="1">
        <v>39099</v>
      </c>
      <c r="R1600" s="1" t="s">
        <v>1654</v>
      </c>
      <c r="S1600" s="1" t="s">
        <v>1650</v>
      </c>
      <c r="T1600">
        <v>349</v>
      </c>
    </row>
    <row r="1601" spans="1:20" x14ac:dyDescent="0.3">
      <c r="A1601" s="8">
        <v>39162</v>
      </c>
      <c r="B1601" s="8" t="s">
        <v>1654</v>
      </c>
      <c r="C1601" s="8" t="s">
        <v>1649</v>
      </c>
      <c r="D1601" s="9">
        <f t="shared" si="72"/>
        <v>174</v>
      </c>
      <c r="E1601" s="9">
        <f>LOOKUP(C1601,$X$3:$AA$4)</f>
        <v>10</v>
      </c>
      <c r="F1601" s="16">
        <f>INDEX($J$3:$N$7,MATCH(B1601,$J$3:$J$7,0),MATCH(C1601,$J$3:$N$3,0))</f>
        <v>0.06</v>
      </c>
      <c r="G1601" s="9">
        <f t="shared" si="73"/>
        <v>9.3999999999999986</v>
      </c>
      <c r="H1601" s="9">
        <f>G1601*D1601</f>
        <v>1635.5999999999997</v>
      </c>
      <c r="I1601" s="22"/>
      <c r="P1601" s="1" t="str">
        <f t="shared" si="74"/>
        <v>39103AgraChair</v>
      </c>
      <c r="Q1601" s="1">
        <v>39103</v>
      </c>
      <c r="R1601" s="1" t="s">
        <v>1654</v>
      </c>
      <c r="S1601" s="1" t="s">
        <v>1651</v>
      </c>
      <c r="T1601">
        <v>337</v>
      </c>
    </row>
    <row r="1602" spans="1:20" x14ac:dyDescent="0.3">
      <c r="A1602" s="8">
        <v>39162</v>
      </c>
      <c r="B1602" s="8" t="s">
        <v>1654</v>
      </c>
      <c r="C1602" s="8" t="s">
        <v>1650</v>
      </c>
      <c r="D1602" s="9">
        <f t="shared" si="72"/>
        <v>296</v>
      </c>
      <c r="E1602" s="9">
        <f>LOOKUP(C1602,$X$3:$AA$4)</f>
        <v>500</v>
      </c>
      <c r="F1602" s="16">
        <f>INDEX($J$3:$N$7,MATCH(B1602,$J$3:$J$7,0),MATCH(C1602,$J$3:$N$3,0))</f>
        <v>0.25</v>
      </c>
      <c r="G1602" s="9">
        <f t="shared" si="73"/>
        <v>375</v>
      </c>
      <c r="H1602" s="9">
        <f>G1602*D1602</f>
        <v>111000</v>
      </c>
      <c r="I1602" s="22"/>
      <c r="P1602" s="1" t="str">
        <f t="shared" si="74"/>
        <v>39121AgraBulb</v>
      </c>
      <c r="Q1602" s="1">
        <v>39121</v>
      </c>
      <c r="R1602" s="1" t="s">
        <v>1654</v>
      </c>
      <c r="S1602" s="1" t="s">
        <v>1649</v>
      </c>
      <c r="T1602">
        <v>497</v>
      </c>
    </row>
    <row r="1603" spans="1:20" x14ac:dyDescent="0.3">
      <c r="A1603" s="8">
        <v>39162</v>
      </c>
      <c r="B1603" s="8" t="s">
        <v>1654</v>
      </c>
      <c r="C1603" s="8" t="s">
        <v>1651</v>
      </c>
      <c r="D1603" s="9">
        <f t="shared" si="72"/>
        <v>379</v>
      </c>
      <c r="E1603" s="9">
        <f>LOOKUP(C1603,$X$3:$AA$4)</f>
        <v>10</v>
      </c>
      <c r="F1603" s="16">
        <f>INDEX($J$3:$N$7,MATCH(B1603,$J$3:$J$7,0),MATCH(C1603,$J$3:$N$3,0))</f>
        <v>0.4</v>
      </c>
      <c r="G1603" s="9">
        <f t="shared" si="73"/>
        <v>6</v>
      </c>
      <c r="H1603" s="9">
        <f>G1603*D1603</f>
        <v>2274</v>
      </c>
      <c r="I1603" s="22"/>
      <c r="P1603" s="1" t="str">
        <f t="shared" si="74"/>
        <v>39119DelhiBulb</v>
      </c>
      <c r="Q1603" s="1">
        <v>39119</v>
      </c>
      <c r="R1603" s="1" t="s">
        <v>1646</v>
      </c>
      <c r="S1603" s="1" t="s">
        <v>1649</v>
      </c>
      <c r="T1603">
        <v>141</v>
      </c>
    </row>
    <row r="1604" spans="1:20" x14ac:dyDescent="0.3">
      <c r="A1604" s="8">
        <v>39163</v>
      </c>
      <c r="B1604" s="8" t="s">
        <v>1646</v>
      </c>
      <c r="C1604" s="8" t="s">
        <v>1648</v>
      </c>
      <c r="D1604" s="9">
        <f t="shared" si="72"/>
        <v>444</v>
      </c>
      <c r="E1604" s="9">
        <f>LOOKUP(C1604,$X$3:$AA$4)</f>
        <v>200</v>
      </c>
      <c r="F1604" s="16">
        <f>INDEX($J$3:$N$7,MATCH(B1604,$J$3:$J$7,0),MATCH(C1604,$J$3:$N$3,0))</f>
        <v>0.13</v>
      </c>
      <c r="G1604" s="9">
        <f t="shared" si="73"/>
        <v>174</v>
      </c>
      <c r="H1604" s="9">
        <f>G1604*D1604</f>
        <v>77256</v>
      </c>
      <c r="I1604" s="22"/>
      <c r="P1604" s="1" t="str">
        <f t="shared" si="74"/>
        <v>39185Delhiiphone</v>
      </c>
      <c r="Q1604" s="1">
        <v>39185</v>
      </c>
      <c r="R1604" s="1" t="s">
        <v>1646</v>
      </c>
      <c r="S1604" s="1" t="s">
        <v>1650</v>
      </c>
      <c r="T1604">
        <v>357</v>
      </c>
    </row>
    <row r="1605" spans="1:20" x14ac:dyDescent="0.3">
      <c r="A1605" s="8">
        <v>39163</v>
      </c>
      <c r="B1605" s="8" t="s">
        <v>1646</v>
      </c>
      <c r="C1605" s="8" t="s">
        <v>1649</v>
      </c>
      <c r="D1605" s="9">
        <f t="shared" ref="D1605:D1668" si="75">VLOOKUP(A1605&amp;B1605&amp;C1605,$P$4:$T$2061,5,0)</f>
        <v>109</v>
      </c>
      <c r="E1605" s="9">
        <f>LOOKUP(C1605,$X$3:$AA$4)</f>
        <v>10</v>
      </c>
      <c r="F1605" s="16">
        <f>INDEX($J$3:$N$7,MATCH(B1605,$J$3:$J$7,0),MATCH(C1605,$J$3:$N$3,0))</f>
        <v>0.09</v>
      </c>
      <c r="G1605" s="9">
        <f t="shared" ref="G1605:G1668" si="76">E1605*(1-F1605)</f>
        <v>9.1</v>
      </c>
      <c r="H1605" s="9">
        <f>G1605*D1605</f>
        <v>991.9</v>
      </c>
      <c r="I1605" s="22"/>
      <c r="P1605" s="1" t="str">
        <f t="shared" ref="P1605:P1668" si="77">Q1605&amp;R1605&amp;S1605</f>
        <v>39102DelhiChair</v>
      </c>
      <c r="Q1605" s="1">
        <v>39102</v>
      </c>
      <c r="R1605" s="1" t="s">
        <v>1646</v>
      </c>
      <c r="S1605" s="1" t="s">
        <v>1651</v>
      </c>
      <c r="T1605">
        <v>176</v>
      </c>
    </row>
    <row r="1606" spans="1:20" x14ac:dyDescent="0.3">
      <c r="A1606" s="8">
        <v>39163</v>
      </c>
      <c r="B1606" s="8" t="s">
        <v>1646</v>
      </c>
      <c r="C1606" s="8" t="s">
        <v>1650</v>
      </c>
      <c r="D1606" s="9">
        <f t="shared" si="75"/>
        <v>166</v>
      </c>
      <c r="E1606" s="9">
        <f>LOOKUP(C1606,$X$3:$AA$4)</f>
        <v>500</v>
      </c>
      <c r="F1606" s="16">
        <f>INDEX($J$3:$N$7,MATCH(B1606,$J$3:$J$7,0),MATCH(C1606,$J$3:$N$3,0))</f>
        <v>0.24</v>
      </c>
      <c r="G1606" s="9">
        <f t="shared" si="76"/>
        <v>380</v>
      </c>
      <c r="H1606" s="9">
        <f>G1606*D1606</f>
        <v>63080</v>
      </c>
      <c r="I1606" s="22"/>
      <c r="P1606" s="1" t="str">
        <f t="shared" si="77"/>
        <v>39165Delhiiphone</v>
      </c>
      <c r="Q1606" s="1">
        <v>39165</v>
      </c>
      <c r="R1606" s="1" t="s">
        <v>1646</v>
      </c>
      <c r="S1606" s="1" t="s">
        <v>1650</v>
      </c>
      <c r="T1606">
        <v>311</v>
      </c>
    </row>
    <row r="1607" spans="1:20" x14ac:dyDescent="0.3">
      <c r="A1607" s="8">
        <v>39163</v>
      </c>
      <c r="B1607" s="8" t="s">
        <v>1646</v>
      </c>
      <c r="C1607" s="8" t="s">
        <v>1651</v>
      </c>
      <c r="D1607" s="9">
        <f t="shared" si="75"/>
        <v>194</v>
      </c>
      <c r="E1607" s="9">
        <f>LOOKUP(C1607,$X$3:$AA$4)</f>
        <v>10</v>
      </c>
      <c r="F1607" s="16">
        <f>INDEX($J$3:$N$7,MATCH(B1607,$J$3:$J$7,0),MATCH(C1607,$J$3:$N$3,0))</f>
        <v>0.33</v>
      </c>
      <c r="G1607" s="9">
        <f t="shared" si="76"/>
        <v>6.6999999999999993</v>
      </c>
      <c r="H1607" s="9">
        <f>G1607*D1607</f>
        <v>1299.8</v>
      </c>
      <c r="I1607" s="22"/>
      <c r="P1607" s="1" t="str">
        <f t="shared" si="77"/>
        <v>39178Mumbaiiphone</v>
      </c>
      <c r="Q1607" s="1">
        <v>39178</v>
      </c>
      <c r="R1607" s="1" t="s">
        <v>1647</v>
      </c>
      <c r="S1607" s="1" t="s">
        <v>1650</v>
      </c>
      <c r="T1607">
        <v>256</v>
      </c>
    </row>
    <row r="1608" spans="1:20" x14ac:dyDescent="0.3">
      <c r="A1608" s="8">
        <v>39163</v>
      </c>
      <c r="B1608" s="8" t="s">
        <v>1647</v>
      </c>
      <c r="C1608" s="8" t="s">
        <v>1648</v>
      </c>
      <c r="D1608" s="9">
        <f t="shared" si="75"/>
        <v>467</v>
      </c>
      <c r="E1608" s="9">
        <f>LOOKUP(C1608,$X$3:$AA$4)</f>
        <v>200</v>
      </c>
      <c r="F1608" s="16">
        <f>INDEX($J$3:$N$7,MATCH(B1608,$J$3:$J$7,0),MATCH(C1608,$J$3:$N$3,0))</f>
        <v>0.1</v>
      </c>
      <c r="G1608" s="9">
        <f t="shared" si="76"/>
        <v>180</v>
      </c>
      <c r="H1608" s="9">
        <f>G1608*D1608</f>
        <v>84060</v>
      </c>
      <c r="I1608" s="22"/>
      <c r="P1608" s="1" t="str">
        <f t="shared" si="77"/>
        <v>39109Mumbaiiphone</v>
      </c>
      <c r="Q1608" s="1">
        <v>39109</v>
      </c>
      <c r="R1608" s="1" t="s">
        <v>1647</v>
      </c>
      <c r="S1608" s="1" t="s">
        <v>1650</v>
      </c>
      <c r="T1608">
        <v>358</v>
      </c>
    </row>
    <row r="1609" spans="1:20" x14ac:dyDescent="0.3">
      <c r="A1609" s="8">
        <v>39163</v>
      </c>
      <c r="B1609" s="8" t="s">
        <v>1647</v>
      </c>
      <c r="C1609" s="8" t="s">
        <v>1649</v>
      </c>
      <c r="D1609" s="9">
        <f t="shared" si="75"/>
        <v>480</v>
      </c>
      <c r="E1609" s="9">
        <f>LOOKUP(C1609,$X$3:$AA$4)</f>
        <v>10</v>
      </c>
      <c r="F1609" s="16">
        <f>INDEX($J$3:$N$7,MATCH(B1609,$J$3:$J$7,0),MATCH(C1609,$J$3:$N$3,0))</f>
        <v>0.05</v>
      </c>
      <c r="G1609" s="9">
        <f t="shared" si="76"/>
        <v>9.5</v>
      </c>
      <c r="H1609" s="9">
        <f>G1609*D1609</f>
        <v>4560</v>
      </c>
      <c r="I1609" s="22"/>
      <c r="P1609" s="1" t="str">
        <f t="shared" si="77"/>
        <v>39174MumbaiLaptop</v>
      </c>
      <c r="Q1609" s="1">
        <v>39174</v>
      </c>
      <c r="R1609" s="1" t="s">
        <v>1647</v>
      </c>
      <c r="S1609" s="1" t="s">
        <v>1648</v>
      </c>
      <c r="T1609">
        <v>272</v>
      </c>
    </row>
    <row r="1610" spans="1:20" x14ac:dyDescent="0.3">
      <c r="A1610" s="8">
        <v>39163</v>
      </c>
      <c r="B1610" s="8" t="s">
        <v>1647</v>
      </c>
      <c r="C1610" s="8" t="s">
        <v>1650</v>
      </c>
      <c r="D1610" s="9">
        <f t="shared" si="75"/>
        <v>211</v>
      </c>
      <c r="E1610" s="9">
        <f>LOOKUP(C1610,$X$3:$AA$4)</f>
        <v>500</v>
      </c>
      <c r="F1610" s="16">
        <f>INDEX($J$3:$N$7,MATCH(B1610,$J$3:$J$7,0),MATCH(C1610,$J$3:$N$3,0))</f>
        <v>0.2</v>
      </c>
      <c r="G1610" s="9">
        <f t="shared" si="76"/>
        <v>400</v>
      </c>
      <c r="H1610" s="9">
        <f>G1610*D1610</f>
        <v>84400</v>
      </c>
      <c r="I1610" s="22"/>
      <c r="P1610" s="1" t="str">
        <f t="shared" si="77"/>
        <v>39180MumbaiChair</v>
      </c>
      <c r="Q1610" s="1">
        <v>39180</v>
      </c>
      <c r="R1610" s="1" t="s">
        <v>1647</v>
      </c>
      <c r="S1610" s="1" t="s">
        <v>1651</v>
      </c>
      <c r="T1610">
        <v>408</v>
      </c>
    </row>
    <row r="1611" spans="1:20" x14ac:dyDescent="0.3">
      <c r="A1611" s="8">
        <v>39163</v>
      </c>
      <c r="B1611" s="8" t="s">
        <v>1647</v>
      </c>
      <c r="C1611" s="8" t="s">
        <v>1651</v>
      </c>
      <c r="D1611" s="9">
        <f t="shared" si="75"/>
        <v>230</v>
      </c>
      <c r="E1611" s="9">
        <f>LOOKUP(C1611,$X$3:$AA$4)</f>
        <v>10</v>
      </c>
      <c r="F1611" s="16">
        <f>INDEX($J$3:$N$7,MATCH(B1611,$J$3:$J$7,0),MATCH(C1611,$J$3:$N$3,0))</f>
        <v>0.4</v>
      </c>
      <c r="G1611" s="9">
        <f t="shared" si="76"/>
        <v>6</v>
      </c>
      <c r="H1611" s="9">
        <f>G1611*D1611</f>
        <v>1380</v>
      </c>
      <c r="I1611" s="22"/>
      <c r="P1611" s="1" t="str">
        <f t="shared" si="77"/>
        <v>39184MumbaiLaptop</v>
      </c>
      <c r="Q1611" s="1">
        <v>39184</v>
      </c>
      <c r="R1611" s="1" t="s">
        <v>1647</v>
      </c>
      <c r="S1611" s="1" t="s">
        <v>1648</v>
      </c>
      <c r="T1611">
        <v>226</v>
      </c>
    </row>
    <row r="1612" spans="1:20" x14ac:dyDescent="0.3">
      <c r="A1612" s="8">
        <v>39163</v>
      </c>
      <c r="B1612" s="8" t="s">
        <v>1653</v>
      </c>
      <c r="C1612" s="8" t="s">
        <v>1648</v>
      </c>
      <c r="D1612" s="9">
        <f t="shared" si="75"/>
        <v>102</v>
      </c>
      <c r="E1612" s="9">
        <f>LOOKUP(C1612,$X$3:$AA$4)</f>
        <v>200</v>
      </c>
      <c r="F1612" s="16">
        <f>INDEX($J$3:$N$7,MATCH(B1612,$J$3:$J$7,0),MATCH(C1612,$J$3:$N$3,0))</f>
        <v>0.09</v>
      </c>
      <c r="G1612" s="9">
        <f t="shared" si="76"/>
        <v>182</v>
      </c>
      <c r="H1612" s="9">
        <f>G1612*D1612</f>
        <v>18564</v>
      </c>
      <c r="I1612" s="22"/>
      <c r="P1612" s="1" t="str">
        <f t="shared" si="77"/>
        <v>39083MumbaiChair</v>
      </c>
      <c r="Q1612" s="1">
        <v>39083</v>
      </c>
      <c r="R1612" s="1" t="s">
        <v>1647</v>
      </c>
      <c r="S1612" s="1" t="s">
        <v>1651</v>
      </c>
      <c r="T1612">
        <v>316</v>
      </c>
    </row>
    <row r="1613" spans="1:20" x14ac:dyDescent="0.3">
      <c r="A1613" s="8">
        <v>39163</v>
      </c>
      <c r="B1613" s="8" t="s">
        <v>1653</v>
      </c>
      <c r="C1613" s="8" t="s">
        <v>1649</v>
      </c>
      <c r="D1613" s="9">
        <f t="shared" si="75"/>
        <v>263</v>
      </c>
      <c r="E1613" s="9">
        <f>LOOKUP(C1613,$X$3:$AA$4)</f>
        <v>10</v>
      </c>
      <c r="F1613" s="16">
        <f>INDEX($J$3:$N$7,MATCH(B1613,$J$3:$J$7,0),MATCH(C1613,$J$3:$N$3,0))</f>
        <v>0.08</v>
      </c>
      <c r="G1613" s="9">
        <f t="shared" si="76"/>
        <v>9.2000000000000011</v>
      </c>
      <c r="H1613" s="9">
        <f>G1613*D1613</f>
        <v>2419.6000000000004</v>
      </c>
      <c r="I1613" s="22"/>
      <c r="P1613" s="1" t="str">
        <f t="shared" si="77"/>
        <v>39148Jaipuriphone</v>
      </c>
      <c r="Q1613" s="1">
        <v>39148</v>
      </c>
      <c r="R1613" s="1" t="s">
        <v>1653</v>
      </c>
      <c r="S1613" s="1" t="s">
        <v>1650</v>
      </c>
      <c r="T1613">
        <v>265</v>
      </c>
    </row>
    <row r="1614" spans="1:20" x14ac:dyDescent="0.3">
      <c r="A1614" s="8">
        <v>39163</v>
      </c>
      <c r="B1614" s="8" t="s">
        <v>1653</v>
      </c>
      <c r="C1614" s="8" t="s">
        <v>1650</v>
      </c>
      <c r="D1614" s="9">
        <f t="shared" si="75"/>
        <v>320</v>
      </c>
      <c r="E1614" s="9">
        <f>LOOKUP(C1614,$X$3:$AA$4)</f>
        <v>500</v>
      </c>
      <c r="F1614" s="16">
        <f>INDEX($J$3:$N$7,MATCH(B1614,$J$3:$J$7,0),MATCH(C1614,$J$3:$N$3,0))</f>
        <v>0.2</v>
      </c>
      <c r="G1614" s="9">
        <f t="shared" si="76"/>
        <v>400</v>
      </c>
      <c r="H1614" s="9">
        <f>G1614*D1614</f>
        <v>128000</v>
      </c>
      <c r="I1614" s="22"/>
      <c r="P1614" s="1" t="str">
        <f t="shared" si="77"/>
        <v>39155AgraBulb</v>
      </c>
      <c r="Q1614" s="1">
        <v>39155</v>
      </c>
      <c r="R1614" s="1" t="s">
        <v>1654</v>
      </c>
      <c r="S1614" s="1" t="s">
        <v>1649</v>
      </c>
      <c r="T1614">
        <v>229</v>
      </c>
    </row>
    <row r="1615" spans="1:20" x14ac:dyDescent="0.3">
      <c r="A1615" s="8">
        <v>39163</v>
      </c>
      <c r="B1615" s="8" t="s">
        <v>1653</v>
      </c>
      <c r="C1615" s="8" t="s">
        <v>1651</v>
      </c>
      <c r="D1615" s="9">
        <f t="shared" si="75"/>
        <v>122</v>
      </c>
      <c r="E1615" s="9">
        <f>LOOKUP(C1615,$X$3:$AA$4)</f>
        <v>10</v>
      </c>
      <c r="F1615" s="16">
        <f>INDEX($J$3:$N$7,MATCH(B1615,$J$3:$J$7,0),MATCH(C1615,$J$3:$N$3,0))</f>
        <v>0.36</v>
      </c>
      <c r="G1615" s="9">
        <f t="shared" si="76"/>
        <v>6.4</v>
      </c>
      <c r="H1615" s="9">
        <f>G1615*D1615</f>
        <v>780.80000000000007</v>
      </c>
      <c r="I1615" s="22"/>
      <c r="P1615" s="1" t="str">
        <f t="shared" si="77"/>
        <v>39183JaipurBulb</v>
      </c>
      <c r="Q1615" s="1">
        <v>39183</v>
      </c>
      <c r="R1615" s="1" t="s">
        <v>1653</v>
      </c>
      <c r="S1615" s="1" t="s">
        <v>1649</v>
      </c>
      <c r="T1615">
        <v>296</v>
      </c>
    </row>
    <row r="1616" spans="1:20" x14ac:dyDescent="0.3">
      <c r="A1616" s="8">
        <v>39163</v>
      </c>
      <c r="B1616" s="8" t="s">
        <v>1654</v>
      </c>
      <c r="C1616" s="8" t="s">
        <v>1648</v>
      </c>
      <c r="D1616" s="9">
        <f t="shared" si="75"/>
        <v>187</v>
      </c>
      <c r="E1616" s="9">
        <f>LOOKUP(C1616,$X$3:$AA$4)</f>
        <v>200</v>
      </c>
      <c r="F1616" s="16">
        <f>INDEX($J$3:$N$7,MATCH(B1616,$J$3:$J$7,0),MATCH(C1616,$J$3:$N$3,0))</f>
        <v>0.05</v>
      </c>
      <c r="G1616" s="9">
        <f t="shared" si="76"/>
        <v>190</v>
      </c>
      <c r="H1616" s="9">
        <f>G1616*D1616</f>
        <v>35530</v>
      </c>
      <c r="I1616" s="22"/>
      <c r="P1616" s="1" t="str">
        <f t="shared" si="77"/>
        <v>39079AgraChair</v>
      </c>
      <c r="Q1616" s="1">
        <v>39079</v>
      </c>
      <c r="R1616" s="1" t="s">
        <v>1654</v>
      </c>
      <c r="S1616" s="1" t="s">
        <v>1651</v>
      </c>
      <c r="T1616">
        <v>275</v>
      </c>
    </row>
    <row r="1617" spans="1:20" x14ac:dyDescent="0.3">
      <c r="A1617" s="8">
        <v>39163</v>
      </c>
      <c r="B1617" s="8" t="s">
        <v>1654</v>
      </c>
      <c r="C1617" s="8" t="s">
        <v>1649</v>
      </c>
      <c r="D1617" s="9">
        <f t="shared" si="75"/>
        <v>200</v>
      </c>
      <c r="E1617" s="9">
        <f>LOOKUP(C1617,$X$3:$AA$4)</f>
        <v>10</v>
      </c>
      <c r="F1617" s="16">
        <f>INDEX($J$3:$N$7,MATCH(B1617,$J$3:$J$7,0),MATCH(C1617,$J$3:$N$3,0))</f>
        <v>0.06</v>
      </c>
      <c r="G1617" s="9">
        <f t="shared" si="76"/>
        <v>9.3999999999999986</v>
      </c>
      <c r="H1617" s="9">
        <f>G1617*D1617</f>
        <v>1879.9999999999998</v>
      </c>
      <c r="I1617" s="22"/>
      <c r="P1617" s="1" t="str">
        <f t="shared" si="77"/>
        <v>39153MumbaiLaptop</v>
      </c>
      <c r="Q1617" s="1">
        <v>39153</v>
      </c>
      <c r="R1617" s="1" t="s">
        <v>1647</v>
      </c>
      <c r="S1617" s="1" t="s">
        <v>1648</v>
      </c>
      <c r="T1617">
        <v>234</v>
      </c>
    </row>
    <row r="1618" spans="1:20" x14ac:dyDescent="0.3">
      <c r="A1618" s="8">
        <v>39163</v>
      </c>
      <c r="B1618" s="8" t="s">
        <v>1654</v>
      </c>
      <c r="C1618" s="8" t="s">
        <v>1650</v>
      </c>
      <c r="D1618" s="9">
        <f t="shared" si="75"/>
        <v>258</v>
      </c>
      <c r="E1618" s="9">
        <f>LOOKUP(C1618,$X$3:$AA$4)</f>
        <v>500</v>
      </c>
      <c r="F1618" s="16">
        <f>INDEX($J$3:$N$7,MATCH(B1618,$J$3:$J$7,0),MATCH(C1618,$J$3:$N$3,0))</f>
        <v>0.25</v>
      </c>
      <c r="G1618" s="9">
        <f t="shared" si="76"/>
        <v>375</v>
      </c>
      <c r="H1618" s="9">
        <f>G1618*D1618</f>
        <v>96750</v>
      </c>
      <c r="I1618" s="22"/>
      <c r="P1618" s="1" t="str">
        <f t="shared" si="77"/>
        <v>39083Delhiiphone</v>
      </c>
      <c r="Q1618" s="1">
        <v>39083</v>
      </c>
      <c r="R1618" s="1" t="s">
        <v>1646</v>
      </c>
      <c r="S1618" s="1" t="s">
        <v>1650</v>
      </c>
      <c r="T1618">
        <v>268</v>
      </c>
    </row>
    <row r="1619" spans="1:20" x14ac:dyDescent="0.3">
      <c r="A1619" s="8">
        <v>39163</v>
      </c>
      <c r="B1619" s="8" t="s">
        <v>1654</v>
      </c>
      <c r="C1619" s="8" t="s">
        <v>1651</v>
      </c>
      <c r="D1619" s="9">
        <f t="shared" si="75"/>
        <v>235</v>
      </c>
      <c r="E1619" s="9">
        <f>LOOKUP(C1619,$X$3:$AA$4)</f>
        <v>10</v>
      </c>
      <c r="F1619" s="16">
        <f>INDEX($J$3:$N$7,MATCH(B1619,$J$3:$J$7,0),MATCH(C1619,$J$3:$N$3,0))</f>
        <v>0.4</v>
      </c>
      <c r="G1619" s="9">
        <f t="shared" si="76"/>
        <v>6</v>
      </c>
      <c r="H1619" s="9">
        <f>G1619*D1619</f>
        <v>1410</v>
      </c>
      <c r="I1619" s="22"/>
      <c r="P1619" s="1" t="str">
        <f t="shared" si="77"/>
        <v>39135MumbaiChair</v>
      </c>
      <c r="Q1619" s="1">
        <v>39135</v>
      </c>
      <c r="R1619" s="1" t="s">
        <v>1647</v>
      </c>
      <c r="S1619" s="1" t="s">
        <v>1651</v>
      </c>
      <c r="T1619">
        <v>262</v>
      </c>
    </row>
    <row r="1620" spans="1:20" x14ac:dyDescent="0.3">
      <c r="A1620" s="8">
        <v>39164</v>
      </c>
      <c r="B1620" s="8" t="s">
        <v>1646</v>
      </c>
      <c r="C1620" s="8" t="s">
        <v>1648</v>
      </c>
      <c r="D1620" s="9">
        <f t="shared" si="75"/>
        <v>386</v>
      </c>
      <c r="E1620" s="9">
        <f>LOOKUP(C1620,$X$3:$AA$4)</f>
        <v>200</v>
      </c>
      <c r="F1620" s="16">
        <f>INDEX($J$3:$N$7,MATCH(B1620,$J$3:$J$7,0),MATCH(C1620,$J$3:$N$3,0))</f>
        <v>0.13</v>
      </c>
      <c r="G1620" s="9">
        <f t="shared" si="76"/>
        <v>174</v>
      </c>
      <c r="H1620" s="9">
        <f>G1620*D1620</f>
        <v>67164</v>
      </c>
      <c r="I1620" s="22"/>
      <c r="P1620" s="1" t="str">
        <f t="shared" si="77"/>
        <v>39178JaipurBulb</v>
      </c>
      <c r="Q1620" s="1">
        <v>39178</v>
      </c>
      <c r="R1620" s="1" t="s">
        <v>1653</v>
      </c>
      <c r="S1620" s="1" t="s">
        <v>1649</v>
      </c>
      <c r="T1620">
        <v>272</v>
      </c>
    </row>
    <row r="1621" spans="1:20" x14ac:dyDescent="0.3">
      <c r="A1621" s="8">
        <v>39164</v>
      </c>
      <c r="B1621" s="8" t="s">
        <v>1646</v>
      </c>
      <c r="C1621" s="8" t="s">
        <v>1649</v>
      </c>
      <c r="D1621" s="9">
        <f t="shared" si="75"/>
        <v>484</v>
      </c>
      <c r="E1621" s="9">
        <f>LOOKUP(C1621,$X$3:$AA$4)</f>
        <v>10</v>
      </c>
      <c r="F1621" s="16">
        <f>INDEX($J$3:$N$7,MATCH(B1621,$J$3:$J$7,0),MATCH(C1621,$J$3:$N$3,0))</f>
        <v>0.09</v>
      </c>
      <c r="G1621" s="9">
        <f t="shared" si="76"/>
        <v>9.1</v>
      </c>
      <c r="H1621" s="9">
        <f>G1621*D1621</f>
        <v>4404.3999999999996</v>
      </c>
      <c r="I1621" s="22"/>
      <c r="P1621" s="1" t="str">
        <f t="shared" si="77"/>
        <v>39104JaipurChair</v>
      </c>
      <c r="Q1621" s="1">
        <v>39104</v>
      </c>
      <c r="R1621" s="1" t="s">
        <v>1653</v>
      </c>
      <c r="S1621" s="1" t="s">
        <v>1651</v>
      </c>
      <c r="T1621">
        <v>255</v>
      </c>
    </row>
    <row r="1622" spans="1:20" x14ac:dyDescent="0.3">
      <c r="A1622" s="8">
        <v>39164</v>
      </c>
      <c r="B1622" s="8" t="s">
        <v>1646</v>
      </c>
      <c r="C1622" s="8" t="s">
        <v>1650</v>
      </c>
      <c r="D1622" s="9">
        <f t="shared" si="75"/>
        <v>305</v>
      </c>
      <c r="E1622" s="9">
        <f>LOOKUP(C1622,$X$3:$AA$4)</f>
        <v>500</v>
      </c>
      <c r="F1622" s="16">
        <f>INDEX($J$3:$N$7,MATCH(B1622,$J$3:$J$7,0),MATCH(C1622,$J$3:$N$3,0))</f>
        <v>0.24</v>
      </c>
      <c r="G1622" s="9">
        <f t="shared" si="76"/>
        <v>380</v>
      </c>
      <c r="H1622" s="9">
        <f>G1622*D1622</f>
        <v>115900</v>
      </c>
      <c r="I1622" s="22"/>
      <c r="P1622" s="1" t="str">
        <f t="shared" si="77"/>
        <v>39114Jaipuriphone</v>
      </c>
      <c r="Q1622" s="1">
        <v>39114</v>
      </c>
      <c r="R1622" s="1" t="s">
        <v>1653</v>
      </c>
      <c r="S1622" s="1" t="s">
        <v>1650</v>
      </c>
      <c r="T1622">
        <v>303</v>
      </c>
    </row>
    <row r="1623" spans="1:20" x14ac:dyDescent="0.3">
      <c r="A1623" s="8">
        <v>39164</v>
      </c>
      <c r="B1623" s="8" t="s">
        <v>1646</v>
      </c>
      <c r="C1623" s="8" t="s">
        <v>1651</v>
      </c>
      <c r="D1623" s="9">
        <f t="shared" si="75"/>
        <v>372</v>
      </c>
      <c r="E1623" s="9">
        <f>LOOKUP(C1623,$X$3:$AA$4)</f>
        <v>10</v>
      </c>
      <c r="F1623" s="16">
        <f>INDEX($J$3:$N$7,MATCH(B1623,$J$3:$J$7,0),MATCH(C1623,$J$3:$N$3,0))</f>
        <v>0.33</v>
      </c>
      <c r="G1623" s="9">
        <f t="shared" si="76"/>
        <v>6.6999999999999993</v>
      </c>
      <c r="H1623" s="9">
        <f>G1623*D1623</f>
        <v>2492.3999999999996</v>
      </c>
      <c r="I1623" s="22"/>
      <c r="P1623" s="1" t="str">
        <f t="shared" si="77"/>
        <v>39132MumbaiChair</v>
      </c>
      <c r="Q1623" s="1">
        <v>39132</v>
      </c>
      <c r="R1623" s="1" t="s">
        <v>1647</v>
      </c>
      <c r="S1623" s="1" t="s">
        <v>1651</v>
      </c>
      <c r="T1623">
        <v>180</v>
      </c>
    </row>
    <row r="1624" spans="1:20" x14ac:dyDescent="0.3">
      <c r="A1624" s="8">
        <v>39164</v>
      </c>
      <c r="B1624" s="8" t="s">
        <v>1647</v>
      </c>
      <c r="C1624" s="8" t="s">
        <v>1648</v>
      </c>
      <c r="D1624" s="9">
        <f t="shared" si="75"/>
        <v>404</v>
      </c>
      <c r="E1624" s="9">
        <f>LOOKUP(C1624,$X$3:$AA$4)</f>
        <v>200</v>
      </c>
      <c r="F1624" s="16">
        <f>INDEX($J$3:$N$7,MATCH(B1624,$J$3:$J$7,0),MATCH(C1624,$J$3:$N$3,0))</f>
        <v>0.1</v>
      </c>
      <c r="G1624" s="9">
        <f t="shared" si="76"/>
        <v>180</v>
      </c>
      <c r="H1624" s="9">
        <f>G1624*D1624</f>
        <v>72720</v>
      </c>
      <c r="I1624" s="22"/>
      <c r="P1624" s="1" t="str">
        <f t="shared" si="77"/>
        <v>39065JaipurChair</v>
      </c>
      <c r="Q1624" s="1">
        <v>39065</v>
      </c>
      <c r="R1624" s="1" t="s">
        <v>1653</v>
      </c>
      <c r="S1624" s="1" t="s">
        <v>1651</v>
      </c>
      <c r="T1624">
        <v>169</v>
      </c>
    </row>
    <row r="1625" spans="1:20" x14ac:dyDescent="0.3">
      <c r="A1625" s="8">
        <v>39164</v>
      </c>
      <c r="B1625" s="8" t="s">
        <v>1647</v>
      </c>
      <c r="C1625" s="8" t="s">
        <v>1649</v>
      </c>
      <c r="D1625" s="9">
        <f t="shared" si="75"/>
        <v>215</v>
      </c>
      <c r="E1625" s="9">
        <f>LOOKUP(C1625,$X$3:$AA$4)</f>
        <v>10</v>
      </c>
      <c r="F1625" s="16">
        <f>INDEX($J$3:$N$7,MATCH(B1625,$J$3:$J$7,0),MATCH(C1625,$J$3:$N$3,0))</f>
        <v>0.05</v>
      </c>
      <c r="G1625" s="9">
        <f t="shared" si="76"/>
        <v>9.5</v>
      </c>
      <c r="H1625" s="9">
        <f>G1625*D1625</f>
        <v>2042.5</v>
      </c>
      <c r="I1625" s="22"/>
      <c r="P1625" s="1" t="str">
        <f t="shared" si="77"/>
        <v>39133Mumbaiiphone</v>
      </c>
      <c r="Q1625" s="1">
        <v>39133</v>
      </c>
      <c r="R1625" s="1" t="s">
        <v>1647</v>
      </c>
      <c r="S1625" s="1" t="s">
        <v>1650</v>
      </c>
      <c r="T1625">
        <v>301</v>
      </c>
    </row>
    <row r="1626" spans="1:20" x14ac:dyDescent="0.3">
      <c r="A1626" s="8">
        <v>39164</v>
      </c>
      <c r="B1626" s="8" t="s">
        <v>1647</v>
      </c>
      <c r="C1626" s="8" t="s">
        <v>1650</v>
      </c>
      <c r="D1626" s="9">
        <f t="shared" si="75"/>
        <v>294</v>
      </c>
      <c r="E1626" s="9">
        <f>LOOKUP(C1626,$X$3:$AA$4)</f>
        <v>500</v>
      </c>
      <c r="F1626" s="16">
        <f>INDEX($J$3:$N$7,MATCH(B1626,$J$3:$J$7,0),MATCH(C1626,$J$3:$N$3,0))</f>
        <v>0.2</v>
      </c>
      <c r="G1626" s="9">
        <f t="shared" si="76"/>
        <v>400</v>
      </c>
      <c r="H1626" s="9">
        <f>G1626*D1626</f>
        <v>117600</v>
      </c>
      <c r="I1626" s="22"/>
      <c r="P1626" s="1" t="str">
        <f t="shared" si="77"/>
        <v>39070AgraChair</v>
      </c>
      <c r="Q1626" s="1">
        <v>39070</v>
      </c>
      <c r="R1626" s="1" t="s">
        <v>1654</v>
      </c>
      <c r="S1626" s="1" t="s">
        <v>1651</v>
      </c>
      <c r="T1626">
        <v>168</v>
      </c>
    </row>
    <row r="1627" spans="1:20" x14ac:dyDescent="0.3">
      <c r="A1627" s="8">
        <v>39164</v>
      </c>
      <c r="B1627" s="8" t="s">
        <v>1647</v>
      </c>
      <c r="C1627" s="8" t="s">
        <v>1651</v>
      </c>
      <c r="D1627" s="9">
        <f t="shared" si="75"/>
        <v>293</v>
      </c>
      <c r="E1627" s="9">
        <f>LOOKUP(C1627,$X$3:$AA$4)</f>
        <v>10</v>
      </c>
      <c r="F1627" s="16">
        <f>INDEX($J$3:$N$7,MATCH(B1627,$J$3:$J$7,0),MATCH(C1627,$J$3:$N$3,0))</f>
        <v>0.4</v>
      </c>
      <c r="G1627" s="9">
        <f t="shared" si="76"/>
        <v>6</v>
      </c>
      <c r="H1627" s="9">
        <f>G1627*D1627</f>
        <v>1758</v>
      </c>
      <c r="I1627" s="22"/>
      <c r="P1627" s="1" t="str">
        <f t="shared" si="77"/>
        <v>39126MumbaiBulb</v>
      </c>
      <c r="Q1627" s="1">
        <v>39126</v>
      </c>
      <c r="R1627" s="1" t="s">
        <v>1647</v>
      </c>
      <c r="S1627" s="1" t="s">
        <v>1649</v>
      </c>
      <c r="T1627">
        <v>421</v>
      </c>
    </row>
    <row r="1628" spans="1:20" x14ac:dyDescent="0.3">
      <c r="A1628" s="8">
        <v>39164</v>
      </c>
      <c r="B1628" s="8" t="s">
        <v>1653</v>
      </c>
      <c r="C1628" s="8" t="s">
        <v>1648</v>
      </c>
      <c r="D1628" s="9">
        <f t="shared" si="75"/>
        <v>104</v>
      </c>
      <c r="E1628" s="9">
        <f>LOOKUP(C1628,$X$3:$AA$4)</f>
        <v>200</v>
      </c>
      <c r="F1628" s="16">
        <f>INDEX($J$3:$N$7,MATCH(B1628,$J$3:$J$7,0),MATCH(C1628,$J$3:$N$3,0))</f>
        <v>0.09</v>
      </c>
      <c r="G1628" s="9">
        <f t="shared" si="76"/>
        <v>182</v>
      </c>
      <c r="H1628" s="9">
        <f>G1628*D1628</f>
        <v>18928</v>
      </c>
      <c r="I1628" s="22"/>
      <c r="P1628" s="1" t="str">
        <f t="shared" si="77"/>
        <v>39140MumbaiChair</v>
      </c>
      <c r="Q1628" s="1">
        <v>39140</v>
      </c>
      <c r="R1628" s="1" t="s">
        <v>1647</v>
      </c>
      <c r="S1628" s="1" t="s">
        <v>1651</v>
      </c>
      <c r="T1628">
        <v>357</v>
      </c>
    </row>
    <row r="1629" spans="1:20" x14ac:dyDescent="0.3">
      <c r="A1629" s="8">
        <v>39164</v>
      </c>
      <c r="B1629" s="8" t="s">
        <v>1653</v>
      </c>
      <c r="C1629" s="8" t="s">
        <v>1649</v>
      </c>
      <c r="D1629" s="9">
        <f t="shared" si="75"/>
        <v>280</v>
      </c>
      <c r="E1629" s="9">
        <f>LOOKUP(C1629,$X$3:$AA$4)</f>
        <v>10</v>
      </c>
      <c r="F1629" s="16">
        <f>INDEX($J$3:$N$7,MATCH(B1629,$J$3:$J$7,0),MATCH(C1629,$J$3:$N$3,0))</f>
        <v>0.08</v>
      </c>
      <c r="G1629" s="9">
        <f t="shared" si="76"/>
        <v>9.2000000000000011</v>
      </c>
      <c r="H1629" s="9">
        <f>G1629*D1629</f>
        <v>2576.0000000000005</v>
      </c>
      <c r="I1629" s="22"/>
      <c r="P1629" s="1" t="str">
        <f t="shared" si="77"/>
        <v>39170DelhiLaptop</v>
      </c>
      <c r="Q1629" s="1">
        <v>39170</v>
      </c>
      <c r="R1629" s="1" t="s">
        <v>1646</v>
      </c>
      <c r="S1629" s="1" t="s">
        <v>1648</v>
      </c>
      <c r="T1629">
        <v>260</v>
      </c>
    </row>
    <row r="1630" spans="1:20" x14ac:dyDescent="0.3">
      <c r="A1630" s="8">
        <v>39164</v>
      </c>
      <c r="B1630" s="8" t="s">
        <v>1653</v>
      </c>
      <c r="C1630" s="8" t="s">
        <v>1650</v>
      </c>
      <c r="D1630" s="9">
        <f t="shared" si="75"/>
        <v>204</v>
      </c>
      <c r="E1630" s="9">
        <f>LOOKUP(C1630,$X$3:$AA$4)</f>
        <v>500</v>
      </c>
      <c r="F1630" s="16">
        <f>INDEX($J$3:$N$7,MATCH(B1630,$J$3:$J$7,0),MATCH(C1630,$J$3:$N$3,0))</f>
        <v>0.2</v>
      </c>
      <c r="G1630" s="9">
        <f t="shared" si="76"/>
        <v>400</v>
      </c>
      <c r="H1630" s="9">
        <f>G1630*D1630</f>
        <v>81600</v>
      </c>
      <c r="I1630" s="22"/>
      <c r="P1630" s="1" t="str">
        <f t="shared" si="77"/>
        <v>39177AgraChair</v>
      </c>
      <c r="Q1630" s="1">
        <v>39177</v>
      </c>
      <c r="R1630" s="1" t="s">
        <v>1654</v>
      </c>
      <c r="S1630" s="1" t="s">
        <v>1651</v>
      </c>
      <c r="T1630">
        <v>425</v>
      </c>
    </row>
    <row r="1631" spans="1:20" x14ac:dyDescent="0.3">
      <c r="A1631" s="8">
        <v>39164</v>
      </c>
      <c r="B1631" s="8" t="s">
        <v>1653</v>
      </c>
      <c r="C1631" s="8" t="s">
        <v>1651</v>
      </c>
      <c r="D1631" s="9">
        <f t="shared" si="75"/>
        <v>181</v>
      </c>
      <c r="E1631" s="9">
        <f>LOOKUP(C1631,$X$3:$AA$4)</f>
        <v>10</v>
      </c>
      <c r="F1631" s="16">
        <f>INDEX($J$3:$N$7,MATCH(B1631,$J$3:$J$7,0),MATCH(C1631,$J$3:$N$3,0))</f>
        <v>0.36</v>
      </c>
      <c r="G1631" s="9">
        <f t="shared" si="76"/>
        <v>6.4</v>
      </c>
      <c r="H1631" s="9">
        <f>G1631*D1631</f>
        <v>1158.4000000000001</v>
      </c>
      <c r="I1631" s="22"/>
      <c r="P1631" s="1" t="str">
        <f t="shared" si="77"/>
        <v>39129Jaipuriphone</v>
      </c>
      <c r="Q1631" s="1">
        <v>39129</v>
      </c>
      <c r="R1631" s="1" t="s">
        <v>1653</v>
      </c>
      <c r="S1631" s="1" t="s">
        <v>1650</v>
      </c>
      <c r="T1631">
        <v>447</v>
      </c>
    </row>
    <row r="1632" spans="1:20" x14ac:dyDescent="0.3">
      <c r="A1632" s="8">
        <v>39164</v>
      </c>
      <c r="B1632" s="8" t="s">
        <v>1654</v>
      </c>
      <c r="C1632" s="8" t="s">
        <v>1648</v>
      </c>
      <c r="D1632" s="9">
        <f t="shared" si="75"/>
        <v>367</v>
      </c>
      <c r="E1632" s="9">
        <f>LOOKUP(C1632,$X$3:$AA$4)</f>
        <v>200</v>
      </c>
      <c r="F1632" s="16">
        <f>INDEX($J$3:$N$7,MATCH(B1632,$J$3:$J$7,0),MATCH(C1632,$J$3:$N$3,0))</f>
        <v>0.05</v>
      </c>
      <c r="G1632" s="9">
        <f t="shared" si="76"/>
        <v>190</v>
      </c>
      <c r="H1632" s="9">
        <f>G1632*D1632</f>
        <v>69730</v>
      </c>
      <c r="I1632" s="22"/>
      <c r="P1632" s="1" t="str">
        <f t="shared" si="77"/>
        <v>39146MumbaiChair</v>
      </c>
      <c r="Q1632" s="1">
        <v>39146</v>
      </c>
      <c r="R1632" s="1" t="s">
        <v>1647</v>
      </c>
      <c r="S1632" s="1" t="s">
        <v>1651</v>
      </c>
      <c r="T1632">
        <v>222</v>
      </c>
    </row>
    <row r="1633" spans="1:20" x14ac:dyDescent="0.3">
      <c r="A1633" s="8">
        <v>39164</v>
      </c>
      <c r="B1633" s="8" t="s">
        <v>1654</v>
      </c>
      <c r="C1633" s="8" t="s">
        <v>1649</v>
      </c>
      <c r="D1633" s="9">
        <f t="shared" si="75"/>
        <v>268</v>
      </c>
      <c r="E1633" s="9">
        <f>LOOKUP(C1633,$X$3:$AA$4)</f>
        <v>10</v>
      </c>
      <c r="F1633" s="16">
        <f>INDEX($J$3:$N$7,MATCH(B1633,$J$3:$J$7,0),MATCH(C1633,$J$3:$N$3,0))</f>
        <v>0.06</v>
      </c>
      <c r="G1633" s="9">
        <f t="shared" si="76"/>
        <v>9.3999999999999986</v>
      </c>
      <c r="H1633" s="9">
        <f>G1633*D1633</f>
        <v>2519.1999999999998</v>
      </c>
      <c r="I1633" s="22"/>
      <c r="P1633" s="1" t="str">
        <f t="shared" si="77"/>
        <v>39148MumbaiLaptop</v>
      </c>
      <c r="Q1633" s="1">
        <v>39148</v>
      </c>
      <c r="R1633" s="1" t="s">
        <v>1647</v>
      </c>
      <c r="S1633" s="1" t="s">
        <v>1648</v>
      </c>
      <c r="T1633">
        <v>488</v>
      </c>
    </row>
    <row r="1634" spans="1:20" x14ac:dyDescent="0.3">
      <c r="A1634" s="8">
        <v>39164</v>
      </c>
      <c r="B1634" s="8" t="s">
        <v>1654</v>
      </c>
      <c r="C1634" s="8" t="s">
        <v>1650</v>
      </c>
      <c r="D1634" s="9">
        <f t="shared" si="75"/>
        <v>403</v>
      </c>
      <c r="E1634" s="9">
        <f>LOOKUP(C1634,$X$3:$AA$4)</f>
        <v>500</v>
      </c>
      <c r="F1634" s="16">
        <f>INDEX($J$3:$N$7,MATCH(B1634,$J$3:$J$7,0),MATCH(C1634,$J$3:$N$3,0))</f>
        <v>0.25</v>
      </c>
      <c r="G1634" s="9">
        <f t="shared" si="76"/>
        <v>375</v>
      </c>
      <c r="H1634" s="9">
        <f>G1634*D1634</f>
        <v>151125</v>
      </c>
      <c r="I1634" s="22"/>
      <c r="P1634" s="1" t="str">
        <f t="shared" si="77"/>
        <v>39157DelhiChair</v>
      </c>
      <c r="Q1634" s="1">
        <v>39157</v>
      </c>
      <c r="R1634" s="1" t="s">
        <v>1646</v>
      </c>
      <c r="S1634" s="1" t="s">
        <v>1651</v>
      </c>
      <c r="T1634">
        <v>498</v>
      </c>
    </row>
    <row r="1635" spans="1:20" x14ac:dyDescent="0.3">
      <c r="A1635" s="8">
        <v>39164</v>
      </c>
      <c r="B1635" s="8" t="s">
        <v>1654</v>
      </c>
      <c r="C1635" s="8" t="s">
        <v>1651</v>
      </c>
      <c r="D1635" s="9">
        <f t="shared" si="75"/>
        <v>371</v>
      </c>
      <c r="E1635" s="9">
        <f>LOOKUP(C1635,$X$3:$AA$4)</f>
        <v>10</v>
      </c>
      <c r="F1635" s="16">
        <f>INDEX($J$3:$N$7,MATCH(B1635,$J$3:$J$7,0),MATCH(C1635,$J$3:$N$3,0))</f>
        <v>0.4</v>
      </c>
      <c r="G1635" s="9">
        <f t="shared" si="76"/>
        <v>6</v>
      </c>
      <c r="H1635" s="9">
        <f>G1635*D1635</f>
        <v>2226</v>
      </c>
      <c r="I1635" s="22"/>
      <c r="P1635" s="1" t="str">
        <f t="shared" si="77"/>
        <v>39182Mumbaiiphone</v>
      </c>
      <c r="Q1635" s="1">
        <v>39182</v>
      </c>
      <c r="R1635" s="1" t="s">
        <v>1647</v>
      </c>
      <c r="S1635" s="1" t="s">
        <v>1650</v>
      </c>
      <c r="T1635">
        <v>354</v>
      </c>
    </row>
    <row r="1636" spans="1:20" x14ac:dyDescent="0.3">
      <c r="A1636" s="8">
        <v>39165</v>
      </c>
      <c r="B1636" s="8" t="s">
        <v>1646</v>
      </c>
      <c r="C1636" s="8" t="s">
        <v>1648</v>
      </c>
      <c r="D1636" s="9">
        <f t="shared" si="75"/>
        <v>130</v>
      </c>
      <c r="E1636" s="9">
        <f>LOOKUP(C1636,$X$3:$AA$4)</f>
        <v>200</v>
      </c>
      <c r="F1636" s="16">
        <f>INDEX($J$3:$N$7,MATCH(B1636,$J$3:$J$7,0),MATCH(C1636,$J$3:$N$3,0))</f>
        <v>0.13</v>
      </c>
      <c r="G1636" s="9">
        <f t="shared" si="76"/>
        <v>174</v>
      </c>
      <c r="H1636" s="9">
        <f>G1636*D1636</f>
        <v>22620</v>
      </c>
      <c r="I1636" s="22"/>
      <c r="P1636" s="1" t="str">
        <f t="shared" si="77"/>
        <v>39144Jaipuriphone</v>
      </c>
      <c r="Q1636" s="1">
        <v>39144</v>
      </c>
      <c r="R1636" s="1" t="s">
        <v>1653</v>
      </c>
      <c r="S1636" s="1" t="s">
        <v>1650</v>
      </c>
      <c r="T1636">
        <v>144</v>
      </c>
    </row>
    <row r="1637" spans="1:20" x14ac:dyDescent="0.3">
      <c r="A1637" s="8">
        <v>39165</v>
      </c>
      <c r="B1637" s="8" t="s">
        <v>1646</v>
      </c>
      <c r="C1637" s="8" t="s">
        <v>1649</v>
      </c>
      <c r="D1637" s="9">
        <f t="shared" si="75"/>
        <v>275</v>
      </c>
      <c r="E1637" s="9">
        <f>LOOKUP(C1637,$X$3:$AA$4)</f>
        <v>10</v>
      </c>
      <c r="F1637" s="16">
        <f>INDEX($J$3:$N$7,MATCH(B1637,$J$3:$J$7,0),MATCH(C1637,$J$3:$N$3,0))</f>
        <v>0.09</v>
      </c>
      <c r="G1637" s="9">
        <f t="shared" si="76"/>
        <v>9.1</v>
      </c>
      <c r="H1637" s="9">
        <f>G1637*D1637</f>
        <v>2502.5</v>
      </c>
      <c r="I1637" s="22"/>
      <c r="P1637" s="1" t="str">
        <f t="shared" si="77"/>
        <v>39095DelhiBulb</v>
      </c>
      <c r="Q1637" s="1">
        <v>39095</v>
      </c>
      <c r="R1637" s="1" t="s">
        <v>1646</v>
      </c>
      <c r="S1637" s="1" t="s">
        <v>1649</v>
      </c>
      <c r="T1637">
        <v>357</v>
      </c>
    </row>
    <row r="1638" spans="1:20" x14ac:dyDescent="0.3">
      <c r="A1638" s="8">
        <v>39165</v>
      </c>
      <c r="B1638" s="8" t="s">
        <v>1646</v>
      </c>
      <c r="C1638" s="8" t="s">
        <v>1650</v>
      </c>
      <c r="D1638" s="9">
        <f t="shared" si="75"/>
        <v>311</v>
      </c>
      <c r="E1638" s="9">
        <f>LOOKUP(C1638,$X$3:$AA$4)</f>
        <v>500</v>
      </c>
      <c r="F1638" s="16">
        <f>INDEX($J$3:$N$7,MATCH(B1638,$J$3:$J$7,0),MATCH(C1638,$J$3:$N$3,0))</f>
        <v>0.24</v>
      </c>
      <c r="G1638" s="9">
        <f t="shared" si="76"/>
        <v>380</v>
      </c>
      <c r="H1638" s="9">
        <f>G1638*D1638</f>
        <v>118180</v>
      </c>
      <c r="I1638" s="22"/>
      <c r="P1638" s="1" t="str">
        <f t="shared" si="77"/>
        <v>39182AgraLaptop</v>
      </c>
      <c r="Q1638" s="1">
        <v>39182</v>
      </c>
      <c r="R1638" s="1" t="s">
        <v>1654</v>
      </c>
      <c r="S1638" s="1" t="s">
        <v>1648</v>
      </c>
      <c r="T1638">
        <v>218</v>
      </c>
    </row>
    <row r="1639" spans="1:20" x14ac:dyDescent="0.3">
      <c r="A1639" s="8">
        <v>39165</v>
      </c>
      <c r="B1639" s="8" t="s">
        <v>1646</v>
      </c>
      <c r="C1639" s="8" t="s">
        <v>1651</v>
      </c>
      <c r="D1639" s="9">
        <f t="shared" si="75"/>
        <v>437</v>
      </c>
      <c r="E1639" s="9">
        <f>LOOKUP(C1639,$X$3:$AA$4)</f>
        <v>10</v>
      </c>
      <c r="F1639" s="16">
        <f>INDEX($J$3:$N$7,MATCH(B1639,$J$3:$J$7,0),MATCH(C1639,$J$3:$N$3,0))</f>
        <v>0.33</v>
      </c>
      <c r="G1639" s="9">
        <f t="shared" si="76"/>
        <v>6.6999999999999993</v>
      </c>
      <c r="H1639" s="9">
        <f>G1639*D1639</f>
        <v>2927.8999999999996</v>
      </c>
      <c r="I1639" s="22"/>
      <c r="P1639" s="1" t="str">
        <f t="shared" si="77"/>
        <v>39184JaipurLaptop</v>
      </c>
      <c r="Q1639" s="1">
        <v>39184</v>
      </c>
      <c r="R1639" s="1" t="s">
        <v>1653</v>
      </c>
      <c r="S1639" s="1" t="s">
        <v>1648</v>
      </c>
      <c r="T1639">
        <v>220</v>
      </c>
    </row>
    <row r="1640" spans="1:20" x14ac:dyDescent="0.3">
      <c r="A1640" s="8">
        <v>39165</v>
      </c>
      <c r="B1640" s="8" t="s">
        <v>1647</v>
      </c>
      <c r="C1640" s="8" t="s">
        <v>1648</v>
      </c>
      <c r="D1640" s="9">
        <f t="shared" si="75"/>
        <v>470</v>
      </c>
      <c r="E1640" s="9">
        <f>LOOKUP(C1640,$X$3:$AA$4)</f>
        <v>200</v>
      </c>
      <c r="F1640" s="16">
        <f>INDEX($J$3:$N$7,MATCH(B1640,$J$3:$J$7,0),MATCH(C1640,$J$3:$N$3,0))</f>
        <v>0.1</v>
      </c>
      <c r="G1640" s="9">
        <f t="shared" si="76"/>
        <v>180</v>
      </c>
      <c r="H1640" s="9">
        <f>G1640*D1640</f>
        <v>84600</v>
      </c>
      <c r="I1640" s="22"/>
      <c r="P1640" s="1" t="str">
        <f t="shared" si="77"/>
        <v>39105DelhiChair</v>
      </c>
      <c r="Q1640" s="1">
        <v>39105</v>
      </c>
      <c r="R1640" s="1" t="s">
        <v>1646</v>
      </c>
      <c r="S1640" s="1" t="s">
        <v>1651</v>
      </c>
      <c r="T1640">
        <v>143</v>
      </c>
    </row>
    <row r="1641" spans="1:20" x14ac:dyDescent="0.3">
      <c r="A1641" s="8">
        <v>39165</v>
      </c>
      <c r="B1641" s="8" t="s">
        <v>1647</v>
      </c>
      <c r="C1641" s="8" t="s">
        <v>1649</v>
      </c>
      <c r="D1641" s="9">
        <f t="shared" si="75"/>
        <v>429</v>
      </c>
      <c r="E1641" s="9">
        <f>LOOKUP(C1641,$X$3:$AA$4)</f>
        <v>10</v>
      </c>
      <c r="F1641" s="16">
        <f>INDEX($J$3:$N$7,MATCH(B1641,$J$3:$J$7,0),MATCH(C1641,$J$3:$N$3,0))</f>
        <v>0.05</v>
      </c>
      <c r="G1641" s="9">
        <f t="shared" si="76"/>
        <v>9.5</v>
      </c>
      <c r="H1641" s="9">
        <f>G1641*D1641</f>
        <v>4075.5</v>
      </c>
      <c r="I1641" s="22"/>
      <c r="P1641" s="1" t="str">
        <f t="shared" si="77"/>
        <v>39123AgraLaptop</v>
      </c>
      <c r="Q1641" s="1">
        <v>39123</v>
      </c>
      <c r="R1641" s="1" t="s">
        <v>1654</v>
      </c>
      <c r="S1641" s="1" t="s">
        <v>1648</v>
      </c>
      <c r="T1641">
        <v>438</v>
      </c>
    </row>
    <row r="1642" spans="1:20" x14ac:dyDescent="0.3">
      <c r="A1642" s="8">
        <v>39165</v>
      </c>
      <c r="B1642" s="8" t="s">
        <v>1647</v>
      </c>
      <c r="C1642" s="8" t="s">
        <v>1650</v>
      </c>
      <c r="D1642" s="9">
        <f t="shared" si="75"/>
        <v>498</v>
      </c>
      <c r="E1642" s="9">
        <f>LOOKUP(C1642,$X$3:$AA$4)</f>
        <v>500</v>
      </c>
      <c r="F1642" s="16">
        <f>INDEX($J$3:$N$7,MATCH(B1642,$J$3:$J$7,0),MATCH(C1642,$J$3:$N$3,0))</f>
        <v>0.2</v>
      </c>
      <c r="G1642" s="9">
        <f t="shared" si="76"/>
        <v>400</v>
      </c>
      <c r="H1642" s="9">
        <f>G1642*D1642</f>
        <v>199200</v>
      </c>
      <c r="I1642" s="22"/>
      <c r="P1642" s="1" t="str">
        <f t="shared" si="77"/>
        <v>39155AgraLaptop</v>
      </c>
      <c r="Q1642" s="1">
        <v>39155</v>
      </c>
      <c r="R1642" s="1" t="s">
        <v>1654</v>
      </c>
      <c r="S1642" s="1" t="s">
        <v>1648</v>
      </c>
      <c r="T1642">
        <v>414</v>
      </c>
    </row>
    <row r="1643" spans="1:20" x14ac:dyDescent="0.3">
      <c r="A1643" s="8">
        <v>39165</v>
      </c>
      <c r="B1643" s="8" t="s">
        <v>1647</v>
      </c>
      <c r="C1643" s="8" t="s">
        <v>1651</v>
      </c>
      <c r="D1643" s="9">
        <f t="shared" si="75"/>
        <v>133</v>
      </c>
      <c r="E1643" s="9">
        <f>LOOKUP(C1643,$X$3:$AA$4)</f>
        <v>10</v>
      </c>
      <c r="F1643" s="16">
        <f>INDEX($J$3:$N$7,MATCH(B1643,$J$3:$J$7,0),MATCH(C1643,$J$3:$N$3,0))</f>
        <v>0.4</v>
      </c>
      <c r="G1643" s="9">
        <f t="shared" si="76"/>
        <v>6</v>
      </c>
      <c r="H1643" s="9">
        <f>G1643*D1643</f>
        <v>798</v>
      </c>
      <c r="I1643" s="22"/>
      <c r="P1643" s="1" t="str">
        <f t="shared" si="77"/>
        <v>39185Agraiphone</v>
      </c>
      <c r="Q1643" s="1">
        <v>39185</v>
      </c>
      <c r="R1643" s="1" t="s">
        <v>1654</v>
      </c>
      <c r="S1643" s="1" t="s">
        <v>1650</v>
      </c>
      <c r="T1643">
        <v>336</v>
      </c>
    </row>
    <row r="1644" spans="1:20" x14ac:dyDescent="0.3">
      <c r="A1644" s="8">
        <v>39165</v>
      </c>
      <c r="B1644" s="8" t="s">
        <v>1653</v>
      </c>
      <c r="C1644" s="8" t="s">
        <v>1648</v>
      </c>
      <c r="D1644" s="9">
        <f t="shared" si="75"/>
        <v>351</v>
      </c>
      <c r="E1644" s="9">
        <f>LOOKUP(C1644,$X$3:$AA$4)</f>
        <v>200</v>
      </c>
      <c r="F1644" s="16">
        <f>INDEX($J$3:$N$7,MATCH(B1644,$J$3:$J$7,0),MATCH(C1644,$J$3:$N$3,0))</f>
        <v>0.09</v>
      </c>
      <c r="G1644" s="9">
        <f t="shared" si="76"/>
        <v>182</v>
      </c>
      <c r="H1644" s="9">
        <f>G1644*D1644</f>
        <v>63882</v>
      </c>
      <c r="I1644" s="22"/>
      <c r="P1644" s="1" t="str">
        <f t="shared" si="77"/>
        <v>39074DelhiBulb</v>
      </c>
      <c r="Q1644" s="1">
        <v>39074</v>
      </c>
      <c r="R1644" s="1" t="s">
        <v>1646</v>
      </c>
      <c r="S1644" s="1" t="s">
        <v>1649</v>
      </c>
      <c r="T1644">
        <v>373</v>
      </c>
    </row>
    <row r="1645" spans="1:20" x14ac:dyDescent="0.3">
      <c r="A1645" s="8">
        <v>39165</v>
      </c>
      <c r="B1645" s="8" t="s">
        <v>1653</v>
      </c>
      <c r="C1645" s="8" t="s">
        <v>1649</v>
      </c>
      <c r="D1645" s="9">
        <f t="shared" si="75"/>
        <v>462</v>
      </c>
      <c r="E1645" s="9">
        <f>LOOKUP(C1645,$X$3:$AA$4)</f>
        <v>10</v>
      </c>
      <c r="F1645" s="16">
        <f>INDEX($J$3:$N$7,MATCH(B1645,$J$3:$J$7,0),MATCH(C1645,$J$3:$N$3,0))</f>
        <v>0.08</v>
      </c>
      <c r="G1645" s="9">
        <f t="shared" si="76"/>
        <v>9.2000000000000011</v>
      </c>
      <c r="H1645" s="9">
        <f>G1645*D1645</f>
        <v>4250.4000000000005</v>
      </c>
      <c r="I1645" s="22"/>
      <c r="P1645" s="1" t="str">
        <f t="shared" si="77"/>
        <v>39087MumbaiChair</v>
      </c>
      <c r="Q1645" s="1">
        <v>39087</v>
      </c>
      <c r="R1645" s="1" t="s">
        <v>1647</v>
      </c>
      <c r="S1645" s="1" t="s">
        <v>1651</v>
      </c>
      <c r="T1645">
        <v>428</v>
      </c>
    </row>
    <row r="1646" spans="1:20" x14ac:dyDescent="0.3">
      <c r="A1646" s="8">
        <v>39165</v>
      </c>
      <c r="B1646" s="8" t="s">
        <v>1653</v>
      </c>
      <c r="C1646" s="8" t="s">
        <v>1650</v>
      </c>
      <c r="D1646" s="9">
        <f t="shared" si="75"/>
        <v>408</v>
      </c>
      <c r="E1646" s="9">
        <f>LOOKUP(C1646,$X$3:$AA$4)</f>
        <v>500</v>
      </c>
      <c r="F1646" s="16">
        <f>INDEX($J$3:$N$7,MATCH(B1646,$J$3:$J$7,0),MATCH(C1646,$J$3:$N$3,0))</f>
        <v>0.2</v>
      </c>
      <c r="G1646" s="9">
        <f t="shared" si="76"/>
        <v>400</v>
      </c>
      <c r="H1646" s="9">
        <f>G1646*D1646</f>
        <v>163200</v>
      </c>
      <c r="I1646" s="22"/>
      <c r="P1646" s="1" t="str">
        <f t="shared" si="77"/>
        <v>39177Jaipuriphone</v>
      </c>
      <c r="Q1646" s="1">
        <v>39177</v>
      </c>
      <c r="R1646" s="1" t="s">
        <v>1653</v>
      </c>
      <c r="S1646" s="1" t="s">
        <v>1650</v>
      </c>
      <c r="T1646">
        <v>208</v>
      </c>
    </row>
    <row r="1647" spans="1:20" x14ac:dyDescent="0.3">
      <c r="A1647" s="8">
        <v>39165</v>
      </c>
      <c r="B1647" s="8" t="s">
        <v>1653</v>
      </c>
      <c r="C1647" s="8" t="s">
        <v>1651</v>
      </c>
      <c r="D1647" s="9">
        <f t="shared" si="75"/>
        <v>134</v>
      </c>
      <c r="E1647" s="9">
        <f>LOOKUP(C1647,$X$3:$AA$4)</f>
        <v>10</v>
      </c>
      <c r="F1647" s="16">
        <f>INDEX($J$3:$N$7,MATCH(B1647,$J$3:$J$7,0),MATCH(C1647,$J$3:$N$3,0))</f>
        <v>0.36</v>
      </c>
      <c r="G1647" s="9">
        <f t="shared" si="76"/>
        <v>6.4</v>
      </c>
      <c r="H1647" s="9">
        <f>G1647*D1647</f>
        <v>857.6</v>
      </c>
      <c r="I1647" s="22"/>
      <c r="P1647" s="1" t="str">
        <f t="shared" si="77"/>
        <v>39182Delhiiphone</v>
      </c>
      <c r="Q1647" s="1">
        <v>39182</v>
      </c>
      <c r="R1647" s="1" t="s">
        <v>1646</v>
      </c>
      <c r="S1647" s="1" t="s">
        <v>1650</v>
      </c>
      <c r="T1647">
        <v>319</v>
      </c>
    </row>
    <row r="1648" spans="1:20" x14ac:dyDescent="0.3">
      <c r="A1648" s="8">
        <v>39165</v>
      </c>
      <c r="B1648" s="8" t="s">
        <v>1654</v>
      </c>
      <c r="C1648" s="8" t="s">
        <v>1648</v>
      </c>
      <c r="D1648" s="9">
        <f t="shared" si="75"/>
        <v>363</v>
      </c>
      <c r="E1648" s="9">
        <f>LOOKUP(C1648,$X$3:$AA$4)</f>
        <v>200</v>
      </c>
      <c r="F1648" s="16">
        <f>INDEX($J$3:$N$7,MATCH(B1648,$J$3:$J$7,0),MATCH(C1648,$J$3:$N$3,0))</f>
        <v>0.05</v>
      </c>
      <c r="G1648" s="9">
        <f t="shared" si="76"/>
        <v>190</v>
      </c>
      <c r="H1648" s="9">
        <f>G1648*D1648</f>
        <v>68970</v>
      </c>
      <c r="I1648" s="22"/>
      <c r="P1648" s="1" t="str">
        <f t="shared" si="77"/>
        <v>39183AgraChair</v>
      </c>
      <c r="Q1648" s="1">
        <v>39183</v>
      </c>
      <c r="R1648" s="1" t="s">
        <v>1654</v>
      </c>
      <c r="S1648" s="1" t="s">
        <v>1651</v>
      </c>
      <c r="T1648">
        <v>353</v>
      </c>
    </row>
    <row r="1649" spans="1:20" x14ac:dyDescent="0.3">
      <c r="A1649" s="8">
        <v>39165</v>
      </c>
      <c r="B1649" s="8" t="s">
        <v>1654</v>
      </c>
      <c r="C1649" s="8" t="s">
        <v>1649</v>
      </c>
      <c r="D1649" s="9">
        <f t="shared" si="75"/>
        <v>346</v>
      </c>
      <c r="E1649" s="9">
        <f>LOOKUP(C1649,$X$3:$AA$4)</f>
        <v>10</v>
      </c>
      <c r="F1649" s="16">
        <f>INDEX($J$3:$N$7,MATCH(B1649,$J$3:$J$7,0),MATCH(C1649,$J$3:$N$3,0))</f>
        <v>0.06</v>
      </c>
      <c r="G1649" s="9">
        <f t="shared" si="76"/>
        <v>9.3999999999999986</v>
      </c>
      <c r="H1649" s="9">
        <f>G1649*D1649</f>
        <v>3252.3999999999996</v>
      </c>
      <c r="I1649" s="22"/>
      <c r="P1649" s="1" t="str">
        <f t="shared" si="77"/>
        <v>39114MumbaiBulb</v>
      </c>
      <c r="Q1649" s="1">
        <v>39114</v>
      </c>
      <c r="R1649" s="1" t="s">
        <v>1647</v>
      </c>
      <c r="S1649" s="1" t="s">
        <v>1649</v>
      </c>
      <c r="T1649">
        <v>278</v>
      </c>
    </row>
    <row r="1650" spans="1:20" x14ac:dyDescent="0.3">
      <c r="A1650" s="8">
        <v>39165</v>
      </c>
      <c r="B1650" s="8" t="s">
        <v>1654</v>
      </c>
      <c r="C1650" s="8" t="s">
        <v>1650</v>
      </c>
      <c r="D1650" s="9">
        <f t="shared" si="75"/>
        <v>444</v>
      </c>
      <c r="E1650" s="9">
        <f>LOOKUP(C1650,$X$3:$AA$4)</f>
        <v>500</v>
      </c>
      <c r="F1650" s="16">
        <f>INDEX($J$3:$N$7,MATCH(B1650,$J$3:$J$7,0),MATCH(C1650,$J$3:$N$3,0))</f>
        <v>0.25</v>
      </c>
      <c r="G1650" s="9">
        <f t="shared" si="76"/>
        <v>375</v>
      </c>
      <c r="H1650" s="9">
        <f>G1650*D1650</f>
        <v>166500</v>
      </c>
      <c r="I1650" s="22"/>
      <c r="P1650" s="1" t="str">
        <f t="shared" si="77"/>
        <v>39136JaipurChair</v>
      </c>
      <c r="Q1650" s="1">
        <v>39136</v>
      </c>
      <c r="R1650" s="1" t="s">
        <v>1653</v>
      </c>
      <c r="S1650" s="1" t="s">
        <v>1651</v>
      </c>
      <c r="T1650">
        <v>444</v>
      </c>
    </row>
    <row r="1651" spans="1:20" x14ac:dyDescent="0.3">
      <c r="A1651" s="8">
        <v>39165</v>
      </c>
      <c r="B1651" s="8" t="s">
        <v>1654</v>
      </c>
      <c r="C1651" s="8" t="s">
        <v>1651</v>
      </c>
      <c r="D1651" s="9">
        <f t="shared" si="75"/>
        <v>361</v>
      </c>
      <c r="E1651" s="9">
        <f>LOOKUP(C1651,$X$3:$AA$4)</f>
        <v>10</v>
      </c>
      <c r="F1651" s="16">
        <f>INDEX($J$3:$N$7,MATCH(B1651,$J$3:$J$7,0),MATCH(C1651,$J$3:$N$3,0))</f>
        <v>0.4</v>
      </c>
      <c r="G1651" s="9">
        <f t="shared" si="76"/>
        <v>6</v>
      </c>
      <c r="H1651" s="9">
        <f>G1651*D1651</f>
        <v>2166</v>
      </c>
      <c r="I1651" s="22"/>
      <c r="P1651" s="1" t="str">
        <f t="shared" si="77"/>
        <v>39186MumbaiLaptop</v>
      </c>
      <c r="Q1651" s="1">
        <v>39186</v>
      </c>
      <c r="R1651" s="1" t="s">
        <v>1647</v>
      </c>
      <c r="S1651" s="1" t="s">
        <v>1648</v>
      </c>
      <c r="T1651">
        <v>283</v>
      </c>
    </row>
    <row r="1652" spans="1:20" x14ac:dyDescent="0.3">
      <c r="A1652" s="8">
        <v>39166</v>
      </c>
      <c r="B1652" s="8" t="s">
        <v>1646</v>
      </c>
      <c r="C1652" s="8" t="s">
        <v>1648</v>
      </c>
      <c r="D1652" s="9">
        <f t="shared" si="75"/>
        <v>239</v>
      </c>
      <c r="E1652" s="9">
        <f>LOOKUP(C1652,$X$3:$AA$4)</f>
        <v>200</v>
      </c>
      <c r="F1652" s="16">
        <f>INDEX($J$3:$N$7,MATCH(B1652,$J$3:$J$7,0),MATCH(C1652,$J$3:$N$3,0))</f>
        <v>0.13</v>
      </c>
      <c r="G1652" s="9">
        <f t="shared" si="76"/>
        <v>174</v>
      </c>
      <c r="H1652" s="9">
        <f>G1652*D1652</f>
        <v>41586</v>
      </c>
      <c r="I1652" s="22"/>
      <c r="P1652" s="1" t="str">
        <f t="shared" si="77"/>
        <v>39129Mumbaiiphone</v>
      </c>
      <c r="Q1652" s="1">
        <v>39129</v>
      </c>
      <c r="R1652" s="1" t="s">
        <v>1647</v>
      </c>
      <c r="S1652" s="1" t="s">
        <v>1650</v>
      </c>
      <c r="T1652">
        <v>100</v>
      </c>
    </row>
    <row r="1653" spans="1:20" x14ac:dyDescent="0.3">
      <c r="A1653" s="8">
        <v>39166</v>
      </c>
      <c r="B1653" s="8" t="s">
        <v>1646</v>
      </c>
      <c r="C1653" s="8" t="s">
        <v>1649</v>
      </c>
      <c r="D1653" s="9">
        <f t="shared" si="75"/>
        <v>125</v>
      </c>
      <c r="E1653" s="9">
        <f>LOOKUP(C1653,$X$3:$AA$4)</f>
        <v>10</v>
      </c>
      <c r="F1653" s="16">
        <f>INDEX($J$3:$N$7,MATCH(B1653,$J$3:$J$7,0),MATCH(C1653,$J$3:$N$3,0))</f>
        <v>0.09</v>
      </c>
      <c r="G1653" s="9">
        <f t="shared" si="76"/>
        <v>9.1</v>
      </c>
      <c r="H1653" s="9">
        <f>G1653*D1653</f>
        <v>1137.5</v>
      </c>
      <c r="I1653" s="22"/>
      <c r="P1653" s="1" t="str">
        <f t="shared" si="77"/>
        <v>39170Jaipuriphone</v>
      </c>
      <c r="Q1653" s="1">
        <v>39170</v>
      </c>
      <c r="R1653" s="1" t="s">
        <v>1653</v>
      </c>
      <c r="S1653" s="1" t="s">
        <v>1650</v>
      </c>
      <c r="T1653">
        <v>119</v>
      </c>
    </row>
    <row r="1654" spans="1:20" x14ac:dyDescent="0.3">
      <c r="A1654" s="8">
        <v>39166</v>
      </c>
      <c r="B1654" s="8" t="s">
        <v>1646</v>
      </c>
      <c r="C1654" s="8" t="s">
        <v>1650</v>
      </c>
      <c r="D1654" s="9">
        <f t="shared" si="75"/>
        <v>153</v>
      </c>
      <c r="E1654" s="9">
        <f>LOOKUP(C1654,$X$3:$AA$4)</f>
        <v>500</v>
      </c>
      <c r="F1654" s="16">
        <f>INDEX($J$3:$N$7,MATCH(B1654,$J$3:$J$7,0),MATCH(C1654,$J$3:$N$3,0))</f>
        <v>0.24</v>
      </c>
      <c r="G1654" s="9">
        <f t="shared" si="76"/>
        <v>380</v>
      </c>
      <c r="H1654" s="9">
        <f>G1654*D1654</f>
        <v>58140</v>
      </c>
      <c r="I1654" s="22"/>
      <c r="P1654" s="1" t="str">
        <f t="shared" si="77"/>
        <v>39189JaipurBulb</v>
      </c>
      <c r="Q1654" s="1">
        <v>39189</v>
      </c>
      <c r="R1654" s="1" t="s">
        <v>1653</v>
      </c>
      <c r="S1654" s="1" t="s">
        <v>1649</v>
      </c>
      <c r="T1654">
        <v>174</v>
      </c>
    </row>
    <row r="1655" spans="1:20" x14ac:dyDescent="0.3">
      <c r="A1655" s="8">
        <v>39166</v>
      </c>
      <c r="B1655" s="8" t="s">
        <v>1646</v>
      </c>
      <c r="C1655" s="8" t="s">
        <v>1651</v>
      </c>
      <c r="D1655" s="9">
        <f t="shared" si="75"/>
        <v>320</v>
      </c>
      <c r="E1655" s="9">
        <f>LOOKUP(C1655,$X$3:$AA$4)</f>
        <v>10</v>
      </c>
      <c r="F1655" s="16">
        <f>INDEX($J$3:$N$7,MATCH(B1655,$J$3:$J$7,0),MATCH(C1655,$J$3:$N$3,0))</f>
        <v>0.33</v>
      </c>
      <c r="G1655" s="9">
        <f t="shared" si="76"/>
        <v>6.6999999999999993</v>
      </c>
      <c r="H1655" s="9">
        <f>G1655*D1655</f>
        <v>2144</v>
      </c>
      <c r="I1655" s="22"/>
      <c r="P1655" s="1" t="str">
        <f t="shared" si="77"/>
        <v>39164Agraiphone</v>
      </c>
      <c r="Q1655" s="1">
        <v>39164</v>
      </c>
      <c r="R1655" s="1" t="s">
        <v>1654</v>
      </c>
      <c r="S1655" s="1" t="s">
        <v>1650</v>
      </c>
      <c r="T1655">
        <v>403</v>
      </c>
    </row>
    <row r="1656" spans="1:20" x14ac:dyDescent="0.3">
      <c r="A1656" s="8">
        <v>39166</v>
      </c>
      <c r="B1656" s="8" t="s">
        <v>1647</v>
      </c>
      <c r="C1656" s="8" t="s">
        <v>1648</v>
      </c>
      <c r="D1656" s="9">
        <f t="shared" si="75"/>
        <v>431</v>
      </c>
      <c r="E1656" s="9">
        <f>LOOKUP(C1656,$X$3:$AA$4)</f>
        <v>200</v>
      </c>
      <c r="F1656" s="16">
        <f>INDEX($J$3:$N$7,MATCH(B1656,$J$3:$J$7,0),MATCH(C1656,$J$3:$N$3,0))</f>
        <v>0.1</v>
      </c>
      <c r="G1656" s="9">
        <f t="shared" si="76"/>
        <v>180</v>
      </c>
      <c r="H1656" s="9">
        <f>G1656*D1656</f>
        <v>77580</v>
      </c>
      <c r="I1656" s="22"/>
      <c r="P1656" s="1" t="str">
        <f t="shared" si="77"/>
        <v>39089Mumbaiiphone</v>
      </c>
      <c r="Q1656" s="1">
        <v>39089</v>
      </c>
      <c r="R1656" s="1" t="s">
        <v>1647</v>
      </c>
      <c r="S1656" s="1" t="s">
        <v>1650</v>
      </c>
      <c r="T1656">
        <v>370</v>
      </c>
    </row>
    <row r="1657" spans="1:20" x14ac:dyDescent="0.3">
      <c r="A1657" s="8">
        <v>39166</v>
      </c>
      <c r="B1657" s="8" t="s">
        <v>1647</v>
      </c>
      <c r="C1657" s="8" t="s">
        <v>1649</v>
      </c>
      <c r="D1657" s="9">
        <f t="shared" si="75"/>
        <v>223</v>
      </c>
      <c r="E1657" s="9">
        <f>LOOKUP(C1657,$X$3:$AA$4)</f>
        <v>10</v>
      </c>
      <c r="F1657" s="16">
        <f>INDEX($J$3:$N$7,MATCH(B1657,$J$3:$J$7,0),MATCH(C1657,$J$3:$N$3,0))</f>
        <v>0.05</v>
      </c>
      <c r="G1657" s="9">
        <f t="shared" si="76"/>
        <v>9.5</v>
      </c>
      <c r="H1657" s="9">
        <f>G1657*D1657</f>
        <v>2118.5</v>
      </c>
      <c r="I1657" s="22"/>
      <c r="P1657" s="1" t="str">
        <f t="shared" si="77"/>
        <v>39095Mumbaiiphone</v>
      </c>
      <c r="Q1657" s="1">
        <v>39095</v>
      </c>
      <c r="R1657" s="1" t="s">
        <v>1647</v>
      </c>
      <c r="S1657" s="1" t="s">
        <v>1650</v>
      </c>
      <c r="T1657">
        <v>443</v>
      </c>
    </row>
    <row r="1658" spans="1:20" x14ac:dyDescent="0.3">
      <c r="A1658" s="8">
        <v>39166</v>
      </c>
      <c r="B1658" s="8" t="s">
        <v>1647</v>
      </c>
      <c r="C1658" s="8" t="s">
        <v>1650</v>
      </c>
      <c r="D1658" s="9">
        <f t="shared" si="75"/>
        <v>249</v>
      </c>
      <c r="E1658" s="9">
        <f>LOOKUP(C1658,$X$3:$AA$4)</f>
        <v>500</v>
      </c>
      <c r="F1658" s="16">
        <f>INDEX($J$3:$N$7,MATCH(B1658,$J$3:$J$7,0),MATCH(C1658,$J$3:$N$3,0))</f>
        <v>0.2</v>
      </c>
      <c r="G1658" s="9">
        <f t="shared" si="76"/>
        <v>400</v>
      </c>
      <c r="H1658" s="9">
        <f>G1658*D1658</f>
        <v>99600</v>
      </c>
      <c r="I1658" s="22"/>
      <c r="P1658" s="1" t="str">
        <f t="shared" si="77"/>
        <v>39088MumbaiBulb</v>
      </c>
      <c r="Q1658" s="1">
        <v>39088</v>
      </c>
      <c r="R1658" s="1" t="s">
        <v>1647</v>
      </c>
      <c r="S1658" s="1" t="s">
        <v>1649</v>
      </c>
      <c r="T1658">
        <v>424</v>
      </c>
    </row>
    <row r="1659" spans="1:20" x14ac:dyDescent="0.3">
      <c r="A1659" s="8">
        <v>39166</v>
      </c>
      <c r="B1659" s="8" t="s">
        <v>1647</v>
      </c>
      <c r="C1659" s="8" t="s">
        <v>1651</v>
      </c>
      <c r="D1659" s="9">
        <f t="shared" si="75"/>
        <v>302</v>
      </c>
      <c r="E1659" s="9">
        <f>LOOKUP(C1659,$X$3:$AA$4)</f>
        <v>10</v>
      </c>
      <c r="F1659" s="16">
        <f>INDEX($J$3:$N$7,MATCH(B1659,$J$3:$J$7,0),MATCH(C1659,$J$3:$N$3,0))</f>
        <v>0.4</v>
      </c>
      <c r="G1659" s="9">
        <f t="shared" si="76"/>
        <v>6</v>
      </c>
      <c r="H1659" s="9">
        <f>G1659*D1659</f>
        <v>1812</v>
      </c>
      <c r="I1659" s="22"/>
      <c r="P1659" s="1" t="str">
        <f t="shared" si="77"/>
        <v>39100Jaipuriphone</v>
      </c>
      <c r="Q1659" s="1">
        <v>39100</v>
      </c>
      <c r="R1659" s="1" t="s">
        <v>1653</v>
      </c>
      <c r="S1659" s="1" t="s">
        <v>1650</v>
      </c>
      <c r="T1659">
        <v>183</v>
      </c>
    </row>
    <row r="1660" spans="1:20" x14ac:dyDescent="0.3">
      <c r="A1660" s="8">
        <v>39166</v>
      </c>
      <c r="B1660" s="8" t="s">
        <v>1653</v>
      </c>
      <c r="C1660" s="8" t="s">
        <v>1648</v>
      </c>
      <c r="D1660" s="9">
        <f t="shared" si="75"/>
        <v>176</v>
      </c>
      <c r="E1660" s="9">
        <f>LOOKUP(C1660,$X$3:$AA$4)</f>
        <v>200</v>
      </c>
      <c r="F1660" s="16">
        <f>INDEX($J$3:$N$7,MATCH(B1660,$J$3:$J$7,0),MATCH(C1660,$J$3:$N$3,0))</f>
        <v>0.09</v>
      </c>
      <c r="G1660" s="9">
        <f t="shared" si="76"/>
        <v>182</v>
      </c>
      <c r="H1660" s="9">
        <f>G1660*D1660</f>
        <v>32032</v>
      </c>
      <c r="I1660" s="22"/>
      <c r="P1660" s="1" t="str">
        <f t="shared" si="77"/>
        <v>39147MumbaiChair</v>
      </c>
      <c r="Q1660" s="1">
        <v>39147</v>
      </c>
      <c r="R1660" s="1" t="s">
        <v>1647</v>
      </c>
      <c r="S1660" s="1" t="s">
        <v>1651</v>
      </c>
      <c r="T1660">
        <v>271</v>
      </c>
    </row>
    <row r="1661" spans="1:20" x14ac:dyDescent="0.3">
      <c r="A1661" s="8">
        <v>39166</v>
      </c>
      <c r="B1661" s="8" t="s">
        <v>1653</v>
      </c>
      <c r="C1661" s="8" t="s">
        <v>1649</v>
      </c>
      <c r="D1661" s="9">
        <f t="shared" si="75"/>
        <v>211</v>
      </c>
      <c r="E1661" s="9">
        <f>LOOKUP(C1661,$X$3:$AA$4)</f>
        <v>10</v>
      </c>
      <c r="F1661" s="16">
        <f>INDEX($J$3:$N$7,MATCH(B1661,$J$3:$J$7,0),MATCH(C1661,$J$3:$N$3,0))</f>
        <v>0.08</v>
      </c>
      <c r="G1661" s="9">
        <f t="shared" si="76"/>
        <v>9.2000000000000011</v>
      </c>
      <c r="H1661" s="9">
        <f>G1661*D1661</f>
        <v>1941.2000000000003</v>
      </c>
      <c r="I1661" s="22"/>
      <c r="P1661" s="1" t="str">
        <f t="shared" si="77"/>
        <v>39106Jaipuriphone</v>
      </c>
      <c r="Q1661" s="1">
        <v>39106</v>
      </c>
      <c r="R1661" s="1" t="s">
        <v>1653</v>
      </c>
      <c r="S1661" s="1" t="s">
        <v>1650</v>
      </c>
      <c r="T1661">
        <v>199</v>
      </c>
    </row>
    <row r="1662" spans="1:20" x14ac:dyDescent="0.3">
      <c r="A1662" s="8">
        <v>39166</v>
      </c>
      <c r="B1662" s="8" t="s">
        <v>1653</v>
      </c>
      <c r="C1662" s="8" t="s">
        <v>1650</v>
      </c>
      <c r="D1662" s="9">
        <f t="shared" si="75"/>
        <v>125</v>
      </c>
      <c r="E1662" s="9">
        <f>LOOKUP(C1662,$X$3:$AA$4)</f>
        <v>500</v>
      </c>
      <c r="F1662" s="16">
        <f>INDEX($J$3:$N$7,MATCH(B1662,$J$3:$J$7,0),MATCH(C1662,$J$3:$N$3,0))</f>
        <v>0.2</v>
      </c>
      <c r="G1662" s="9">
        <f t="shared" si="76"/>
        <v>400</v>
      </c>
      <c r="H1662" s="9">
        <f>G1662*D1662</f>
        <v>50000</v>
      </c>
      <c r="I1662" s="22"/>
      <c r="P1662" s="1" t="str">
        <f t="shared" si="77"/>
        <v>39083DelhiChair</v>
      </c>
      <c r="Q1662" s="1">
        <v>39083</v>
      </c>
      <c r="R1662" s="1" t="s">
        <v>1646</v>
      </c>
      <c r="S1662" s="1" t="s">
        <v>1651</v>
      </c>
      <c r="T1662">
        <v>419</v>
      </c>
    </row>
    <row r="1663" spans="1:20" x14ac:dyDescent="0.3">
      <c r="A1663" s="8">
        <v>39166</v>
      </c>
      <c r="B1663" s="8" t="s">
        <v>1653</v>
      </c>
      <c r="C1663" s="8" t="s">
        <v>1651</v>
      </c>
      <c r="D1663" s="9">
        <f t="shared" si="75"/>
        <v>410</v>
      </c>
      <c r="E1663" s="9">
        <f>LOOKUP(C1663,$X$3:$AA$4)</f>
        <v>10</v>
      </c>
      <c r="F1663" s="16">
        <f>INDEX($J$3:$N$7,MATCH(B1663,$J$3:$J$7,0),MATCH(C1663,$J$3:$N$3,0))</f>
        <v>0.36</v>
      </c>
      <c r="G1663" s="9">
        <f t="shared" si="76"/>
        <v>6.4</v>
      </c>
      <c r="H1663" s="9">
        <f>G1663*D1663</f>
        <v>2624</v>
      </c>
      <c r="I1663" s="22"/>
      <c r="P1663" s="1" t="str">
        <f t="shared" si="77"/>
        <v>39151AgraChair</v>
      </c>
      <c r="Q1663" s="1">
        <v>39151</v>
      </c>
      <c r="R1663" s="1" t="s">
        <v>1654</v>
      </c>
      <c r="S1663" s="1" t="s">
        <v>1651</v>
      </c>
      <c r="T1663">
        <v>403</v>
      </c>
    </row>
    <row r="1664" spans="1:20" x14ac:dyDescent="0.3">
      <c r="A1664" s="8">
        <v>39166</v>
      </c>
      <c r="B1664" s="8" t="s">
        <v>1654</v>
      </c>
      <c r="C1664" s="8" t="s">
        <v>1648</v>
      </c>
      <c r="D1664" s="9">
        <f t="shared" si="75"/>
        <v>191</v>
      </c>
      <c r="E1664" s="9">
        <f>LOOKUP(C1664,$X$3:$AA$4)</f>
        <v>200</v>
      </c>
      <c r="F1664" s="16">
        <f>INDEX($J$3:$N$7,MATCH(B1664,$J$3:$J$7,0),MATCH(C1664,$J$3:$N$3,0))</f>
        <v>0.05</v>
      </c>
      <c r="G1664" s="9">
        <f t="shared" si="76"/>
        <v>190</v>
      </c>
      <c r="H1664" s="9">
        <f>G1664*D1664</f>
        <v>36290</v>
      </c>
      <c r="I1664" s="22"/>
      <c r="P1664" s="1" t="str">
        <f t="shared" si="77"/>
        <v>39166DelhiBulb</v>
      </c>
      <c r="Q1664" s="1">
        <v>39166</v>
      </c>
      <c r="R1664" s="1" t="s">
        <v>1646</v>
      </c>
      <c r="S1664" s="1" t="s">
        <v>1649</v>
      </c>
      <c r="T1664">
        <v>125</v>
      </c>
    </row>
    <row r="1665" spans="1:20" x14ac:dyDescent="0.3">
      <c r="A1665" s="8">
        <v>39166</v>
      </c>
      <c r="B1665" s="8" t="s">
        <v>1654</v>
      </c>
      <c r="C1665" s="8" t="s">
        <v>1649</v>
      </c>
      <c r="D1665" s="9">
        <f t="shared" si="75"/>
        <v>147</v>
      </c>
      <c r="E1665" s="9">
        <f>LOOKUP(C1665,$X$3:$AA$4)</f>
        <v>10</v>
      </c>
      <c r="F1665" s="16">
        <f>INDEX($J$3:$N$7,MATCH(B1665,$J$3:$J$7,0),MATCH(C1665,$J$3:$N$3,0))</f>
        <v>0.06</v>
      </c>
      <c r="G1665" s="9">
        <f t="shared" si="76"/>
        <v>9.3999999999999986</v>
      </c>
      <c r="H1665" s="9">
        <f>G1665*D1665</f>
        <v>1381.7999999999997</v>
      </c>
      <c r="I1665" s="22"/>
      <c r="P1665" s="1" t="str">
        <f t="shared" si="77"/>
        <v>39099JaipurLaptop</v>
      </c>
      <c r="Q1665" s="1">
        <v>39099</v>
      </c>
      <c r="R1665" s="1" t="s">
        <v>1653</v>
      </c>
      <c r="S1665" s="1" t="s">
        <v>1648</v>
      </c>
      <c r="T1665">
        <v>311</v>
      </c>
    </row>
    <row r="1666" spans="1:20" x14ac:dyDescent="0.3">
      <c r="A1666" s="8">
        <v>39166</v>
      </c>
      <c r="B1666" s="8" t="s">
        <v>1654</v>
      </c>
      <c r="C1666" s="8" t="s">
        <v>1650</v>
      </c>
      <c r="D1666" s="9">
        <f t="shared" si="75"/>
        <v>299</v>
      </c>
      <c r="E1666" s="9">
        <f>LOOKUP(C1666,$X$3:$AA$4)</f>
        <v>500</v>
      </c>
      <c r="F1666" s="16">
        <f>INDEX($J$3:$N$7,MATCH(B1666,$J$3:$J$7,0),MATCH(C1666,$J$3:$N$3,0))</f>
        <v>0.25</v>
      </c>
      <c r="G1666" s="9">
        <f t="shared" si="76"/>
        <v>375</v>
      </c>
      <c r="H1666" s="9">
        <f>G1666*D1666</f>
        <v>112125</v>
      </c>
      <c r="I1666" s="22"/>
      <c r="P1666" s="1" t="str">
        <f t="shared" si="77"/>
        <v>39136AgraChair</v>
      </c>
      <c r="Q1666" s="1">
        <v>39136</v>
      </c>
      <c r="R1666" s="1" t="s">
        <v>1654</v>
      </c>
      <c r="S1666" s="1" t="s">
        <v>1651</v>
      </c>
      <c r="T1666">
        <v>440</v>
      </c>
    </row>
    <row r="1667" spans="1:20" x14ac:dyDescent="0.3">
      <c r="A1667" s="8">
        <v>39166</v>
      </c>
      <c r="B1667" s="8" t="s">
        <v>1654</v>
      </c>
      <c r="C1667" s="8" t="s">
        <v>1651</v>
      </c>
      <c r="D1667" s="9">
        <f t="shared" si="75"/>
        <v>177</v>
      </c>
      <c r="E1667" s="9">
        <f>LOOKUP(C1667,$X$3:$AA$4)</f>
        <v>10</v>
      </c>
      <c r="F1667" s="16">
        <f>INDEX($J$3:$N$7,MATCH(B1667,$J$3:$J$7,0),MATCH(C1667,$J$3:$N$3,0))</f>
        <v>0.4</v>
      </c>
      <c r="G1667" s="9">
        <f t="shared" si="76"/>
        <v>6</v>
      </c>
      <c r="H1667" s="9">
        <f>G1667*D1667</f>
        <v>1062</v>
      </c>
      <c r="I1667" s="22"/>
      <c r="P1667" s="1" t="str">
        <f t="shared" si="77"/>
        <v>39077Delhiiphone</v>
      </c>
      <c r="Q1667" s="1">
        <v>39077</v>
      </c>
      <c r="R1667" s="1" t="s">
        <v>1646</v>
      </c>
      <c r="S1667" s="1" t="s">
        <v>1650</v>
      </c>
      <c r="T1667">
        <v>316</v>
      </c>
    </row>
    <row r="1668" spans="1:20" x14ac:dyDescent="0.3">
      <c r="A1668" s="8">
        <v>39167</v>
      </c>
      <c r="B1668" s="8" t="s">
        <v>1646</v>
      </c>
      <c r="C1668" s="8" t="s">
        <v>1648</v>
      </c>
      <c r="D1668" s="9">
        <f t="shared" si="75"/>
        <v>481</v>
      </c>
      <c r="E1668" s="9">
        <f>LOOKUP(C1668,$X$3:$AA$4)</f>
        <v>200</v>
      </c>
      <c r="F1668" s="16">
        <f>INDEX($J$3:$N$7,MATCH(B1668,$J$3:$J$7,0),MATCH(C1668,$J$3:$N$3,0))</f>
        <v>0.13</v>
      </c>
      <c r="G1668" s="9">
        <f t="shared" si="76"/>
        <v>174</v>
      </c>
      <c r="H1668" s="9">
        <f>G1668*D1668</f>
        <v>83694</v>
      </c>
      <c r="I1668" s="22"/>
      <c r="P1668" s="1" t="str">
        <f t="shared" si="77"/>
        <v>39109DelhiBulb</v>
      </c>
      <c r="Q1668" s="1">
        <v>39109</v>
      </c>
      <c r="R1668" s="1" t="s">
        <v>1646</v>
      </c>
      <c r="S1668" s="1" t="s">
        <v>1649</v>
      </c>
      <c r="T1668">
        <v>150</v>
      </c>
    </row>
    <row r="1669" spans="1:20" x14ac:dyDescent="0.3">
      <c r="A1669" s="8">
        <v>39167</v>
      </c>
      <c r="B1669" s="8" t="s">
        <v>1646</v>
      </c>
      <c r="C1669" s="8" t="s">
        <v>1649</v>
      </c>
      <c r="D1669" s="9">
        <f t="shared" ref="D1669:D1732" si="78">VLOOKUP(A1669&amp;B1669&amp;C1669,$P$4:$T$2061,5,0)</f>
        <v>154</v>
      </c>
      <c r="E1669" s="9">
        <f>LOOKUP(C1669,$X$3:$AA$4)</f>
        <v>10</v>
      </c>
      <c r="F1669" s="16">
        <f>INDEX($J$3:$N$7,MATCH(B1669,$J$3:$J$7,0),MATCH(C1669,$J$3:$N$3,0))</f>
        <v>0.09</v>
      </c>
      <c r="G1669" s="9">
        <f t="shared" ref="G1669:G1732" si="79">E1669*(1-F1669)</f>
        <v>9.1</v>
      </c>
      <c r="H1669" s="9">
        <f>G1669*D1669</f>
        <v>1401.3999999999999</v>
      </c>
      <c r="I1669" s="22"/>
      <c r="P1669" s="1" t="str">
        <f t="shared" ref="P1669:P1732" si="80">Q1669&amp;R1669&amp;S1669</f>
        <v>39125MumbaiBulb</v>
      </c>
      <c r="Q1669" s="1">
        <v>39125</v>
      </c>
      <c r="R1669" s="1" t="s">
        <v>1647</v>
      </c>
      <c r="S1669" s="1" t="s">
        <v>1649</v>
      </c>
      <c r="T1669">
        <v>125</v>
      </c>
    </row>
    <row r="1670" spans="1:20" x14ac:dyDescent="0.3">
      <c r="A1670" s="8">
        <v>39167</v>
      </c>
      <c r="B1670" s="8" t="s">
        <v>1646</v>
      </c>
      <c r="C1670" s="8" t="s">
        <v>1650</v>
      </c>
      <c r="D1670" s="9">
        <f t="shared" si="78"/>
        <v>339</v>
      </c>
      <c r="E1670" s="9">
        <f>LOOKUP(C1670,$X$3:$AA$4)</f>
        <v>500</v>
      </c>
      <c r="F1670" s="16">
        <f>INDEX($J$3:$N$7,MATCH(B1670,$J$3:$J$7,0),MATCH(C1670,$J$3:$N$3,0))</f>
        <v>0.24</v>
      </c>
      <c r="G1670" s="9">
        <f t="shared" si="79"/>
        <v>380</v>
      </c>
      <c r="H1670" s="9">
        <f>G1670*D1670</f>
        <v>128820</v>
      </c>
      <c r="I1670" s="22"/>
      <c r="P1670" s="1" t="str">
        <f t="shared" si="80"/>
        <v>39169Delhiiphone</v>
      </c>
      <c r="Q1670" s="1">
        <v>39169</v>
      </c>
      <c r="R1670" s="1" t="s">
        <v>1646</v>
      </c>
      <c r="S1670" s="1" t="s">
        <v>1650</v>
      </c>
      <c r="T1670">
        <v>122</v>
      </c>
    </row>
    <row r="1671" spans="1:20" x14ac:dyDescent="0.3">
      <c r="A1671" s="8">
        <v>39167</v>
      </c>
      <c r="B1671" s="8" t="s">
        <v>1646</v>
      </c>
      <c r="C1671" s="8" t="s">
        <v>1651</v>
      </c>
      <c r="D1671" s="9">
        <f t="shared" si="78"/>
        <v>465</v>
      </c>
      <c r="E1671" s="9">
        <f>LOOKUP(C1671,$X$3:$AA$4)</f>
        <v>10</v>
      </c>
      <c r="F1671" s="16">
        <f>INDEX($J$3:$N$7,MATCH(B1671,$J$3:$J$7,0),MATCH(C1671,$J$3:$N$3,0))</f>
        <v>0.33</v>
      </c>
      <c r="G1671" s="9">
        <f t="shared" si="79"/>
        <v>6.6999999999999993</v>
      </c>
      <c r="H1671" s="9">
        <f>G1671*D1671</f>
        <v>3115.4999999999995</v>
      </c>
      <c r="I1671" s="22"/>
      <c r="P1671" s="1" t="str">
        <f t="shared" si="80"/>
        <v>39103MumbaiChair</v>
      </c>
      <c r="Q1671" s="1">
        <v>39103</v>
      </c>
      <c r="R1671" s="1" t="s">
        <v>1647</v>
      </c>
      <c r="S1671" s="1" t="s">
        <v>1651</v>
      </c>
      <c r="T1671">
        <v>393</v>
      </c>
    </row>
    <row r="1672" spans="1:20" x14ac:dyDescent="0.3">
      <c r="A1672" s="8">
        <v>39167</v>
      </c>
      <c r="B1672" s="8" t="s">
        <v>1647</v>
      </c>
      <c r="C1672" s="8" t="s">
        <v>1648</v>
      </c>
      <c r="D1672" s="9">
        <f t="shared" si="78"/>
        <v>318</v>
      </c>
      <c r="E1672" s="9">
        <f>LOOKUP(C1672,$X$3:$AA$4)</f>
        <v>200</v>
      </c>
      <c r="F1672" s="16">
        <f>INDEX($J$3:$N$7,MATCH(B1672,$J$3:$J$7,0),MATCH(C1672,$J$3:$N$3,0))</f>
        <v>0.1</v>
      </c>
      <c r="G1672" s="9">
        <f t="shared" si="79"/>
        <v>180</v>
      </c>
      <c r="H1672" s="9">
        <f>G1672*D1672</f>
        <v>57240</v>
      </c>
      <c r="I1672" s="22"/>
      <c r="P1672" s="1" t="str">
        <f t="shared" si="80"/>
        <v>39128Jaipuriphone</v>
      </c>
      <c r="Q1672" s="1">
        <v>39128</v>
      </c>
      <c r="R1672" s="1" t="s">
        <v>1653</v>
      </c>
      <c r="S1672" s="1" t="s">
        <v>1650</v>
      </c>
      <c r="T1672">
        <v>440</v>
      </c>
    </row>
    <row r="1673" spans="1:20" x14ac:dyDescent="0.3">
      <c r="A1673" s="8">
        <v>39167</v>
      </c>
      <c r="B1673" s="8" t="s">
        <v>1647</v>
      </c>
      <c r="C1673" s="8" t="s">
        <v>1649</v>
      </c>
      <c r="D1673" s="9">
        <f t="shared" si="78"/>
        <v>378</v>
      </c>
      <c r="E1673" s="9">
        <f>LOOKUP(C1673,$X$3:$AA$4)</f>
        <v>10</v>
      </c>
      <c r="F1673" s="16">
        <f>INDEX($J$3:$N$7,MATCH(B1673,$J$3:$J$7,0),MATCH(C1673,$J$3:$N$3,0))</f>
        <v>0.05</v>
      </c>
      <c r="G1673" s="9">
        <f t="shared" si="79"/>
        <v>9.5</v>
      </c>
      <c r="H1673" s="9">
        <f>G1673*D1673</f>
        <v>3591</v>
      </c>
      <c r="I1673" s="22"/>
      <c r="P1673" s="1" t="str">
        <f t="shared" si="80"/>
        <v>39138MumbaiChair</v>
      </c>
      <c r="Q1673" s="1">
        <v>39138</v>
      </c>
      <c r="R1673" s="1" t="s">
        <v>1647</v>
      </c>
      <c r="S1673" s="1" t="s">
        <v>1651</v>
      </c>
      <c r="T1673">
        <v>193</v>
      </c>
    </row>
    <row r="1674" spans="1:20" x14ac:dyDescent="0.3">
      <c r="A1674" s="8">
        <v>39167</v>
      </c>
      <c r="B1674" s="8" t="s">
        <v>1647</v>
      </c>
      <c r="C1674" s="8" t="s">
        <v>1650</v>
      </c>
      <c r="D1674" s="9">
        <f t="shared" si="78"/>
        <v>142</v>
      </c>
      <c r="E1674" s="9">
        <f>LOOKUP(C1674,$X$3:$AA$4)</f>
        <v>500</v>
      </c>
      <c r="F1674" s="16">
        <f>INDEX($J$3:$N$7,MATCH(B1674,$J$3:$J$7,0),MATCH(C1674,$J$3:$N$3,0))</f>
        <v>0.2</v>
      </c>
      <c r="G1674" s="9">
        <f t="shared" si="79"/>
        <v>400</v>
      </c>
      <c r="H1674" s="9">
        <f>G1674*D1674</f>
        <v>56800</v>
      </c>
      <c r="I1674" s="22"/>
      <c r="P1674" s="1" t="str">
        <f t="shared" si="80"/>
        <v>39080JaipurChair</v>
      </c>
      <c r="Q1674" s="1">
        <v>39080</v>
      </c>
      <c r="R1674" s="1" t="s">
        <v>1653</v>
      </c>
      <c r="S1674" s="1" t="s">
        <v>1651</v>
      </c>
      <c r="T1674">
        <v>380</v>
      </c>
    </row>
    <row r="1675" spans="1:20" x14ac:dyDescent="0.3">
      <c r="A1675" s="8">
        <v>39167</v>
      </c>
      <c r="B1675" s="8" t="s">
        <v>1647</v>
      </c>
      <c r="C1675" s="8" t="s">
        <v>1651</v>
      </c>
      <c r="D1675" s="9">
        <f t="shared" si="78"/>
        <v>154</v>
      </c>
      <c r="E1675" s="9">
        <f>LOOKUP(C1675,$X$3:$AA$4)</f>
        <v>10</v>
      </c>
      <c r="F1675" s="16">
        <f>INDEX($J$3:$N$7,MATCH(B1675,$J$3:$J$7,0),MATCH(C1675,$J$3:$N$3,0))</f>
        <v>0.4</v>
      </c>
      <c r="G1675" s="9">
        <f t="shared" si="79"/>
        <v>6</v>
      </c>
      <c r="H1675" s="9">
        <f>G1675*D1675</f>
        <v>924</v>
      </c>
      <c r="I1675" s="22"/>
      <c r="P1675" s="1" t="str">
        <f t="shared" si="80"/>
        <v>39095MumbaiLaptop</v>
      </c>
      <c r="Q1675" s="1">
        <v>39095</v>
      </c>
      <c r="R1675" s="1" t="s">
        <v>1647</v>
      </c>
      <c r="S1675" s="1" t="s">
        <v>1648</v>
      </c>
      <c r="T1675">
        <v>153</v>
      </c>
    </row>
    <row r="1676" spans="1:20" x14ac:dyDescent="0.3">
      <c r="A1676" s="8">
        <v>39167</v>
      </c>
      <c r="B1676" s="8" t="s">
        <v>1653</v>
      </c>
      <c r="C1676" s="8" t="s">
        <v>1648</v>
      </c>
      <c r="D1676" s="9">
        <f t="shared" si="78"/>
        <v>120</v>
      </c>
      <c r="E1676" s="9">
        <f>LOOKUP(C1676,$X$3:$AA$4)</f>
        <v>200</v>
      </c>
      <c r="F1676" s="16">
        <f>INDEX($J$3:$N$7,MATCH(B1676,$J$3:$J$7,0),MATCH(C1676,$J$3:$N$3,0))</f>
        <v>0.09</v>
      </c>
      <c r="G1676" s="9">
        <f t="shared" si="79"/>
        <v>182</v>
      </c>
      <c r="H1676" s="9">
        <f>G1676*D1676</f>
        <v>21840</v>
      </c>
      <c r="I1676" s="22"/>
      <c r="P1676" s="1" t="str">
        <f t="shared" si="80"/>
        <v>39137JaipurBulb</v>
      </c>
      <c r="Q1676" s="1">
        <v>39137</v>
      </c>
      <c r="R1676" s="1" t="s">
        <v>1653</v>
      </c>
      <c r="S1676" s="1" t="s">
        <v>1649</v>
      </c>
      <c r="T1676">
        <v>163</v>
      </c>
    </row>
    <row r="1677" spans="1:20" x14ac:dyDescent="0.3">
      <c r="A1677" s="8">
        <v>39167</v>
      </c>
      <c r="B1677" s="8" t="s">
        <v>1653</v>
      </c>
      <c r="C1677" s="8" t="s">
        <v>1649</v>
      </c>
      <c r="D1677" s="9">
        <f t="shared" si="78"/>
        <v>262</v>
      </c>
      <c r="E1677" s="9">
        <f>LOOKUP(C1677,$X$3:$AA$4)</f>
        <v>10</v>
      </c>
      <c r="F1677" s="16">
        <f>INDEX($J$3:$N$7,MATCH(B1677,$J$3:$J$7,0),MATCH(C1677,$J$3:$N$3,0))</f>
        <v>0.08</v>
      </c>
      <c r="G1677" s="9">
        <f t="shared" si="79"/>
        <v>9.2000000000000011</v>
      </c>
      <c r="H1677" s="9">
        <f>G1677*D1677</f>
        <v>2410.4</v>
      </c>
      <c r="I1677" s="22"/>
      <c r="P1677" s="1" t="str">
        <f t="shared" si="80"/>
        <v>39069Jaipuriphone</v>
      </c>
      <c r="Q1677" s="1">
        <v>39069</v>
      </c>
      <c r="R1677" s="1" t="s">
        <v>1653</v>
      </c>
      <c r="S1677" s="1" t="s">
        <v>1650</v>
      </c>
      <c r="T1677">
        <v>185</v>
      </c>
    </row>
    <row r="1678" spans="1:20" x14ac:dyDescent="0.3">
      <c r="A1678" s="8">
        <v>39167</v>
      </c>
      <c r="B1678" s="8" t="s">
        <v>1653</v>
      </c>
      <c r="C1678" s="8" t="s">
        <v>1650</v>
      </c>
      <c r="D1678" s="9">
        <f t="shared" si="78"/>
        <v>156</v>
      </c>
      <c r="E1678" s="9">
        <f>LOOKUP(C1678,$X$3:$AA$4)</f>
        <v>500</v>
      </c>
      <c r="F1678" s="16">
        <f>INDEX($J$3:$N$7,MATCH(B1678,$J$3:$J$7,0),MATCH(C1678,$J$3:$N$3,0))</f>
        <v>0.2</v>
      </c>
      <c r="G1678" s="9">
        <f t="shared" si="79"/>
        <v>400</v>
      </c>
      <c r="H1678" s="9">
        <f>G1678*D1678</f>
        <v>62400</v>
      </c>
      <c r="I1678" s="22"/>
      <c r="P1678" s="1" t="str">
        <f t="shared" si="80"/>
        <v>39167MumbaiLaptop</v>
      </c>
      <c r="Q1678" s="1">
        <v>39167</v>
      </c>
      <c r="R1678" s="1" t="s">
        <v>1647</v>
      </c>
      <c r="S1678" s="1" t="s">
        <v>1648</v>
      </c>
      <c r="T1678">
        <v>318</v>
      </c>
    </row>
    <row r="1679" spans="1:20" x14ac:dyDescent="0.3">
      <c r="A1679" s="8">
        <v>39167</v>
      </c>
      <c r="B1679" s="8" t="s">
        <v>1653</v>
      </c>
      <c r="C1679" s="8" t="s">
        <v>1651</v>
      </c>
      <c r="D1679" s="9">
        <f t="shared" si="78"/>
        <v>480</v>
      </c>
      <c r="E1679" s="9">
        <f>LOOKUP(C1679,$X$3:$AA$4)</f>
        <v>10</v>
      </c>
      <c r="F1679" s="16">
        <f>INDEX($J$3:$N$7,MATCH(B1679,$J$3:$J$7,0),MATCH(C1679,$J$3:$N$3,0))</f>
        <v>0.36</v>
      </c>
      <c r="G1679" s="9">
        <f t="shared" si="79"/>
        <v>6.4</v>
      </c>
      <c r="H1679" s="9">
        <f>G1679*D1679</f>
        <v>3072</v>
      </c>
      <c r="I1679" s="22"/>
      <c r="P1679" s="1" t="str">
        <f t="shared" si="80"/>
        <v>39173AgraBulb</v>
      </c>
      <c r="Q1679" s="1">
        <v>39173</v>
      </c>
      <c r="R1679" s="1" t="s">
        <v>1654</v>
      </c>
      <c r="S1679" s="1" t="s">
        <v>1649</v>
      </c>
      <c r="T1679">
        <v>229</v>
      </c>
    </row>
    <row r="1680" spans="1:20" x14ac:dyDescent="0.3">
      <c r="A1680" s="8">
        <v>39167</v>
      </c>
      <c r="B1680" s="8" t="s">
        <v>1654</v>
      </c>
      <c r="C1680" s="8" t="s">
        <v>1648</v>
      </c>
      <c r="D1680" s="9">
        <f t="shared" si="78"/>
        <v>489</v>
      </c>
      <c r="E1680" s="9">
        <f>LOOKUP(C1680,$X$3:$AA$4)</f>
        <v>200</v>
      </c>
      <c r="F1680" s="16">
        <f>INDEX($J$3:$N$7,MATCH(B1680,$J$3:$J$7,0),MATCH(C1680,$J$3:$N$3,0))</f>
        <v>0.05</v>
      </c>
      <c r="G1680" s="9">
        <f t="shared" si="79"/>
        <v>190</v>
      </c>
      <c r="H1680" s="9">
        <f>G1680*D1680</f>
        <v>92910</v>
      </c>
      <c r="I1680" s="22"/>
      <c r="P1680" s="1" t="str">
        <f t="shared" si="80"/>
        <v>39072MumbaiLaptop</v>
      </c>
      <c r="Q1680" s="1">
        <v>39072</v>
      </c>
      <c r="R1680" s="1" t="s">
        <v>1647</v>
      </c>
      <c r="S1680" s="1" t="s">
        <v>1648</v>
      </c>
      <c r="T1680">
        <v>287</v>
      </c>
    </row>
    <row r="1681" spans="1:20" x14ac:dyDescent="0.3">
      <c r="A1681" s="8">
        <v>39167</v>
      </c>
      <c r="B1681" s="8" t="s">
        <v>1654</v>
      </c>
      <c r="C1681" s="8" t="s">
        <v>1649</v>
      </c>
      <c r="D1681" s="9">
        <f t="shared" si="78"/>
        <v>434</v>
      </c>
      <c r="E1681" s="9">
        <f>LOOKUP(C1681,$X$3:$AA$4)</f>
        <v>10</v>
      </c>
      <c r="F1681" s="16">
        <f>INDEX($J$3:$N$7,MATCH(B1681,$J$3:$J$7,0),MATCH(C1681,$J$3:$N$3,0))</f>
        <v>0.06</v>
      </c>
      <c r="G1681" s="9">
        <f t="shared" si="79"/>
        <v>9.3999999999999986</v>
      </c>
      <c r="H1681" s="9">
        <f>G1681*D1681</f>
        <v>4079.5999999999995</v>
      </c>
      <c r="I1681" s="22"/>
      <c r="P1681" s="1" t="str">
        <f t="shared" si="80"/>
        <v>39150Agraiphone</v>
      </c>
      <c r="Q1681" s="1">
        <v>39150</v>
      </c>
      <c r="R1681" s="1" t="s">
        <v>1654</v>
      </c>
      <c r="S1681" s="1" t="s">
        <v>1650</v>
      </c>
      <c r="T1681">
        <v>322</v>
      </c>
    </row>
    <row r="1682" spans="1:20" x14ac:dyDescent="0.3">
      <c r="A1682" s="8">
        <v>39167</v>
      </c>
      <c r="B1682" s="8" t="s">
        <v>1654</v>
      </c>
      <c r="C1682" s="8" t="s">
        <v>1650</v>
      </c>
      <c r="D1682" s="9">
        <f t="shared" si="78"/>
        <v>459</v>
      </c>
      <c r="E1682" s="9">
        <f>LOOKUP(C1682,$X$3:$AA$4)</f>
        <v>500</v>
      </c>
      <c r="F1682" s="16">
        <f>INDEX($J$3:$N$7,MATCH(B1682,$J$3:$J$7,0),MATCH(C1682,$J$3:$N$3,0))</f>
        <v>0.25</v>
      </c>
      <c r="G1682" s="9">
        <f t="shared" si="79"/>
        <v>375</v>
      </c>
      <c r="H1682" s="9">
        <f>G1682*D1682</f>
        <v>172125</v>
      </c>
      <c r="I1682" s="22"/>
      <c r="P1682" s="1" t="str">
        <f t="shared" si="80"/>
        <v>39187AgraChair</v>
      </c>
      <c r="Q1682" s="1">
        <v>39187</v>
      </c>
      <c r="R1682" s="1" t="s">
        <v>1654</v>
      </c>
      <c r="S1682" s="1" t="s">
        <v>1651</v>
      </c>
      <c r="T1682">
        <v>226</v>
      </c>
    </row>
    <row r="1683" spans="1:20" x14ac:dyDescent="0.3">
      <c r="A1683" s="8">
        <v>39167</v>
      </c>
      <c r="B1683" s="8" t="s">
        <v>1654</v>
      </c>
      <c r="C1683" s="8" t="s">
        <v>1651</v>
      </c>
      <c r="D1683" s="9">
        <f t="shared" si="78"/>
        <v>183</v>
      </c>
      <c r="E1683" s="9">
        <f>LOOKUP(C1683,$X$3:$AA$4)</f>
        <v>10</v>
      </c>
      <c r="F1683" s="16">
        <f>INDEX($J$3:$N$7,MATCH(B1683,$J$3:$J$7,0),MATCH(C1683,$J$3:$N$3,0))</f>
        <v>0.4</v>
      </c>
      <c r="G1683" s="9">
        <f t="shared" si="79"/>
        <v>6</v>
      </c>
      <c r="H1683" s="9">
        <f>G1683*D1683</f>
        <v>1098</v>
      </c>
      <c r="I1683" s="22"/>
      <c r="P1683" s="1" t="str">
        <f t="shared" si="80"/>
        <v>39093MumbaiLaptop</v>
      </c>
      <c r="Q1683" s="1">
        <v>39093</v>
      </c>
      <c r="R1683" s="1" t="s">
        <v>1647</v>
      </c>
      <c r="S1683" s="1" t="s">
        <v>1648</v>
      </c>
      <c r="T1683">
        <v>377</v>
      </c>
    </row>
    <row r="1684" spans="1:20" x14ac:dyDescent="0.3">
      <c r="A1684" s="8">
        <v>39168</v>
      </c>
      <c r="B1684" s="8" t="s">
        <v>1646</v>
      </c>
      <c r="C1684" s="8" t="s">
        <v>1648</v>
      </c>
      <c r="D1684" s="9">
        <f t="shared" si="78"/>
        <v>160</v>
      </c>
      <c r="E1684" s="9">
        <f>LOOKUP(C1684,$X$3:$AA$4)</f>
        <v>200</v>
      </c>
      <c r="F1684" s="16">
        <f>INDEX($J$3:$N$7,MATCH(B1684,$J$3:$J$7,0),MATCH(C1684,$J$3:$N$3,0))</f>
        <v>0.13</v>
      </c>
      <c r="G1684" s="9">
        <f t="shared" si="79"/>
        <v>174</v>
      </c>
      <c r="H1684" s="9">
        <f>G1684*D1684</f>
        <v>27840</v>
      </c>
      <c r="I1684" s="22"/>
      <c r="P1684" s="1" t="str">
        <f t="shared" si="80"/>
        <v>39149DelhiLaptop</v>
      </c>
      <c r="Q1684" s="1">
        <v>39149</v>
      </c>
      <c r="R1684" s="1" t="s">
        <v>1646</v>
      </c>
      <c r="S1684" s="1" t="s">
        <v>1648</v>
      </c>
      <c r="T1684">
        <v>463</v>
      </c>
    </row>
    <row r="1685" spans="1:20" x14ac:dyDescent="0.3">
      <c r="A1685" s="8">
        <v>39168</v>
      </c>
      <c r="B1685" s="8" t="s">
        <v>1646</v>
      </c>
      <c r="C1685" s="8" t="s">
        <v>1649</v>
      </c>
      <c r="D1685" s="9">
        <f t="shared" si="78"/>
        <v>128</v>
      </c>
      <c r="E1685" s="9">
        <f>LOOKUP(C1685,$X$3:$AA$4)</f>
        <v>10</v>
      </c>
      <c r="F1685" s="16">
        <f>INDEX($J$3:$N$7,MATCH(B1685,$J$3:$J$7,0),MATCH(C1685,$J$3:$N$3,0))</f>
        <v>0.09</v>
      </c>
      <c r="G1685" s="9">
        <f t="shared" si="79"/>
        <v>9.1</v>
      </c>
      <c r="H1685" s="9">
        <f>G1685*D1685</f>
        <v>1164.8</v>
      </c>
      <c r="I1685" s="22"/>
      <c r="P1685" s="1" t="str">
        <f t="shared" si="80"/>
        <v>39110MumbaiBulb</v>
      </c>
      <c r="Q1685" s="1">
        <v>39110</v>
      </c>
      <c r="R1685" s="1" t="s">
        <v>1647</v>
      </c>
      <c r="S1685" s="1" t="s">
        <v>1649</v>
      </c>
      <c r="T1685">
        <v>167</v>
      </c>
    </row>
    <row r="1686" spans="1:20" x14ac:dyDescent="0.3">
      <c r="A1686" s="8">
        <v>39168</v>
      </c>
      <c r="B1686" s="8" t="s">
        <v>1646</v>
      </c>
      <c r="C1686" s="8" t="s">
        <v>1650</v>
      </c>
      <c r="D1686" s="9">
        <f t="shared" si="78"/>
        <v>213</v>
      </c>
      <c r="E1686" s="9">
        <f>LOOKUP(C1686,$X$3:$AA$4)</f>
        <v>500</v>
      </c>
      <c r="F1686" s="16">
        <f>INDEX($J$3:$N$7,MATCH(B1686,$J$3:$J$7,0),MATCH(C1686,$J$3:$N$3,0))</f>
        <v>0.24</v>
      </c>
      <c r="G1686" s="9">
        <f t="shared" si="79"/>
        <v>380</v>
      </c>
      <c r="H1686" s="9">
        <f>G1686*D1686</f>
        <v>80940</v>
      </c>
      <c r="I1686" s="22"/>
      <c r="P1686" s="1" t="str">
        <f t="shared" si="80"/>
        <v>39182DelhiLaptop</v>
      </c>
      <c r="Q1686" s="1">
        <v>39182</v>
      </c>
      <c r="R1686" s="1" t="s">
        <v>1646</v>
      </c>
      <c r="S1686" s="1" t="s">
        <v>1648</v>
      </c>
      <c r="T1686">
        <v>304</v>
      </c>
    </row>
    <row r="1687" spans="1:20" x14ac:dyDescent="0.3">
      <c r="A1687" s="8">
        <v>39168</v>
      </c>
      <c r="B1687" s="8" t="s">
        <v>1646</v>
      </c>
      <c r="C1687" s="8" t="s">
        <v>1651</v>
      </c>
      <c r="D1687" s="9">
        <f t="shared" si="78"/>
        <v>434</v>
      </c>
      <c r="E1687" s="9">
        <f>LOOKUP(C1687,$X$3:$AA$4)</f>
        <v>10</v>
      </c>
      <c r="F1687" s="16">
        <f>INDEX($J$3:$N$7,MATCH(B1687,$J$3:$J$7,0),MATCH(C1687,$J$3:$N$3,0))</f>
        <v>0.33</v>
      </c>
      <c r="G1687" s="9">
        <f t="shared" si="79"/>
        <v>6.6999999999999993</v>
      </c>
      <c r="H1687" s="9">
        <f>G1687*D1687</f>
        <v>2907.7999999999997</v>
      </c>
      <c r="I1687" s="22"/>
      <c r="P1687" s="1" t="str">
        <f t="shared" si="80"/>
        <v>39075MumbaiLaptop</v>
      </c>
      <c r="Q1687" s="1">
        <v>39075</v>
      </c>
      <c r="R1687" s="1" t="s">
        <v>1647</v>
      </c>
      <c r="S1687" s="1" t="s">
        <v>1648</v>
      </c>
      <c r="T1687">
        <v>210</v>
      </c>
    </row>
    <row r="1688" spans="1:20" x14ac:dyDescent="0.3">
      <c r="A1688" s="8">
        <v>39168</v>
      </c>
      <c r="B1688" s="8" t="s">
        <v>1647</v>
      </c>
      <c r="C1688" s="8" t="s">
        <v>1648</v>
      </c>
      <c r="D1688" s="9">
        <f t="shared" si="78"/>
        <v>435</v>
      </c>
      <c r="E1688" s="9">
        <f>LOOKUP(C1688,$X$3:$AA$4)</f>
        <v>200</v>
      </c>
      <c r="F1688" s="16">
        <f>INDEX($J$3:$N$7,MATCH(B1688,$J$3:$J$7,0),MATCH(C1688,$J$3:$N$3,0))</f>
        <v>0.1</v>
      </c>
      <c r="G1688" s="9">
        <f t="shared" si="79"/>
        <v>180</v>
      </c>
      <c r="H1688" s="9">
        <f>G1688*D1688</f>
        <v>78300</v>
      </c>
      <c r="I1688" s="22"/>
      <c r="P1688" s="1" t="str">
        <f t="shared" si="80"/>
        <v>39110JaipurChair</v>
      </c>
      <c r="Q1688" s="1">
        <v>39110</v>
      </c>
      <c r="R1688" s="1" t="s">
        <v>1653</v>
      </c>
      <c r="S1688" s="1" t="s">
        <v>1651</v>
      </c>
      <c r="T1688">
        <v>318</v>
      </c>
    </row>
    <row r="1689" spans="1:20" x14ac:dyDescent="0.3">
      <c r="A1689" s="8">
        <v>39168</v>
      </c>
      <c r="B1689" s="8" t="s">
        <v>1647</v>
      </c>
      <c r="C1689" s="8" t="s">
        <v>1649</v>
      </c>
      <c r="D1689" s="9">
        <f t="shared" si="78"/>
        <v>353</v>
      </c>
      <c r="E1689" s="9">
        <f>LOOKUP(C1689,$X$3:$AA$4)</f>
        <v>10</v>
      </c>
      <c r="F1689" s="16">
        <f>INDEX($J$3:$N$7,MATCH(B1689,$J$3:$J$7,0),MATCH(C1689,$J$3:$N$3,0))</f>
        <v>0.05</v>
      </c>
      <c r="G1689" s="9">
        <f t="shared" si="79"/>
        <v>9.5</v>
      </c>
      <c r="H1689" s="9">
        <f>G1689*D1689</f>
        <v>3353.5</v>
      </c>
      <c r="I1689" s="22"/>
      <c r="P1689" s="1" t="str">
        <f t="shared" si="80"/>
        <v>39191JaipurLaptop</v>
      </c>
      <c r="Q1689" s="1">
        <v>39191</v>
      </c>
      <c r="R1689" s="1" t="s">
        <v>1653</v>
      </c>
      <c r="S1689" s="1" t="s">
        <v>1648</v>
      </c>
      <c r="T1689">
        <v>191</v>
      </c>
    </row>
    <row r="1690" spans="1:20" x14ac:dyDescent="0.3">
      <c r="A1690" s="8">
        <v>39168</v>
      </c>
      <c r="B1690" s="8" t="s">
        <v>1647</v>
      </c>
      <c r="C1690" s="8" t="s">
        <v>1650</v>
      </c>
      <c r="D1690" s="9">
        <f t="shared" si="78"/>
        <v>249</v>
      </c>
      <c r="E1690" s="9">
        <f>LOOKUP(C1690,$X$3:$AA$4)</f>
        <v>500</v>
      </c>
      <c r="F1690" s="16">
        <f>INDEX($J$3:$N$7,MATCH(B1690,$J$3:$J$7,0),MATCH(C1690,$J$3:$N$3,0))</f>
        <v>0.2</v>
      </c>
      <c r="G1690" s="9">
        <f t="shared" si="79"/>
        <v>400</v>
      </c>
      <c r="H1690" s="9">
        <f>G1690*D1690</f>
        <v>99600</v>
      </c>
      <c r="I1690" s="22"/>
      <c r="P1690" s="1" t="str">
        <f t="shared" si="80"/>
        <v>39152Mumbaiiphone</v>
      </c>
      <c r="Q1690" s="1">
        <v>39152</v>
      </c>
      <c r="R1690" s="1" t="s">
        <v>1647</v>
      </c>
      <c r="S1690" s="1" t="s">
        <v>1650</v>
      </c>
      <c r="T1690">
        <v>476</v>
      </c>
    </row>
    <row r="1691" spans="1:20" x14ac:dyDescent="0.3">
      <c r="A1691" s="8">
        <v>39168</v>
      </c>
      <c r="B1691" s="8" t="s">
        <v>1647</v>
      </c>
      <c r="C1691" s="8" t="s">
        <v>1651</v>
      </c>
      <c r="D1691" s="9">
        <f t="shared" si="78"/>
        <v>385</v>
      </c>
      <c r="E1691" s="9">
        <f>LOOKUP(C1691,$X$3:$AA$4)</f>
        <v>10</v>
      </c>
      <c r="F1691" s="16">
        <f>INDEX($J$3:$N$7,MATCH(B1691,$J$3:$J$7,0),MATCH(C1691,$J$3:$N$3,0))</f>
        <v>0.4</v>
      </c>
      <c r="G1691" s="9">
        <f t="shared" si="79"/>
        <v>6</v>
      </c>
      <c r="H1691" s="9">
        <f>G1691*D1691</f>
        <v>2310</v>
      </c>
      <c r="I1691" s="22"/>
      <c r="P1691" s="1" t="str">
        <f t="shared" si="80"/>
        <v>39166AgraBulb</v>
      </c>
      <c r="Q1691" s="1">
        <v>39166</v>
      </c>
      <c r="R1691" s="1" t="s">
        <v>1654</v>
      </c>
      <c r="S1691" s="1" t="s">
        <v>1649</v>
      </c>
      <c r="T1691">
        <v>147</v>
      </c>
    </row>
    <row r="1692" spans="1:20" x14ac:dyDescent="0.3">
      <c r="A1692" s="8">
        <v>39168</v>
      </c>
      <c r="B1692" s="8" t="s">
        <v>1653</v>
      </c>
      <c r="C1692" s="8" t="s">
        <v>1648</v>
      </c>
      <c r="D1692" s="9">
        <f t="shared" si="78"/>
        <v>126</v>
      </c>
      <c r="E1692" s="9">
        <f>LOOKUP(C1692,$X$3:$AA$4)</f>
        <v>200</v>
      </c>
      <c r="F1692" s="16">
        <f>INDEX($J$3:$N$7,MATCH(B1692,$J$3:$J$7,0),MATCH(C1692,$J$3:$N$3,0))</f>
        <v>0.09</v>
      </c>
      <c r="G1692" s="9">
        <f t="shared" si="79"/>
        <v>182</v>
      </c>
      <c r="H1692" s="9">
        <f>G1692*D1692</f>
        <v>22932</v>
      </c>
      <c r="I1692" s="22"/>
      <c r="P1692" s="1" t="str">
        <f t="shared" si="80"/>
        <v>39181JaipurBulb</v>
      </c>
      <c r="Q1692" s="1">
        <v>39181</v>
      </c>
      <c r="R1692" s="1" t="s">
        <v>1653</v>
      </c>
      <c r="S1692" s="1" t="s">
        <v>1649</v>
      </c>
      <c r="T1692">
        <v>105</v>
      </c>
    </row>
    <row r="1693" spans="1:20" x14ac:dyDescent="0.3">
      <c r="A1693" s="8">
        <v>39168</v>
      </c>
      <c r="B1693" s="8" t="s">
        <v>1653</v>
      </c>
      <c r="C1693" s="8" t="s">
        <v>1649</v>
      </c>
      <c r="D1693" s="9">
        <f t="shared" si="78"/>
        <v>113</v>
      </c>
      <c r="E1693" s="9">
        <f>LOOKUP(C1693,$X$3:$AA$4)</f>
        <v>10</v>
      </c>
      <c r="F1693" s="16">
        <f>INDEX($J$3:$N$7,MATCH(B1693,$J$3:$J$7,0),MATCH(C1693,$J$3:$N$3,0))</f>
        <v>0.08</v>
      </c>
      <c r="G1693" s="9">
        <f t="shared" si="79"/>
        <v>9.2000000000000011</v>
      </c>
      <c r="H1693" s="9">
        <f>G1693*D1693</f>
        <v>1039.6000000000001</v>
      </c>
      <c r="I1693" s="22"/>
      <c r="P1693" s="1" t="str">
        <f t="shared" si="80"/>
        <v>39075DelhiBulb</v>
      </c>
      <c r="Q1693" s="1">
        <v>39075</v>
      </c>
      <c r="R1693" s="1" t="s">
        <v>1646</v>
      </c>
      <c r="S1693" s="1" t="s">
        <v>1649</v>
      </c>
      <c r="T1693">
        <v>406</v>
      </c>
    </row>
    <row r="1694" spans="1:20" x14ac:dyDescent="0.3">
      <c r="A1694" s="8">
        <v>39168</v>
      </c>
      <c r="B1694" s="8" t="s">
        <v>1653</v>
      </c>
      <c r="C1694" s="8" t="s">
        <v>1650</v>
      </c>
      <c r="D1694" s="9">
        <f t="shared" si="78"/>
        <v>265</v>
      </c>
      <c r="E1694" s="9">
        <f>LOOKUP(C1694,$X$3:$AA$4)</f>
        <v>500</v>
      </c>
      <c r="F1694" s="16">
        <f>INDEX($J$3:$N$7,MATCH(B1694,$J$3:$J$7,0),MATCH(C1694,$J$3:$N$3,0))</f>
        <v>0.2</v>
      </c>
      <c r="G1694" s="9">
        <f t="shared" si="79"/>
        <v>400</v>
      </c>
      <c r="H1694" s="9">
        <f>G1694*D1694</f>
        <v>106000</v>
      </c>
      <c r="I1694" s="22"/>
      <c r="P1694" s="1" t="str">
        <f t="shared" si="80"/>
        <v>39094AgraBulb</v>
      </c>
      <c r="Q1694" s="1">
        <v>39094</v>
      </c>
      <c r="R1694" s="1" t="s">
        <v>1654</v>
      </c>
      <c r="S1694" s="1" t="s">
        <v>1649</v>
      </c>
      <c r="T1694">
        <v>237</v>
      </c>
    </row>
    <row r="1695" spans="1:20" x14ac:dyDescent="0.3">
      <c r="A1695" s="8">
        <v>39168</v>
      </c>
      <c r="B1695" s="8" t="s">
        <v>1653</v>
      </c>
      <c r="C1695" s="8" t="s">
        <v>1651</v>
      </c>
      <c r="D1695" s="9">
        <f t="shared" si="78"/>
        <v>199</v>
      </c>
      <c r="E1695" s="9">
        <f>LOOKUP(C1695,$X$3:$AA$4)</f>
        <v>10</v>
      </c>
      <c r="F1695" s="16">
        <f>INDEX($J$3:$N$7,MATCH(B1695,$J$3:$J$7,0),MATCH(C1695,$J$3:$N$3,0))</f>
        <v>0.36</v>
      </c>
      <c r="G1695" s="9">
        <f t="shared" si="79"/>
        <v>6.4</v>
      </c>
      <c r="H1695" s="9">
        <f>G1695*D1695</f>
        <v>1273.6000000000001</v>
      </c>
      <c r="I1695" s="22"/>
      <c r="P1695" s="1" t="str">
        <f t="shared" si="80"/>
        <v>39187Jaipuriphone</v>
      </c>
      <c r="Q1695" s="1">
        <v>39187</v>
      </c>
      <c r="R1695" s="1" t="s">
        <v>1653</v>
      </c>
      <c r="S1695" s="1" t="s">
        <v>1650</v>
      </c>
      <c r="T1695">
        <v>205</v>
      </c>
    </row>
    <row r="1696" spans="1:20" x14ac:dyDescent="0.3">
      <c r="A1696" s="8">
        <v>39168</v>
      </c>
      <c r="B1696" s="8" t="s">
        <v>1654</v>
      </c>
      <c r="C1696" s="8" t="s">
        <v>1648</v>
      </c>
      <c r="D1696" s="9">
        <f t="shared" si="78"/>
        <v>478</v>
      </c>
      <c r="E1696" s="9">
        <f>LOOKUP(C1696,$X$3:$AA$4)</f>
        <v>200</v>
      </c>
      <c r="F1696" s="16">
        <f>INDEX($J$3:$N$7,MATCH(B1696,$J$3:$J$7,0),MATCH(C1696,$J$3:$N$3,0))</f>
        <v>0.05</v>
      </c>
      <c r="G1696" s="9">
        <f t="shared" si="79"/>
        <v>190</v>
      </c>
      <c r="H1696" s="9">
        <f>G1696*D1696</f>
        <v>90820</v>
      </c>
      <c r="I1696" s="22"/>
      <c r="P1696" s="1" t="str">
        <f t="shared" si="80"/>
        <v>39081MumbaiChair</v>
      </c>
      <c r="Q1696" s="1">
        <v>39081</v>
      </c>
      <c r="R1696" s="1" t="s">
        <v>1647</v>
      </c>
      <c r="S1696" s="1" t="s">
        <v>1651</v>
      </c>
      <c r="T1696">
        <v>253</v>
      </c>
    </row>
    <row r="1697" spans="1:20" x14ac:dyDescent="0.3">
      <c r="A1697" s="8">
        <v>39168</v>
      </c>
      <c r="B1697" s="8" t="s">
        <v>1654</v>
      </c>
      <c r="C1697" s="8" t="s">
        <v>1649</v>
      </c>
      <c r="D1697" s="9">
        <f t="shared" si="78"/>
        <v>215</v>
      </c>
      <c r="E1697" s="9">
        <f>LOOKUP(C1697,$X$3:$AA$4)</f>
        <v>10</v>
      </c>
      <c r="F1697" s="16">
        <f>INDEX($J$3:$N$7,MATCH(B1697,$J$3:$J$7,0),MATCH(C1697,$J$3:$N$3,0))</f>
        <v>0.06</v>
      </c>
      <c r="G1697" s="9">
        <f t="shared" si="79"/>
        <v>9.3999999999999986</v>
      </c>
      <c r="H1697" s="9">
        <f>G1697*D1697</f>
        <v>2020.9999999999998</v>
      </c>
      <c r="I1697" s="22"/>
      <c r="P1697" s="1" t="str">
        <f t="shared" si="80"/>
        <v>39084AgraBulb</v>
      </c>
      <c r="Q1697" s="1">
        <v>39084</v>
      </c>
      <c r="R1697" s="1" t="s">
        <v>1654</v>
      </c>
      <c r="S1697" s="1" t="s">
        <v>1649</v>
      </c>
      <c r="T1697">
        <v>466</v>
      </c>
    </row>
    <row r="1698" spans="1:20" x14ac:dyDescent="0.3">
      <c r="A1698" s="8">
        <v>39168</v>
      </c>
      <c r="B1698" s="8" t="s">
        <v>1654</v>
      </c>
      <c r="C1698" s="8" t="s">
        <v>1650</v>
      </c>
      <c r="D1698" s="9">
        <f t="shared" si="78"/>
        <v>337</v>
      </c>
      <c r="E1698" s="9">
        <f>LOOKUP(C1698,$X$3:$AA$4)</f>
        <v>500</v>
      </c>
      <c r="F1698" s="16">
        <f>INDEX($J$3:$N$7,MATCH(B1698,$J$3:$J$7,0),MATCH(C1698,$J$3:$N$3,0))</f>
        <v>0.25</v>
      </c>
      <c r="G1698" s="9">
        <f t="shared" si="79"/>
        <v>375</v>
      </c>
      <c r="H1698" s="9">
        <f>G1698*D1698</f>
        <v>126375</v>
      </c>
      <c r="I1698" s="22"/>
      <c r="P1698" s="1" t="str">
        <f t="shared" si="80"/>
        <v>39131AgraBulb</v>
      </c>
      <c r="Q1698" s="1">
        <v>39131</v>
      </c>
      <c r="R1698" s="1" t="s">
        <v>1654</v>
      </c>
      <c r="S1698" s="1" t="s">
        <v>1649</v>
      </c>
      <c r="T1698">
        <v>487</v>
      </c>
    </row>
    <row r="1699" spans="1:20" x14ac:dyDescent="0.3">
      <c r="A1699" s="8">
        <v>39168</v>
      </c>
      <c r="B1699" s="8" t="s">
        <v>1654</v>
      </c>
      <c r="C1699" s="8" t="s">
        <v>1651</v>
      </c>
      <c r="D1699" s="9">
        <f t="shared" si="78"/>
        <v>108</v>
      </c>
      <c r="E1699" s="9">
        <f>LOOKUP(C1699,$X$3:$AA$4)</f>
        <v>10</v>
      </c>
      <c r="F1699" s="16">
        <f>INDEX($J$3:$N$7,MATCH(B1699,$J$3:$J$7,0),MATCH(C1699,$J$3:$N$3,0))</f>
        <v>0.4</v>
      </c>
      <c r="G1699" s="9">
        <f t="shared" si="79"/>
        <v>6</v>
      </c>
      <c r="H1699" s="9">
        <f>G1699*D1699</f>
        <v>648</v>
      </c>
      <c r="I1699" s="22"/>
      <c r="P1699" s="1" t="str">
        <f t="shared" si="80"/>
        <v>39155JaipurBulb</v>
      </c>
      <c r="Q1699" s="1">
        <v>39155</v>
      </c>
      <c r="R1699" s="1" t="s">
        <v>1653</v>
      </c>
      <c r="S1699" s="1" t="s">
        <v>1649</v>
      </c>
      <c r="T1699">
        <v>327</v>
      </c>
    </row>
    <row r="1700" spans="1:20" x14ac:dyDescent="0.3">
      <c r="A1700" s="8">
        <v>39169</v>
      </c>
      <c r="B1700" s="8" t="s">
        <v>1646</v>
      </c>
      <c r="C1700" s="8" t="s">
        <v>1648</v>
      </c>
      <c r="D1700" s="9">
        <f t="shared" si="78"/>
        <v>330</v>
      </c>
      <c r="E1700" s="9">
        <f>LOOKUP(C1700,$X$3:$AA$4)</f>
        <v>200</v>
      </c>
      <c r="F1700" s="16">
        <f>INDEX($J$3:$N$7,MATCH(B1700,$J$3:$J$7,0),MATCH(C1700,$J$3:$N$3,0))</f>
        <v>0.13</v>
      </c>
      <c r="G1700" s="9">
        <f t="shared" si="79"/>
        <v>174</v>
      </c>
      <c r="H1700" s="9">
        <f>G1700*D1700</f>
        <v>57420</v>
      </c>
      <c r="I1700" s="22"/>
      <c r="P1700" s="1" t="str">
        <f t="shared" si="80"/>
        <v>39175Jaipuriphone</v>
      </c>
      <c r="Q1700" s="1">
        <v>39175</v>
      </c>
      <c r="R1700" s="1" t="s">
        <v>1653</v>
      </c>
      <c r="S1700" s="1" t="s">
        <v>1650</v>
      </c>
      <c r="T1700">
        <v>126</v>
      </c>
    </row>
    <row r="1701" spans="1:20" x14ac:dyDescent="0.3">
      <c r="A1701" s="8">
        <v>39169</v>
      </c>
      <c r="B1701" s="8" t="s">
        <v>1646</v>
      </c>
      <c r="C1701" s="8" t="s">
        <v>1649</v>
      </c>
      <c r="D1701" s="9">
        <f t="shared" si="78"/>
        <v>260</v>
      </c>
      <c r="E1701" s="9">
        <f>LOOKUP(C1701,$X$3:$AA$4)</f>
        <v>10</v>
      </c>
      <c r="F1701" s="16">
        <f>INDEX($J$3:$N$7,MATCH(B1701,$J$3:$J$7,0),MATCH(C1701,$J$3:$N$3,0))</f>
        <v>0.09</v>
      </c>
      <c r="G1701" s="9">
        <f t="shared" si="79"/>
        <v>9.1</v>
      </c>
      <c r="H1701" s="9">
        <f>G1701*D1701</f>
        <v>2366</v>
      </c>
      <c r="I1701" s="22"/>
      <c r="P1701" s="1" t="str">
        <f t="shared" si="80"/>
        <v>39066MumbaiLaptop</v>
      </c>
      <c r="Q1701" s="1">
        <v>39066</v>
      </c>
      <c r="R1701" s="1" t="s">
        <v>1647</v>
      </c>
      <c r="S1701" s="1" t="s">
        <v>1648</v>
      </c>
      <c r="T1701">
        <v>348</v>
      </c>
    </row>
    <row r="1702" spans="1:20" x14ac:dyDescent="0.3">
      <c r="A1702" s="8">
        <v>39169</v>
      </c>
      <c r="B1702" s="8" t="s">
        <v>1646</v>
      </c>
      <c r="C1702" s="8" t="s">
        <v>1650</v>
      </c>
      <c r="D1702" s="9">
        <f t="shared" si="78"/>
        <v>122</v>
      </c>
      <c r="E1702" s="9">
        <f>LOOKUP(C1702,$X$3:$AA$4)</f>
        <v>500</v>
      </c>
      <c r="F1702" s="16">
        <f>INDEX($J$3:$N$7,MATCH(B1702,$J$3:$J$7,0),MATCH(C1702,$J$3:$N$3,0))</f>
        <v>0.24</v>
      </c>
      <c r="G1702" s="9">
        <f t="shared" si="79"/>
        <v>380</v>
      </c>
      <c r="H1702" s="9">
        <f>G1702*D1702</f>
        <v>46360</v>
      </c>
      <c r="I1702" s="22"/>
      <c r="P1702" s="1" t="str">
        <f t="shared" si="80"/>
        <v>39111JaipurLaptop</v>
      </c>
      <c r="Q1702" s="1">
        <v>39111</v>
      </c>
      <c r="R1702" s="1" t="s">
        <v>1653</v>
      </c>
      <c r="S1702" s="1" t="s">
        <v>1648</v>
      </c>
      <c r="T1702">
        <v>486</v>
      </c>
    </row>
    <row r="1703" spans="1:20" x14ac:dyDescent="0.3">
      <c r="A1703" s="8">
        <v>39169</v>
      </c>
      <c r="B1703" s="8" t="s">
        <v>1646</v>
      </c>
      <c r="C1703" s="8" t="s">
        <v>1651</v>
      </c>
      <c r="D1703" s="9">
        <f t="shared" si="78"/>
        <v>294</v>
      </c>
      <c r="E1703" s="9">
        <f>LOOKUP(C1703,$X$3:$AA$4)</f>
        <v>10</v>
      </c>
      <c r="F1703" s="16">
        <f>INDEX($J$3:$N$7,MATCH(B1703,$J$3:$J$7,0),MATCH(C1703,$J$3:$N$3,0))</f>
        <v>0.33</v>
      </c>
      <c r="G1703" s="9">
        <f t="shared" si="79"/>
        <v>6.6999999999999993</v>
      </c>
      <c r="H1703" s="9">
        <f>G1703*D1703</f>
        <v>1969.7999999999997</v>
      </c>
      <c r="I1703" s="22"/>
      <c r="P1703" s="1" t="str">
        <f t="shared" si="80"/>
        <v>39171JaipurChair</v>
      </c>
      <c r="Q1703" s="1">
        <v>39171</v>
      </c>
      <c r="R1703" s="1" t="s">
        <v>1653</v>
      </c>
      <c r="S1703" s="1" t="s">
        <v>1651</v>
      </c>
      <c r="T1703">
        <v>127</v>
      </c>
    </row>
    <row r="1704" spans="1:20" x14ac:dyDescent="0.3">
      <c r="A1704" s="8">
        <v>39169</v>
      </c>
      <c r="B1704" s="8" t="s">
        <v>1647</v>
      </c>
      <c r="C1704" s="8" t="s">
        <v>1648</v>
      </c>
      <c r="D1704" s="9">
        <f t="shared" si="78"/>
        <v>446</v>
      </c>
      <c r="E1704" s="9">
        <f>LOOKUP(C1704,$X$3:$AA$4)</f>
        <v>200</v>
      </c>
      <c r="F1704" s="16">
        <f>INDEX($J$3:$N$7,MATCH(B1704,$J$3:$J$7,0),MATCH(C1704,$J$3:$N$3,0))</f>
        <v>0.1</v>
      </c>
      <c r="G1704" s="9">
        <f t="shared" si="79"/>
        <v>180</v>
      </c>
      <c r="H1704" s="9">
        <f>G1704*D1704</f>
        <v>80280</v>
      </c>
      <c r="I1704" s="22"/>
      <c r="P1704" s="1" t="str">
        <f t="shared" si="80"/>
        <v>39068AgraChair</v>
      </c>
      <c r="Q1704" s="1">
        <v>39068</v>
      </c>
      <c r="R1704" s="1" t="s">
        <v>1654</v>
      </c>
      <c r="S1704" s="1" t="s">
        <v>1651</v>
      </c>
      <c r="T1704">
        <v>478</v>
      </c>
    </row>
    <row r="1705" spans="1:20" x14ac:dyDescent="0.3">
      <c r="A1705" s="8">
        <v>39169</v>
      </c>
      <c r="B1705" s="8" t="s">
        <v>1647</v>
      </c>
      <c r="C1705" s="8" t="s">
        <v>1649</v>
      </c>
      <c r="D1705" s="9">
        <f t="shared" si="78"/>
        <v>461</v>
      </c>
      <c r="E1705" s="9">
        <f>LOOKUP(C1705,$X$3:$AA$4)</f>
        <v>10</v>
      </c>
      <c r="F1705" s="16">
        <f>INDEX($J$3:$N$7,MATCH(B1705,$J$3:$J$7,0),MATCH(C1705,$J$3:$N$3,0))</f>
        <v>0.05</v>
      </c>
      <c r="G1705" s="9">
        <f t="shared" si="79"/>
        <v>9.5</v>
      </c>
      <c r="H1705" s="9">
        <f>G1705*D1705</f>
        <v>4379.5</v>
      </c>
      <c r="I1705" s="22"/>
      <c r="P1705" s="1" t="str">
        <f t="shared" si="80"/>
        <v>39086MumbaiLaptop</v>
      </c>
      <c r="Q1705" s="1">
        <v>39086</v>
      </c>
      <c r="R1705" s="1" t="s">
        <v>1647</v>
      </c>
      <c r="S1705" s="1" t="s">
        <v>1648</v>
      </c>
      <c r="T1705">
        <v>493</v>
      </c>
    </row>
    <row r="1706" spans="1:20" x14ac:dyDescent="0.3">
      <c r="A1706" s="8">
        <v>39169</v>
      </c>
      <c r="B1706" s="8" t="s">
        <v>1647</v>
      </c>
      <c r="C1706" s="8" t="s">
        <v>1650</v>
      </c>
      <c r="D1706" s="9">
        <f t="shared" si="78"/>
        <v>147</v>
      </c>
      <c r="E1706" s="9">
        <f>LOOKUP(C1706,$X$3:$AA$4)</f>
        <v>500</v>
      </c>
      <c r="F1706" s="16">
        <f>INDEX($J$3:$N$7,MATCH(B1706,$J$3:$J$7,0),MATCH(C1706,$J$3:$N$3,0))</f>
        <v>0.2</v>
      </c>
      <c r="G1706" s="9">
        <f t="shared" si="79"/>
        <v>400</v>
      </c>
      <c r="H1706" s="9">
        <f>G1706*D1706</f>
        <v>58800</v>
      </c>
      <c r="I1706" s="22"/>
      <c r="P1706" s="1" t="str">
        <f t="shared" si="80"/>
        <v>39088MumbaiLaptop</v>
      </c>
      <c r="Q1706" s="1">
        <v>39088</v>
      </c>
      <c r="R1706" s="1" t="s">
        <v>1647</v>
      </c>
      <c r="S1706" s="1" t="s">
        <v>1648</v>
      </c>
      <c r="T1706">
        <v>369</v>
      </c>
    </row>
    <row r="1707" spans="1:20" x14ac:dyDescent="0.3">
      <c r="A1707" s="8">
        <v>39169</v>
      </c>
      <c r="B1707" s="8" t="s">
        <v>1647</v>
      </c>
      <c r="C1707" s="8" t="s">
        <v>1651</v>
      </c>
      <c r="D1707" s="9">
        <f t="shared" si="78"/>
        <v>106</v>
      </c>
      <c r="E1707" s="9">
        <f>LOOKUP(C1707,$X$3:$AA$4)</f>
        <v>10</v>
      </c>
      <c r="F1707" s="16">
        <f>INDEX($J$3:$N$7,MATCH(B1707,$J$3:$J$7,0),MATCH(C1707,$J$3:$N$3,0))</f>
        <v>0.4</v>
      </c>
      <c r="G1707" s="9">
        <f t="shared" si="79"/>
        <v>6</v>
      </c>
      <c r="H1707" s="9">
        <f>G1707*D1707</f>
        <v>636</v>
      </c>
      <c r="I1707" s="22"/>
      <c r="P1707" s="1" t="str">
        <f t="shared" si="80"/>
        <v>39188JaipurChair</v>
      </c>
      <c r="Q1707" s="1">
        <v>39188</v>
      </c>
      <c r="R1707" s="1" t="s">
        <v>1653</v>
      </c>
      <c r="S1707" s="1" t="s">
        <v>1651</v>
      </c>
      <c r="T1707">
        <v>104</v>
      </c>
    </row>
    <row r="1708" spans="1:20" x14ac:dyDescent="0.3">
      <c r="A1708" s="8">
        <v>39169</v>
      </c>
      <c r="B1708" s="8" t="s">
        <v>1653</v>
      </c>
      <c r="C1708" s="8" t="s">
        <v>1648</v>
      </c>
      <c r="D1708" s="9">
        <f t="shared" si="78"/>
        <v>450</v>
      </c>
      <c r="E1708" s="9">
        <f>LOOKUP(C1708,$X$3:$AA$4)</f>
        <v>200</v>
      </c>
      <c r="F1708" s="16">
        <f>INDEX($J$3:$N$7,MATCH(B1708,$J$3:$J$7,0),MATCH(C1708,$J$3:$N$3,0))</f>
        <v>0.09</v>
      </c>
      <c r="G1708" s="9">
        <f t="shared" si="79"/>
        <v>182</v>
      </c>
      <c r="H1708" s="9">
        <f>G1708*D1708</f>
        <v>81900</v>
      </c>
      <c r="I1708" s="22"/>
      <c r="P1708" s="1" t="str">
        <f t="shared" si="80"/>
        <v>39133Jaipuriphone</v>
      </c>
      <c r="Q1708" s="1">
        <v>39133</v>
      </c>
      <c r="R1708" s="1" t="s">
        <v>1653</v>
      </c>
      <c r="S1708" s="1" t="s">
        <v>1650</v>
      </c>
      <c r="T1708">
        <v>299</v>
      </c>
    </row>
    <row r="1709" spans="1:20" x14ac:dyDescent="0.3">
      <c r="A1709" s="8">
        <v>39169</v>
      </c>
      <c r="B1709" s="8" t="s">
        <v>1653</v>
      </c>
      <c r="C1709" s="8" t="s">
        <v>1649</v>
      </c>
      <c r="D1709" s="9">
        <f t="shared" si="78"/>
        <v>202</v>
      </c>
      <c r="E1709" s="9">
        <f>LOOKUP(C1709,$X$3:$AA$4)</f>
        <v>10</v>
      </c>
      <c r="F1709" s="16">
        <f>INDEX($J$3:$N$7,MATCH(B1709,$J$3:$J$7,0),MATCH(C1709,$J$3:$N$3,0))</f>
        <v>0.08</v>
      </c>
      <c r="G1709" s="9">
        <f t="shared" si="79"/>
        <v>9.2000000000000011</v>
      </c>
      <c r="H1709" s="9">
        <f>G1709*D1709</f>
        <v>1858.4000000000003</v>
      </c>
      <c r="I1709" s="22"/>
      <c r="P1709" s="1" t="str">
        <f t="shared" si="80"/>
        <v>39111AgraChair</v>
      </c>
      <c r="Q1709" s="1">
        <v>39111</v>
      </c>
      <c r="R1709" s="1" t="s">
        <v>1654</v>
      </c>
      <c r="S1709" s="1" t="s">
        <v>1651</v>
      </c>
      <c r="T1709">
        <v>177</v>
      </c>
    </row>
    <row r="1710" spans="1:20" x14ac:dyDescent="0.3">
      <c r="A1710" s="8">
        <v>39169</v>
      </c>
      <c r="B1710" s="8" t="s">
        <v>1653</v>
      </c>
      <c r="C1710" s="8" t="s">
        <v>1650</v>
      </c>
      <c r="D1710" s="9">
        <f t="shared" si="78"/>
        <v>378</v>
      </c>
      <c r="E1710" s="9">
        <f>LOOKUP(C1710,$X$3:$AA$4)</f>
        <v>500</v>
      </c>
      <c r="F1710" s="16">
        <f>INDEX($J$3:$N$7,MATCH(B1710,$J$3:$J$7,0),MATCH(C1710,$J$3:$N$3,0))</f>
        <v>0.2</v>
      </c>
      <c r="G1710" s="9">
        <f t="shared" si="79"/>
        <v>400</v>
      </c>
      <c r="H1710" s="9">
        <f>G1710*D1710</f>
        <v>151200</v>
      </c>
      <c r="I1710" s="22"/>
      <c r="P1710" s="1" t="str">
        <f t="shared" si="80"/>
        <v>39087AgraBulb</v>
      </c>
      <c r="Q1710" s="1">
        <v>39087</v>
      </c>
      <c r="R1710" s="1" t="s">
        <v>1654</v>
      </c>
      <c r="S1710" s="1" t="s">
        <v>1649</v>
      </c>
      <c r="T1710">
        <v>447</v>
      </c>
    </row>
    <row r="1711" spans="1:20" x14ac:dyDescent="0.3">
      <c r="A1711" s="8">
        <v>39169</v>
      </c>
      <c r="B1711" s="8" t="s">
        <v>1653</v>
      </c>
      <c r="C1711" s="8" t="s">
        <v>1651</v>
      </c>
      <c r="D1711" s="9">
        <f t="shared" si="78"/>
        <v>213</v>
      </c>
      <c r="E1711" s="9">
        <f>LOOKUP(C1711,$X$3:$AA$4)</f>
        <v>10</v>
      </c>
      <c r="F1711" s="16">
        <f>INDEX($J$3:$N$7,MATCH(B1711,$J$3:$J$7,0),MATCH(C1711,$J$3:$N$3,0))</f>
        <v>0.36</v>
      </c>
      <c r="G1711" s="9">
        <f t="shared" si="79"/>
        <v>6.4</v>
      </c>
      <c r="H1711" s="9">
        <f>G1711*D1711</f>
        <v>1363.2</v>
      </c>
      <c r="I1711" s="22"/>
      <c r="P1711" s="1" t="str">
        <f t="shared" si="80"/>
        <v>39096JaipurBulb</v>
      </c>
      <c r="Q1711" s="1">
        <v>39096</v>
      </c>
      <c r="R1711" s="1" t="s">
        <v>1653</v>
      </c>
      <c r="S1711" s="1" t="s">
        <v>1649</v>
      </c>
      <c r="T1711">
        <v>157</v>
      </c>
    </row>
    <row r="1712" spans="1:20" x14ac:dyDescent="0.3">
      <c r="A1712" s="8">
        <v>39169</v>
      </c>
      <c r="B1712" s="8" t="s">
        <v>1654</v>
      </c>
      <c r="C1712" s="8" t="s">
        <v>1648</v>
      </c>
      <c r="D1712" s="9">
        <f t="shared" si="78"/>
        <v>325</v>
      </c>
      <c r="E1712" s="9">
        <f>LOOKUP(C1712,$X$3:$AA$4)</f>
        <v>200</v>
      </c>
      <c r="F1712" s="16">
        <f>INDEX($J$3:$N$7,MATCH(B1712,$J$3:$J$7,0),MATCH(C1712,$J$3:$N$3,0))</f>
        <v>0.05</v>
      </c>
      <c r="G1712" s="9">
        <f t="shared" si="79"/>
        <v>190</v>
      </c>
      <c r="H1712" s="9">
        <f>G1712*D1712</f>
        <v>61750</v>
      </c>
      <c r="I1712" s="22"/>
      <c r="P1712" s="1" t="str">
        <f t="shared" si="80"/>
        <v>39070MumbaiChair</v>
      </c>
      <c r="Q1712" s="1">
        <v>39070</v>
      </c>
      <c r="R1712" s="1" t="s">
        <v>1647</v>
      </c>
      <c r="S1712" s="1" t="s">
        <v>1651</v>
      </c>
      <c r="T1712">
        <v>338</v>
      </c>
    </row>
    <row r="1713" spans="1:20" x14ac:dyDescent="0.3">
      <c r="A1713" s="8">
        <v>39169</v>
      </c>
      <c r="B1713" s="8" t="s">
        <v>1654</v>
      </c>
      <c r="C1713" s="8" t="s">
        <v>1649</v>
      </c>
      <c r="D1713" s="9">
        <f t="shared" si="78"/>
        <v>264</v>
      </c>
      <c r="E1713" s="9">
        <f>LOOKUP(C1713,$X$3:$AA$4)</f>
        <v>10</v>
      </c>
      <c r="F1713" s="16">
        <f>INDEX($J$3:$N$7,MATCH(B1713,$J$3:$J$7,0),MATCH(C1713,$J$3:$N$3,0))</f>
        <v>0.06</v>
      </c>
      <c r="G1713" s="9">
        <f t="shared" si="79"/>
        <v>9.3999999999999986</v>
      </c>
      <c r="H1713" s="9">
        <f>G1713*D1713</f>
        <v>2481.5999999999995</v>
      </c>
      <c r="I1713" s="22"/>
      <c r="P1713" s="1" t="str">
        <f t="shared" si="80"/>
        <v>39093JaipurLaptop</v>
      </c>
      <c r="Q1713" s="1">
        <v>39093</v>
      </c>
      <c r="R1713" s="1" t="s">
        <v>1653</v>
      </c>
      <c r="S1713" s="1" t="s">
        <v>1648</v>
      </c>
      <c r="T1713">
        <v>471</v>
      </c>
    </row>
    <row r="1714" spans="1:20" x14ac:dyDescent="0.3">
      <c r="A1714" s="8">
        <v>39169</v>
      </c>
      <c r="B1714" s="8" t="s">
        <v>1654</v>
      </c>
      <c r="C1714" s="8" t="s">
        <v>1650</v>
      </c>
      <c r="D1714" s="9">
        <f t="shared" si="78"/>
        <v>201</v>
      </c>
      <c r="E1714" s="9">
        <f>LOOKUP(C1714,$X$3:$AA$4)</f>
        <v>500</v>
      </c>
      <c r="F1714" s="16">
        <f>INDEX($J$3:$N$7,MATCH(B1714,$J$3:$J$7,0),MATCH(C1714,$J$3:$N$3,0))</f>
        <v>0.25</v>
      </c>
      <c r="G1714" s="9">
        <f t="shared" si="79"/>
        <v>375</v>
      </c>
      <c r="H1714" s="9">
        <f>G1714*D1714</f>
        <v>75375</v>
      </c>
      <c r="I1714" s="22"/>
      <c r="P1714" s="1" t="str">
        <f t="shared" si="80"/>
        <v>39128DelhiChair</v>
      </c>
      <c r="Q1714" s="1">
        <v>39128</v>
      </c>
      <c r="R1714" s="1" t="s">
        <v>1646</v>
      </c>
      <c r="S1714" s="1" t="s">
        <v>1651</v>
      </c>
      <c r="T1714">
        <v>500</v>
      </c>
    </row>
    <row r="1715" spans="1:20" x14ac:dyDescent="0.3">
      <c r="A1715" s="8">
        <v>39169</v>
      </c>
      <c r="B1715" s="8" t="s">
        <v>1654</v>
      </c>
      <c r="C1715" s="8" t="s">
        <v>1651</v>
      </c>
      <c r="D1715" s="9">
        <f t="shared" si="78"/>
        <v>206</v>
      </c>
      <c r="E1715" s="9">
        <f>LOOKUP(C1715,$X$3:$AA$4)</f>
        <v>10</v>
      </c>
      <c r="F1715" s="16">
        <f>INDEX($J$3:$N$7,MATCH(B1715,$J$3:$J$7,0),MATCH(C1715,$J$3:$N$3,0))</f>
        <v>0.4</v>
      </c>
      <c r="G1715" s="9">
        <f t="shared" si="79"/>
        <v>6</v>
      </c>
      <c r="H1715" s="9">
        <f>G1715*D1715</f>
        <v>1236</v>
      </c>
      <c r="I1715" s="22"/>
      <c r="P1715" s="1" t="str">
        <f t="shared" si="80"/>
        <v>39178Agraiphone</v>
      </c>
      <c r="Q1715" s="1">
        <v>39178</v>
      </c>
      <c r="R1715" s="1" t="s">
        <v>1654</v>
      </c>
      <c r="S1715" s="1" t="s">
        <v>1650</v>
      </c>
      <c r="T1715">
        <v>492</v>
      </c>
    </row>
    <row r="1716" spans="1:20" x14ac:dyDescent="0.3">
      <c r="A1716" s="8">
        <v>39170</v>
      </c>
      <c r="B1716" s="8" t="s">
        <v>1646</v>
      </c>
      <c r="C1716" s="8" t="s">
        <v>1648</v>
      </c>
      <c r="D1716" s="9">
        <f t="shared" si="78"/>
        <v>260</v>
      </c>
      <c r="E1716" s="9">
        <f>LOOKUP(C1716,$X$3:$AA$4)</f>
        <v>200</v>
      </c>
      <c r="F1716" s="16">
        <f>INDEX($J$3:$N$7,MATCH(B1716,$J$3:$J$7,0),MATCH(C1716,$J$3:$N$3,0))</f>
        <v>0.13</v>
      </c>
      <c r="G1716" s="9">
        <f t="shared" si="79"/>
        <v>174</v>
      </c>
      <c r="H1716" s="9">
        <f>G1716*D1716</f>
        <v>45240</v>
      </c>
      <c r="I1716" s="22"/>
      <c r="P1716" s="1" t="str">
        <f t="shared" si="80"/>
        <v>39097DelhiChair</v>
      </c>
      <c r="Q1716" s="1">
        <v>39097</v>
      </c>
      <c r="R1716" s="1" t="s">
        <v>1646</v>
      </c>
      <c r="S1716" s="1" t="s">
        <v>1651</v>
      </c>
      <c r="T1716">
        <v>273</v>
      </c>
    </row>
    <row r="1717" spans="1:20" x14ac:dyDescent="0.3">
      <c r="A1717" s="8">
        <v>39170</v>
      </c>
      <c r="B1717" s="8" t="s">
        <v>1646</v>
      </c>
      <c r="C1717" s="8" t="s">
        <v>1649</v>
      </c>
      <c r="D1717" s="9">
        <f t="shared" si="78"/>
        <v>189</v>
      </c>
      <c r="E1717" s="9">
        <f>LOOKUP(C1717,$X$3:$AA$4)</f>
        <v>10</v>
      </c>
      <c r="F1717" s="16">
        <f>INDEX($J$3:$N$7,MATCH(B1717,$J$3:$J$7,0),MATCH(C1717,$J$3:$N$3,0))</f>
        <v>0.09</v>
      </c>
      <c r="G1717" s="9">
        <f t="shared" si="79"/>
        <v>9.1</v>
      </c>
      <c r="H1717" s="9">
        <f>G1717*D1717</f>
        <v>1719.8999999999999</v>
      </c>
      <c r="I1717" s="22"/>
      <c r="P1717" s="1" t="str">
        <f t="shared" si="80"/>
        <v>39151Mumbaiiphone</v>
      </c>
      <c r="Q1717" s="1">
        <v>39151</v>
      </c>
      <c r="R1717" s="1" t="s">
        <v>1647</v>
      </c>
      <c r="S1717" s="1" t="s">
        <v>1650</v>
      </c>
      <c r="T1717">
        <v>200</v>
      </c>
    </row>
    <row r="1718" spans="1:20" x14ac:dyDescent="0.3">
      <c r="A1718" s="8">
        <v>39170</v>
      </c>
      <c r="B1718" s="8" t="s">
        <v>1646</v>
      </c>
      <c r="C1718" s="8" t="s">
        <v>1650</v>
      </c>
      <c r="D1718" s="9">
        <f t="shared" si="78"/>
        <v>213</v>
      </c>
      <c r="E1718" s="9">
        <f>LOOKUP(C1718,$X$3:$AA$4)</f>
        <v>500</v>
      </c>
      <c r="F1718" s="16">
        <f>INDEX($J$3:$N$7,MATCH(B1718,$J$3:$J$7,0),MATCH(C1718,$J$3:$N$3,0))</f>
        <v>0.24</v>
      </c>
      <c r="G1718" s="9">
        <f t="shared" si="79"/>
        <v>380</v>
      </c>
      <c r="H1718" s="9">
        <f>G1718*D1718</f>
        <v>80940</v>
      </c>
      <c r="I1718" s="22"/>
      <c r="P1718" s="1" t="str">
        <f t="shared" si="80"/>
        <v>39154MumbaiBulb</v>
      </c>
      <c r="Q1718" s="1">
        <v>39154</v>
      </c>
      <c r="R1718" s="1" t="s">
        <v>1647</v>
      </c>
      <c r="S1718" s="1" t="s">
        <v>1649</v>
      </c>
      <c r="T1718">
        <v>500</v>
      </c>
    </row>
    <row r="1719" spans="1:20" x14ac:dyDescent="0.3">
      <c r="A1719" s="8">
        <v>39170</v>
      </c>
      <c r="B1719" s="8" t="s">
        <v>1646</v>
      </c>
      <c r="C1719" s="8" t="s">
        <v>1651</v>
      </c>
      <c r="D1719" s="9">
        <f t="shared" si="78"/>
        <v>337</v>
      </c>
      <c r="E1719" s="9">
        <f>LOOKUP(C1719,$X$3:$AA$4)</f>
        <v>10</v>
      </c>
      <c r="F1719" s="16">
        <f>INDEX($J$3:$N$7,MATCH(B1719,$J$3:$J$7,0),MATCH(C1719,$J$3:$N$3,0))</f>
        <v>0.33</v>
      </c>
      <c r="G1719" s="9">
        <f t="shared" si="79"/>
        <v>6.6999999999999993</v>
      </c>
      <c r="H1719" s="9">
        <f>G1719*D1719</f>
        <v>2257.8999999999996</v>
      </c>
      <c r="I1719" s="22"/>
      <c r="P1719" s="1" t="str">
        <f t="shared" si="80"/>
        <v>39067JaipurBulb</v>
      </c>
      <c r="Q1719" s="1">
        <v>39067</v>
      </c>
      <c r="R1719" s="1" t="s">
        <v>1653</v>
      </c>
      <c r="S1719" s="1" t="s">
        <v>1649</v>
      </c>
      <c r="T1719">
        <v>192</v>
      </c>
    </row>
    <row r="1720" spans="1:20" x14ac:dyDescent="0.3">
      <c r="A1720" s="8">
        <v>39170</v>
      </c>
      <c r="B1720" s="8" t="s">
        <v>1647</v>
      </c>
      <c r="C1720" s="8" t="s">
        <v>1648</v>
      </c>
      <c r="D1720" s="9">
        <f t="shared" si="78"/>
        <v>493</v>
      </c>
      <c r="E1720" s="9">
        <f>LOOKUP(C1720,$X$3:$AA$4)</f>
        <v>200</v>
      </c>
      <c r="F1720" s="16">
        <f>INDEX($J$3:$N$7,MATCH(B1720,$J$3:$J$7,0),MATCH(C1720,$J$3:$N$3,0))</f>
        <v>0.1</v>
      </c>
      <c r="G1720" s="9">
        <f t="shared" si="79"/>
        <v>180</v>
      </c>
      <c r="H1720" s="9">
        <f>G1720*D1720</f>
        <v>88740</v>
      </c>
      <c r="I1720" s="22"/>
      <c r="P1720" s="1" t="str">
        <f t="shared" si="80"/>
        <v>39154DelhiBulb</v>
      </c>
      <c r="Q1720" s="1">
        <v>39154</v>
      </c>
      <c r="R1720" s="1" t="s">
        <v>1646</v>
      </c>
      <c r="S1720" s="1" t="s">
        <v>1649</v>
      </c>
      <c r="T1720">
        <v>373</v>
      </c>
    </row>
    <row r="1721" spans="1:20" x14ac:dyDescent="0.3">
      <c r="A1721" s="8">
        <v>39170</v>
      </c>
      <c r="B1721" s="8" t="s">
        <v>1647</v>
      </c>
      <c r="C1721" s="8" t="s">
        <v>1649</v>
      </c>
      <c r="D1721" s="9">
        <f t="shared" si="78"/>
        <v>496</v>
      </c>
      <c r="E1721" s="9">
        <f>LOOKUP(C1721,$X$3:$AA$4)</f>
        <v>10</v>
      </c>
      <c r="F1721" s="16">
        <f>INDEX($J$3:$N$7,MATCH(B1721,$J$3:$J$7,0),MATCH(C1721,$J$3:$N$3,0))</f>
        <v>0.05</v>
      </c>
      <c r="G1721" s="9">
        <f t="shared" si="79"/>
        <v>9.5</v>
      </c>
      <c r="H1721" s="9">
        <f>G1721*D1721</f>
        <v>4712</v>
      </c>
      <c r="I1721" s="22"/>
      <c r="P1721" s="1" t="str">
        <f t="shared" si="80"/>
        <v>39088DelhiChair</v>
      </c>
      <c r="Q1721" s="1">
        <v>39088</v>
      </c>
      <c r="R1721" s="1" t="s">
        <v>1646</v>
      </c>
      <c r="S1721" s="1" t="s">
        <v>1651</v>
      </c>
      <c r="T1721">
        <v>421</v>
      </c>
    </row>
    <row r="1722" spans="1:20" x14ac:dyDescent="0.3">
      <c r="A1722" s="8">
        <v>39170</v>
      </c>
      <c r="B1722" s="8" t="s">
        <v>1647</v>
      </c>
      <c r="C1722" s="8" t="s">
        <v>1650</v>
      </c>
      <c r="D1722" s="9">
        <f t="shared" si="78"/>
        <v>145</v>
      </c>
      <c r="E1722" s="9">
        <f>LOOKUP(C1722,$X$3:$AA$4)</f>
        <v>500</v>
      </c>
      <c r="F1722" s="16">
        <f>INDEX($J$3:$N$7,MATCH(B1722,$J$3:$J$7,0),MATCH(C1722,$J$3:$N$3,0))</f>
        <v>0.2</v>
      </c>
      <c r="G1722" s="9">
        <f t="shared" si="79"/>
        <v>400</v>
      </c>
      <c r="H1722" s="9">
        <f>G1722*D1722</f>
        <v>58000</v>
      </c>
      <c r="I1722" s="22"/>
      <c r="P1722" s="1" t="str">
        <f t="shared" si="80"/>
        <v>39150Delhiiphone</v>
      </c>
      <c r="Q1722" s="1">
        <v>39150</v>
      </c>
      <c r="R1722" s="1" t="s">
        <v>1646</v>
      </c>
      <c r="S1722" s="1" t="s">
        <v>1650</v>
      </c>
      <c r="T1722">
        <v>258</v>
      </c>
    </row>
    <row r="1723" spans="1:20" x14ac:dyDescent="0.3">
      <c r="A1723" s="8">
        <v>39170</v>
      </c>
      <c r="B1723" s="8" t="s">
        <v>1647</v>
      </c>
      <c r="C1723" s="8" t="s">
        <v>1651</v>
      </c>
      <c r="D1723" s="9">
        <f t="shared" si="78"/>
        <v>237</v>
      </c>
      <c r="E1723" s="9">
        <f>LOOKUP(C1723,$X$3:$AA$4)</f>
        <v>10</v>
      </c>
      <c r="F1723" s="16">
        <f>INDEX($J$3:$N$7,MATCH(B1723,$J$3:$J$7,0),MATCH(C1723,$J$3:$N$3,0))</f>
        <v>0.4</v>
      </c>
      <c r="G1723" s="9">
        <f t="shared" si="79"/>
        <v>6</v>
      </c>
      <c r="H1723" s="9">
        <f>G1723*D1723</f>
        <v>1422</v>
      </c>
      <c r="I1723" s="22"/>
      <c r="P1723" s="1" t="str">
        <f t="shared" si="80"/>
        <v>39072Agraiphone</v>
      </c>
      <c r="Q1723" s="1">
        <v>39072</v>
      </c>
      <c r="R1723" s="1" t="s">
        <v>1654</v>
      </c>
      <c r="S1723" s="1" t="s">
        <v>1650</v>
      </c>
      <c r="T1723">
        <v>460</v>
      </c>
    </row>
    <row r="1724" spans="1:20" x14ac:dyDescent="0.3">
      <c r="A1724" s="8">
        <v>39170</v>
      </c>
      <c r="B1724" s="8" t="s">
        <v>1653</v>
      </c>
      <c r="C1724" s="8" t="s">
        <v>1648</v>
      </c>
      <c r="D1724" s="9">
        <f t="shared" si="78"/>
        <v>195</v>
      </c>
      <c r="E1724" s="9">
        <f>LOOKUP(C1724,$X$3:$AA$4)</f>
        <v>200</v>
      </c>
      <c r="F1724" s="16">
        <f>INDEX($J$3:$N$7,MATCH(B1724,$J$3:$J$7,0),MATCH(C1724,$J$3:$N$3,0))</f>
        <v>0.09</v>
      </c>
      <c r="G1724" s="9">
        <f t="shared" si="79"/>
        <v>182</v>
      </c>
      <c r="H1724" s="9">
        <f>G1724*D1724</f>
        <v>35490</v>
      </c>
      <c r="I1724" s="22"/>
      <c r="P1724" s="1" t="str">
        <f t="shared" si="80"/>
        <v>39085MumbaiChair</v>
      </c>
      <c r="Q1724" s="1">
        <v>39085</v>
      </c>
      <c r="R1724" s="1" t="s">
        <v>1647</v>
      </c>
      <c r="S1724" s="1" t="s">
        <v>1651</v>
      </c>
      <c r="T1724">
        <v>307</v>
      </c>
    </row>
    <row r="1725" spans="1:20" x14ac:dyDescent="0.3">
      <c r="A1725" s="8">
        <v>39170</v>
      </c>
      <c r="B1725" s="8" t="s">
        <v>1653</v>
      </c>
      <c r="C1725" s="8" t="s">
        <v>1649</v>
      </c>
      <c r="D1725" s="9">
        <f t="shared" si="78"/>
        <v>233</v>
      </c>
      <c r="E1725" s="9">
        <f>LOOKUP(C1725,$X$3:$AA$4)</f>
        <v>10</v>
      </c>
      <c r="F1725" s="16">
        <f>INDEX($J$3:$N$7,MATCH(B1725,$J$3:$J$7,0),MATCH(C1725,$J$3:$N$3,0))</f>
        <v>0.08</v>
      </c>
      <c r="G1725" s="9">
        <f t="shared" si="79"/>
        <v>9.2000000000000011</v>
      </c>
      <c r="H1725" s="9">
        <f>G1725*D1725</f>
        <v>2143.6000000000004</v>
      </c>
      <c r="I1725" s="22"/>
      <c r="P1725" s="1" t="str">
        <f t="shared" si="80"/>
        <v>39096AgraBulb</v>
      </c>
      <c r="Q1725" s="1">
        <v>39096</v>
      </c>
      <c r="R1725" s="1" t="s">
        <v>1654</v>
      </c>
      <c r="S1725" s="1" t="s">
        <v>1649</v>
      </c>
      <c r="T1725">
        <v>264</v>
      </c>
    </row>
    <row r="1726" spans="1:20" x14ac:dyDescent="0.3">
      <c r="A1726" s="8">
        <v>39170</v>
      </c>
      <c r="B1726" s="8" t="s">
        <v>1653</v>
      </c>
      <c r="C1726" s="8" t="s">
        <v>1650</v>
      </c>
      <c r="D1726" s="9">
        <f t="shared" si="78"/>
        <v>119</v>
      </c>
      <c r="E1726" s="9">
        <f>LOOKUP(C1726,$X$3:$AA$4)</f>
        <v>500</v>
      </c>
      <c r="F1726" s="16">
        <f>INDEX($J$3:$N$7,MATCH(B1726,$J$3:$J$7,0),MATCH(C1726,$J$3:$N$3,0))</f>
        <v>0.2</v>
      </c>
      <c r="G1726" s="9">
        <f t="shared" si="79"/>
        <v>400</v>
      </c>
      <c r="H1726" s="9">
        <f>G1726*D1726</f>
        <v>47600</v>
      </c>
      <c r="I1726" s="22"/>
      <c r="P1726" s="1" t="str">
        <f t="shared" si="80"/>
        <v>39102Delhiiphone</v>
      </c>
      <c r="Q1726" s="1">
        <v>39102</v>
      </c>
      <c r="R1726" s="1" t="s">
        <v>1646</v>
      </c>
      <c r="S1726" s="1" t="s">
        <v>1650</v>
      </c>
      <c r="T1726">
        <v>251</v>
      </c>
    </row>
    <row r="1727" spans="1:20" x14ac:dyDescent="0.3">
      <c r="A1727" s="8">
        <v>39170</v>
      </c>
      <c r="B1727" s="8" t="s">
        <v>1653</v>
      </c>
      <c r="C1727" s="8" t="s">
        <v>1651</v>
      </c>
      <c r="D1727" s="9">
        <f t="shared" si="78"/>
        <v>479</v>
      </c>
      <c r="E1727" s="9">
        <f>LOOKUP(C1727,$X$3:$AA$4)</f>
        <v>10</v>
      </c>
      <c r="F1727" s="16">
        <f>INDEX($J$3:$N$7,MATCH(B1727,$J$3:$J$7,0),MATCH(C1727,$J$3:$N$3,0))</f>
        <v>0.36</v>
      </c>
      <c r="G1727" s="9">
        <f t="shared" si="79"/>
        <v>6.4</v>
      </c>
      <c r="H1727" s="9">
        <f>G1727*D1727</f>
        <v>3065.6000000000004</v>
      </c>
      <c r="I1727" s="22"/>
      <c r="P1727" s="1" t="str">
        <f t="shared" si="80"/>
        <v>39150Mumbaiiphone</v>
      </c>
      <c r="Q1727" s="1">
        <v>39150</v>
      </c>
      <c r="R1727" s="1" t="s">
        <v>1647</v>
      </c>
      <c r="S1727" s="1" t="s">
        <v>1650</v>
      </c>
      <c r="T1727">
        <v>193</v>
      </c>
    </row>
    <row r="1728" spans="1:20" x14ac:dyDescent="0.3">
      <c r="A1728" s="8">
        <v>39170</v>
      </c>
      <c r="B1728" s="8" t="s">
        <v>1654</v>
      </c>
      <c r="C1728" s="8" t="s">
        <v>1648</v>
      </c>
      <c r="D1728" s="9">
        <f t="shared" si="78"/>
        <v>242</v>
      </c>
      <c r="E1728" s="9">
        <f>LOOKUP(C1728,$X$3:$AA$4)</f>
        <v>200</v>
      </c>
      <c r="F1728" s="16">
        <f>INDEX($J$3:$N$7,MATCH(B1728,$J$3:$J$7,0),MATCH(C1728,$J$3:$N$3,0))</f>
        <v>0.05</v>
      </c>
      <c r="G1728" s="9">
        <f t="shared" si="79"/>
        <v>190</v>
      </c>
      <c r="H1728" s="9">
        <f>G1728*D1728</f>
        <v>45980</v>
      </c>
      <c r="I1728" s="22"/>
      <c r="P1728" s="1" t="str">
        <f t="shared" si="80"/>
        <v>39187JaipurLaptop</v>
      </c>
      <c r="Q1728" s="1">
        <v>39187</v>
      </c>
      <c r="R1728" s="1" t="s">
        <v>1653</v>
      </c>
      <c r="S1728" s="1" t="s">
        <v>1648</v>
      </c>
      <c r="T1728">
        <v>362</v>
      </c>
    </row>
    <row r="1729" spans="1:20" x14ac:dyDescent="0.3">
      <c r="A1729" s="8">
        <v>39170</v>
      </c>
      <c r="B1729" s="8" t="s">
        <v>1654</v>
      </c>
      <c r="C1729" s="8" t="s">
        <v>1649</v>
      </c>
      <c r="D1729" s="9">
        <f t="shared" si="78"/>
        <v>284</v>
      </c>
      <c r="E1729" s="9">
        <f>LOOKUP(C1729,$X$3:$AA$4)</f>
        <v>10</v>
      </c>
      <c r="F1729" s="16">
        <f>INDEX($J$3:$N$7,MATCH(B1729,$J$3:$J$7,0),MATCH(C1729,$J$3:$N$3,0))</f>
        <v>0.06</v>
      </c>
      <c r="G1729" s="9">
        <f t="shared" si="79"/>
        <v>9.3999999999999986</v>
      </c>
      <c r="H1729" s="9">
        <f>G1729*D1729</f>
        <v>2669.5999999999995</v>
      </c>
      <c r="I1729" s="22"/>
      <c r="P1729" s="1" t="str">
        <f t="shared" si="80"/>
        <v>39189Delhiiphone</v>
      </c>
      <c r="Q1729" s="1">
        <v>39189</v>
      </c>
      <c r="R1729" s="1" t="s">
        <v>1646</v>
      </c>
      <c r="S1729" s="1" t="s">
        <v>1650</v>
      </c>
      <c r="T1729">
        <v>214</v>
      </c>
    </row>
    <row r="1730" spans="1:20" x14ac:dyDescent="0.3">
      <c r="A1730" s="8">
        <v>39170</v>
      </c>
      <c r="B1730" s="8" t="s">
        <v>1654</v>
      </c>
      <c r="C1730" s="8" t="s">
        <v>1650</v>
      </c>
      <c r="D1730" s="9">
        <f t="shared" si="78"/>
        <v>178</v>
      </c>
      <c r="E1730" s="9">
        <f>LOOKUP(C1730,$X$3:$AA$4)</f>
        <v>500</v>
      </c>
      <c r="F1730" s="16">
        <f>INDEX($J$3:$N$7,MATCH(B1730,$J$3:$J$7,0),MATCH(C1730,$J$3:$N$3,0))</f>
        <v>0.25</v>
      </c>
      <c r="G1730" s="9">
        <f t="shared" si="79"/>
        <v>375</v>
      </c>
      <c r="H1730" s="9">
        <f>G1730*D1730</f>
        <v>66750</v>
      </c>
      <c r="I1730" s="22"/>
      <c r="P1730" s="1" t="str">
        <f t="shared" si="80"/>
        <v>39190Delhiiphone</v>
      </c>
      <c r="Q1730" s="1">
        <v>39190</v>
      </c>
      <c r="R1730" s="1" t="s">
        <v>1646</v>
      </c>
      <c r="S1730" s="1" t="s">
        <v>1650</v>
      </c>
      <c r="T1730">
        <v>187</v>
      </c>
    </row>
    <row r="1731" spans="1:20" x14ac:dyDescent="0.3">
      <c r="A1731" s="8">
        <v>39170</v>
      </c>
      <c r="B1731" s="8" t="s">
        <v>1654</v>
      </c>
      <c r="C1731" s="8" t="s">
        <v>1651</v>
      </c>
      <c r="D1731" s="9">
        <f t="shared" si="78"/>
        <v>373</v>
      </c>
      <c r="E1731" s="9">
        <f>LOOKUP(C1731,$X$3:$AA$4)</f>
        <v>10</v>
      </c>
      <c r="F1731" s="16">
        <f>INDEX($J$3:$N$7,MATCH(B1731,$J$3:$J$7,0),MATCH(C1731,$J$3:$N$3,0))</f>
        <v>0.4</v>
      </c>
      <c r="G1731" s="9">
        <f t="shared" si="79"/>
        <v>6</v>
      </c>
      <c r="H1731" s="9">
        <f>G1731*D1731</f>
        <v>2238</v>
      </c>
      <c r="I1731" s="22"/>
      <c r="P1731" s="1" t="str">
        <f t="shared" si="80"/>
        <v>39181AgraChair</v>
      </c>
      <c r="Q1731" s="1">
        <v>39181</v>
      </c>
      <c r="R1731" s="1" t="s">
        <v>1654</v>
      </c>
      <c r="S1731" s="1" t="s">
        <v>1651</v>
      </c>
      <c r="T1731">
        <v>116</v>
      </c>
    </row>
    <row r="1732" spans="1:20" x14ac:dyDescent="0.3">
      <c r="A1732" s="8">
        <v>39171</v>
      </c>
      <c r="B1732" s="8" t="s">
        <v>1646</v>
      </c>
      <c r="C1732" s="8" t="s">
        <v>1648</v>
      </c>
      <c r="D1732" s="9">
        <f t="shared" si="78"/>
        <v>272</v>
      </c>
      <c r="E1732" s="9">
        <f>LOOKUP(C1732,$X$3:$AA$4)</f>
        <v>200</v>
      </c>
      <c r="F1732" s="16">
        <f>INDEX($J$3:$N$7,MATCH(B1732,$J$3:$J$7,0),MATCH(C1732,$J$3:$N$3,0))</f>
        <v>0.13</v>
      </c>
      <c r="G1732" s="9">
        <f t="shared" si="79"/>
        <v>174</v>
      </c>
      <c r="H1732" s="9">
        <f>G1732*D1732</f>
        <v>47328</v>
      </c>
      <c r="I1732" s="22"/>
      <c r="P1732" s="1" t="str">
        <f t="shared" si="80"/>
        <v>39123JaipurBulb</v>
      </c>
      <c r="Q1732" s="1">
        <v>39123</v>
      </c>
      <c r="R1732" s="1" t="s">
        <v>1653</v>
      </c>
      <c r="S1732" s="1" t="s">
        <v>1649</v>
      </c>
      <c r="T1732">
        <v>491</v>
      </c>
    </row>
    <row r="1733" spans="1:20" x14ac:dyDescent="0.3">
      <c r="A1733" s="8">
        <v>39171</v>
      </c>
      <c r="B1733" s="8" t="s">
        <v>1646</v>
      </c>
      <c r="C1733" s="8" t="s">
        <v>1649</v>
      </c>
      <c r="D1733" s="9">
        <f t="shared" ref="D1733:D1796" si="81">VLOOKUP(A1733&amp;B1733&amp;C1733,$P$4:$T$2061,5,0)</f>
        <v>198</v>
      </c>
      <c r="E1733" s="9">
        <f>LOOKUP(C1733,$X$3:$AA$4)</f>
        <v>10</v>
      </c>
      <c r="F1733" s="16">
        <f>INDEX($J$3:$N$7,MATCH(B1733,$J$3:$J$7,0),MATCH(C1733,$J$3:$N$3,0))</f>
        <v>0.09</v>
      </c>
      <c r="G1733" s="9">
        <f t="shared" ref="G1733:G1796" si="82">E1733*(1-F1733)</f>
        <v>9.1</v>
      </c>
      <c r="H1733" s="9">
        <f>G1733*D1733</f>
        <v>1801.8</v>
      </c>
      <c r="I1733" s="22"/>
      <c r="P1733" s="1" t="str">
        <f t="shared" ref="P1733:P1796" si="83">Q1733&amp;R1733&amp;S1733</f>
        <v>39148DelhiLaptop</v>
      </c>
      <c r="Q1733" s="1">
        <v>39148</v>
      </c>
      <c r="R1733" s="1" t="s">
        <v>1646</v>
      </c>
      <c r="S1733" s="1" t="s">
        <v>1648</v>
      </c>
      <c r="T1733">
        <v>319</v>
      </c>
    </row>
    <row r="1734" spans="1:20" x14ac:dyDescent="0.3">
      <c r="A1734" s="8">
        <v>39171</v>
      </c>
      <c r="B1734" s="8" t="s">
        <v>1646</v>
      </c>
      <c r="C1734" s="8" t="s">
        <v>1650</v>
      </c>
      <c r="D1734" s="9">
        <f t="shared" si="81"/>
        <v>439</v>
      </c>
      <c r="E1734" s="9">
        <f>LOOKUP(C1734,$X$3:$AA$4)</f>
        <v>500</v>
      </c>
      <c r="F1734" s="16">
        <f>INDEX($J$3:$N$7,MATCH(B1734,$J$3:$J$7,0),MATCH(C1734,$J$3:$N$3,0))</f>
        <v>0.24</v>
      </c>
      <c r="G1734" s="9">
        <f t="shared" si="82"/>
        <v>380</v>
      </c>
      <c r="H1734" s="9">
        <f>G1734*D1734</f>
        <v>166820</v>
      </c>
      <c r="I1734" s="22"/>
      <c r="P1734" s="1" t="str">
        <f t="shared" si="83"/>
        <v>39167AgraLaptop</v>
      </c>
      <c r="Q1734" s="1">
        <v>39167</v>
      </c>
      <c r="R1734" s="1" t="s">
        <v>1654</v>
      </c>
      <c r="S1734" s="1" t="s">
        <v>1648</v>
      </c>
      <c r="T1734">
        <v>489</v>
      </c>
    </row>
    <row r="1735" spans="1:20" x14ac:dyDescent="0.3">
      <c r="A1735" s="8">
        <v>39171</v>
      </c>
      <c r="B1735" s="8" t="s">
        <v>1646</v>
      </c>
      <c r="C1735" s="8" t="s">
        <v>1651</v>
      </c>
      <c r="D1735" s="9">
        <f t="shared" si="81"/>
        <v>175</v>
      </c>
      <c r="E1735" s="9">
        <f>LOOKUP(C1735,$X$3:$AA$4)</f>
        <v>10</v>
      </c>
      <c r="F1735" s="16">
        <f>INDEX($J$3:$N$7,MATCH(B1735,$J$3:$J$7,0),MATCH(C1735,$J$3:$N$3,0))</f>
        <v>0.33</v>
      </c>
      <c r="G1735" s="9">
        <f t="shared" si="82"/>
        <v>6.6999999999999993</v>
      </c>
      <c r="H1735" s="9">
        <f>G1735*D1735</f>
        <v>1172.4999999999998</v>
      </c>
      <c r="I1735" s="22"/>
      <c r="P1735" s="1" t="str">
        <f t="shared" si="83"/>
        <v>39172Agraiphone</v>
      </c>
      <c r="Q1735" s="1">
        <v>39172</v>
      </c>
      <c r="R1735" s="1" t="s">
        <v>1654</v>
      </c>
      <c r="S1735" s="1" t="s">
        <v>1650</v>
      </c>
      <c r="T1735">
        <v>241</v>
      </c>
    </row>
    <row r="1736" spans="1:20" x14ac:dyDescent="0.3">
      <c r="A1736" s="8">
        <v>39171</v>
      </c>
      <c r="B1736" s="8" t="s">
        <v>1647</v>
      </c>
      <c r="C1736" s="8" t="s">
        <v>1648</v>
      </c>
      <c r="D1736" s="9">
        <f t="shared" si="81"/>
        <v>287</v>
      </c>
      <c r="E1736" s="9">
        <f>LOOKUP(C1736,$X$3:$AA$4)</f>
        <v>200</v>
      </c>
      <c r="F1736" s="16">
        <f>INDEX($J$3:$N$7,MATCH(B1736,$J$3:$J$7,0),MATCH(C1736,$J$3:$N$3,0))</f>
        <v>0.1</v>
      </c>
      <c r="G1736" s="9">
        <f t="shared" si="82"/>
        <v>180</v>
      </c>
      <c r="H1736" s="9">
        <f>G1736*D1736</f>
        <v>51660</v>
      </c>
      <c r="I1736" s="22"/>
      <c r="P1736" s="1" t="str">
        <f t="shared" si="83"/>
        <v>39133JaipurLaptop</v>
      </c>
      <c r="Q1736" s="1">
        <v>39133</v>
      </c>
      <c r="R1736" s="1" t="s">
        <v>1653</v>
      </c>
      <c r="S1736" s="1" t="s">
        <v>1648</v>
      </c>
      <c r="T1736">
        <v>127</v>
      </c>
    </row>
    <row r="1737" spans="1:20" x14ac:dyDescent="0.3">
      <c r="A1737" s="8">
        <v>39171</v>
      </c>
      <c r="B1737" s="8" t="s">
        <v>1647</v>
      </c>
      <c r="C1737" s="8" t="s">
        <v>1649</v>
      </c>
      <c r="D1737" s="9">
        <f t="shared" si="81"/>
        <v>297</v>
      </c>
      <c r="E1737" s="9">
        <f>LOOKUP(C1737,$X$3:$AA$4)</f>
        <v>10</v>
      </c>
      <c r="F1737" s="16">
        <f>INDEX($J$3:$N$7,MATCH(B1737,$J$3:$J$7,0),MATCH(C1737,$J$3:$N$3,0))</f>
        <v>0.05</v>
      </c>
      <c r="G1737" s="9">
        <f t="shared" si="82"/>
        <v>9.5</v>
      </c>
      <c r="H1737" s="9">
        <f>G1737*D1737</f>
        <v>2821.5</v>
      </c>
      <c r="I1737" s="22"/>
      <c r="P1737" s="1" t="str">
        <f t="shared" si="83"/>
        <v>39064DelhiLaptop</v>
      </c>
      <c r="Q1737" s="1">
        <v>39064</v>
      </c>
      <c r="R1737" s="1" t="s">
        <v>1646</v>
      </c>
      <c r="S1737" s="1" t="s">
        <v>1648</v>
      </c>
      <c r="T1737">
        <v>393</v>
      </c>
    </row>
    <row r="1738" spans="1:20" x14ac:dyDescent="0.3">
      <c r="A1738" s="8">
        <v>39171</v>
      </c>
      <c r="B1738" s="8" t="s">
        <v>1647</v>
      </c>
      <c r="C1738" s="8" t="s">
        <v>1650</v>
      </c>
      <c r="D1738" s="9">
        <f t="shared" si="81"/>
        <v>230</v>
      </c>
      <c r="E1738" s="9">
        <f>LOOKUP(C1738,$X$3:$AA$4)</f>
        <v>500</v>
      </c>
      <c r="F1738" s="16">
        <f>INDEX($J$3:$N$7,MATCH(B1738,$J$3:$J$7,0),MATCH(C1738,$J$3:$N$3,0))</f>
        <v>0.2</v>
      </c>
      <c r="G1738" s="9">
        <f t="shared" si="82"/>
        <v>400</v>
      </c>
      <c r="H1738" s="9">
        <f>G1738*D1738</f>
        <v>92000</v>
      </c>
      <c r="I1738" s="22"/>
      <c r="P1738" s="1" t="str">
        <f t="shared" si="83"/>
        <v>39078AgraBulb</v>
      </c>
      <c r="Q1738" s="1">
        <v>39078</v>
      </c>
      <c r="R1738" s="1" t="s">
        <v>1654</v>
      </c>
      <c r="S1738" s="1" t="s">
        <v>1649</v>
      </c>
      <c r="T1738">
        <v>129</v>
      </c>
    </row>
    <row r="1739" spans="1:20" x14ac:dyDescent="0.3">
      <c r="A1739" s="8">
        <v>39171</v>
      </c>
      <c r="B1739" s="8" t="s">
        <v>1647</v>
      </c>
      <c r="C1739" s="8" t="s">
        <v>1651</v>
      </c>
      <c r="D1739" s="9">
        <f t="shared" si="81"/>
        <v>145</v>
      </c>
      <c r="E1739" s="9">
        <f>LOOKUP(C1739,$X$3:$AA$4)</f>
        <v>10</v>
      </c>
      <c r="F1739" s="16">
        <f>INDEX($J$3:$N$7,MATCH(B1739,$J$3:$J$7,0),MATCH(C1739,$J$3:$N$3,0))</f>
        <v>0.4</v>
      </c>
      <c r="G1739" s="9">
        <f t="shared" si="82"/>
        <v>6</v>
      </c>
      <c r="H1739" s="9">
        <f>G1739*D1739</f>
        <v>870</v>
      </c>
      <c r="I1739" s="22"/>
      <c r="P1739" s="1" t="str">
        <f t="shared" si="83"/>
        <v>39113Mumbaiiphone</v>
      </c>
      <c r="Q1739" s="1">
        <v>39113</v>
      </c>
      <c r="R1739" s="1" t="s">
        <v>1647</v>
      </c>
      <c r="S1739" s="1" t="s">
        <v>1650</v>
      </c>
      <c r="T1739">
        <v>324</v>
      </c>
    </row>
    <row r="1740" spans="1:20" x14ac:dyDescent="0.3">
      <c r="A1740" s="8">
        <v>39171</v>
      </c>
      <c r="B1740" s="8" t="s">
        <v>1653</v>
      </c>
      <c r="C1740" s="8" t="s">
        <v>1648</v>
      </c>
      <c r="D1740" s="9">
        <f t="shared" si="81"/>
        <v>435</v>
      </c>
      <c r="E1740" s="9">
        <f>LOOKUP(C1740,$X$3:$AA$4)</f>
        <v>200</v>
      </c>
      <c r="F1740" s="16">
        <f>INDEX($J$3:$N$7,MATCH(B1740,$J$3:$J$7,0),MATCH(C1740,$J$3:$N$3,0))</f>
        <v>0.09</v>
      </c>
      <c r="G1740" s="9">
        <f t="shared" si="82"/>
        <v>182</v>
      </c>
      <c r="H1740" s="9">
        <f>G1740*D1740</f>
        <v>79170</v>
      </c>
      <c r="I1740" s="22"/>
      <c r="P1740" s="1" t="str">
        <f t="shared" si="83"/>
        <v>39135Jaipuriphone</v>
      </c>
      <c r="Q1740" s="1">
        <v>39135</v>
      </c>
      <c r="R1740" s="1" t="s">
        <v>1653</v>
      </c>
      <c r="S1740" s="1" t="s">
        <v>1650</v>
      </c>
      <c r="T1740">
        <v>437</v>
      </c>
    </row>
    <row r="1741" spans="1:20" x14ac:dyDescent="0.3">
      <c r="A1741" s="8">
        <v>39171</v>
      </c>
      <c r="B1741" s="8" t="s">
        <v>1653</v>
      </c>
      <c r="C1741" s="8" t="s">
        <v>1649</v>
      </c>
      <c r="D1741" s="9">
        <f t="shared" si="81"/>
        <v>498</v>
      </c>
      <c r="E1741" s="9">
        <f>LOOKUP(C1741,$X$3:$AA$4)</f>
        <v>10</v>
      </c>
      <c r="F1741" s="16">
        <f>INDEX($J$3:$N$7,MATCH(B1741,$J$3:$J$7,0),MATCH(C1741,$J$3:$N$3,0))</f>
        <v>0.08</v>
      </c>
      <c r="G1741" s="9">
        <f t="shared" si="82"/>
        <v>9.2000000000000011</v>
      </c>
      <c r="H1741" s="9">
        <f>G1741*D1741</f>
        <v>4581.6000000000004</v>
      </c>
      <c r="I1741" s="22"/>
      <c r="P1741" s="1" t="str">
        <f t="shared" si="83"/>
        <v>39112DelhiLaptop</v>
      </c>
      <c r="Q1741" s="1">
        <v>39112</v>
      </c>
      <c r="R1741" s="1" t="s">
        <v>1646</v>
      </c>
      <c r="S1741" s="1" t="s">
        <v>1648</v>
      </c>
      <c r="T1741">
        <v>226</v>
      </c>
    </row>
    <row r="1742" spans="1:20" x14ac:dyDescent="0.3">
      <c r="A1742" s="8">
        <v>39171</v>
      </c>
      <c r="B1742" s="8" t="s">
        <v>1653</v>
      </c>
      <c r="C1742" s="8" t="s">
        <v>1650</v>
      </c>
      <c r="D1742" s="9">
        <f t="shared" si="81"/>
        <v>385</v>
      </c>
      <c r="E1742" s="9">
        <f>LOOKUP(C1742,$X$3:$AA$4)</f>
        <v>500</v>
      </c>
      <c r="F1742" s="16">
        <f>INDEX($J$3:$N$7,MATCH(B1742,$J$3:$J$7,0),MATCH(C1742,$J$3:$N$3,0))</f>
        <v>0.2</v>
      </c>
      <c r="G1742" s="9">
        <f t="shared" si="82"/>
        <v>400</v>
      </c>
      <c r="H1742" s="9">
        <f>G1742*D1742</f>
        <v>154000</v>
      </c>
      <c r="I1742" s="22"/>
      <c r="P1742" s="1" t="str">
        <f t="shared" si="83"/>
        <v>39129JaipurChair</v>
      </c>
      <c r="Q1742" s="1">
        <v>39129</v>
      </c>
      <c r="R1742" s="1" t="s">
        <v>1653</v>
      </c>
      <c r="S1742" s="1" t="s">
        <v>1651</v>
      </c>
      <c r="T1742">
        <v>190</v>
      </c>
    </row>
    <row r="1743" spans="1:20" x14ac:dyDescent="0.3">
      <c r="A1743" s="8">
        <v>39171</v>
      </c>
      <c r="B1743" s="8" t="s">
        <v>1653</v>
      </c>
      <c r="C1743" s="8" t="s">
        <v>1651</v>
      </c>
      <c r="D1743" s="9">
        <f t="shared" si="81"/>
        <v>127</v>
      </c>
      <c r="E1743" s="9">
        <f>LOOKUP(C1743,$X$3:$AA$4)</f>
        <v>10</v>
      </c>
      <c r="F1743" s="16">
        <f>INDEX($J$3:$N$7,MATCH(B1743,$J$3:$J$7,0),MATCH(C1743,$J$3:$N$3,0))</f>
        <v>0.36</v>
      </c>
      <c r="G1743" s="9">
        <f t="shared" si="82"/>
        <v>6.4</v>
      </c>
      <c r="H1743" s="9">
        <f>G1743*D1743</f>
        <v>812.80000000000007</v>
      </c>
      <c r="I1743" s="22"/>
      <c r="P1743" s="1" t="str">
        <f t="shared" si="83"/>
        <v>39130Mumbaiiphone</v>
      </c>
      <c r="Q1743" s="1">
        <v>39130</v>
      </c>
      <c r="R1743" s="1" t="s">
        <v>1647</v>
      </c>
      <c r="S1743" s="1" t="s">
        <v>1650</v>
      </c>
      <c r="T1743">
        <v>344</v>
      </c>
    </row>
    <row r="1744" spans="1:20" x14ac:dyDescent="0.3">
      <c r="A1744" s="8">
        <v>39171</v>
      </c>
      <c r="B1744" s="8" t="s">
        <v>1654</v>
      </c>
      <c r="C1744" s="8" t="s">
        <v>1648</v>
      </c>
      <c r="D1744" s="9">
        <f t="shared" si="81"/>
        <v>482</v>
      </c>
      <c r="E1744" s="9">
        <f>LOOKUP(C1744,$X$3:$AA$4)</f>
        <v>200</v>
      </c>
      <c r="F1744" s="16">
        <f>INDEX($J$3:$N$7,MATCH(B1744,$J$3:$J$7,0),MATCH(C1744,$J$3:$N$3,0))</f>
        <v>0.05</v>
      </c>
      <c r="G1744" s="9">
        <f t="shared" si="82"/>
        <v>190</v>
      </c>
      <c r="H1744" s="9">
        <f>G1744*D1744</f>
        <v>91580</v>
      </c>
      <c r="I1744" s="22"/>
      <c r="P1744" s="1" t="str">
        <f t="shared" si="83"/>
        <v>39082Jaipuriphone</v>
      </c>
      <c r="Q1744" s="1">
        <v>39082</v>
      </c>
      <c r="R1744" s="1" t="s">
        <v>1653</v>
      </c>
      <c r="S1744" s="1" t="s">
        <v>1650</v>
      </c>
      <c r="T1744">
        <v>144</v>
      </c>
    </row>
    <row r="1745" spans="1:20" x14ac:dyDescent="0.3">
      <c r="A1745" s="8">
        <v>39171</v>
      </c>
      <c r="B1745" s="8" t="s">
        <v>1654</v>
      </c>
      <c r="C1745" s="8" t="s">
        <v>1649</v>
      </c>
      <c r="D1745" s="9">
        <f t="shared" si="81"/>
        <v>348</v>
      </c>
      <c r="E1745" s="9">
        <f>LOOKUP(C1745,$X$3:$AA$4)</f>
        <v>10</v>
      </c>
      <c r="F1745" s="16">
        <f>INDEX($J$3:$N$7,MATCH(B1745,$J$3:$J$7,0),MATCH(C1745,$J$3:$N$3,0))</f>
        <v>0.06</v>
      </c>
      <c r="G1745" s="9">
        <f t="shared" si="82"/>
        <v>9.3999999999999986</v>
      </c>
      <c r="H1745" s="9">
        <f>G1745*D1745</f>
        <v>3271.1999999999994</v>
      </c>
      <c r="I1745" s="22"/>
      <c r="P1745" s="1" t="str">
        <f t="shared" si="83"/>
        <v>39072JaipurBulb</v>
      </c>
      <c r="Q1745" s="1">
        <v>39072</v>
      </c>
      <c r="R1745" s="1" t="s">
        <v>1653</v>
      </c>
      <c r="S1745" s="1" t="s">
        <v>1649</v>
      </c>
      <c r="T1745">
        <v>103</v>
      </c>
    </row>
    <row r="1746" spans="1:20" x14ac:dyDescent="0.3">
      <c r="A1746" s="8">
        <v>39171</v>
      </c>
      <c r="B1746" s="8" t="s">
        <v>1654</v>
      </c>
      <c r="C1746" s="8" t="s">
        <v>1650</v>
      </c>
      <c r="D1746" s="9">
        <f t="shared" si="81"/>
        <v>168</v>
      </c>
      <c r="E1746" s="9">
        <f>LOOKUP(C1746,$X$3:$AA$4)</f>
        <v>500</v>
      </c>
      <c r="F1746" s="16">
        <f>INDEX($J$3:$N$7,MATCH(B1746,$J$3:$J$7,0),MATCH(C1746,$J$3:$N$3,0))</f>
        <v>0.25</v>
      </c>
      <c r="G1746" s="9">
        <f t="shared" si="82"/>
        <v>375</v>
      </c>
      <c r="H1746" s="9">
        <f>G1746*D1746</f>
        <v>63000</v>
      </c>
      <c r="I1746" s="22"/>
      <c r="P1746" s="1" t="str">
        <f t="shared" si="83"/>
        <v>39154DelhiChair</v>
      </c>
      <c r="Q1746" s="1">
        <v>39154</v>
      </c>
      <c r="R1746" s="1" t="s">
        <v>1646</v>
      </c>
      <c r="S1746" s="1" t="s">
        <v>1651</v>
      </c>
      <c r="T1746">
        <v>174</v>
      </c>
    </row>
    <row r="1747" spans="1:20" x14ac:dyDescent="0.3">
      <c r="A1747" s="8">
        <v>39171</v>
      </c>
      <c r="B1747" s="8" t="s">
        <v>1654</v>
      </c>
      <c r="C1747" s="8" t="s">
        <v>1651</v>
      </c>
      <c r="D1747" s="9">
        <f t="shared" si="81"/>
        <v>341</v>
      </c>
      <c r="E1747" s="9">
        <f>LOOKUP(C1747,$X$3:$AA$4)</f>
        <v>10</v>
      </c>
      <c r="F1747" s="16">
        <f>INDEX($J$3:$N$7,MATCH(B1747,$J$3:$J$7,0),MATCH(C1747,$J$3:$N$3,0))</f>
        <v>0.4</v>
      </c>
      <c r="G1747" s="9">
        <f t="shared" si="82"/>
        <v>6</v>
      </c>
      <c r="H1747" s="9">
        <f>G1747*D1747</f>
        <v>2046</v>
      </c>
      <c r="I1747" s="22"/>
      <c r="P1747" s="1" t="str">
        <f t="shared" si="83"/>
        <v>39077Mumbaiiphone</v>
      </c>
      <c r="Q1747" s="1">
        <v>39077</v>
      </c>
      <c r="R1747" s="1" t="s">
        <v>1647</v>
      </c>
      <c r="S1747" s="1" t="s">
        <v>1650</v>
      </c>
      <c r="T1747">
        <v>405</v>
      </c>
    </row>
    <row r="1748" spans="1:20" x14ac:dyDescent="0.3">
      <c r="A1748" s="8">
        <v>39172</v>
      </c>
      <c r="B1748" s="8" t="s">
        <v>1646</v>
      </c>
      <c r="C1748" s="8" t="s">
        <v>1648</v>
      </c>
      <c r="D1748" s="9">
        <f t="shared" si="81"/>
        <v>444</v>
      </c>
      <c r="E1748" s="9">
        <f>LOOKUP(C1748,$X$3:$AA$4)</f>
        <v>200</v>
      </c>
      <c r="F1748" s="16">
        <f>INDEX($J$3:$N$7,MATCH(B1748,$J$3:$J$7,0),MATCH(C1748,$J$3:$N$3,0))</f>
        <v>0.13</v>
      </c>
      <c r="G1748" s="9">
        <f t="shared" si="82"/>
        <v>174</v>
      </c>
      <c r="H1748" s="9">
        <f>G1748*D1748</f>
        <v>77256</v>
      </c>
      <c r="I1748" s="22"/>
      <c r="P1748" s="1" t="str">
        <f t="shared" si="83"/>
        <v>39142AgraBulb</v>
      </c>
      <c r="Q1748" s="1">
        <v>39142</v>
      </c>
      <c r="R1748" s="1" t="s">
        <v>1654</v>
      </c>
      <c r="S1748" s="1" t="s">
        <v>1649</v>
      </c>
      <c r="T1748">
        <v>381</v>
      </c>
    </row>
    <row r="1749" spans="1:20" x14ac:dyDescent="0.3">
      <c r="A1749" s="8">
        <v>39172</v>
      </c>
      <c r="B1749" s="8" t="s">
        <v>1646</v>
      </c>
      <c r="C1749" s="8" t="s">
        <v>1649</v>
      </c>
      <c r="D1749" s="9">
        <f t="shared" si="81"/>
        <v>429</v>
      </c>
      <c r="E1749" s="9">
        <f>LOOKUP(C1749,$X$3:$AA$4)</f>
        <v>10</v>
      </c>
      <c r="F1749" s="16">
        <f>INDEX($J$3:$N$7,MATCH(B1749,$J$3:$J$7,0),MATCH(C1749,$J$3:$N$3,0))</f>
        <v>0.09</v>
      </c>
      <c r="G1749" s="9">
        <f t="shared" si="82"/>
        <v>9.1</v>
      </c>
      <c r="H1749" s="9">
        <f>G1749*D1749</f>
        <v>3903.8999999999996</v>
      </c>
      <c r="I1749" s="22"/>
      <c r="P1749" s="1" t="str">
        <f t="shared" si="83"/>
        <v>39150Jaipuriphone</v>
      </c>
      <c r="Q1749" s="1">
        <v>39150</v>
      </c>
      <c r="R1749" s="1" t="s">
        <v>1653</v>
      </c>
      <c r="S1749" s="1" t="s">
        <v>1650</v>
      </c>
      <c r="T1749">
        <v>240</v>
      </c>
    </row>
    <row r="1750" spans="1:20" x14ac:dyDescent="0.3">
      <c r="A1750" s="8">
        <v>39172</v>
      </c>
      <c r="B1750" s="8" t="s">
        <v>1646</v>
      </c>
      <c r="C1750" s="8" t="s">
        <v>1650</v>
      </c>
      <c r="D1750" s="9">
        <f t="shared" si="81"/>
        <v>389</v>
      </c>
      <c r="E1750" s="9">
        <f>LOOKUP(C1750,$X$3:$AA$4)</f>
        <v>500</v>
      </c>
      <c r="F1750" s="16">
        <f>INDEX($J$3:$N$7,MATCH(B1750,$J$3:$J$7,0),MATCH(C1750,$J$3:$N$3,0))</f>
        <v>0.24</v>
      </c>
      <c r="G1750" s="9">
        <f t="shared" si="82"/>
        <v>380</v>
      </c>
      <c r="H1750" s="9">
        <f>G1750*D1750</f>
        <v>147820</v>
      </c>
      <c r="I1750" s="22"/>
      <c r="P1750" s="1" t="str">
        <f t="shared" si="83"/>
        <v>39174Agraiphone</v>
      </c>
      <c r="Q1750" s="1">
        <v>39174</v>
      </c>
      <c r="R1750" s="1" t="s">
        <v>1654</v>
      </c>
      <c r="S1750" s="1" t="s">
        <v>1650</v>
      </c>
      <c r="T1750">
        <v>203</v>
      </c>
    </row>
    <row r="1751" spans="1:20" x14ac:dyDescent="0.3">
      <c r="A1751" s="8">
        <v>39172</v>
      </c>
      <c r="B1751" s="8" t="s">
        <v>1646</v>
      </c>
      <c r="C1751" s="8" t="s">
        <v>1651</v>
      </c>
      <c r="D1751" s="9">
        <f t="shared" si="81"/>
        <v>377</v>
      </c>
      <c r="E1751" s="9">
        <f>LOOKUP(C1751,$X$3:$AA$4)</f>
        <v>10</v>
      </c>
      <c r="F1751" s="16">
        <f>INDEX($J$3:$N$7,MATCH(B1751,$J$3:$J$7,0),MATCH(C1751,$J$3:$N$3,0))</f>
        <v>0.33</v>
      </c>
      <c r="G1751" s="9">
        <f t="shared" si="82"/>
        <v>6.6999999999999993</v>
      </c>
      <c r="H1751" s="9">
        <f>G1751*D1751</f>
        <v>2525.8999999999996</v>
      </c>
      <c r="I1751" s="22"/>
      <c r="P1751" s="1" t="str">
        <f t="shared" si="83"/>
        <v>39169JaipurLaptop</v>
      </c>
      <c r="Q1751" s="1">
        <v>39169</v>
      </c>
      <c r="R1751" s="1" t="s">
        <v>1653</v>
      </c>
      <c r="S1751" s="1" t="s">
        <v>1648</v>
      </c>
      <c r="T1751">
        <v>450</v>
      </c>
    </row>
    <row r="1752" spans="1:20" x14ac:dyDescent="0.3">
      <c r="A1752" s="8">
        <v>39172</v>
      </c>
      <c r="B1752" s="8" t="s">
        <v>1647</v>
      </c>
      <c r="C1752" s="8" t="s">
        <v>1648</v>
      </c>
      <c r="D1752" s="9">
        <f t="shared" si="81"/>
        <v>157</v>
      </c>
      <c r="E1752" s="9">
        <f>LOOKUP(C1752,$X$3:$AA$4)</f>
        <v>200</v>
      </c>
      <c r="F1752" s="16">
        <f>INDEX($J$3:$N$7,MATCH(B1752,$J$3:$J$7,0),MATCH(C1752,$J$3:$N$3,0))</f>
        <v>0.1</v>
      </c>
      <c r="G1752" s="9">
        <f t="shared" si="82"/>
        <v>180</v>
      </c>
      <c r="H1752" s="9">
        <f>G1752*D1752</f>
        <v>28260</v>
      </c>
      <c r="I1752" s="22"/>
      <c r="P1752" s="1" t="str">
        <f t="shared" si="83"/>
        <v>39181AgraLaptop</v>
      </c>
      <c r="Q1752" s="1">
        <v>39181</v>
      </c>
      <c r="R1752" s="1" t="s">
        <v>1654</v>
      </c>
      <c r="S1752" s="1" t="s">
        <v>1648</v>
      </c>
      <c r="T1752">
        <v>176</v>
      </c>
    </row>
    <row r="1753" spans="1:20" x14ac:dyDescent="0.3">
      <c r="A1753" s="8">
        <v>39172</v>
      </c>
      <c r="B1753" s="8" t="s">
        <v>1647</v>
      </c>
      <c r="C1753" s="8" t="s">
        <v>1649</v>
      </c>
      <c r="D1753" s="9">
        <f t="shared" si="81"/>
        <v>401</v>
      </c>
      <c r="E1753" s="9">
        <f>LOOKUP(C1753,$X$3:$AA$4)</f>
        <v>10</v>
      </c>
      <c r="F1753" s="16">
        <f>INDEX($J$3:$N$7,MATCH(B1753,$J$3:$J$7,0),MATCH(C1753,$J$3:$N$3,0))</f>
        <v>0.05</v>
      </c>
      <c r="G1753" s="9">
        <f t="shared" si="82"/>
        <v>9.5</v>
      </c>
      <c r="H1753" s="9">
        <f>G1753*D1753</f>
        <v>3809.5</v>
      </c>
      <c r="I1753" s="22"/>
      <c r="P1753" s="1" t="str">
        <f t="shared" si="83"/>
        <v>39123AgraBulb</v>
      </c>
      <c r="Q1753" s="1">
        <v>39123</v>
      </c>
      <c r="R1753" s="1" t="s">
        <v>1654</v>
      </c>
      <c r="S1753" s="1" t="s">
        <v>1649</v>
      </c>
      <c r="T1753">
        <v>484</v>
      </c>
    </row>
    <row r="1754" spans="1:20" x14ac:dyDescent="0.3">
      <c r="A1754" s="8">
        <v>39172</v>
      </c>
      <c r="B1754" s="8" t="s">
        <v>1647</v>
      </c>
      <c r="C1754" s="8" t="s">
        <v>1650</v>
      </c>
      <c r="D1754" s="9">
        <f t="shared" si="81"/>
        <v>461</v>
      </c>
      <c r="E1754" s="9">
        <f>LOOKUP(C1754,$X$3:$AA$4)</f>
        <v>500</v>
      </c>
      <c r="F1754" s="16">
        <f>INDEX($J$3:$N$7,MATCH(B1754,$J$3:$J$7,0),MATCH(C1754,$J$3:$N$3,0))</f>
        <v>0.2</v>
      </c>
      <c r="G1754" s="9">
        <f t="shared" si="82"/>
        <v>400</v>
      </c>
      <c r="H1754" s="9">
        <f>G1754*D1754</f>
        <v>184400</v>
      </c>
      <c r="I1754" s="22"/>
      <c r="P1754" s="1" t="str">
        <f t="shared" si="83"/>
        <v>39190JaipurChair</v>
      </c>
      <c r="Q1754" s="1">
        <v>39190</v>
      </c>
      <c r="R1754" s="1" t="s">
        <v>1653</v>
      </c>
      <c r="S1754" s="1" t="s">
        <v>1651</v>
      </c>
      <c r="T1754">
        <v>105</v>
      </c>
    </row>
    <row r="1755" spans="1:20" x14ac:dyDescent="0.3">
      <c r="A1755" s="8">
        <v>39172</v>
      </c>
      <c r="B1755" s="8" t="s">
        <v>1647</v>
      </c>
      <c r="C1755" s="8" t="s">
        <v>1651</v>
      </c>
      <c r="D1755" s="9">
        <f t="shared" si="81"/>
        <v>163</v>
      </c>
      <c r="E1755" s="9">
        <f>LOOKUP(C1755,$X$3:$AA$4)</f>
        <v>10</v>
      </c>
      <c r="F1755" s="16">
        <f>INDEX($J$3:$N$7,MATCH(B1755,$J$3:$J$7,0),MATCH(C1755,$J$3:$N$3,0))</f>
        <v>0.4</v>
      </c>
      <c r="G1755" s="9">
        <f t="shared" si="82"/>
        <v>6</v>
      </c>
      <c r="H1755" s="9">
        <f>G1755*D1755</f>
        <v>978</v>
      </c>
      <c r="I1755" s="22"/>
      <c r="P1755" s="1" t="str">
        <f t="shared" si="83"/>
        <v>39167DelhiLaptop</v>
      </c>
      <c r="Q1755" s="1">
        <v>39167</v>
      </c>
      <c r="R1755" s="1" t="s">
        <v>1646</v>
      </c>
      <c r="S1755" s="1" t="s">
        <v>1648</v>
      </c>
      <c r="T1755">
        <v>481</v>
      </c>
    </row>
    <row r="1756" spans="1:20" x14ac:dyDescent="0.3">
      <c r="A1756" s="8">
        <v>39172</v>
      </c>
      <c r="B1756" s="8" t="s">
        <v>1653</v>
      </c>
      <c r="C1756" s="8" t="s">
        <v>1648</v>
      </c>
      <c r="D1756" s="9">
        <f t="shared" si="81"/>
        <v>360</v>
      </c>
      <c r="E1756" s="9">
        <f>LOOKUP(C1756,$X$3:$AA$4)</f>
        <v>200</v>
      </c>
      <c r="F1756" s="16">
        <f>INDEX($J$3:$N$7,MATCH(B1756,$J$3:$J$7,0),MATCH(C1756,$J$3:$N$3,0))</f>
        <v>0.09</v>
      </c>
      <c r="G1756" s="9">
        <f t="shared" si="82"/>
        <v>182</v>
      </c>
      <c r="H1756" s="9">
        <f>G1756*D1756</f>
        <v>65520</v>
      </c>
      <c r="I1756" s="22"/>
      <c r="P1756" s="1" t="str">
        <f t="shared" si="83"/>
        <v>39178JaipurLaptop</v>
      </c>
      <c r="Q1756" s="1">
        <v>39178</v>
      </c>
      <c r="R1756" s="1" t="s">
        <v>1653</v>
      </c>
      <c r="S1756" s="1" t="s">
        <v>1648</v>
      </c>
      <c r="T1756">
        <v>385</v>
      </c>
    </row>
    <row r="1757" spans="1:20" x14ac:dyDescent="0.3">
      <c r="A1757" s="8">
        <v>39172</v>
      </c>
      <c r="B1757" s="8" t="s">
        <v>1653</v>
      </c>
      <c r="C1757" s="8" t="s">
        <v>1649</v>
      </c>
      <c r="D1757" s="9">
        <f t="shared" si="81"/>
        <v>128</v>
      </c>
      <c r="E1757" s="9">
        <f>LOOKUP(C1757,$X$3:$AA$4)</f>
        <v>10</v>
      </c>
      <c r="F1757" s="16">
        <f>INDEX($J$3:$N$7,MATCH(B1757,$J$3:$J$7,0),MATCH(C1757,$J$3:$N$3,0))</f>
        <v>0.08</v>
      </c>
      <c r="G1757" s="9">
        <f t="shared" si="82"/>
        <v>9.2000000000000011</v>
      </c>
      <c r="H1757" s="9">
        <f>G1757*D1757</f>
        <v>1177.6000000000001</v>
      </c>
      <c r="I1757" s="22"/>
      <c r="P1757" s="1" t="str">
        <f t="shared" si="83"/>
        <v>39093AgraChair</v>
      </c>
      <c r="Q1757" s="1">
        <v>39093</v>
      </c>
      <c r="R1757" s="1" t="s">
        <v>1654</v>
      </c>
      <c r="S1757" s="1" t="s">
        <v>1651</v>
      </c>
      <c r="T1757">
        <v>427</v>
      </c>
    </row>
    <row r="1758" spans="1:20" x14ac:dyDescent="0.3">
      <c r="A1758" s="8">
        <v>39172</v>
      </c>
      <c r="B1758" s="8" t="s">
        <v>1653</v>
      </c>
      <c r="C1758" s="8" t="s">
        <v>1650</v>
      </c>
      <c r="D1758" s="9">
        <f t="shared" si="81"/>
        <v>146</v>
      </c>
      <c r="E1758" s="9">
        <f>LOOKUP(C1758,$X$3:$AA$4)</f>
        <v>500</v>
      </c>
      <c r="F1758" s="16">
        <f>INDEX($J$3:$N$7,MATCH(B1758,$J$3:$J$7,0),MATCH(C1758,$J$3:$N$3,0))</f>
        <v>0.2</v>
      </c>
      <c r="G1758" s="9">
        <f t="shared" si="82"/>
        <v>400</v>
      </c>
      <c r="H1758" s="9">
        <f>G1758*D1758</f>
        <v>58400</v>
      </c>
      <c r="I1758" s="22"/>
      <c r="P1758" s="1" t="str">
        <f t="shared" si="83"/>
        <v>39120JaipurLaptop</v>
      </c>
      <c r="Q1758" s="1">
        <v>39120</v>
      </c>
      <c r="R1758" s="1" t="s">
        <v>1653</v>
      </c>
      <c r="S1758" s="1" t="s">
        <v>1648</v>
      </c>
      <c r="T1758">
        <v>141</v>
      </c>
    </row>
    <row r="1759" spans="1:20" x14ac:dyDescent="0.3">
      <c r="A1759" s="8">
        <v>39172</v>
      </c>
      <c r="B1759" s="8" t="s">
        <v>1653</v>
      </c>
      <c r="C1759" s="8" t="s">
        <v>1651</v>
      </c>
      <c r="D1759" s="9">
        <f t="shared" si="81"/>
        <v>184</v>
      </c>
      <c r="E1759" s="9">
        <f>LOOKUP(C1759,$X$3:$AA$4)</f>
        <v>10</v>
      </c>
      <c r="F1759" s="16">
        <f>INDEX($J$3:$N$7,MATCH(B1759,$J$3:$J$7,0),MATCH(C1759,$J$3:$N$3,0))</f>
        <v>0.36</v>
      </c>
      <c r="G1759" s="9">
        <f t="shared" si="82"/>
        <v>6.4</v>
      </c>
      <c r="H1759" s="9">
        <f>G1759*D1759</f>
        <v>1177.6000000000001</v>
      </c>
      <c r="I1759" s="22"/>
      <c r="P1759" s="1" t="str">
        <f t="shared" si="83"/>
        <v>39172AgraBulb</v>
      </c>
      <c r="Q1759" s="1">
        <v>39172</v>
      </c>
      <c r="R1759" s="1" t="s">
        <v>1654</v>
      </c>
      <c r="S1759" s="1" t="s">
        <v>1649</v>
      </c>
      <c r="T1759">
        <v>317</v>
      </c>
    </row>
    <row r="1760" spans="1:20" x14ac:dyDescent="0.3">
      <c r="A1760" s="8">
        <v>39172</v>
      </c>
      <c r="B1760" s="8" t="s">
        <v>1654</v>
      </c>
      <c r="C1760" s="8" t="s">
        <v>1648</v>
      </c>
      <c r="D1760" s="9">
        <f t="shared" si="81"/>
        <v>332</v>
      </c>
      <c r="E1760" s="9">
        <f>LOOKUP(C1760,$X$3:$AA$4)</f>
        <v>200</v>
      </c>
      <c r="F1760" s="16">
        <f>INDEX($J$3:$N$7,MATCH(B1760,$J$3:$J$7,0),MATCH(C1760,$J$3:$N$3,0))</f>
        <v>0.05</v>
      </c>
      <c r="G1760" s="9">
        <f t="shared" si="82"/>
        <v>190</v>
      </c>
      <c r="H1760" s="9">
        <f>G1760*D1760</f>
        <v>63080</v>
      </c>
      <c r="I1760" s="22"/>
      <c r="P1760" s="1" t="str">
        <f t="shared" si="83"/>
        <v>39069MumbaiBulb</v>
      </c>
      <c r="Q1760" s="1">
        <v>39069</v>
      </c>
      <c r="R1760" s="1" t="s">
        <v>1647</v>
      </c>
      <c r="S1760" s="1" t="s">
        <v>1649</v>
      </c>
      <c r="T1760">
        <v>273</v>
      </c>
    </row>
    <row r="1761" spans="1:20" x14ac:dyDescent="0.3">
      <c r="A1761" s="8">
        <v>39172</v>
      </c>
      <c r="B1761" s="8" t="s">
        <v>1654</v>
      </c>
      <c r="C1761" s="8" t="s">
        <v>1649</v>
      </c>
      <c r="D1761" s="9">
        <f t="shared" si="81"/>
        <v>317</v>
      </c>
      <c r="E1761" s="9">
        <f>LOOKUP(C1761,$X$3:$AA$4)</f>
        <v>10</v>
      </c>
      <c r="F1761" s="16">
        <f>INDEX($J$3:$N$7,MATCH(B1761,$J$3:$J$7,0),MATCH(C1761,$J$3:$N$3,0))</f>
        <v>0.06</v>
      </c>
      <c r="G1761" s="9">
        <f t="shared" si="82"/>
        <v>9.3999999999999986</v>
      </c>
      <c r="H1761" s="9">
        <f>G1761*D1761</f>
        <v>2979.7999999999997</v>
      </c>
      <c r="I1761" s="22"/>
      <c r="P1761" s="1" t="str">
        <f t="shared" si="83"/>
        <v>39072AgraBulb</v>
      </c>
      <c r="Q1761" s="1">
        <v>39072</v>
      </c>
      <c r="R1761" s="1" t="s">
        <v>1654</v>
      </c>
      <c r="S1761" s="1" t="s">
        <v>1649</v>
      </c>
      <c r="T1761">
        <v>400</v>
      </c>
    </row>
    <row r="1762" spans="1:20" x14ac:dyDescent="0.3">
      <c r="A1762" s="8">
        <v>39172</v>
      </c>
      <c r="B1762" s="8" t="s">
        <v>1654</v>
      </c>
      <c r="C1762" s="8" t="s">
        <v>1650</v>
      </c>
      <c r="D1762" s="9">
        <f t="shared" si="81"/>
        <v>241</v>
      </c>
      <c r="E1762" s="9">
        <f>LOOKUP(C1762,$X$3:$AA$4)</f>
        <v>500</v>
      </c>
      <c r="F1762" s="16">
        <f>INDEX($J$3:$N$7,MATCH(B1762,$J$3:$J$7,0),MATCH(C1762,$J$3:$N$3,0))</f>
        <v>0.25</v>
      </c>
      <c r="G1762" s="9">
        <f t="shared" si="82"/>
        <v>375</v>
      </c>
      <c r="H1762" s="9">
        <f>G1762*D1762</f>
        <v>90375</v>
      </c>
      <c r="I1762" s="22"/>
      <c r="P1762" s="1" t="str">
        <f t="shared" si="83"/>
        <v>39070Agraiphone</v>
      </c>
      <c r="Q1762" s="1">
        <v>39070</v>
      </c>
      <c r="R1762" s="1" t="s">
        <v>1654</v>
      </c>
      <c r="S1762" s="1" t="s">
        <v>1650</v>
      </c>
      <c r="T1762">
        <v>245</v>
      </c>
    </row>
    <row r="1763" spans="1:20" x14ac:dyDescent="0.3">
      <c r="A1763" s="8">
        <v>39172</v>
      </c>
      <c r="B1763" s="8" t="s">
        <v>1654</v>
      </c>
      <c r="C1763" s="8" t="s">
        <v>1651</v>
      </c>
      <c r="D1763" s="9">
        <f t="shared" si="81"/>
        <v>159</v>
      </c>
      <c r="E1763" s="9">
        <f>LOOKUP(C1763,$X$3:$AA$4)</f>
        <v>10</v>
      </c>
      <c r="F1763" s="16">
        <f>INDEX($J$3:$N$7,MATCH(B1763,$J$3:$J$7,0),MATCH(C1763,$J$3:$N$3,0))</f>
        <v>0.4</v>
      </c>
      <c r="G1763" s="9">
        <f t="shared" si="82"/>
        <v>6</v>
      </c>
      <c r="H1763" s="9">
        <f>G1763*D1763</f>
        <v>954</v>
      </c>
      <c r="I1763" s="22"/>
      <c r="P1763" s="1" t="str">
        <f t="shared" si="83"/>
        <v>39165Mumbaiiphone</v>
      </c>
      <c r="Q1763" s="1">
        <v>39165</v>
      </c>
      <c r="R1763" s="1" t="s">
        <v>1647</v>
      </c>
      <c r="S1763" s="1" t="s">
        <v>1650</v>
      </c>
      <c r="T1763">
        <v>498</v>
      </c>
    </row>
    <row r="1764" spans="1:20" x14ac:dyDescent="0.3">
      <c r="A1764" s="8">
        <v>39173</v>
      </c>
      <c r="B1764" s="8" t="s">
        <v>1646</v>
      </c>
      <c r="C1764" s="8" t="s">
        <v>1648</v>
      </c>
      <c r="D1764" s="9">
        <f t="shared" si="81"/>
        <v>264</v>
      </c>
      <c r="E1764" s="9">
        <f>LOOKUP(C1764,$X$3:$AA$4)</f>
        <v>200</v>
      </c>
      <c r="F1764" s="16">
        <f>INDEX($J$3:$N$7,MATCH(B1764,$J$3:$J$7,0),MATCH(C1764,$J$3:$N$3,0))</f>
        <v>0.13</v>
      </c>
      <c r="G1764" s="9">
        <f t="shared" si="82"/>
        <v>174</v>
      </c>
      <c r="H1764" s="9">
        <f>G1764*D1764</f>
        <v>45936</v>
      </c>
      <c r="I1764" s="22"/>
      <c r="P1764" s="1" t="str">
        <f t="shared" si="83"/>
        <v>39180Delhiiphone</v>
      </c>
      <c r="Q1764" s="1">
        <v>39180</v>
      </c>
      <c r="R1764" s="1" t="s">
        <v>1646</v>
      </c>
      <c r="S1764" s="1" t="s">
        <v>1650</v>
      </c>
      <c r="T1764">
        <v>153</v>
      </c>
    </row>
    <row r="1765" spans="1:20" x14ac:dyDescent="0.3">
      <c r="A1765" s="8">
        <v>39173</v>
      </c>
      <c r="B1765" s="8" t="s">
        <v>1646</v>
      </c>
      <c r="C1765" s="8" t="s">
        <v>1649</v>
      </c>
      <c r="D1765" s="9">
        <f t="shared" si="81"/>
        <v>355</v>
      </c>
      <c r="E1765" s="9">
        <f>LOOKUP(C1765,$X$3:$AA$4)</f>
        <v>10</v>
      </c>
      <c r="F1765" s="16">
        <f>INDEX($J$3:$N$7,MATCH(B1765,$J$3:$J$7,0),MATCH(C1765,$J$3:$N$3,0))</f>
        <v>0.09</v>
      </c>
      <c r="G1765" s="9">
        <f t="shared" si="82"/>
        <v>9.1</v>
      </c>
      <c r="H1765" s="9">
        <f>G1765*D1765</f>
        <v>3230.5</v>
      </c>
      <c r="I1765" s="22"/>
      <c r="P1765" s="1" t="str">
        <f t="shared" si="83"/>
        <v>39108Mumbaiiphone</v>
      </c>
      <c r="Q1765" s="1">
        <v>39108</v>
      </c>
      <c r="R1765" s="1" t="s">
        <v>1647</v>
      </c>
      <c r="S1765" s="1" t="s">
        <v>1650</v>
      </c>
      <c r="T1765">
        <v>294</v>
      </c>
    </row>
    <row r="1766" spans="1:20" x14ac:dyDescent="0.3">
      <c r="A1766" s="8">
        <v>39173</v>
      </c>
      <c r="B1766" s="8" t="s">
        <v>1646</v>
      </c>
      <c r="C1766" s="8" t="s">
        <v>1650</v>
      </c>
      <c r="D1766" s="9">
        <f t="shared" si="81"/>
        <v>177</v>
      </c>
      <c r="E1766" s="9">
        <f>LOOKUP(C1766,$X$3:$AA$4)</f>
        <v>500</v>
      </c>
      <c r="F1766" s="16">
        <f>INDEX($J$3:$N$7,MATCH(B1766,$J$3:$J$7,0),MATCH(C1766,$J$3:$N$3,0))</f>
        <v>0.24</v>
      </c>
      <c r="G1766" s="9">
        <f t="shared" si="82"/>
        <v>380</v>
      </c>
      <c r="H1766" s="9">
        <f>G1766*D1766</f>
        <v>67260</v>
      </c>
      <c r="I1766" s="22"/>
      <c r="P1766" s="1" t="str">
        <f t="shared" si="83"/>
        <v>39126Mumbaiiphone</v>
      </c>
      <c r="Q1766" s="1">
        <v>39126</v>
      </c>
      <c r="R1766" s="1" t="s">
        <v>1647</v>
      </c>
      <c r="S1766" s="1" t="s">
        <v>1650</v>
      </c>
      <c r="T1766">
        <v>161</v>
      </c>
    </row>
    <row r="1767" spans="1:20" x14ac:dyDescent="0.3">
      <c r="A1767" s="8">
        <v>39173</v>
      </c>
      <c r="B1767" s="8" t="s">
        <v>1646</v>
      </c>
      <c r="C1767" s="8" t="s">
        <v>1651</v>
      </c>
      <c r="D1767" s="9">
        <f t="shared" si="81"/>
        <v>449</v>
      </c>
      <c r="E1767" s="9">
        <f>LOOKUP(C1767,$X$3:$AA$4)</f>
        <v>10</v>
      </c>
      <c r="F1767" s="16">
        <f>INDEX($J$3:$N$7,MATCH(B1767,$J$3:$J$7,0),MATCH(C1767,$J$3:$N$3,0))</f>
        <v>0.33</v>
      </c>
      <c r="G1767" s="9">
        <f t="shared" si="82"/>
        <v>6.6999999999999993</v>
      </c>
      <c r="H1767" s="9">
        <f>G1767*D1767</f>
        <v>3008.2999999999997</v>
      </c>
      <c r="I1767" s="22"/>
      <c r="P1767" s="1" t="str">
        <f t="shared" si="83"/>
        <v>39145JaipurChair</v>
      </c>
      <c r="Q1767" s="1">
        <v>39145</v>
      </c>
      <c r="R1767" s="1" t="s">
        <v>1653</v>
      </c>
      <c r="S1767" s="1" t="s">
        <v>1651</v>
      </c>
      <c r="T1767">
        <v>132</v>
      </c>
    </row>
    <row r="1768" spans="1:20" x14ac:dyDescent="0.3">
      <c r="A1768" s="8">
        <v>39173</v>
      </c>
      <c r="B1768" s="8" t="s">
        <v>1647</v>
      </c>
      <c r="C1768" s="8" t="s">
        <v>1648</v>
      </c>
      <c r="D1768" s="9">
        <f t="shared" si="81"/>
        <v>198</v>
      </c>
      <c r="E1768" s="9">
        <f>LOOKUP(C1768,$X$3:$AA$4)</f>
        <v>200</v>
      </c>
      <c r="F1768" s="16">
        <f>INDEX($J$3:$N$7,MATCH(B1768,$J$3:$J$7,0),MATCH(C1768,$J$3:$N$3,0))</f>
        <v>0.1</v>
      </c>
      <c r="G1768" s="9">
        <f t="shared" si="82"/>
        <v>180</v>
      </c>
      <c r="H1768" s="9">
        <f>G1768*D1768</f>
        <v>35640</v>
      </c>
      <c r="I1768" s="22"/>
      <c r="P1768" s="1" t="str">
        <f t="shared" si="83"/>
        <v>39067AgraLaptop</v>
      </c>
      <c r="Q1768" s="1">
        <v>39067</v>
      </c>
      <c r="R1768" s="1" t="s">
        <v>1654</v>
      </c>
      <c r="S1768" s="1" t="s">
        <v>1648</v>
      </c>
      <c r="T1768">
        <v>299</v>
      </c>
    </row>
    <row r="1769" spans="1:20" x14ac:dyDescent="0.3">
      <c r="A1769" s="8">
        <v>39173</v>
      </c>
      <c r="B1769" s="8" t="s">
        <v>1647</v>
      </c>
      <c r="C1769" s="8" t="s">
        <v>1649</v>
      </c>
      <c r="D1769" s="9">
        <f t="shared" si="81"/>
        <v>435</v>
      </c>
      <c r="E1769" s="9">
        <f>LOOKUP(C1769,$X$3:$AA$4)</f>
        <v>10</v>
      </c>
      <c r="F1769" s="16">
        <f>INDEX($J$3:$N$7,MATCH(B1769,$J$3:$J$7,0),MATCH(C1769,$J$3:$N$3,0))</f>
        <v>0.05</v>
      </c>
      <c r="G1769" s="9">
        <f t="shared" si="82"/>
        <v>9.5</v>
      </c>
      <c r="H1769" s="9">
        <f>G1769*D1769</f>
        <v>4132.5</v>
      </c>
      <c r="I1769" s="22"/>
      <c r="P1769" s="1" t="str">
        <f t="shared" si="83"/>
        <v>39156JaipurLaptop</v>
      </c>
      <c r="Q1769" s="1">
        <v>39156</v>
      </c>
      <c r="R1769" s="1" t="s">
        <v>1653</v>
      </c>
      <c r="S1769" s="1" t="s">
        <v>1648</v>
      </c>
      <c r="T1769">
        <v>450</v>
      </c>
    </row>
    <row r="1770" spans="1:20" x14ac:dyDescent="0.3">
      <c r="A1770" s="8">
        <v>39173</v>
      </c>
      <c r="B1770" s="8" t="s">
        <v>1647</v>
      </c>
      <c r="C1770" s="8" t="s">
        <v>1650</v>
      </c>
      <c r="D1770" s="9">
        <f t="shared" si="81"/>
        <v>165</v>
      </c>
      <c r="E1770" s="9">
        <f>LOOKUP(C1770,$X$3:$AA$4)</f>
        <v>500</v>
      </c>
      <c r="F1770" s="16">
        <f>INDEX($J$3:$N$7,MATCH(B1770,$J$3:$J$7,0),MATCH(C1770,$J$3:$N$3,0))</f>
        <v>0.2</v>
      </c>
      <c r="G1770" s="9">
        <f t="shared" si="82"/>
        <v>400</v>
      </c>
      <c r="H1770" s="9">
        <f>G1770*D1770</f>
        <v>66000</v>
      </c>
      <c r="I1770" s="22"/>
      <c r="P1770" s="1" t="str">
        <f t="shared" si="83"/>
        <v>39075JaipurChair</v>
      </c>
      <c r="Q1770" s="1">
        <v>39075</v>
      </c>
      <c r="R1770" s="1" t="s">
        <v>1653</v>
      </c>
      <c r="S1770" s="1" t="s">
        <v>1651</v>
      </c>
      <c r="T1770">
        <v>334</v>
      </c>
    </row>
    <row r="1771" spans="1:20" x14ac:dyDescent="0.3">
      <c r="A1771" s="8">
        <v>39173</v>
      </c>
      <c r="B1771" s="8" t="s">
        <v>1647</v>
      </c>
      <c r="C1771" s="8" t="s">
        <v>1651</v>
      </c>
      <c r="D1771" s="9">
        <f t="shared" si="81"/>
        <v>278</v>
      </c>
      <c r="E1771" s="9">
        <f>LOOKUP(C1771,$X$3:$AA$4)</f>
        <v>10</v>
      </c>
      <c r="F1771" s="16">
        <f>INDEX($J$3:$N$7,MATCH(B1771,$J$3:$J$7,0),MATCH(C1771,$J$3:$N$3,0))</f>
        <v>0.4</v>
      </c>
      <c r="G1771" s="9">
        <f t="shared" si="82"/>
        <v>6</v>
      </c>
      <c r="H1771" s="9">
        <f>G1771*D1771</f>
        <v>1668</v>
      </c>
      <c r="I1771" s="22"/>
      <c r="P1771" s="1" t="str">
        <f t="shared" si="83"/>
        <v>39163AgraLaptop</v>
      </c>
      <c r="Q1771" s="1">
        <v>39163</v>
      </c>
      <c r="R1771" s="1" t="s">
        <v>1654</v>
      </c>
      <c r="S1771" s="1" t="s">
        <v>1648</v>
      </c>
      <c r="T1771">
        <v>187</v>
      </c>
    </row>
    <row r="1772" spans="1:20" x14ac:dyDescent="0.3">
      <c r="A1772" s="8">
        <v>39173</v>
      </c>
      <c r="B1772" s="8" t="s">
        <v>1653</v>
      </c>
      <c r="C1772" s="8" t="s">
        <v>1648</v>
      </c>
      <c r="D1772" s="9">
        <f t="shared" si="81"/>
        <v>156</v>
      </c>
      <c r="E1772" s="9">
        <f>LOOKUP(C1772,$X$3:$AA$4)</f>
        <v>200</v>
      </c>
      <c r="F1772" s="16">
        <f>INDEX($J$3:$N$7,MATCH(B1772,$J$3:$J$7,0),MATCH(C1772,$J$3:$N$3,0))</f>
        <v>0.09</v>
      </c>
      <c r="G1772" s="9">
        <f t="shared" si="82"/>
        <v>182</v>
      </c>
      <c r="H1772" s="9">
        <f>G1772*D1772</f>
        <v>28392</v>
      </c>
      <c r="I1772" s="22"/>
      <c r="P1772" s="1" t="str">
        <f t="shared" si="83"/>
        <v>39150AgraLaptop</v>
      </c>
      <c r="Q1772" s="1">
        <v>39150</v>
      </c>
      <c r="R1772" s="1" t="s">
        <v>1654</v>
      </c>
      <c r="S1772" s="1" t="s">
        <v>1648</v>
      </c>
      <c r="T1772">
        <v>146</v>
      </c>
    </row>
    <row r="1773" spans="1:20" x14ac:dyDescent="0.3">
      <c r="A1773" s="8">
        <v>39173</v>
      </c>
      <c r="B1773" s="8" t="s">
        <v>1653</v>
      </c>
      <c r="C1773" s="8" t="s">
        <v>1649</v>
      </c>
      <c r="D1773" s="9">
        <f t="shared" si="81"/>
        <v>240</v>
      </c>
      <c r="E1773" s="9">
        <f>LOOKUP(C1773,$X$3:$AA$4)</f>
        <v>10</v>
      </c>
      <c r="F1773" s="16">
        <f>INDEX($J$3:$N$7,MATCH(B1773,$J$3:$J$7,0),MATCH(C1773,$J$3:$N$3,0))</f>
        <v>0.08</v>
      </c>
      <c r="G1773" s="9">
        <f t="shared" si="82"/>
        <v>9.2000000000000011</v>
      </c>
      <c r="H1773" s="9">
        <f>G1773*D1773</f>
        <v>2208.0000000000005</v>
      </c>
      <c r="I1773" s="22"/>
      <c r="P1773" s="1" t="str">
        <f t="shared" si="83"/>
        <v>39158Jaipuriphone</v>
      </c>
      <c r="Q1773" s="1">
        <v>39158</v>
      </c>
      <c r="R1773" s="1" t="s">
        <v>1653</v>
      </c>
      <c r="S1773" s="1" t="s">
        <v>1650</v>
      </c>
      <c r="T1773">
        <v>403</v>
      </c>
    </row>
    <row r="1774" spans="1:20" x14ac:dyDescent="0.3">
      <c r="A1774" s="8">
        <v>39173</v>
      </c>
      <c r="B1774" s="8" t="s">
        <v>1653</v>
      </c>
      <c r="C1774" s="8" t="s">
        <v>1650</v>
      </c>
      <c r="D1774" s="9">
        <f t="shared" si="81"/>
        <v>382</v>
      </c>
      <c r="E1774" s="9">
        <f>LOOKUP(C1774,$X$3:$AA$4)</f>
        <v>500</v>
      </c>
      <c r="F1774" s="16">
        <f>INDEX($J$3:$N$7,MATCH(B1774,$J$3:$J$7,0),MATCH(C1774,$J$3:$N$3,0))</f>
        <v>0.2</v>
      </c>
      <c r="G1774" s="9">
        <f t="shared" si="82"/>
        <v>400</v>
      </c>
      <c r="H1774" s="9">
        <f>G1774*D1774</f>
        <v>152800</v>
      </c>
      <c r="I1774" s="22"/>
      <c r="P1774" s="1" t="str">
        <f t="shared" si="83"/>
        <v>39094JaipurChair</v>
      </c>
      <c r="Q1774" s="1">
        <v>39094</v>
      </c>
      <c r="R1774" s="1" t="s">
        <v>1653</v>
      </c>
      <c r="S1774" s="1" t="s">
        <v>1651</v>
      </c>
      <c r="T1774">
        <v>458</v>
      </c>
    </row>
    <row r="1775" spans="1:20" x14ac:dyDescent="0.3">
      <c r="A1775" s="8">
        <v>39173</v>
      </c>
      <c r="B1775" s="8" t="s">
        <v>1653</v>
      </c>
      <c r="C1775" s="8" t="s">
        <v>1651</v>
      </c>
      <c r="D1775" s="9">
        <f t="shared" si="81"/>
        <v>333</v>
      </c>
      <c r="E1775" s="9">
        <f>LOOKUP(C1775,$X$3:$AA$4)</f>
        <v>10</v>
      </c>
      <c r="F1775" s="16">
        <f>INDEX($J$3:$N$7,MATCH(B1775,$J$3:$J$7,0),MATCH(C1775,$J$3:$N$3,0))</f>
        <v>0.36</v>
      </c>
      <c r="G1775" s="9">
        <f t="shared" si="82"/>
        <v>6.4</v>
      </c>
      <c r="H1775" s="9">
        <f>G1775*D1775</f>
        <v>2131.2000000000003</v>
      </c>
      <c r="I1775" s="22"/>
      <c r="P1775" s="1" t="str">
        <f t="shared" si="83"/>
        <v>39170DelhiChair</v>
      </c>
      <c r="Q1775" s="1">
        <v>39170</v>
      </c>
      <c r="R1775" s="1" t="s">
        <v>1646</v>
      </c>
      <c r="S1775" s="1" t="s">
        <v>1651</v>
      </c>
      <c r="T1775">
        <v>337</v>
      </c>
    </row>
    <row r="1776" spans="1:20" x14ac:dyDescent="0.3">
      <c r="A1776" s="8">
        <v>39173</v>
      </c>
      <c r="B1776" s="8" t="s">
        <v>1654</v>
      </c>
      <c r="C1776" s="8" t="s">
        <v>1648</v>
      </c>
      <c r="D1776" s="9">
        <f t="shared" si="81"/>
        <v>498</v>
      </c>
      <c r="E1776" s="9">
        <f>LOOKUP(C1776,$X$3:$AA$4)</f>
        <v>200</v>
      </c>
      <c r="F1776" s="16">
        <f>INDEX($J$3:$N$7,MATCH(B1776,$J$3:$J$7,0),MATCH(C1776,$J$3:$N$3,0))</f>
        <v>0.05</v>
      </c>
      <c r="G1776" s="9">
        <f t="shared" si="82"/>
        <v>190</v>
      </c>
      <c r="H1776" s="9">
        <f>G1776*D1776</f>
        <v>94620</v>
      </c>
      <c r="I1776" s="22"/>
      <c r="P1776" s="1" t="str">
        <f t="shared" si="83"/>
        <v>39181Agraiphone</v>
      </c>
      <c r="Q1776" s="1">
        <v>39181</v>
      </c>
      <c r="R1776" s="1" t="s">
        <v>1654</v>
      </c>
      <c r="S1776" s="1" t="s">
        <v>1650</v>
      </c>
      <c r="T1776">
        <v>334</v>
      </c>
    </row>
    <row r="1777" spans="1:20" x14ac:dyDescent="0.3">
      <c r="A1777" s="8">
        <v>39173</v>
      </c>
      <c r="B1777" s="8" t="s">
        <v>1654</v>
      </c>
      <c r="C1777" s="8" t="s">
        <v>1649</v>
      </c>
      <c r="D1777" s="9">
        <f t="shared" si="81"/>
        <v>229</v>
      </c>
      <c r="E1777" s="9">
        <f>LOOKUP(C1777,$X$3:$AA$4)</f>
        <v>10</v>
      </c>
      <c r="F1777" s="16">
        <f>INDEX($J$3:$N$7,MATCH(B1777,$J$3:$J$7,0),MATCH(C1777,$J$3:$N$3,0))</f>
        <v>0.06</v>
      </c>
      <c r="G1777" s="9">
        <f t="shared" si="82"/>
        <v>9.3999999999999986</v>
      </c>
      <c r="H1777" s="9">
        <f>G1777*D1777</f>
        <v>2152.5999999999995</v>
      </c>
      <c r="I1777" s="22"/>
      <c r="P1777" s="1" t="str">
        <f t="shared" si="83"/>
        <v>39184JaipurBulb</v>
      </c>
      <c r="Q1777" s="1">
        <v>39184</v>
      </c>
      <c r="R1777" s="1" t="s">
        <v>1653</v>
      </c>
      <c r="S1777" s="1" t="s">
        <v>1649</v>
      </c>
      <c r="T1777">
        <v>106</v>
      </c>
    </row>
    <row r="1778" spans="1:20" x14ac:dyDescent="0.3">
      <c r="A1778" s="8">
        <v>39173</v>
      </c>
      <c r="B1778" s="8" t="s">
        <v>1654</v>
      </c>
      <c r="C1778" s="8" t="s">
        <v>1650</v>
      </c>
      <c r="D1778" s="9">
        <f t="shared" si="81"/>
        <v>154</v>
      </c>
      <c r="E1778" s="9">
        <f>LOOKUP(C1778,$X$3:$AA$4)</f>
        <v>500</v>
      </c>
      <c r="F1778" s="16">
        <f>INDEX($J$3:$N$7,MATCH(B1778,$J$3:$J$7,0),MATCH(C1778,$J$3:$N$3,0))</f>
        <v>0.25</v>
      </c>
      <c r="G1778" s="9">
        <f t="shared" si="82"/>
        <v>375</v>
      </c>
      <c r="H1778" s="9">
        <f>G1778*D1778</f>
        <v>57750</v>
      </c>
      <c r="I1778" s="22"/>
      <c r="P1778" s="1" t="str">
        <f t="shared" si="83"/>
        <v>39087DelhiChair</v>
      </c>
      <c r="Q1778" s="1">
        <v>39087</v>
      </c>
      <c r="R1778" s="1" t="s">
        <v>1646</v>
      </c>
      <c r="S1778" s="1" t="s">
        <v>1651</v>
      </c>
      <c r="T1778">
        <v>187</v>
      </c>
    </row>
    <row r="1779" spans="1:20" x14ac:dyDescent="0.3">
      <c r="A1779" s="8">
        <v>39173</v>
      </c>
      <c r="B1779" s="8" t="s">
        <v>1654</v>
      </c>
      <c r="C1779" s="8" t="s">
        <v>1651</v>
      </c>
      <c r="D1779" s="9">
        <f t="shared" si="81"/>
        <v>294</v>
      </c>
      <c r="E1779" s="9">
        <f>LOOKUP(C1779,$X$3:$AA$4)</f>
        <v>10</v>
      </c>
      <c r="F1779" s="16">
        <f>INDEX($J$3:$N$7,MATCH(B1779,$J$3:$J$7,0),MATCH(C1779,$J$3:$N$3,0))</f>
        <v>0.4</v>
      </c>
      <c r="G1779" s="9">
        <f t="shared" si="82"/>
        <v>6</v>
      </c>
      <c r="H1779" s="9">
        <f>G1779*D1779</f>
        <v>1764</v>
      </c>
      <c r="I1779" s="22"/>
      <c r="P1779" s="1" t="str">
        <f t="shared" si="83"/>
        <v>39091MumbaiChair</v>
      </c>
      <c r="Q1779" s="1">
        <v>39091</v>
      </c>
      <c r="R1779" s="1" t="s">
        <v>1647</v>
      </c>
      <c r="S1779" s="1" t="s">
        <v>1651</v>
      </c>
      <c r="T1779">
        <v>119</v>
      </c>
    </row>
    <row r="1780" spans="1:20" x14ac:dyDescent="0.3">
      <c r="A1780" s="8">
        <v>39174</v>
      </c>
      <c r="B1780" s="8" t="s">
        <v>1646</v>
      </c>
      <c r="C1780" s="8" t="s">
        <v>1648</v>
      </c>
      <c r="D1780" s="9">
        <f t="shared" si="81"/>
        <v>448</v>
      </c>
      <c r="E1780" s="9">
        <f>LOOKUP(C1780,$X$3:$AA$4)</f>
        <v>200</v>
      </c>
      <c r="F1780" s="16">
        <f>INDEX($J$3:$N$7,MATCH(B1780,$J$3:$J$7,0),MATCH(C1780,$J$3:$N$3,0))</f>
        <v>0.13</v>
      </c>
      <c r="G1780" s="9">
        <f t="shared" si="82"/>
        <v>174</v>
      </c>
      <c r="H1780" s="9">
        <f>G1780*D1780</f>
        <v>77952</v>
      </c>
      <c r="I1780" s="22"/>
      <c r="P1780" s="1" t="str">
        <f t="shared" si="83"/>
        <v>39092Jaipuriphone</v>
      </c>
      <c r="Q1780" s="1">
        <v>39092</v>
      </c>
      <c r="R1780" s="1" t="s">
        <v>1653</v>
      </c>
      <c r="S1780" s="1" t="s">
        <v>1650</v>
      </c>
      <c r="T1780">
        <v>240</v>
      </c>
    </row>
    <row r="1781" spans="1:20" x14ac:dyDescent="0.3">
      <c r="A1781" s="8">
        <v>39174</v>
      </c>
      <c r="B1781" s="8" t="s">
        <v>1646</v>
      </c>
      <c r="C1781" s="8" t="s">
        <v>1649</v>
      </c>
      <c r="D1781" s="9">
        <f t="shared" si="81"/>
        <v>199</v>
      </c>
      <c r="E1781" s="9">
        <f>LOOKUP(C1781,$X$3:$AA$4)</f>
        <v>10</v>
      </c>
      <c r="F1781" s="16">
        <f>INDEX($J$3:$N$7,MATCH(B1781,$J$3:$J$7,0),MATCH(C1781,$J$3:$N$3,0))</f>
        <v>0.09</v>
      </c>
      <c r="G1781" s="9">
        <f t="shared" si="82"/>
        <v>9.1</v>
      </c>
      <c r="H1781" s="9">
        <f>G1781*D1781</f>
        <v>1810.8999999999999</v>
      </c>
      <c r="I1781" s="22"/>
      <c r="P1781" s="1" t="str">
        <f t="shared" si="83"/>
        <v>39102AgraLaptop</v>
      </c>
      <c r="Q1781" s="1">
        <v>39102</v>
      </c>
      <c r="R1781" s="1" t="s">
        <v>1654</v>
      </c>
      <c r="S1781" s="1" t="s">
        <v>1648</v>
      </c>
      <c r="T1781">
        <v>472</v>
      </c>
    </row>
    <row r="1782" spans="1:20" x14ac:dyDescent="0.3">
      <c r="A1782" s="8">
        <v>39174</v>
      </c>
      <c r="B1782" s="8" t="s">
        <v>1646</v>
      </c>
      <c r="C1782" s="8" t="s">
        <v>1650</v>
      </c>
      <c r="D1782" s="9">
        <f t="shared" si="81"/>
        <v>298</v>
      </c>
      <c r="E1782" s="9">
        <f>LOOKUP(C1782,$X$3:$AA$4)</f>
        <v>500</v>
      </c>
      <c r="F1782" s="16">
        <f>INDEX($J$3:$N$7,MATCH(B1782,$J$3:$J$7,0),MATCH(C1782,$J$3:$N$3,0))</f>
        <v>0.24</v>
      </c>
      <c r="G1782" s="9">
        <f t="shared" si="82"/>
        <v>380</v>
      </c>
      <c r="H1782" s="9">
        <f>G1782*D1782</f>
        <v>113240</v>
      </c>
      <c r="I1782" s="22"/>
      <c r="P1782" s="1" t="str">
        <f t="shared" si="83"/>
        <v>39176Jaipuriphone</v>
      </c>
      <c r="Q1782" s="1">
        <v>39176</v>
      </c>
      <c r="R1782" s="1" t="s">
        <v>1653</v>
      </c>
      <c r="S1782" s="1" t="s">
        <v>1650</v>
      </c>
      <c r="T1782">
        <v>410</v>
      </c>
    </row>
    <row r="1783" spans="1:20" x14ac:dyDescent="0.3">
      <c r="A1783" s="8">
        <v>39174</v>
      </c>
      <c r="B1783" s="8" t="s">
        <v>1646</v>
      </c>
      <c r="C1783" s="8" t="s">
        <v>1651</v>
      </c>
      <c r="D1783" s="9">
        <f t="shared" si="81"/>
        <v>240</v>
      </c>
      <c r="E1783" s="9">
        <f>LOOKUP(C1783,$X$3:$AA$4)</f>
        <v>10</v>
      </c>
      <c r="F1783" s="16">
        <f>INDEX($J$3:$N$7,MATCH(B1783,$J$3:$J$7,0),MATCH(C1783,$J$3:$N$3,0))</f>
        <v>0.33</v>
      </c>
      <c r="G1783" s="9">
        <f t="shared" si="82"/>
        <v>6.6999999999999993</v>
      </c>
      <c r="H1783" s="9">
        <f>G1783*D1783</f>
        <v>1607.9999999999998</v>
      </c>
      <c r="I1783" s="22"/>
      <c r="P1783" s="1" t="str">
        <f t="shared" si="83"/>
        <v>39103DelhiChair</v>
      </c>
      <c r="Q1783" s="1">
        <v>39103</v>
      </c>
      <c r="R1783" s="1" t="s">
        <v>1646</v>
      </c>
      <c r="S1783" s="1" t="s">
        <v>1651</v>
      </c>
      <c r="T1783">
        <v>328</v>
      </c>
    </row>
    <row r="1784" spans="1:20" x14ac:dyDescent="0.3">
      <c r="A1784" s="8">
        <v>39174</v>
      </c>
      <c r="B1784" s="8" t="s">
        <v>1647</v>
      </c>
      <c r="C1784" s="8" t="s">
        <v>1648</v>
      </c>
      <c r="D1784" s="9">
        <f t="shared" si="81"/>
        <v>272</v>
      </c>
      <c r="E1784" s="9">
        <f>LOOKUP(C1784,$X$3:$AA$4)</f>
        <v>200</v>
      </c>
      <c r="F1784" s="16">
        <f>INDEX($J$3:$N$7,MATCH(B1784,$J$3:$J$7,0),MATCH(C1784,$J$3:$N$3,0))</f>
        <v>0.1</v>
      </c>
      <c r="G1784" s="9">
        <f t="shared" si="82"/>
        <v>180</v>
      </c>
      <c r="H1784" s="9">
        <f>G1784*D1784</f>
        <v>48960</v>
      </c>
      <c r="I1784" s="22"/>
      <c r="P1784" s="1" t="str">
        <f t="shared" si="83"/>
        <v>39175Agraiphone</v>
      </c>
      <c r="Q1784" s="1">
        <v>39175</v>
      </c>
      <c r="R1784" s="1" t="s">
        <v>1654</v>
      </c>
      <c r="S1784" s="1" t="s">
        <v>1650</v>
      </c>
      <c r="T1784">
        <v>226</v>
      </c>
    </row>
    <row r="1785" spans="1:20" x14ac:dyDescent="0.3">
      <c r="A1785" s="8">
        <v>39174</v>
      </c>
      <c r="B1785" s="8" t="s">
        <v>1647</v>
      </c>
      <c r="C1785" s="8" t="s">
        <v>1649</v>
      </c>
      <c r="D1785" s="9">
        <f t="shared" si="81"/>
        <v>272</v>
      </c>
      <c r="E1785" s="9">
        <f>LOOKUP(C1785,$X$3:$AA$4)</f>
        <v>10</v>
      </c>
      <c r="F1785" s="16">
        <f>INDEX($J$3:$N$7,MATCH(B1785,$J$3:$J$7,0),MATCH(C1785,$J$3:$N$3,0))</f>
        <v>0.05</v>
      </c>
      <c r="G1785" s="9">
        <f t="shared" si="82"/>
        <v>9.5</v>
      </c>
      <c r="H1785" s="9">
        <f>G1785*D1785</f>
        <v>2584</v>
      </c>
      <c r="I1785" s="22"/>
      <c r="P1785" s="1" t="str">
        <f t="shared" si="83"/>
        <v>39064Delhiiphone</v>
      </c>
      <c r="Q1785" s="1">
        <v>39064</v>
      </c>
      <c r="R1785" s="1" t="s">
        <v>1646</v>
      </c>
      <c r="S1785" s="1" t="s">
        <v>1650</v>
      </c>
      <c r="T1785">
        <v>390</v>
      </c>
    </row>
    <row r="1786" spans="1:20" x14ac:dyDescent="0.3">
      <c r="A1786" s="8">
        <v>39174</v>
      </c>
      <c r="B1786" s="8" t="s">
        <v>1647</v>
      </c>
      <c r="C1786" s="8" t="s">
        <v>1650</v>
      </c>
      <c r="D1786" s="9">
        <f t="shared" si="81"/>
        <v>311</v>
      </c>
      <c r="E1786" s="9">
        <f>LOOKUP(C1786,$X$3:$AA$4)</f>
        <v>500</v>
      </c>
      <c r="F1786" s="16">
        <f>INDEX($J$3:$N$7,MATCH(B1786,$J$3:$J$7,0),MATCH(C1786,$J$3:$N$3,0))</f>
        <v>0.2</v>
      </c>
      <c r="G1786" s="9">
        <f t="shared" si="82"/>
        <v>400</v>
      </c>
      <c r="H1786" s="9">
        <f>G1786*D1786</f>
        <v>124400</v>
      </c>
      <c r="I1786" s="22"/>
      <c r="P1786" s="1" t="str">
        <f t="shared" si="83"/>
        <v>39128Mumbaiiphone</v>
      </c>
      <c r="Q1786" s="1">
        <v>39128</v>
      </c>
      <c r="R1786" s="1" t="s">
        <v>1647</v>
      </c>
      <c r="S1786" s="1" t="s">
        <v>1650</v>
      </c>
      <c r="T1786">
        <v>338</v>
      </c>
    </row>
    <row r="1787" spans="1:20" x14ac:dyDescent="0.3">
      <c r="A1787" s="8">
        <v>39174</v>
      </c>
      <c r="B1787" s="8" t="s">
        <v>1647</v>
      </c>
      <c r="C1787" s="8" t="s">
        <v>1651</v>
      </c>
      <c r="D1787" s="9">
        <f t="shared" si="81"/>
        <v>488</v>
      </c>
      <c r="E1787" s="9">
        <f>LOOKUP(C1787,$X$3:$AA$4)</f>
        <v>10</v>
      </c>
      <c r="F1787" s="16">
        <f>INDEX($J$3:$N$7,MATCH(B1787,$J$3:$J$7,0),MATCH(C1787,$J$3:$N$3,0))</f>
        <v>0.4</v>
      </c>
      <c r="G1787" s="9">
        <f t="shared" si="82"/>
        <v>6</v>
      </c>
      <c r="H1787" s="9">
        <f>G1787*D1787</f>
        <v>2928</v>
      </c>
      <c r="I1787" s="22"/>
      <c r="P1787" s="1" t="str">
        <f t="shared" si="83"/>
        <v>39168DelhiBulb</v>
      </c>
      <c r="Q1787" s="1">
        <v>39168</v>
      </c>
      <c r="R1787" s="1" t="s">
        <v>1646</v>
      </c>
      <c r="S1787" s="1" t="s">
        <v>1649</v>
      </c>
      <c r="T1787">
        <v>128</v>
      </c>
    </row>
    <row r="1788" spans="1:20" x14ac:dyDescent="0.3">
      <c r="A1788" s="8">
        <v>39174</v>
      </c>
      <c r="B1788" s="8" t="s">
        <v>1653</v>
      </c>
      <c r="C1788" s="8" t="s">
        <v>1648</v>
      </c>
      <c r="D1788" s="9">
        <f t="shared" si="81"/>
        <v>287</v>
      </c>
      <c r="E1788" s="9">
        <f>LOOKUP(C1788,$X$3:$AA$4)</f>
        <v>200</v>
      </c>
      <c r="F1788" s="16">
        <f>INDEX($J$3:$N$7,MATCH(B1788,$J$3:$J$7,0),MATCH(C1788,$J$3:$N$3,0))</f>
        <v>0.09</v>
      </c>
      <c r="G1788" s="9">
        <f t="shared" si="82"/>
        <v>182</v>
      </c>
      <c r="H1788" s="9">
        <f>G1788*D1788</f>
        <v>52234</v>
      </c>
      <c r="I1788" s="22"/>
      <c r="P1788" s="1" t="str">
        <f t="shared" si="83"/>
        <v>39178DelhiBulb</v>
      </c>
      <c r="Q1788" s="1">
        <v>39178</v>
      </c>
      <c r="R1788" s="1" t="s">
        <v>1646</v>
      </c>
      <c r="S1788" s="1" t="s">
        <v>1649</v>
      </c>
      <c r="T1788">
        <v>419</v>
      </c>
    </row>
    <row r="1789" spans="1:20" x14ac:dyDescent="0.3">
      <c r="A1789" s="8">
        <v>39174</v>
      </c>
      <c r="B1789" s="8" t="s">
        <v>1653</v>
      </c>
      <c r="C1789" s="8" t="s">
        <v>1649</v>
      </c>
      <c r="D1789" s="9">
        <f t="shared" si="81"/>
        <v>226</v>
      </c>
      <c r="E1789" s="9">
        <f>LOOKUP(C1789,$X$3:$AA$4)</f>
        <v>10</v>
      </c>
      <c r="F1789" s="16">
        <f>INDEX($J$3:$N$7,MATCH(B1789,$J$3:$J$7,0),MATCH(C1789,$J$3:$N$3,0))</f>
        <v>0.08</v>
      </c>
      <c r="G1789" s="9">
        <f t="shared" si="82"/>
        <v>9.2000000000000011</v>
      </c>
      <c r="H1789" s="9">
        <f>G1789*D1789</f>
        <v>2079.2000000000003</v>
      </c>
      <c r="I1789" s="22"/>
      <c r="P1789" s="1" t="str">
        <f t="shared" si="83"/>
        <v>39089DelhiChair</v>
      </c>
      <c r="Q1789" s="1">
        <v>39089</v>
      </c>
      <c r="R1789" s="1" t="s">
        <v>1646</v>
      </c>
      <c r="S1789" s="1" t="s">
        <v>1651</v>
      </c>
      <c r="T1789">
        <v>216</v>
      </c>
    </row>
    <row r="1790" spans="1:20" x14ac:dyDescent="0.3">
      <c r="A1790" s="8">
        <v>39174</v>
      </c>
      <c r="B1790" s="8" t="s">
        <v>1653</v>
      </c>
      <c r="C1790" s="8" t="s">
        <v>1650</v>
      </c>
      <c r="D1790" s="9">
        <f t="shared" si="81"/>
        <v>423</v>
      </c>
      <c r="E1790" s="9">
        <f>LOOKUP(C1790,$X$3:$AA$4)</f>
        <v>500</v>
      </c>
      <c r="F1790" s="16">
        <f>INDEX($J$3:$N$7,MATCH(B1790,$J$3:$J$7,0),MATCH(C1790,$J$3:$N$3,0))</f>
        <v>0.2</v>
      </c>
      <c r="G1790" s="9">
        <f t="shared" si="82"/>
        <v>400</v>
      </c>
      <c r="H1790" s="9">
        <f>G1790*D1790</f>
        <v>169200</v>
      </c>
      <c r="I1790" s="22"/>
      <c r="P1790" s="1" t="str">
        <f t="shared" si="83"/>
        <v>39091AgraChair</v>
      </c>
      <c r="Q1790" s="1">
        <v>39091</v>
      </c>
      <c r="R1790" s="1" t="s">
        <v>1654</v>
      </c>
      <c r="S1790" s="1" t="s">
        <v>1651</v>
      </c>
      <c r="T1790">
        <v>195</v>
      </c>
    </row>
    <row r="1791" spans="1:20" x14ac:dyDescent="0.3">
      <c r="A1791" s="8">
        <v>39174</v>
      </c>
      <c r="B1791" s="8" t="s">
        <v>1653</v>
      </c>
      <c r="C1791" s="8" t="s">
        <v>1651</v>
      </c>
      <c r="D1791" s="9">
        <f t="shared" si="81"/>
        <v>326</v>
      </c>
      <c r="E1791" s="9">
        <f>LOOKUP(C1791,$X$3:$AA$4)</f>
        <v>10</v>
      </c>
      <c r="F1791" s="16">
        <f>INDEX($J$3:$N$7,MATCH(B1791,$J$3:$J$7,0),MATCH(C1791,$J$3:$N$3,0))</f>
        <v>0.36</v>
      </c>
      <c r="G1791" s="9">
        <f t="shared" si="82"/>
        <v>6.4</v>
      </c>
      <c r="H1791" s="9">
        <f>G1791*D1791</f>
        <v>2086.4</v>
      </c>
      <c r="I1791" s="22"/>
      <c r="P1791" s="1" t="str">
        <f t="shared" si="83"/>
        <v>39077JaipurChair</v>
      </c>
      <c r="Q1791" s="1">
        <v>39077</v>
      </c>
      <c r="R1791" s="1" t="s">
        <v>1653</v>
      </c>
      <c r="S1791" s="1" t="s">
        <v>1651</v>
      </c>
      <c r="T1791">
        <v>240</v>
      </c>
    </row>
    <row r="1792" spans="1:20" x14ac:dyDescent="0.3">
      <c r="A1792" s="8">
        <v>39174</v>
      </c>
      <c r="B1792" s="8" t="s">
        <v>1654</v>
      </c>
      <c r="C1792" s="8" t="s">
        <v>1648</v>
      </c>
      <c r="D1792" s="9">
        <f t="shared" si="81"/>
        <v>126</v>
      </c>
      <c r="E1792" s="9">
        <f>LOOKUP(C1792,$X$3:$AA$4)</f>
        <v>200</v>
      </c>
      <c r="F1792" s="16">
        <f>INDEX($J$3:$N$7,MATCH(B1792,$J$3:$J$7,0),MATCH(C1792,$J$3:$N$3,0))</f>
        <v>0.05</v>
      </c>
      <c r="G1792" s="9">
        <f t="shared" si="82"/>
        <v>190</v>
      </c>
      <c r="H1792" s="9">
        <f>G1792*D1792</f>
        <v>23940</v>
      </c>
      <c r="I1792" s="22"/>
      <c r="P1792" s="1" t="str">
        <f t="shared" si="83"/>
        <v>39081DelhiChair</v>
      </c>
      <c r="Q1792" s="1">
        <v>39081</v>
      </c>
      <c r="R1792" s="1" t="s">
        <v>1646</v>
      </c>
      <c r="S1792" s="1" t="s">
        <v>1651</v>
      </c>
      <c r="T1792">
        <v>360</v>
      </c>
    </row>
    <row r="1793" spans="1:20" x14ac:dyDescent="0.3">
      <c r="A1793" s="8">
        <v>39174</v>
      </c>
      <c r="B1793" s="8" t="s">
        <v>1654</v>
      </c>
      <c r="C1793" s="8" t="s">
        <v>1649</v>
      </c>
      <c r="D1793" s="9">
        <f t="shared" si="81"/>
        <v>297</v>
      </c>
      <c r="E1793" s="9">
        <f>LOOKUP(C1793,$X$3:$AA$4)</f>
        <v>10</v>
      </c>
      <c r="F1793" s="16">
        <f>INDEX($J$3:$N$7,MATCH(B1793,$J$3:$J$7,0),MATCH(C1793,$J$3:$N$3,0))</f>
        <v>0.06</v>
      </c>
      <c r="G1793" s="9">
        <f t="shared" si="82"/>
        <v>9.3999999999999986</v>
      </c>
      <c r="H1793" s="9">
        <f>G1793*D1793</f>
        <v>2791.7999999999997</v>
      </c>
      <c r="I1793" s="22"/>
      <c r="P1793" s="1" t="str">
        <f t="shared" si="83"/>
        <v>39158JaipurChair</v>
      </c>
      <c r="Q1793" s="1">
        <v>39158</v>
      </c>
      <c r="R1793" s="1" t="s">
        <v>1653</v>
      </c>
      <c r="S1793" s="1" t="s">
        <v>1651</v>
      </c>
      <c r="T1793">
        <v>104</v>
      </c>
    </row>
    <row r="1794" spans="1:20" x14ac:dyDescent="0.3">
      <c r="A1794" s="8">
        <v>39174</v>
      </c>
      <c r="B1794" s="8" t="s">
        <v>1654</v>
      </c>
      <c r="C1794" s="8" t="s">
        <v>1650</v>
      </c>
      <c r="D1794" s="9">
        <f t="shared" si="81"/>
        <v>203</v>
      </c>
      <c r="E1794" s="9">
        <f>LOOKUP(C1794,$X$3:$AA$4)</f>
        <v>500</v>
      </c>
      <c r="F1794" s="16">
        <f>INDEX($J$3:$N$7,MATCH(B1794,$J$3:$J$7,0),MATCH(C1794,$J$3:$N$3,0))</f>
        <v>0.25</v>
      </c>
      <c r="G1794" s="9">
        <f t="shared" si="82"/>
        <v>375</v>
      </c>
      <c r="H1794" s="9">
        <f>G1794*D1794</f>
        <v>76125</v>
      </c>
      <c r="I1794" s="22"/>
      <c r="P1794" s="1" t="str">
        <f t="shared" si="83"/>
        <v>39164MumbaiLaptop</v>
      </c>
      <c r="Q1794" s="1">
        <v>39164</v>
      </c>
      <c r="R1794" s="1" t="s">
        <v>1647</v>
      </c>
      <c r="S1794" s="1" t="s">
        <v>1648</v>
      </c>
      <c r="T1794">
        <v>404</v>
      </c>
    </row>
    <row r="1795" spans="1:20" x14ac:dyDescent="0.3">
      <c r="A1795" s="8">
        <v>39174</v>
      </c>
      <c r="B1795" s="8" t="s">
        <v>1654</v>
      </c>
      <c r="C1795" s="8" t="s">
        <v>1651</v>
      </c>
      <c r="D1795" s="9">
        <f t="shared" si="81"/>
        <v>448</v>
      </c>
      <c r="E1795" s="9">
        <f>LOOKUP(C1795,$X$3:$AA$4)</f>
        <v>10</v>
      </c>
      <c r="F1795" s="16">
        <f>INDEX($J$3:$N$7,MATCH(B1795,$J$3:$J$7,0),MATCH(C1795,$J$3:$N$3,0))</f>
        <v>0.4</v>
      </c>
      <c r="G1795" s="9">
        <f t="shared" si="82"/>
        <v>6</v>
      </c>
      <c r="H1795" s="9">
        <f>G1795*D1795</f>
        <v>2688</v>
      </c>
      <c r="I1795" s="22"/>
      <c r="P1795" s="1" t="str">
        <f t="shared" si="83"/>
        <v>39176JaipurBulb</v>
      </c>
      <c r="Q1795" s="1">
        <v>39176</v>
      </c>
      <c r="R1795" s="1" t="s">
        <v>1653</v>
      </c>
      <c r="S1795" s="1" t="s">
        <v>1649</v>
      </c>
      <c r="T1795">
        <v>181</v>
      </c>
    </row>
    <row r="1796" spans="1:20" x14ac:dyDescent="0.3">
      <c r="A1796" s="8">
        <v>39175</v>
      </c>
      <c r="B1796" s="8" t="s">
        <v>1646</v>
      </c>
      <c r="C1796" s="8" t="s">
        <v>1648</v>
      </c>
      <c r="D1796" s="9">
        <f t="shared" si="81"/>
        <v>110</v>
      </c>
      <c r="E1796" s="9">
        <f>LOOKUP(C1796,$X$3:$AA$4)</f>
        <v>200</v>
      </c>
      <c r="F1796" s="16">
        <f>INDEX($J$3:$N$7,MATCH(B1796,$J$3:$J$7,0),MATCH(C1796,$J$3:$N$3,0))</f>
        <v>0.13</v>
      </c>
      <c r="G1796" s="9">
        <f t="shared" si="82"/>
        <v>174</v>
      </c>
      <c r="H1796" s="9">
        <f>G1796*D1796</f>
        <v>19140</v>
      </c>
      <c r="I1796" s="22"/>
      <c r="P1796" s="1" t="str">
        <f t="shared" si="83"/>
        <v>39141MumbaiLaptop</v>
      </c>
      <c r="Q1796" s="1">
        <v>39141</v>
      </c>
      <c r="R1796" s="1" t="s">
        <v>1647</v>
      </c>
      <c r="S1796" s="1" t="s">
        <v>1648</v>
      </c>
      <c r="T1796">
        <v>303</v>
      </c>
    </row>
    <row r="1797" spans="1:20" x14ac:dyDescent="0.3">
      <c r="A1797" s="8">
        <v>39175</v>
      </c>
      <c r="B1797" s="8" t="s">
        <v>1646</v>
      </c>
      <c r="C1797" s="8" t="s">
        <v>1649</v>
      </c>
      <c r="D1797" s="9">
        <f t="shared" ref="D1797:D1860" si="84">VLOOKUP(A1797&amp;B1797&amp;C1797,$P$4:$T$2061,5,0)</f>
        <v>318</v>
      </c>
      <c r="E1797" s="9">
        <f>LOOKUP(C1797,$X$3:$AA$4)</f>
        <v>10</v>
      </c>
      <c r="F1797" s="16">
        <f>INDEX($J$3:$N$7,MATCH(B1797,$J$3:$J$7,0),MATCH(C1797,$J$3:$N$3,0))</f>
        <v>0.09</v>
      </c>
      <c r="G1797" s="9">
        <f t="shared" ref="G1797:G1860" si="85">E1797*(1-F1797)</f>
        <v>9.1</v>
      </c>
      <c r="H1797" s="9">
        <f>G1797*D1797</f>
        <v>2893.7999999999997</v>
      </c>
      <c r="I1797" s="22"/>
      <c r="P1797" s="1" t="str">
        <f t="shared" ref="P1797:P1860" si="86">Q1797&amp;R1797&amp;S1797</f>
        <v>39172DelhiChair</v>
      </c>
      <c r="Q1797" s="1">
        <v>39172</v>
      </c>
      <c r="R1797" s="1" t="s">
        <v>1646</v>
      </c>
      <c r="S1797" s="1" t="s">
        <v>1651</v>
      </c>
      <c r="T1797">
        <v>377</v>
      </c>
    </row>
    <row r="1798" spans="1:20" x14ac:dyDescent="0.3">
      <c r="A1798" s="8">
        <v>39175</v>
      </c>
      <c r="B1798" s="8" t="s">
        <v>1646</v>
      </c>
      <c r="C1798" s="8" t="s">
        <v>1650</v>
      </c>
      <c r="D1798" s="9">
        <f t="shared" si="84"/>
        <v>299</v>
      </c>
      <c r="E1798" s="9">
        <f>LOOKUP(C1798,$X$3:$AA$4)</f>
        <v>500</v>
      </c>
      <c r="F1798" s="16">
        <f>INDEX($J$3:$N$7,MATCH(B1798,$J$3:$J$7,0),MATCH(C1798,$J$3:$N$3,0))</f>
        <v>0.24</v>
      </c>
      <c r="G1798" s="9">
        <f t="shared" si="85"/>
        <v>380</v>
      </c>
      <c r="H1798" s="9">
        <f>G1798*D1798</f>
        <v>113620</v>
      </c>
      <c r="I1798" s="22"/>
      <c r="P1798" s="1" t="str">
        <f t="shared" si="86"/>
        <v>39114DelhiLaptop</v>
      </c>
      <c r="Q1798" s="1">
        <v>39114</v>
      </c>
      <c r="R1798" s="1" t="s">
        <v>1646</v>
      </c>
      <c r="S1798" s="1" t="s">
        <v>1648</v>
      </c>
      <c r="T1798">
        <v>418</v>
      </c>
    </row>
    <row r="1799" spans="1:20" x14ac:dyDescent="0.3">
      <c r="A1799" s="8">
        <v>39175</v>
      </c>
      <c r="B1799" s="8" t="s">
        <v>1646</v>
      </c>
      <c r="C1799" s="8" t="s">
        <v>1651</v>
      </c>
      <c r="D1799" s="9">
        <f t="shared" si="84"/>
        <v>496</v>
      </c>
      <c r="E1799" s="9">
        <f>LOOKUP(C1799,$X$3:$AA$4)</f>
        <v>10</v>
      </c>
      <c r="F1799" s="16">
        <f>INDEX($J$3:$N$7,MATCH(B1799,$J$3:$J$7,0),MATCH(C1799,$J$3:$N$3,0))</f>
        <v>0.33</v>
      </c>
      <c r="G1799" s="9">
        <f t="shared" si="85"/>
        <v>6.6999999999999993</v>
      </c>
      <c r="H1799" s="9">
        <f>G1799*D1799</f>
        <v>3323.2</v>
      </c>
      <c r="I1799" s="22"/>
      <c r="P1799" s="1" t="str">
        <f t="shared" si="86"/>
        <v>39124JaipurChair</v>
      </c>
      <c r="Q1799" s="1">
        <v>39124</v>
      </c>
      <c r="R1799" s="1" t="s">
        <v>1653</v>
      </c>
      <c r="S1799" s="1" t="s">
        <v>1651</v>
      </c>
      <c r="T1799">
        <v>479</v>
      </c>
    </row>
    <row r="1800" spans="1:20" x14ac:dyDescent="0.3">
      <c r="A1800" s="8">
        <v>39175</v>
      </c>
      <c r="B1800" s="8" t="s">
        <v>1647</v>
      </c>
      <c r="C1800" s="8" t="s">
        <v>1648</v>
      </c>
      <c r="D1800" s="9">
        <f t="shared" si="84"/>
        <v>383</v>
      </c>
      <c r="E1800" s="9">
        <f>LOOKUP(C1800,$X$3:$AA$4)</f>
        <v>200</v>
      </c>
      <c r="F1800" s="16">
        <f>INDEX($J$3:$N$7,MATCH(B1800,$J$3:$J$7,0),MATCH(C1800,$J$3:$N$3,0))</f>
        <v>0.1</v>
      </c>
      <c r="G1800" s="9">
        <f t="shared" si="85"/>
        <v>180</v>
      </c>
      <c r="H1800" s="9">
        <f>G1800*D1800</f>
        <v>68940</v>
      </c>
      <c r="I1800" s="22"/>
      <c r="P1800" s="1" t="str">
        <f t="shared" si="86"/>
        <v>39149DelhiBulb</v>
      </c>
      <c r="Q1800" s="1">
        <v>39149</v>
      </c>
      <c r="R1800" s="1" t="s">
        <v>1646</v>
      </c>
      <c r="S1800" s="1" t="s">
        <v>1649</v>
      </c>
      <c r="T1800">
        <v>238</v>
      </c>
    </row>
    <row r="1801" spans="1:20" x14ac:dyDescent="0.3">
      <c r="A1801" s="8">
        <v>39175</v>
      </c>
      <c r="B1801" s="8" t="s">
        <v>1647</v>
      </c>
      <c r="C1801" s="8" t="s">
        <v>1649</v>
      </c>
      <c r="D1801" s="9">
        <f t="shared" si="84"/>
        <v>357</v>
      </c>
      <c r="E1801" s="9">
        <f>LOOKUP(C1801,$X$3:$AA$4)</f>
        <v>10</v>
      </c>
      <c r="F1801" s="16">
        <f>INDEX($J$3:$N$7,MATCH(B1801,$J$3:$J$7,0),MATCH(C1801,$J$3:$N$3,0))</f>
        <v>0.05</v>
      </c>
      <c r="G1801" s="9">
        <f t="shared" si="85"/>
        <v>9.5</v>
      </c>
      <c r="H1801" s="9">
        <f>G1801*D1801</f>
        <v>3391.5</v>
      </c>
      <c r="I1801" s="22"/>
      <c r="P1801" s="1" t="str">
        <f t="shared" si="86"/>
        <v>39163JaipurBulb</v>
      </c>
      <c r="Q1801" s="1">
        <v>39163</v>
      </c>
      <c r="R1801" s="1" t="s">
        <v>1653</v>
      </c>
      <c r="S1801" s="1" t="s">
        <v>1649</v>
      </c>
      <c r="T1801">
        <v>263</v>
      </c>
    </row>
    <row r="1802" spans="1:20" x14ac:dyDescent="0.3">
      <c r="A1802" s="8">
        <v>39175</v>
      </c>
      <c r="B1802" s="8" t="s">
        <v>1647</v>
      </c>
      <c r="C1802" s="8" t="s">
        <v>1650</v>
      </c>
      <c r="D1802" s="9">
        <f t="shared" si="84"/>
        <v>118</v>
      </c>
      <c r="E1802" s="9">
        <f>LOOKUP(C1802,$X$3:$AA$4)</f>
        <v>500</v>
      </c>
      <c r="F1802" s="16">
        <f>INDEX($J$3:$N$7,MATCH(B1802,$J$3:$J$7,0),MATCH(C1802,$J$3:$N$3,0))</f>
        <v>0.2</v>
      </c>
      <c r="G1802" s="9">
        <f t="shared" si="85"/>
        <v>400</v>
      </c>
      <c r="H1802" s="9">
        <f>G1802*D1802</f>
        <v>47200</v>
      </c>
      <c r="I1802" s="22"/>
      <c r="P1802" s="1" t="str">
        <f t="shared" si="86"/>
        <v>39109Agraiphone</v>
      </c>
      <c r="Q1802" s="1">
        <v>39109</v>
      </c>
      <c r="R1802" s="1" t="s">
        <v>1654</v>
      </c>
      <c r="S1802" s="1" t="s">
        <v>1650</v>
      </c>
      <c r="T1802">
        <v>462</v>
      </c>
    </row>
    <row r="1803" spans="1:20" x14ac:dyDescent="0.3">
      <c r="A1803" s="8">
        <v>39175</v>
      </c>
      <c r="B1803" s="8" t="s">
        <v>1647</v>
      </c>
      <c r="C1803" s="8" t="s">
        <v>1651</v>
      </c>
      <c r="D1803" s="9">
        <f t="shared" si="84"/>
        <v>154</v>
      </c>
      <c r="E1803" s="9">
        <f>LOOKUP(C1803,$X$3:$AA$4)</f>
        <v>10</v>
      </c>
      <c r="F1803" s="16">
        <f>INDEX($J$3:$N$7,MATCH(B1803,$J$3:$J$7,0),MATCH(C1803,$J$3:$N$3,0))</f>
        <v>0.4</v>
      </c>
      <c r="G1803" s="9">
        <f t="shared" si="85"/>
        <v>6</v>
      </c>
      <c r="H1803" s="9">
        <f>G1803*D1803</f>
        <v>924</v>
      </c>
      <c r="I1803" s="22"/>
      <c r="P1803" s="1" t="str">
        <f t="shared" si="86"/>
        <v>39115AgraBulb</v>
      </c>
      <c r="Q1803" s="1">
        <v>39115</v>
      </c>
      <c r="R1803" s="1" t="s">
        <v>1654</v>
      </c>
      <c r="S1803" s="1" t="s">
        <v>1649</v>
      </c>
      <c r="T1803">
        <v>463</v>
      </c>
    </row>
    <row r="1804" spans="1:20" x14ac:dyDescent="0.3">
      <c r="A1804" s="8">
        <v>39175</v>
      </c>
      <c r="B1804" s="8" t="s">
        <v>1653</v>
      </c>
      <c r="C1804" s="8" t="s">
        <v>1648</v>
      </c>
      <c r="D1804" s="9">
        <f t="shared" si="84"/>
        <v>171</v>
      </c>
      <c r="E1804" s="9">
        <f>LOOKUP(C1804,$X$3:$AA$4)</f>
        <v>200</v>
      </c>
      <c r="F1804" s="16">
        <f>INDEX($J$3:$N$7,MATCH(B1804,$J$3:$J$7,0),MATCH(C1804,$J$3:$N$3,0))</f>
        <v>0.09</v>
      </c>
      <c r="G1804" s="9">
        <f t="shared" si="85"/>
        <v>182</v>
      </c>
      <c r="H1804" s="9">
        <f>G1804*D1804</f>
        <v>31122</v>
      </c>
      <c r="I1804" s="22"/>
      <c r="P1804" s="1" t="str">
        <f t="shared" si="86"/>
        <v>39130DelhiLaptop</v>
      </c>
      <c r="Q1804" s="1">
        <v>39130</v>
      </c>
      <c r="R1804" s="1" t="s">
        <v>1646</v>
      </c>
      <c r="S1804" s="1" t="s">
        <v>1648</v>
      </c>
      <c r="T1804">
        <v>196</v>
      </c>
    </row>
    <row r="1805" spans="1:20" x14ac:dyDescent="0.3">
      <c r="A1805" s="8">
        <v>39175</v>
      </c>
      <c r="B1805" s="8" t="s">
        <v>1653</v>
      </c>
      <c r="C1805" s="8" t="s">
        <v>1649</v>
      </c>
      <c r="D1805" s="9">
        <f t="shared" si="84"/>
        <v>311</v>
      </c>
      <c r="E1805" s="9">
        <f>LOOKUP(C1805,$X$3:$AA$4)</f>
        <v>10</v>
      </c>
      <c r="F1805" s="16">
        <f>INDEX($J$3:$N$7,MATCH(B1805,$J$3:$J$7,0),MATCH(C1805,$J$3:$N$3,0))</f>
        <v>0.08</v>
      </c>
      <c r="G1805" s="9">
        <f t="shared" si="85"/>
        <v>9.2000000000000011</v>
      </c>
      <c r="H1805" s="9">
        <f>G1805*D1805</f>
        <v>2861.2000000000003</v>
      </c>
      <c r="I1805" s="22"/>
      <c r="P1805" s="1" t="str">
        <f t="shared" si="86"/>
        <v>39079Mumbaiiphone</v>
      </c>
      <c r="Q1805" s="1">
        <v>39079</v>
      </c>
      <c r="R1805" s="1" t="s">
        <v>1647</v>
      </c>
      <c r="S1805" s="1" t="s">
        <v>1650</v>
      </c>
      <c r="T1805">
        <v>344</v>
      </c>
    </row>
    <row r="1806" spans="1:20" x14ac:dyDescent="0.3">
      <c r="A1806" s="8">
        <v>39175</v>
      </c>
      <c r="B1806" s="8" t="s">
        <v>1653</v>
      </c>
      <c r="C1806" s="8" t="s">
        <v>1650</v>
      </c>
      <c r="D1806" s="9">
        <f t="shared" si="84"/>
        <v>126</v>
      </c>
      <c r="E1806" s="9">
        <f>LOOKUP(C1806,$X$3:$AA$4)</f>
        <v>500</v>
      </c>
      <c r="F1806" s="16">
        <f>INDEX($J$3:$N$7,MATCH(B1806,$J$3:$J$7,0),MATCH(C1806,$J$3:$N$3,0))</f>
        <v>0.2</v>
      </c>
      <c r="G1806" s="9">
        <f t="shared" si="85"/>
        <v>400</v>
      </c>
      <c r="H1806" s="9">
        <f>G1806*D1806</f>
        <v>50400</v>
      </c>
      <c r="I1806" s="22"/>
      <c r="P1806" s="1" t="str">
        <f t="shared" si="86"/>
        <v>39087AgraChair</v>
      </c>
      <c r="Q1806" s="1">
        <v>39087</v>
      </c>
      <c r="R1806" s="1" t="s">
        <v>1654</v>
      </c>
      <c r="S1806" s="1" t="s">
        <v>1651</v>
      </c>
      <c r="T1806">
        <v>444</v>
      </c>
    </row>
    <row r="1807" spans="1:20" x14ac:dyDescent="0.3">
      <c r="A1807" s="8">
        <v>39175</v>
      </c>
      <c r="B1807" s="8" t="s">
        <v>1653</v>
      </c>
      <c r="C1807" s="8" t="s">
        <v>1651</v>
      </c>
      <c r="D1807" s="9">
        <f t="shared" si="84"/>
        <v>405</v>
      </c>
      <c r="E1807" s="9">
        <f>LOOKUP(C1807,$X$3:$AA$4)</f>
        <v>10</v>
      </c>
      <c r="F1807" s="16">
        <f>INDEX($J$3:$N$7,MATCH(B1807,$J$3:$J$7,0),MATCH(C1807,$J$3:$N$3,0))</f>
        <v>0.36</v>
      </c>
      <c r="G1807" s="9">
        <f t="shared" si="85"/>
        <v>6.4</v>
      </c>
      <c r="H1807" s="9">
        <f>G1807*D1807</f>
        <v>2592</v>
      </c>
      <c r="I1807" s="22"/>
      <c r="P1807" s="1" t="str">
        <f t="shared" si="86"/>
        <v>39118Delhiiphone</v>
      </c>
      <c r="Q1807" s="1">
        <v>39118</v>
      </c>
      <c r="R1807" s="1" t="s">
        <v>1646</v>
      </c>
      <c r="S1807" s="1" t="s">
        <v>1650</v>
      </c>
      <c r="T1807">
        <v>392</v>
      </c>
    </row>
    <row r="1808" spans="1:20" x14ac:dyDescent="0.3">
      <c r="A1808" s="8">
        <v>39175</v>
      </c>
      <c r="B1808" s="8" t="s">
        <v>1654</v>
      </c>
      <c r="C1808" s="8" t="s">
        <v>1648</v>
      </c>
      <c r="D1808" s="9">
        <f t="shared" si="84"/>
        <v>484</v>
      </c>
      <c r="E1808" s="9">
        <f>LOOKUP(C1808,$X$3:$AA$4)</f>
        <v>200</v>
      </c>
      <c r="F1808" s="16">
        <f>INDEX($J$3:$N$7,MATCH(B1808,$J$3:$J$7,0),MATCH(C1808,$J$3:$N$3,0))</f>
        <v>0.05</v>
      </c>
      <c r="G1808" s="9">
        <f t="shared" si="85"/>
        <v>190</v>
      </c>
      <c r="H1808" s="9">
        <f>G1808*D1808</f>
        <v>91960</v>
      </c>
      <c r="I1808" s="22"/>
      <c r="P1808" s="1" t="str">
        <f t="shared" si="86"/>
        <v>39124Jaipuriphone</v>
      </c>
      <c r="Q1808" s="1">
        <v>39124</v>
      </c>
      <c r="R1808" s="1" t="s">
        <v>1653</v>
      </c>
      <c r="S1808" s="1" t="s">
        <v>1650</v>
      </c>
      <c r="T1808">
        <v>490</v>
      </c>
    </row>
    <row r="1809" spans="1:20" x14ac:dyDescent="0.3">
      <c r="A1809" s="8">
        <v>39175</v>
      </c>
      <c r="B1809" s="8" t="s">
        <v>1654</v>
      </c>
      <c r="C1809" s="8" t="s">
        <v>1649</v>
      </c>
      <c r="D1809" s="9">
        <f t="shared" si="84"/>
        <v>474</v>
      </c>
      <c r="E1809" s="9">
        <f>LOOKUP(C1809,$X$3:$AA$4)</f>
        <v>10</v>
      </c>
      <c r="F1809" s="16">
        <f>INDEX($J$3:$N$7,MATCH(B1809,$J$3:$J$7,0),MATCH(C1809,$J$3:$N$3,0))</f>
        <v>0.06</v>
      </c>
      <c r="G1809" s="9">
        <f t="shared" si="85"/>
        <v>9.3999999999999986</v>
      </c>
      <c r="H1809" s="9">
        <f>G1809*D1809</f>
        <v>4455.5999999999995</v>
      </c>
      <c r="I1809" s="22"/>
      <c r="P1809" s="1" t="str">
        <f t="shared" si="86"/>
        <v>39130JaipurLaptop</v>
      </c>
      <c r="Q1809" s="1">
        <v>39130</v>
      </c>
      <c r="R1809" s="1" t="s">
        <v>1653</v>
      </c>
      <c r="S1809" s="1" t="s">
        <v>1648</v>
      </c>
      <c r="T1809">
        <v>413</v>
      </c>
    </row>
    <row r="1810" spans="1:20" x14ac:dyDescent="0.3">
      <c r="A1810" s="8">
        <v>39175</v>
      </c>
      <c r="B1810" s="8" t="s">
        <v>1654</v>
      </c>
      <c r="C1810" s="8" t="s">
        <v>1650</v>
      </c>
      <c r="D1810" s="9">
        <f t="shared" si="84"/>
        <v>226</v>
      </c>
      <c r="E1810" s="9">
        <f>LOOKUP(C1810,$X$3:$AA$4)</f>
        <v>500</v>
      </c>
      <c r="F1810" s="16">
        <f>INDEX($J$3:$N$7,MATCH(B1810,$J$3:$J$7,0),MATCH(C1810,$J$3:$N$3,0))</f>
        <v>0.25</v>
      </c>
      <c r="G1810" s="9">
        <f t="shared" si="85"/>
        <v>375</v>
      </c>
      <c r="H1810" s="9">
        <f>G1810*D1810</f>
        <v>84750</v>
      </c>
      <c r="I1810" s="22"/>
      <c r="P1810" s="1" t="str">
        <f t="shared" si="86"/>
        <v>39135JaipurBulb</v>
      </c>
      <c r="Q1810" s="1">
        <v>39135</v>
      </c>
      <c r="R1810" s="1" t="s">
        <v>1653</v>
      </c>
      <c r="S1810" s="1" t="s">
        <v>1649</v>
      </c>
      <c r="T1810">
        <v>454</v>
      </c>
    </row>
    <row r="1811" spans="1:20" x14ac:dyDescent="0.3">
      <c r="A1811" s="8">
        <v>39175</v>
      </c>
      <c r="B1811" s="8" t="s">
        <v>1654</v>
      </c>
      <c r="C1811" s="8" t="s">
        <v>1651</v>
      </c>
      <c r="D1811" s="9">
        <f t="shared" si="84"/>
        <v>424</v>
      </c>
      <c r="E1811" s="9">
        <f>LOOKUP(C1811,$X$3:$AA$4)</f>
        <v>10</v>
      </c>
      <c r="F1811" s="16">
        <f>INDEX($J$3:$N$7,MATCH(B1811,$J$3:$J$7,0),MATCH(C1811,$J$3:$N$3,0))</f>
        <v>0.4</v>
      </c>
      <c r="G1811" s="9">
        <f t="shared" si="85"/>
        <v>6</v>
      </c>
      <c r="H1811" s="9">
        <f>G1811*D1811</f>
        <v>2544</v>
      </c>
      <c r="I1811" s="22"/>
      <c r="P1811" s="1" t="str">
        <f t="shared" si="86"/>
        <v>39180AgraChair</v>
      </c>
      <c r="Q1811" s="1">
        <v>39180</v>
      </c>
      <c r="R1811" s="1" t="s">
        <v>1654</v>
      </c>
      <c r="S1811" s="1" t="s">
        <v>1651</v>
      </c>
      <c r="T1811">
        <v>253</v>
      </c>
    </row>
    <row r="1812" spans="1:20" x14ac:dyDescent="0.3">
      <c r="A1812" s="8">
        <v>39176</v>
      </c>
      <c r="B1812" s="8" t="s">
        <v>1646</v>
      </c>
      <c r="C1812" s="8" t="s">
        <v>1648</v>
      </c>
      <c r="D1812" s="9">
        <f t="shared" si="84"/>
        <v>123</v>
      </c>
      <c r="E1812" s="9">
        <f>LOOKUP(C1812,$X$3:$AA$4)</f>
        <v>200</v>
      </c>
      <c r="F1812" s="16">
        <f>INDEX($J$3:$N$7,MATCH(B1812,$J$3:$J$7,0),MATCH(C1812,$J$3:$N$3,0))</f>
        <v>0.13</v>
      </c>
      <c r="G1812" s="9">
        <f t="shared" si="85"/>
        <v>174</v>
      </c>
      <c r="H1812" s="9">
        <f>G1812*D1812</f>
        <v>21402</v>
      </c>
      <c r="I1812" s="22"/>
      <c r="P1812" s="1" t="str">
        <f t="shared" si="86"/>
        <v>39086MumbaiBulb</v>
      </c>
      <c r="Q1812" s="1">
        <v>39086</v>
      </c>
      <c r="R1812" s="1" t="s">
        <v>1647</v>
      </c>
      <c r="S1812" s="1" t="s">
        <v>1649</v>
      </c>
      <c r="T1812">
        <v>411</v>
      </c>
    </row>
    <row r="1813" spans="1:20" x14ac:dyDescent="0.3">
      <c r="A1813" s="8">
        <v>39176</v>
      </c>
      <c r="B1813" s="8" t="s">
        <v>1646</v>
      </c>
      <c r="C1813" s="8" t="s">
        <v>1649</v>
      </c>
      <c r="D1813" s="9">
        <f t="shared" si="84"/>
        <v>173</v>
      </c>
      <c r="E1813" s="9">
        <f>LOOKUP(C1813,$X$3:$AA$4)</f>
        <v>10</v>
      </c>
      <c r="F1813" s="16">
        <f>INDEX($J$3:$N$7,MATCH(B1813,$J$3:$J$7,0),MATCH(C1813,$J$3:$N$3,0))</f>
        <v>0.09</v>
      </c>
      <c r="G1813" s="9">
        <f t="shared" si="85"/>
        <v>9.1</v>
      </c>
      <c r="H1813" s="9">
        <f>G1813*D1813</f>
        <v>1574.3</v>
      </c>
      <c r="I1813" s="22"/>
      <c r="P1813" s="1" t="str">
        <f t="shared" si="86"/>
        <v>39122Mumbaiiphone</v>
      </c>
      <c r="Q1813" s="1">
        <v>39122</v>
      </c>
      <c r="R1813" s="1" t="s">
        <v>1647</v>
      </c>
      <c r="S1813" s="1" t="s">
        <v>1650</v>
      </c>
      <c r="T1813">
        <v>213</v>
      </c>
    </row>
    <row r="1814" spans="1:20" x14ac:dyDescent="0.3">
      <c r="A1814" s="8">
        <v>39176</v>
      </c>
      <c r="B1814" s="8" t="s">
        <v>1646</v>
      </c>
      <c r="C1814" s="8" t="s">
        <v>1650</v>
      </c>
      <c r="D1814" s="9">
        <f t="shared" si="84"/>
        <v>165</v>
      </c>
      <c r="E1814" s="9">
        <f>LOOKUP(C1814,$X$3:$AA$4)</f>
        <v>500</v>
      </c>
      <c r="F1814" s="16">
        <f>INDEX($J$3:$N$7,MATCH(B1814,$J$3:$J$7,0),MATCH(C1814,$J$3:$N$3,0))</f>
        <v>0.24</v>
      </c>
      <c r="G1814" s="9">
        <f t="shared" si="85"/>
        <v>380</v>
      </c>
      <c r="H1814" s="9">
        <f>G1814*D1814</f>
        <v>62700</v>
      </c>
      <c r="I1814" s="22"/>
      <c r="P1814" s="1" t="str">
        <f t="shared" si="86"/>
        <v>39133MumbaiLaptop</v>
      </c>
      <c r="Q1814" s="1">
        <v>39133</v>
      </c>
      <c r="R1814" s="1" t="s">
        <v>1647</v>
      </c>
      <c r="S1814" s="1" t="s">
        <v>1648</v>
      </c>
      <c r="T1814">
        <v>156</v>
      </c>
    </row>
    <row r="1815" spans="1:20" x14ac:dyDescent="0.3">
      <c r="A1815" s="8">
        <v>39176</v>
      </c>
      <c r="B1815" s="8" t="s">
        <v>1646</v>
      </c>
      <c r="C1815" s="8" t="s">
        <v>1651</v>
      </c>
      <c r="D1815" s="9">
        <f t="shared" si="84"/>
        <v>155</v>
      </c>
      <c r="E1815" s="9">
        <f>LOOKUP(C1815,$X$3:$AA$4)</f>
        <v>10</v>
      </c>
      <c r="F1815" s="16">
        <f>INDEX($J$3:$N$7,MATCH(B1815,$J$3:$J$7,0),MATCH(C1815,$J$3:$N$3,0))</f>
        <v>0.33</v>
      </c>
      <c r="G1815" s="9">
        <f t="shared" si="85"/>
        <v>6.6999999999999993</v>
      </c>
      <c r="H1815" s="9">
        <f>G1815*D1815</f>
        <v>1038.5</v>
      </c>
      <c r="I1815" s="22"/>
      <c r="P1815" s="1" t="str">
        <f t="shared" si="86"/>
        <v>39068DelhiChair</v>
      </c>
      <c r="Q1815" s="1">
        <v>39068</v>
      </c>
      <c r="R1815" s="1" t="s">
        <v>1646</v>
      </c>
      <c r="S1815" s="1" t="s">
        <v>1651</v>
      </c>
      <c r="T1815">
        <v>165</v>
      </c>
    </row>
    <row r="1816" spans="1:20" x14ac:dyDescent="0.3">
      <c r="A1816" s="8">
        <v>39176</v>
      </c>
      <c r="B1816" s="8" t="s">
        <v>1647</v>
      </c>
      <c r="C1816" s="8" t="s">
        <v>1648</v>
      </c>
      <c r="D1816" s="9">
        <f t="shared" si="84"/>
        <v>327</v>
      </c>
      <c r="E1816" s="9">
        <f>LOOKUP(C1816,$X$3:$AA$4)</f>
        <v>200</v>
      </c>
      <c r="F1816" s="16">
        <f>INDEX($J$3:$N$7,MATCH(B1816,$J$3:$J$7,0),MATCH(C1816,$J$3:$N$3,0))</f>
        <v>0.1</v>
      </c>
      <c r="G1816" s="9">
        <f t="shared" si="85"/>
        <v>180</v>
      </c>
      <c r="H1816" s="9">
        <f>G1816*D1816</f>
        <v>58860</v>
      </c>
      <c r="I1816" s="22"/>
      <c r="P1816" s="1" t="str">
        <f t="shared" si="86"/>
        <v>39073Delhiiphone</v>
      </c>
      <c r="Q1816" s="1">
        <v>39073</v>
      </c>
      <c r="R1816" s="1" t="s">
        <v>1646</v>
      </c>
      <c r="S1816" s="1" t="s">
        <v>1650</v>
      </c>
      <c r="T1816">
        <v>458</v>
      </c>
    </row>
    <row r="1817" spans="1:20" x14ac:dyDescent="0.3">
      <c r="A1817" s="8">
        <v>39176</v>
      </c>
      <c r="B1817" s="8" t="s">
        <v>1647</v>
      </c>
      <c r="C1817" s="8" t="s">
        <v>1649</v>
      </c>
      <c r="D1817" s="9">
        <f t="shared" si="84"/>
        <v>455</v>
      </c>
      <c r="E1817" s="9">
        <f>LOOKUP(C1817,$X$3:$AA$4)</f>
        <v>10</v>
      </c>
      <c r="F1817" s="16">
        <f>INDEX($J$3:$N$7,MATCH(B1817,$J$3:$J$7,0),MATCH(C1817,$J$3:$N$3,0))</f>
        <v>0.05</v>
      </c>
      <c r="G1817" s="9">
        <f t="shared" si="85"/>
        <v>9.5</v>
      </c>
      <c r="H1817" s="9">
        <f>G1817*D1817</f>
        <v>4322.5</v>
      </c>
      <c r="I1817" s="22"/>
      <c r="P1817" s="1" t="str">
        <f t="shared" si="86"/>
        <v>39140AgraChair</v>
      </c>
      <c r="Q1817" s="1">
        <v>39140</v>
      </c>
      <c r="R1817" s="1" t="s">
        <v>1654</v>
      </c>
      <c r="S1817" s="1" t="s">
        <v>1651</v>
      </c>
      <c r="T1817">
        <v>445</v>
      </c>
    </row>
    <row r="1818" spans="1:20" x14ac:dyDescent="0.3">
      <c r="A1818" s="8">
        <v>39176</v>
      </c>
      <c r="B1818" s="8" t="s">
        <v>1647</v>
      </c>
      <c r="C1818" s="8" t="s">
        <v>1650</v>
      </c>
      <c r="D1818" s="9">
        <f t="shared" si="84"/>
        <v>441</v>
      </c>
      <c r="E1818" s="9">
        <f>LOOKUP(C1818,$X$3:$AA$4)</f>
        <v>500</v>
      </c>
      <c r="F1818" s="16">
        <f>INDEX($J$3:$N$7,MATCH(B1818,$J$3:$J$7,0),MATCH(C1818,$J$3:$N$3,0))</f>
        <v>0.2</v>
      </c>
      <c r="G1818" s="9">
        <f t="shared" si="85"/>
        <v>400</v>
      </c>
      <c r="H1818" s="9">
        <f>G1818*D1818</f>
        <v>176400</v>
      </c>
      <c r="I1818" s="22"/>
      <c r="P1818" s="1" t="str">
        <f t="shared" si="86"/>
        <v>39069JaipurLaptop</v>
      </c>
      <c r="Q1818" s="1">
        <v>39069</v>
      </c>
      <c r="R1818" s="1" t="s">
        <v>1653</v>
      </c>
      <c r="S1818" s="1" t="s">
        <v>1648</v>
      </c>
      <c r="T1818">
        <v>307</v>
      </c>
    </row>
    <row r="1819" spans="1:20" x14ac:dyDescent="0.3">
      <c r="A1819" s="8">
        <v>39176</v>
      </c>
      <c r="B1819" s="8" t="s">
        <v>1647</v>
      </c>
      <c r="C1819" s="8" t="s">
        <v>1651</v>
      </c>
      <c r="D1819" s="9">
        <f t="shared" si="84"/>
        <v>494</v>
      </c>
      <c r="E1819" s="9">
        <f>LOOKUP(C1819,$X$3:$AA$4)</f>
        <v>10</v>
      </c>
      <c r="F1819" s="16">
        <f>INDEX($J$3:$N$7,MATCH(B1819,$J$3:$J$7,0),MATCH(C1819,$J$3:$N$3,0))</f>
        <v>0.4</v>
      </c>
      <c r="G1819" s="9">
        <f t="shared" si="85"/>
        <v>6</v>
      </c>
      <c r="H1819" s="9">
        <f>G1819*D1819</f>
        <v>2964</v>
      </c>
      <c r="I1819" s="22"/>
      <c r="P1819" s="1" t="str">
        <f t="shared" si="86"/>
        <v>39108AgraBulb</v>
      </c>
      <c r="Q1819" s="1">
        <v>39108</v>
      </c>
      <c r="R1819" s="1" t="s">
        <v>1654</v>
      </c>
      <c r="S1819" s="1" t="s">
        <v>1649</v>
      </c>
      <c r="T1819">
        <v>150</v>
      </c>
    </row>
    <row r="1820" spans="1:20" x14ac:dyDescent="0.3">
      <c r="A1820" s="8">
        <v>39176</v>
      </c>
      <c r="B1820" s="8" t="s">
        <v>1653</v>
      </c>
      <c r="C1820" s="8" t="s">
        <v>1648</v>
      </c>
      <c r="D1820" s="9">
        <f t="shared" si="84"/>
        <v>200</v>
      </c>
      <c r="E1820" s="9">
        <f>LOOKUP(C1820,$X$3:$AA$4)</f>
        <v>200</v>
      </c>
      <c r="F1820" s="16">
        <f>INDEX($J$3:$N$7,MATCH(B1820,$J$3:$J$7,0),MATCH(C1820,$J$3:$N$3,0))</f>
        <v>0.09</v>
      </c>
      <c r="G1820" s="9">
        <f t="shared" si="85"/>
        <v>182</v>
      </c>
      <c r="H1820" s="9">
        <f>G1820*D1820</f>
        <v>36400</v>
      </c>
      <c r="I1820" s="22"/>
      <c r="P1820" s="1" t="str">
        <f t="shared" si="86"/>
        <v>39156MumbaiChair</v>
      </c>
      <c r="Q1820" s="1">
        <v>39156</v>
      </c>
      <c r="R1820" s="1" t="s">
        <v>1647</v>
      </c>
      <c r="S1820" s="1" t="s">
        <v>1651</v>
      </c>
      <c r="T1820">
        <v>292</v>
      </c>
    </row>
    <row r="1821" spans="1:20" x14ac:dyDescent="0.3">
      <c r="A1821" s="8">
        <v>39176</v>
      </c>
      <c r="B1821" s="8" t="s">
        <v>1653</v>
      </c>
      <c r="C1821" s="8" t="s">
        <v>1649</v>
      </c>
      <c r="D1821" s="9">
        <f t="shared" si="84"/>
        <v>181</v>
      </c>
      <c r="E1821" s="9">
        <f>LOOKUP(C1821,$X$3:$AA$4)</f>
        <v>10</v>
      </c>
      <c r="F1821" s="16">
        <f>INDEX($J$3:$N$7,MATCH(B1821,$J$3:$J$7,0),MATCH(C1821,$J$3:$N$3,0))</f>
        <v>0.08</v>
      </c>
      <c r="G1821" s="9">
        <f t="shared" si="85"/>
        <v>9.2000000000000011</v>
      </c>
      <c r="H1821" s="9">
        <f>G1821*D1821</f>
        <v>1665.2000000000003</v>
      </c>
      <c r="I1821" s="22"/>
      <c r="P1821" s="1" t="str">
        <f t="shared" si="86"/>
        <v>39126JaipurChair</v>
      </c>
      <c r="Q1821" s="1">
        <v>39126</v>
      </c>
      <c r="R1821" s="1" t="s">
        <v>1653</v>
      </c>
      <c r="S1821" s="1" t="s">
        <v>1651</v>
      </c>
      <c r="T1821">
        <v>230</v>
      </c>
    </row>
    <row r="1822" spans="1:20" x14ac:dyDescent="0.3">
      <c r="A1822" s="8">
        <v>39176</v>
      </c>
      <c r="B1822" s="8" t="s">
        <v>1653</v>
      </c>
      <c r="C1822" s="8" t="s">
        <v>1650</v>
      </c>
      <c r="D1822" s="9">
        <f t="shared" si="84"/>
        <v>410</v>
      </c>
      <c r="E1822" s="9">
        <f>LOOKUP(C1822,$X$3:$AA$4)</f>
        <v>500</v>
      </c>
      <c r="F1822" s="16">
        <f>INDEX($J$3:$N$7,MATCH(B1822,$J$3:$J$7,0),MATCH(C1822,$J$3:$N$3,0))</f>
        <v>0.2</v>
      </c>
      <c r="G1822" s="9">
        <f t="shared" si="85"/>
        <v>400</v>
      </c>
      <c r="H1822" s="9">
        <f>G1822*D1822</f>
        <v>164000</v>
      </c>
      <c r="I1822" s="22"/>
      <c r="P1822" s="1" t="str">
        <f t="shared" si="86"/>
        <v>39145Mumbaiiphone</v>
      </c>
      <c r="Q1822" s="1">
        <v>39145</v>
      </c>
      <c r="R1822" s="1" t="s">
        <v>1647</v>
      </c>
      <c r="S1822" s="1" t="s">
        <v>1650</v>
      </c>
      <c r="T1822">
        <v>193</v>
      </c>
    </row>
    <row r="1823" spans="1:20" x14ac:dyDescent="0.3">
      <c r="A1823" s="8">
        <v>39176</v>
      </c>
      <c r="B1823" s="8" t="s">
        <v>1653</v>
      </c>
      <c r="C1823" s="8" t="s">
        <v>1651</v>
      </c>
      <c r="D1823" s="9">
        <f t="shared" si="84"/>
        <v>480</v>
      </c>
      <c r="E1823" s="9">
        <f>LOOKUP(C1823,$X$3:$AA$4)</f>
        <v>10</v>
      </c>
      <c r="F1823" s="16">
        <f>INDEX($J$3:$N$7,MATCH(B1823,$J$3:$J$7,0),MATCH(C1823,$J$3:$N$3,0))</f>
        <v>0.36</v>
      </c>
      <c r="G1823" s="9">
        <f t="shared" si="85"/>
        <v>6.4</v>
      </c>
      <c r="H1823" s="9">
        <f>G1823*D1823</f>
        <v>3072</v>
      </c>
      <c r="I1823" s="22"/>
      <c r="P1823" s="1" t="str">
        <f t="shared" si="86"/>
        <v>39182JaipurChair</v>
      </c>
      <c r="Q1823" s="1">
        <v>39182</v>
      </c>
      <c r="R1823" s="1" t="s">
        <v>1653</v>
      </c>
      <c r="S1823" s="1" t="s">
        <v>1651</v>
      </c>
      <c r="T1823">
        <v>148</v>
      </c>
    </row>
    <row r="1824" spans="1:20" x14ac:dyDescent="0.3">
      <c r="A1824" s="8">
        <v>39176</v>
      </c>
      <c r="B1824" s="8" t="s">
        <v>1654</v>
      </c>
      <c r="C1824" s="8" t="s">
        <v>1648</v>
      </c>
      <c r="D1824" s="9">
        <f t="shared" si="84"/>
        <v>102</v>
      </c>
      <c r="E1824" s="9">
        <f>LOOKUP(C1824,$X$3:$AA$4)</f>
        <v>200</v>
      </c>
      <c r="F1824" s="16">
        <f>INDEX($J$3:$N$7,MATCH(B1824,$J$3:$J$7,0),MATCH(C1824,$J$3:$N$3,0))</f>
        <v>0.05</v>
      </c>
      <c r="G1824" s="9">
        <f t="shared" si="85"/>
        <v>190</v>
      </c>
      <c r="H1824" s="9">
        <f>G1824*D1824</f>
        <v>19380</v>
      </c>
      <c r="I1824" s="22"/>
      <c r="P1824" s="1" t="str">
        <f t="shared" si="86"/>
        <v>39063JaipurBulb</v>
      </c>
      <c r="Q1824" s="1">
        <v>39063</v>
      </c>
      <c r="R1824" t="s">
        <v>1653</v>
      </c>
      <c r="S1824" t="s">
        <v>1649</v>
      </c>
      <c r="T1824">
        <v>493</v>
      </c>
    </row>
    <row r="1825" spans="1:20" x14ac:dyDescent="0.3">
      <c r="A1825" s="8">
        <v>39176</v>
      </c>
      <c r="B1825" s="8" t="s">
        <v>1654</v>
      </c>
      <c r="C1825" s="8" t="s">
        <v>1649</v>
      </c>
      <c r="D1825" s="9">
        <f t="shared" si="84"/>
        <v>193</v>
      </c>
      <c r="E1825" s="9">
        <f>LOOKUP(C1825,$X$3:$AA$4)</f>
        <v>10</v>
      </c>
      <c r="F1825" s="16">
        <f>INDEX($J$3:$N$7,MATCH(B1825,$J$3:$J$7,0),MATCH(C1825,$J$3:$N$3,0))</f>
        <v>0.06</v>
      </c>
      <c r="G1825" s="9">
        <f t="shared" si="85"/>
        <v>9.3999999999999986</v>
      </c>
      <c r="H1825" s="9">
        <f>G1825*D1825</f>
        <v>1814.1999999999998</v>
      </c>
      <c r="I1825" s="22"/>
      <c r="P1825" s="1" t="str">
        <f t="shared" si="86"/>
        <v>39150DelhiBulb</v>
      </c>
      <c r="Q1825" s="1">
        <v>39150</v>
      </c>
      <c r="R1825" s="1" t="s">
        <v>1646</v>
      </c>
      <c r="S1825" s="1" t="s">
        <v>1649</v>
      </c>
      <c r="T1825">
        <v>219</v>
      </c>
    </row>
    <row r="1826" spans="1:20" x14ac:dyDescent="0.3">
      <c r="A1826" s="8">
        <v>39176</v>
      </c>
      <c r="B1826" s="8" t="s">
        <v>1654</v>
      </c>
      <c r="C1826" s="8" t="s">
        <v>1650</v>
      </c>
      <c r="D1826" s="9">
        <f t="shared" si="84"/>
        <v>464</v>
      </c>
      <c r="E1826" s="9">
        <f>LOOKUP(C1826,$X$3:$AA$4)</f>
        <v>500</v>
      </c>
      <c r="F1826" s="16">
        <f>INDEX($J$3:$N$7,MATCH(B1826,$J$3:$J$7,0),MATCH(C1826,$J$3:$N$3,0))</f>
        <v>0.25</v>
      </c>
      <c r="G1826" s="9">
        <f t="shared" si="85"/>
        <v>375</v>
      </c>
      <c r="H1826" s="9">
        <f>G1826*D1826</f>
        <v>174000</v>
      </c>
      <c r="I1826" s="22"/>
      <c r="P1826" s="1" t="str">
        <f t="shared" si="86"/>
        <v>39122JaipurLaptop</v>
      </c>
      <c r="Q1826" s="1">
        <v>39122</v>
      </c>
      <c r="R1826" s="1" t="s">
        <v>1653</v>
      </c>
      <c r="S1826" s="1" t="s">
        <v>1648</v>
      </c>
      <c r="T1826">
        <v>458</v>
      </c>
    </row>
    <row r="1827" spans="1:20" x14ac:dyDescent="0.3">
      <c r="A1827" s="8">
        <v>39176</v>
      </c>
      <c r="B1827" s="8" t="s">
        <v>1654</v>
      </c>
      <c r="C1827" s="8" t="s">
        <v>1651</v>
      </c>
      <c r="D1827" s="9">
        <f t="shared" si="84"/>
        <v>432</v>
      </c>
      <c r="E1827" s="9">
        <f>LOOKUP(C1827,$X$3:$AA$4)</f>
        <v>10</v>
      </c>
      <c r="F1827" s="16">
        <f>INDEX($J$3:$N$7,MATCH(B1827,$J$3:$J$7,0),MATCH(C1827,$J$3:$N$3,0))</f>
        <v>0.4</v>
      </c>
      <c r="G1827" s="9">
        <f t="shared" si="85"/>
        <v>6</v>
      </c>
      <c r="H1827" s="9">
        <f>G1827*D1827</f>
        <v>2592</v>
      </c>
      <c r="I1827" s="22"/>
      <c r="P1827" s="1" t="str">
        <f t="shared" si="86"/>
        <v>39140DelhiLaptop</v>
      </c>
      <c r="Q1827" s="1">
        <v>39140</v>
      </c>
      <c r="R1827" s="1" t="s">
        <v>1646</v>
      </c>
      <c r="S1827" s="1" t="s">
        <v>1648</v>
      </c>
      <c r="T1827">
        <v>309</v>
      </c>
    </row>
    <row r="1828" spans="1:20" x14ac:dyDescent="0.3">
      <c r="A1828" s="8">
        <v>39177</v>
      </c>
      <c r="B1828" s="8" t="s">
        <v>1646</v>
      </c>
      <c r="C1828" s="8" t="s">
        <v>1648</v>
      </c>
      <c r="D1828" s="9">
        <f t="shared" si="84"/>
        <v>145</v>
      </c>
      <c r="E1828" s="9">
        <f>LOOKUP(C1828,$X$3:$AA$4)</f>
        <v>200</v>
      </c>
      <c r="F1828" s="16">
        <f>INDEX($J$3:$N$7,MATCH(B1828,$J$3:$J$7,0),MATCH(C1828,$J$3:$N$3,0))</f>
        <v>0.13</v>
      </c>
      <c r="G1828" s="9">
        <f t="shared" si="85"/>
        <v>174</v>
      </c>
      <c r="H1828" s="9">
        <f>G1828*D1828</f>
        <v>25230</v>
      </c>
      <c r="I1828" s="22"/>
      <c r="P1828" s="1" t="str">
        <f t="shared" si="86"/>
        <v>39142JaipurLaptop</v>
      </c>
      <c r="Q1828" s="1">
        <v>39142</v>
      </c>
      <c r="R1828" s="1" t="s">
        <v>1653</v>
      </c>
      <c r="S1828" s="1" t="s">
        <v>1648</v>
      </c>
      <c r="T1828">
        <v>197</v>
      </c>
    </row>
    <row r="1829" spans="1:20" x14ac:dyDescent="0.3">
      <c r="A1829" s="8">
        <v>39177</v>
      </c>
      <c r="B1829" s="8" t="s">
        <v>1646</v>
      </c>
      <c r="C1829" s="8" t="s">
        <v>1649</v>
      </c>
      <c r="D1829" s="9">
        <f t="shared" si="84"/>
        <v>130</v>
      </c>
      <c r="E1829" s="9">
        <f>LOOKUP(C1829,$X$3:$AA$4)</f>
        <v>10</v>
      </c>
      <c r="F1829" s="16">
        <f>INDEX($J$3:$N$7,MATCH(B1829,$J$3:$J$7,0),MATCH(C1829,$J$3:$N$3,0))</f>
        <v>0.09</v>
      </c>
      <c r="G1829" s="9">
        <f t="shared" si="85"/>
        <v>9.1</v>
      </c>
      <c r="H1829" s="9">
        <f>G1829*D1829</f>
        <v>1183</v>
      </c>
      <c r="I1829" s="22"/>
      <c r="P1829" s="1" t="str">
        <f t="shared" si="86"/>
        <v>39166JaipurBulb</v>
      </c>
      <c r="Q1829" s="1">
        <v>39166</v>
      </c>
      <c r="R1829" s="1" t="s">
        <v>1653</v>
      </c>
      <c r="S1829" s="1" t="s">
        <v>1649</v>
      </c>
      <c r="T1829">
        <v>211</v>
      </c>
    </row>
    <row r="1830" spans="1:20" x14ac:dyDescent="0.3">
      <c r="A1830" s="8">
        <v>39177</v>
      </c>
      <c r="B1830" s="8" t="s">
        <v>1646</v>
      </c>
      <c r="C1830" s="8" t="s">
        <v>1650</v>
      </c>
      <c r="D1830" s="9">
        <f t="shared" si="84"/>
        <v>142</v>
      </c>
      <c r="E1830" s="9">
        <f>LOOKUP(C1830,$X$3:$AA$4)</f>
        <v>500</v>
      </c>
      <c r="F1830" s="16">
        <f>INDEX($J$3:$N$7,MATCH(B1830,$J$3:$J$7,0),MATCH(C1830,$J$3:$N$3,0))</f>
        <v>0.24</v>
      </c>
      <c r="G1830" s="9">
        <f t="shared" si="85"/>
        <v>380</v>
      </c>
      <c r="H1830" s="9">
        <f>G1830*D1830</f>
        <v>53960</v>
      </c>
      <c r="I1830" s="22"/>
      <c r="P1830" s="1" t="str">
        <f t="shared" si="86"/>
        <v>39109JaipurBulb</v>
      </c>
      <c r="Q1830" s="1">
        <v>39109</v>
      </c>
      <c r="R1830" s="1" t="s">
        <v>1653</v>
      </c>
      <c r="S1830" s="1" t="s">
        <v>1649</v>
      </c>
      <c r="T1830">
        <v>470</v>
      </c>
    </row>
    <row r="1831" spans="1:20" x14ac:dyDescent="0.3">
      <c r="A1831" s="8">
        <v>39177</v>
      </c>
      <c r="B1831" s="8" t="s">
        <v>1646</v>
      </c>
      <c r="C1831" s="8" t="s">
        <v>1651</v>
      </c>
      <c r="D1831" s="9">
        <f t="shared" si="84"/>
        <v>136</v>
      </c>
      <c r="E1831" s="9">
        <f>LOOKUP(C1831,$X$3:$AA$4)</f>
        <v>10</v>
      </c>
      <c r="F1831" s="16">
        <f>INDEX($J$3:$N$7,MATCH(B1831,$J$3:$J$7,0),MATCH(C1831,$J$3:$N$3,0))</f>
        <v>0.33</v>
      </c>
      <c r="G1831" s="9">
        <f t="shared" si="85"/>
        <v>6.6999999999999993</v>
      </c>
      <c r="H1831" s="9">
        <f>G1831*D1831</f>
        <v>911.19999999999993</v>
      </c>
      <c r="I1831" s="22"/>
      <c r="P1831" s="1" t="str">
        <f t="shared" si="86"/>
        <v>39084Delhiiphone</v>
      </c>
      <c r="Q1831" s="1">
        <v>39084</v>
      </c>
      <c r="R1831" s="1" t="s">
        <v>1646</v>
      </c>
      <c r="S1831" s="1" t="s">
        <v>1650</v>
      </c>
      <c r="T1831">
        <v>270</v>
      </c>
    </row>
    <row r="1832" spans="1:20" x14ac:dyDescent="0.3">
      <c r="A1832" s="8">
        <v>39177</v>
      </c>
      <c r="B1832" s="8" t="s">
        <v>1647</v>
      </c>
      <c r="C1832" s="8" t="s">
        <v>1648</v>
      </c>
      <c r="D1832" s="9">
        <f t="shared" si="84"/>
        <v>464</v>
      </c>
      <c r="E1832" s="9">
        <f>LOOKUP(C1832,$X$3:$AA$4)</f>
        <v>200</v>
      </c>
      <c r="F1832" s="16">
        <f>INDEX($J$3:$N$7,MATCH(B1832,$J$3:$J$7,0),MATCH(C1832,$J$3:$N$3,0))</f>
        <v>0.1</v>
      </c>
      <c r="G1832" s="9">
        <f t="shared" si="85"/>
        <v>180</v>
      </c>
      <c r="H1832" s="9">
        <f>G1832*D1832</f>
        <v>83520</v>
      </c>
      <c r="I1832" s="22"/>
      <c r="P1832" s="1" t="str">
        <f t="shared" si="86"/>
        <v>39108Agraiphone</v>
      </c>
      <c r="Q1832" s="1">
        <v>39108</v>
      </c>
      <c r="R1832" s="1" t="s">
        <v>1654</v>
      </c>
      <c r="S1832" s="1" t="s">
        <v>1650</v>
      </c>
      <c r="T1832">
        <v>406</v>
      </c>
    </row>
    <row r="1833" spans="1:20" x14ac:dyDescent="0.3">
      <c r="A1833" s="8">
        <v>39177</v>
      </c>
      <c r="B1833" s="8" t="s">
        <v>1647</v>
      </c>
      <c r="C1833" s="8" t="s">
        <v>1649</v>
      </c>
      <c r="D1833" s="9">
        <f t="shared" si="84"/>
        <v>236</v>
      </c>
      <c r="E1833" s="9">
        <f>LOOKUP(C1833,$X$3:$AA$4)</f>
        <v>10</v>
      </c>
      <c r="F1833" s="16">
        <f>INDEX($J$3:$N$7,MATCH(B1833,$J$3:$J$7,0),MATCH(C1833,$J$3:$N$3,0))</f>
        <v>0.05</v>
      </c>
      <c r="G1833" s="9">
        <f t="shared" si="85"/>
        <v>9.5</v>
      </c>
      <c r="H1833" s="9">
        <f>G1833*D1833</f>
        <v>2242</v>
      </c>
      <c r="I1833" s="22"/>
      <c r="P1833" s="1" t="str">
        <f t="shared" si="86"/>
        <v>39132AgraBulb</v>
      </c>
      <c r="Q1833" s="1">
        <v>39132</v>
      </c>
      <c r="R1833" s="1" t="s">
        <v>1654</v>
      </c>
      <c r="S1833" s="1" t="s">
        <v>1649</v>
      </c>
      <c r="T1833">
        <v>378</v>
      </c>
    </row>
    <row r="1834" spans="1:20" x14ac:dyDescent="0.3">
      <c r="A1834" s="8">
        <v>39177</v>
      </c>
      <c r="B1834" s="8" t="s">
        <v>1647</v>
      </c>
      <c r="C1834" s="8" t="s">
        <v>1650</v>
      </c>
      <c r="D1834" s="9">
        <f t="shared" si="84"/>
        <v>134</v>
      </c>
      <c r="E1834" s="9">
        <f>LOOKUP(C1834,$X$3:$AA$4)</f>
        <v>500</v>
      </c>
      <c r="F1834" s="16">
        <f>INDEX($J$3:$N$7,MATCH(B1834,$J$3:$J$7,0),MATCH(C1834,$J$3:$N$3,0))</f>
        <v>0.2</v>
      </c>
      <c r="G1834" s="9">
        <f t="shared" si="85"/>
        <v>400</v>
      </c>
      <c r="H1834" s="9">
        <f>G1834*D1834</f>
        <v>53600</v>
      </c>
      <c r="I1834" s="22"/>
      <c r="P1834" s="1" t="str">
        <f t="shared" si="86"/>
        <v>39133MumbaiBulb</v>
      </c>
      <c r="Q1834" s="1">
        <v>39133</v>
      </c>
      <c r="R1834" s="1" t="s">
        <v>1647</v>
      </c>
      <c r="S1834" s="1" t="s">
        <v>1649</v>
      </c>
      <c r="T1834">
        <v>272</v>
      </c>
    </row>
    <row r="1835" spans="1:20" x14ac:dyDescent="0.3">
      <c r="A1835" s="8">
        <v>39177</v>
      </c>
      <c r="B1835" s="8" t="s">
        <v>1647</v>
      </c>
      <c r="C1835" s="8" t="s">
        <v>1651</v>
      </c>
      <c r="D1835" s="9">
        <f t="shared" si="84"/>
        <v>380</v>
      </c>
      <c r="E1835" s="9">
        <f>LOOKUP(C1835,$X$3:$AA$4)</f>
        <v>10</v>
      </c>
      <c r="F1835" s="16">
        <f>INDEX($J$3:$N$7,MATCH(B1835,$J$3:$J$7,0),MATCH(C1835,$J$3:$N$3,0))</f>
        <v>0.4</v>
      </c>
      <c r="G1835" s="9">
        <f t="shared" si="85"/>
        <v>6</v>
      </c>
      <c r="H1835" s="9">
        <f>G1835*D1835</f>
        <v>2280</v>
      </c>
      <c r="I1835" s="22"/>
      <c r="P1835" s="1" t="str">
        <f t="shared" si="86"/>
        <v>39139AgraChair</v>
      </c>
      <c r="Q1835" s="1">
        <v>39139</v>
      </c>
      <c r="R1835" s="1" t="s">
        <v>1654</v>
      </c>
      <c r="S1835" s="1" t="s">
        <v>1651</v>
      </c>
      <c r="T1835">
        <v>498</v>
      </c>
    </row>
    <row r="1836" spans="1:20" x14ac:dyDescent="0.3">
      <c r="A1836" s="8">
        <v>39177</v>
      </c>
      <c r="B1836" s="8" t="s">
        <v>1653</v>
      </c>
      <c r="C1836" s="8" t="s">
        <v>1648</v>
      </c>
      <c r="D1836" s="9">
        <f t="shared" si="84"/>
        <v>127</v>
      </c>
      <c r="E1836" s="9">
        <f>LOOKUP(C1836,$X$3:$AA$4)</f>
        <v>200</v>
      </c>
      <c r="F1836" s="16">
        <f>INDEX($J$3:$N$7,MATCH(B1836,$J$3:$J$7,0),MATCH(C1836,$J$3:$N$3,0))</f>
        <v>0.09</v>
      </c>
      <c r="G1836" s="9">
        <f t="shared" si="85"/>
        <v>182</v>
      </c>
      <c r="H1836" s="9">
        <f>G1836*D1836</f>
        <v>23114</v>
      </c>
      <c r="I1836" s="22"/>
      <c r="P1836" s="1" t="str">
        <f t="shared" si="86"/>
        <v>39104JaipurBulb</v>
      </c>
      <c r="Q1836" s="1">
        <v>39104</v>
      </c>
      <c r="R1836" s="1" t="s">
        <v>1653</v>
      </c>
      <c r="S1836" s="1" t="s">
        <v>1649</v>
      </c>
      <c r="T1836">
        <v>237</v>
      </c>
    </row>
    <row r="1837" spans="1:20" x14ac:dyDescent="0.3">
      <c r="A1837" s="8">
        <v>39177</v>
      </c>
      <c r="B1837" s="8" t="s">
        <v>1653</v>
      </c>
      <c r="C1837" s="8" t="s">
        <v>1649</v>
      </c>
      <c r="D1837" s="9">
        <f t="shared" si="84"/>
        <v>475</v>
      </c>
      <c r="E1837" s="9">
        <f>LOOKUP(C1837,$X$3:$AA$4)</f>
        <v>10</v>
      </c>
      <c r="F1837" s="16">
        <f>INDEX($J$3:$N$7,MATCH(B1837,$J$3:$J$7,0),MATCH(C1837,$J$3:$N$3,0))</f>
        <v>0.08</v>
      </c>
      <c r="G1837" s="9">
        <f t="shared" si="85"/>
        <v>9.2000000000000011</v>
      </c>
      <c r="H1837" s="9">
        <f>G1837*D1837</f>
        <v>4370.0000000000009</v>
      </c>
      <c r="I1837" s="22"/>
      <c r="P1837" s="1" t="str">
        <f t="shared" si="86"/>
        <v>39095AgraChair</v>
      </c>
      <c r="Q1837" s="1">
        <v>39095</v>
      </c>
      <c r="R1837" s="1" t="s">
        <v>1654</v>
      </c>
      <c r="S1837" s="1" t="s">
        <v>1651</v>
      </c>
      <c r="T1837">
        <v>451</v>
      </c>
    </row>
    <row r="1838" spans="1:20" x14ac:dyDescent="0.3">
      <c r="A1838" s="8">
        <v>39177</v>
      </c>
      <c r="B1838" s="8" t="s">
        <v>1653</v>
      </c>
      <c r="C1838" s="8" t="s">
        <v>1650</v>
      </c>
      <c r="D1838" s="9">
        <f t="shared" si="84"/>
        <v>208</v>
      </c>
      <c r="E1838" s="9">
        <f>LOOKUP(C1838,$X$3:$AA$4)</f>
        <v>500</v>
      </c>
      <c r="F1838" s="16">
        <f>INDEX($J$3:$N$7,MATCH(B1838,$J$3:$J$7,0),MATCH(C1838,$J$3:$N$3,0))</f>
        <v>0.2</v>
      </c>
      <c r="G1838" s="9">
        <f t="shared" si="85"/>
        <v>400</v>
      </c>
      <c r="H1838" s="9">
        <f>G1838*D1838</f>
        <v>83200</v>
      </c>
      <c r="I1838" s="22"/>
      <c r="P1838" s="1" t="str">
        <f t="shared" si="86"/>
        <v>39114JaipurLaptop</v>
      </c>
      <c r="Q1838" s="1">
        <v>39114</v>
      </c>
      <c r="R1838" s="1" t="s">
        <v>1653</v>
      </c>
      <c r="S1838" s="1" t="s">
        <v>1648</v>
      </c>
      <c r="T1838">
        <v>476</v>
      </c>
    </row>
    <row r="1839" spans="1:20" x14ac:dyDescent="0.3">
      <c r="A1839" s="8">
        <v>39177</v>
      </c>
      <c r="B1839" s="8" t="s">
        <v>1653</v>
      </c>
      <c r="C1839" s="8" t="s">
        <v>1651</v>
      </c>
      <c r="D1839" s="9">
        <f t="shared" si="84"/>
        <v>345</v>
      </c>
      <c r="E1839" s="9">
        <f>LOOKUP(C1839,$X$3:$AA$4)</f>
        <v>10</v>
      </c>
      <c r="F1839" s="16">
        <f>INDEX($J$3:$N$7,MATCH(B1839,$J$3:$J$7,0),MATCH(C1839,$J$3:$N$3,0))</f>
        <v>0.36</v>
      </c>
      <c r="G1839" s="9">
        <f t="shared" si="85"/>
        <v>6.4</v>
      </c>
      <c r="H1839" s="9">
        <f>G1839*D1839</f>
        <v>2208</v>
      </c>
      <c r="I1839" s="22"/>
      <c r="P1839" s="1" t="str">
        <f t="shared" si="86"/>
        <v>39180AgraBulb</v>
      </c>
      <c r="Q1839" s="1">
        <v>39180</v>
      </c>
      <c r="R1839" s="1" t="s">
        <v>1654</v>
      </c>
      <c r="S1839" s="1" t="s">
        <v>1649</v>
      </c>
      <c r="T1839">
        <v>320</v>
      </c>
    </row>
    <row r="1840" spans="1:20" x14ac:dyDescent="0.3">
      <c r="A1840" s="8">
        <v>39177</v>
      </c>
      <c r="B1840" s="8" t="s">
        <v>1654</v>
      </c>
      <c r="C1840" s="8" t="s">
        <v>1648</v>
      </c>
      <c r="D1840" s="9">
        <f t="shared" si="84"/>
        <v>178</v>
      </c>
      <c r="E1840" s="9">
        <f>LOOKUP(C1840,$X$3:$AA$4)</f>
        <v>200</v>
      </c>
      <c r="F1840" s="16">
        <f>INDEX($J$3:$N$7,MATCH(B1840,$J$3:$J$7,0),MATCH(C1840,$J$3:$N$3,0))</f>
        <v>0.05</v>
      </c>
      <c r="G1840" s="9">
        <f t="shared" si="85"/>
        <v>190</v>
      </c>
      <c r="H1840" s="9">
        <f>G1840*D1840</f>
        <v>33820</v>
      </c>
      <c r="I1840" s="22"/>
      <c r="P1840" s="1" t="str">
        <f t="shared" si="86"/>
        <v>39083Mumbaiiphone</v>
      </c>
      <c r="Q1840" s="1">
        <v>39083</v>
      </c>
      <c r="R1840" s="1" t="s">
        <v>1647</v>
      </c>
      <c r="S1840" s="1" t="s">
        <v>1650</v>
      </c>
      <c r="T1840">
        <v>102</v>
      </c>
    </row>
    <row r="1841" spans="1:20" x14ac:dyDescent="0.3">
      <c r="A1841" s="8">
        <v>39177</v>
      </c>
      <c r="B1841" s="8" t="s">
        <v>1654</v>
      </c>
      <c r="C1841" s="8" t="s">
        <v>1649</v>
      </c>
      <c r="D1841" s="9">
        <f t="shared" si="84"/>
        <v>251</v>
      </c>
      <c r="E1841" s="9">
        <f>LOOKUP(C1841,$X$3:$AA$4)</f>
        <v>10</v>
      </c>
      <c r="F1841" s="16">
        <f>INDEX($J$3:$N$7,MATCH(B1841,$J$3:$J$7,0),MATCH(C1841,$J$3:$N$3,0))</f>
        <v>0.06</v>
      </c>
      <c r="G1841" s="9">
        <f t="shared" si="85"/>
        <v>9.3999999999999986</v>
      </c>
      <c r="H1841" s="9">
        <f>G1841*D1841</f>
        <v>2359.3999999999996</v>
      </c>
      <c r="I1841" s="22"/>
      <c r="P1841" s="1" t="str">
        <f t="shared" si="86"/>
        <v>39084Jaipuriphone</v>
      </c>
      <c r="Q1841" s="1">
        <v>39084</v>
      </c>
      <c r="R1841" s="1" t="s">
        <v>1653</v>
      </c>
      <c r="S1841" s="1" t="s">
        <v>1650</v>
      </c>
      <c r="T1841">
        <v>169</v>
      </c>
    </row>
    <row r="1842" spans="1:20" x14ac:dyDescent="0.3">
      <c r="A1842" s="8">
        <v>39177</v>
      </c>
      <c r="B1842" s="8" t="s">
        <v>1654</v>
      </c>
      <c r="C1842" s="8" t="s">
        <v>1650</v>
      </c>
      <c r="D1842" s="9">
        <f t="shared" si="84"/>
        <v>197</v>
      </c>
      <c r="E1842" s="9">
        <f>LOOKUP(C1842,$X$3:$AA$4)</f>
        <v>500</v>
      </c>
      <c r="F1842" s="16">
        <f>INDEX($J$3:$N$7,MATCH(B1842,$J$3:$J$7,0),MATCH(C1842,$J$3:$N$3,0))</f>
        <v>0.25</v>
      </c>
      <c r="G1842" s="9">
        <f t="shared" si="85"/>
        <v>375</v>
      </c>
      <c r="H1842" s="9">
        <f>G1842*D1842</f>
        <v>73875</v>
      </c>
      <c r="I1842" s="22"/>
      <c r="P1842" s="1" t="str">
        <f t="shared" si="86"/>
        <v>39124MumbaiLaptop</v>
      </c>
      <c r="Q1842" s="1">
        <v>39124</v>
      </c>
      <c r="R1842" s="1" t="s">
        <v>1647</v>
      </c>
      <c r="S1842" s="1" t="s">
        <v>1648</v>
      </c>
      <c r="T1842">
        <v>173</v>
      </c>
    </row>
    <row r="1843" spans="1:20" x14ac:dyDescent="0.3">
      <c r="A1843" s="8">
        <v>39177</v>
      </c>
      <c r="B1843" s="8" t="s">
        <v>1654</v>
      </c>
      <c r="C1843" s="8" t="s">
        <v>1651</v>
      </c>
      <c r="D1843" s="9">
        <f t="shared" si="84"/>
        <v>425</v>
      </c>
      <c r="E1843" s="9">
        <f>LOOKUP(C1843,$X$3:$AA$4)</f>
        <v>10</v>
      </c>
      <c r="F1843" s="16">
        <f>INDEX($J$3:$N$7,MATCH(B1843,$J$3:$J$7,0),MATCH(C1843,$J$3:$N$3,0))</f>
        <v>0.4</v>
      </c>
      <c r="G1843" s="9">
        <f t="shared" si="85"/>
        <v>6</v>
      </c>
      <c r="H1843" s="9">
        <f>G1843*D1843</f>
        <v>2550</v>
      </c>
      <c r="I1843" s="22"/>
      <c r="P1843" s="1" t="str">
        <f t="shared" si="86"/>
        <v>39175MumbaiLaptop</v>
      </c>
      <c r="Q1843" s="1">
        <v>39175</v>
      </c>
      <c r="R1843" s="1" t="s">
        <v>1647</v>
      </c>
      <c r="S1843" s="1" t="s">
        <v>1648</v>
      </c>
      <c r="T1843">
        <v>383</v>
      </c>
    </row>
    <row r="1844" spans="1:20" x14ac:dyDescent="0.3">
      <c r="A1844" s="8">
        <v>39178</v>
      </c>
      <c r="B1844" s="8" t="s">
        <v>1646</v>
      </c>
      <c r="C1844" s="8" t="s">
        <v>1648</v>
      </c>
      <c r="D1844" s="9">
        <f t="shared" si="84"/>
        <v>380</v>
      </c>
      <c r="E1844" s="9">
        <f>LOOKUP(C1844,$X$3:$AA$4)</f>
        <v>200</v>
      </c>
      <c r="F1844" s="16">
        <f>INDEX($J$3:$N$7,MATCH(B1844,$J$3:$J$7,0),MATCH(C1844,$J$3:$N$3,0))</f>
        <v>0.13</v>
      </c>
      <c r="G1844" s="9">
        <f t="shared" si="85"/>
        <v>174</v>
      </c>
      <c r="H1844" s="9">
        <f>G1844*D1844</f>
        <v>66120</v>
      </c>
      <c r="I1844" s="22"/>
      <c r="P1844" s="1" t="str">
        <f t="shared" si="86"/>
        <v>39186DelhiLaptop</v>
      </c>
      <c r="Q1844" s="1">
        <v>39186</v>
      </c>
      <c r="R1844" s="1" t="s">
        <v>1646</v>
      </c>
      <c r="S1844" s="1" t="s">
        <v>1648</v>
      </c>
      <c r="T1844">
        <v>445</v>
      </c>
    </row>
    <row r="1845" spans="1:20" x14ac:dyDescent="0.3">
      <c r="A1845" s="8">
        <v>39178</v>
      </c>
      <c r="B1845" s="8" t="s">
        <v>1646</v>
      </c>
      <c r="C1845" s="8" t="s">
        <v>1649</v>
      </c>
      <c r="D1845" s="9">
        <f t="shared" si="84"/>
        <v>419</v>
      </c>
      <c r="E1845" s="9">
        <f>LOOKUP(C1845,$X$3:$AA$4)</f>
        <v>10</v>
      </c>
      <c r="F1845" s="16">
        <f>INDEX($J$3:$N$7,MATCH(B1845,$J$3:$J$7,0),MATCH(C1845,$J$3:$N$3,0))</f>
        <v>0.09</v>
      </c>
      <c r="G1845" s="9">
        <f t="shared" si="85"/>
        <v>9.1</v>
      </c>
      <c r="H1845" s="9">
        <f>G1845*D1845</f>
        <v>3812.8999999999996</v>
      </c>
      <c r="I1845" s="22"/>
      <c r="P1845" s="1" t="str">
        <f t="shared" si="86"/>
        <v>39107JaipurLaptop</v>
      </c>
      <c r="Q1845" s="1">
        <v>39107</v>
      </c>
      <c r="R1845" s="1" t="s">
        <v>1653</v>
      </c>
      <c r="S1845" s="1" t="s">
        <v>1648</v>
      </c>
      <c r="T1845">
        <v>235</v>
      </c>
    </row>
    <row r="1846" spans="1:20" x14ac:dyDescent="0.3">
      <c r="A1846" s="8">
        <v>39178</v>
      </c>
      <c r="B1846" s="8" t="s">
        <v>1646</v>
      </c>
      <c r="C1846" s="8" t="s">
        <v>1650</v>
      </c>
      <c r="D1846" s="9">
        <f t="shared" si="84"/>
        <v>190</v>
      </c>
      <c r="E1846" s="9">
        <f>LOOKUP(C1846,$X$3:$AA$4)</f>
        <v>500</v>
      </c>
      <c r="F1846" s="16">
        <f>INDEX($J$3:$N$7,MATCH(B1846,$J$3:$J$7,0),MATCH(C1846,$J$3:$N$3,0))</f>
        <v>0.24</v>
      </c>
      <c r="G1846" s="9">
        <f t="shared" si="85"/>
        <v>380</v>
      </c>
      <c r="H1846" s="9">
        <f>G1846*D1846</f>
        <v>72200</v>
      </c>
      <c r="I1846" s="22"/>
      <c r="P1846" s="1" t="str">
        <f t="shared" si="86"/>
        <v>39117AgraBulb</v>
      </c>
      <c r="Q1846" s="1">
        <v>39117</v>
      </c>
      <c r="R1846" s="1" t="s">
        <v>1654</v>
      </c>
      <c r="S1846" s="1" t="s">
        <v>1649</v>
      </c>
      <c r="T1846">
        <v>292</v>
      </c>
    </row>
    <row r="1847" spans="1:20" x14ac:dyDescent="0.3">
      <c r="A1847" s="8">
        <v>39178</v>
      </c>
      <c r="B1847" s="8" t="s">
        <v>1646</v>
      </c>
      <c r="C1847" s="8" t="s">
        <v>1651</v>
      </c>
      <c r="D1847" s="9">
        <f t="shared" si="84"/>
        <v>151</v>
      </c>
      <c r="E1847" s="9">
        <f>LOOKUP(C1847,$X$3:$AA$4)</f>
        <v>10</v>
      </c>
      <c r="F1847" s="16">
        <f>INDEX($J$3:$N$7,MATCH(B1847,$J$3:$J$7,0),MATCH(C1847,$J$3:$N$3,0))</f>
        <v>0.33</v>
      </c>
      <c r="G1847" s="9">
        <f t="shared" si="85"/>
        <v>6.6999999999999993</v>
      </c>
      <c r="H1847" s="9">
        <f>G1847*D1847</f>
        <v>1011.6999999999999</v>
      </c>
      <c r="I1847" s="22"/>
      <c r="P1847" s="1" t="str">
        <f t="shared" si="86"/>
        <v>39154Agraiphone</v>
      </c>
      <c r="Q1847" s="1">
        <v>39154</v>
      </c>
      <c r="R1847" s="1" t="s">
        <v>1654</v>
      </c>
      <c r="S1847" s="1" t="s">
        <v>1650</v>
      </c>
      <c r="T1847">
        <v>254</v>
      </c>
    </row>
    <row r="1848" spans="1:20" x14ac:dyDescent="0.3">
      <c r="A1848" s="8">
        <v>39178</v>
      </c>
      <c r="B1848" s="8" t="s">
        <v>1647</v>
      </c>
      <c r="C1848" s="8" t="s">
        <v>1648</v>
      </c>
      <c r="D1848" s="9">
        <f t="shared" si="84"/>
        <v>450</v>
      </c>
      <c r="E1848" s="9">
        <f>LOOKUP(C1848,$X$3:$AA$4)</f>
        <v>200</v>
      </c>
      <c r="F1848" s="16">
        <f>INDEX($J$3:$N$7,MATCH(B1848,$J$3:$J$7,0),MATCH(C1848,$J$3:$N$3,0))</f>
        <v>0.1</v>
      </c>
      <c r="G1848" s="9">
        <f t="shared" si="85"/>
        <v>180</v>
      </c>
      <c r="H1848" s="9">
        <f>G1848*D1848</f>
        <v>81000</v>
      </c>
      <c r="I1848" s="22"/>
      <c r="P1848" s="1" t="str">
        <f t="shared" si="86"/>
        <v>39173MumbaiChair</v>
      </c>
      <c r="Q1848" s="1">
        <v>39173</v>
      </c>
      <c r="R1848" s="1" t="s">
        <v>1647</v>
      </c>
      <c r="S1848" s="1" t="s">
        <v>1651</v>
      </c>
      <c r="T1848">
        <v>278</v>
      </c>
    </row>
    <row r="1849" spans="1:20" x14ac:dyDescent="0.3">
      <c r="A1849" s="8">
        <v>39178</v>
      </c>
      <c r="B1849" s="8" t="s">
        <v>1647</v>
      </c>
      <c r="C1849" s="8" t="s">
        <v>1649</v>
      </c>
      <c r="D1849" s="9">
        <f t="shared" si="84"/>
        <v>185</v>
      </c>
      <c r="E1849" s="9">
        <f>LOOKUP(C1849,$X$3:$AA$4)</f>
        <v>10</v>
      </c>
      <c r="F1849" s="16">
        <f>INDEX($J$3:$N$7,MATCH(B1849,$J$3:$J$7,0),MATCH(C1849,$J$3:$N$3,0))</f>
        <v>0.05</v>
      </c>
      <c r="G1849" s="9">
        <f t="shared" si="85"/>
        <v>9.5</v>
      </c>
      <c r="H1849" s="9">
        <f>G1849*D1849</f>
        <v>1757.5</v>
      </c>
      <c r="I1849" s="22"/>
      <c r="P1849" s="1" t="str">
        <f t="shared" si="86"/>
        <v>39124AgraChair</v>
      </c>
      <c r="Q1849" s="1">
        <v>39124</v>
      </c>
      <c r="R1849" s="1" t="s">
        <v>1654</v>
      </c>
      <c r="S1849" s="1" t="s">
        <v>1651</v>
      </c>
      <c r="T1849">
        <v>248</v>
      </c>
    </row>
    <row r="1850" spans="1:20" x14ac:dyDescent="0.3">
      <c r="A1850" s="8">
        <v>39178</v>
      </c>
      <c r="B1850" s="8" t="s">
        <v>1647</v>
      </c>
      <c r="C1850" s="8" t="s">
        <v>1650</v>
      </c>
      <c r="D1850" s="9">
        <f t="shared" si="84"/>
        <v>256</v>
      </c>
      <c r="E1850" s="9">
        <f>LOOKUP(C1850,$X$3:$AA$4)</f>
        <v>500</v>
      </c>
      <c r="F1850" s="16">
        <f>INDEX($J$3:$N$7,MATCH(B1850,$J$3:$J$7,0),MATCH(C1850,$J$3:$N$3,0))</f>
        <v>0.2</v>
      </c>
      <c r="G1850" s="9">
        <f t="shared" si="85"/>
        <v>400</v>
      </c>
      <c r="H1850" s="9">
        <f>G1850*D1850</f>
        <v>102400</v>
      </c>
      <c r="I1850" s="22"/>
      <c r="P1850" s="1" t="str">
        <f t="shared" si="86"/>
        <v>39164Delhiiphone</v>
      </c>
      <c r="Q1850" s="1">
        <v>39164</v>
      </c>
      <c r="R1850" s="1" t="s">
        <v>1646</v>
      </c>
      <c r="S1850" s="1" t="s">
        <v>1650</v>
      </c>
      <c r="T1850">
        <v>305</v>
      </c>
    </row>
    <row r="1851" spans="1:20" x14ac:dyDescent="0.3">
      <c r="A1851" s="8">
        <v>39178</v>
      </c>
      <c r="B1851" s="8" t="s">
        <v>1647</v>
      </c>
      <c r="C1851" s="8" t="s">
        <v>1651</v>
      </c>
      <c r="D1851" s="9">
        <f t="shared" si="84"/>
        <v>361</v>
      </c>
      <c r="E1851" s="9">
        <f>LOOKUP(C1851,$X$3:$AA$4)</f>
        <v>10</v>
      </c>
      <c r="F1851" s="16">
        <f>INDEX($J$3:$N$7,MATCH(B1851,$J$3:$J$7,0),MATCH(C1851,$J$3:$N$3,0))</f>
        <v>0.4</v>
      </c>
      <c r="G1851" s="9">
        <f t="shared" si="85"/>
        <v>6</v>
      </c>
      <c r="H1851" s="9">
        <f>G1851*D1851</f>
        <v>2166</v>
      </c>
      <c r="I1851" s="22"/>
      <c r="P1851" s="1" t="str">
        <f t="shared" si="86"/>
        <v>39183AgraLaptop</v>
      </c>
      <c r="Q1851" s="1">
        <v>39183</v>
      </c>
      <c r="R1851" s="1" t="s">
        <v>1654</v>
      </c>
      <c r="S1851" s="1" t="s">
        <v>1648</v>
      </c>
      <c r="T1851">
        <v>497</v>
      </c>
    </row>
    <row r="1852" spans="1:20" x14ac:dyDescent="0.3">
      <c r="A1852" s="8">
        <v>39178</v>
      </c>
      <c r="B1852" s="8" t="s">
        <v>1653</v>
      </c>
      <c r="C1852" s="8" t="s">
        <v>1648</v>
      </c>
      <c r="D1852" s="9">
        <f t="shared" si="84"/>
        <v>385</v>
      </c>
      <c r="E1852" s="9">
        <f>LOOKUP(C1852,$X$3:$AA$4)</f>
        <v>200</v>
      </c>
      <c r="F1852" s="16">
        <f>INDEX($J$3:$N$7,MATCH(B1852,$J$3:$J$7,0),MATCH(C1852,$J$3:$N$3,0))</f>
        <v>0.09</v>
      </c>
      <c r="G1852" s="9">
        <f t="shared" si="85"/>
        <v>182</v>
      </c>
      <c r="H1852" s="9">
        <f>G1852*D1852</f>
        <v>70070</v>
      </c>
      <c r="I1852" s="22"/>
      <c r="P1852" s="1" t="str">
        <f t="shared" si="86"/>
        <v>39188MumbaiBulb</v>
      </c>
      <c r="Q1852" s="1">
        <v>39188</v>
      </c>
      <c r="R1852" s="1" t="s">
        <v>1647</v>
      </c>
      <c r="S1852" s="1" t="s">
        <v>1649</v>
      </c>
      <c r="T1852">
        <v>239</v>
      </c>
    </row>
    <row r="1853" spans="1:20" x14ac:dyDescent="0.3">
      <c r="A1853" s="8">
        <v>39178</v>
      </c>
      <c r="B1853" s="8" t="s">
        <v>1653</v>
      </c>
      <c r="C1853" s="8" t="s">
        <v>1649</v>
      </c>
      <c r="D1853" s="9">
        <f t="shared" si="84"/>
        <v>272</v>
      </c>
      <c r="E1853" s="9">
        <f>LOOKUP(C1853,$X$3:$AA$4)</f>
        <v>10</v>
      </c>
      <c r="F1853" s="16">
        <f>INDEX($J$3:$N$7,MATCH(B1853,$J$3:$J$7,0),MATCH(C1853,$J$3:$N$3,0))</f>
        <v>0.08</v>
      </c>
      <c r="G1853" s="9">
        <f t="shared" si="85"/>
        <v>9.2000000000000011</v>
      </c>
      <c r="H1853" s="9">
        <f>G1853*D1853</f>
        <v>2502.4</v>
      </c>
      <c r="I1853" s="22"/>
      <c r="P1853" s="1" t="str">
        <f t="shared" si="86"/>
        <v>39083JaipurChair</v>
      </c>
      <c r="Q1853" s="1">
        <v>39083</v>
      </c>
      <c r="R1853" s="1" t="s">
        <v>1653</v>
      </c>
      <c r="S1853" s="1" t="s">
        <v>1651</v>
      </c>
      <c r="T1853">
        <v>189</v>
      </c>
    </row>
    <row r="1854" spans="1:20" x14ac:dyDescent="0.3">
      <c r="A1854" s="8">
        <v>39178</v>
      </c>
      <c r="B1854" s="8" t="s">
        <v>1653</v>
      </c>
      <c r="C1854" s="8" t="s">
        <v>1650</v>
      </c>
      <c r="D1854" s="9">
        <f t="shared" si="84"/>
        <v>411</v>
      </c>
      <c r="E1854" s="9">
        <f>LOOKUP(C1854,$X$3:$AA$4)</f>
        <v>500</v>
      </c>
      <c r="F1854" s="16">
        <f>INDEX($J$3:$N$7,MATCH(B1854,$J$3:$J$7,0),MATCH(C1854,$J$3:$N$3,0))</f>
        <v>0.2</v>
      </c>
      <c r="G1854" s="9">
        <f t="shared" si="85"/>
        <v>400</v>
      </c>
      <c r="H1854" s="9">
        <f>G1854*D1854</f>
        <v>164400</v>
      </c>
      <c r="I1854" s="22"/>
      <c r="P1854" s="1" t="str">
        <f t="shared" si="86"/>
        <v>39164Mumbaiiphone</v>
      </c>
      <c r="Q1854" s="1">
        <v>39164</v>
      </c>
      <c r="R1854" s="1" t="s">
        <v>1647</v>
      </c>
      <c r="S1854" s="1" t="s">
        <v>1650</v>
      </c>
      <c r="T1854">
        <v>294</v>
      </c>
    </row>
    <row r="1855" spans="1:20" x14ac:dyDescent="0.3">
      <c r="A1855" s="8">
        <v>39178</v>
      </c>
      <c r="B1855" s="8" t="s">
        <v>1653</v>
      </c>
      <c r="C1855" s="8" t="s">
        <v>1651</v>
      </c>
      <c r="D1855" s="9">
        <f t="shared" si="84"/>
        <v>429</v>
      </c>
      <c r="E1855" s="9">
        <f>LOOKUP(C1855,$X$3:$AA$4)</f>
        <v>10</v>
      </c>
      <c r="F1855" s="16">
        <f>INDEX($J$3:$N$7,MATCH(B1855,$J$3:$J$7,0),MATCH(C1855,$J$3:$N$3,0))</f>
        <v>0.36</v>
      </c>
      <c r="G1855" s="9">
        <f t="shared" si="85"/>
        <v>6.4</v>
      </c>
      <c r="H1855" s="9">
        <f>G1855*D1855</f>
        <v>2745.6000000000004</v>
      </c>
      <c r="I1855" s="22"/>
      <c r="P1855" s="1" t="str">
        <f t="shared" si="86"/>
        <v>39167JaipurLaptop</v>
      </c>
      <c r="Q1855" s="1">
        <v>39167</v>
      </c>
      <c r="R1855" s="1" t="s">
        <v>1653</v>
      </c>
      <c r="S1855" s="1" t="s">
        <v>1648</v>
      </c>
      <c r="T1855">
        <v>120</v>
      </c>
    </row>
    <row r="1856" spans="1:20" x14ac:dyDescent="0.3">
      <c r="A1856" s="8">
        <v>39178</v>
      </c>
      <c r="B1856" s="8" t="s">
        <v>1654</v>
      </c>
      <c r="C1856" s="8" t="s">
        <v>1648</v>
      </c>
      <c r="D1856" s="9">
        <f t="shared" si="84"/>
        <v>196</v>
      </c>
      <c r="E1856" s="9">
        <f>LOOKUP(C1856,$X$3:$AA$4)</f>
        <v>200</v>
      </c>
      <c r="F1856" s="16">
        <f>INDEX($J$3:$N$7,MATCH(B1856,$J$3:$J$7,0),MATCH(C1856,$J$3:$N$3,0))</f>
        <v>0.05</v>
      </c>
      <c r="G1856" s="9">
        <f t="shared" si="85"/>
        <v>190</v>
      </c>
      <c r="H1856" s="9">
        <f>G1856*D1856</f>
        <v>37240</v>
      </c>
      <c r="I1856" s="22"/>
      <c r="P1856" s="1" t="str">
        <f t="shared" si="86"/>
        <v>39109Delhiiphone</v>
      </c>
      <c r="Q1856" s="1">
        <v>39109</v>
      </c>
      <c r="R1856" s="1" t="s">
        <v>1646</v>
      </c>
      <c r="S1856" s="1" t="s">
        <v>1650</v>
      </c>
      <c r="T1856">
        <v>307</v>
      </c>
    </row>
    <row r="1857" spans="1:20" x14ac:dyDescent="0.3">
      <c r="A1857" s="8">
        <v>39178</v>
      </c>
      <c r="B1857" s="8" t="s">
        <v>1654</v>
      </c>
      <c r="C1857" s="8" t="s">
        <v>1649</v>
      </c>
      <c r="D1857" s="9">
        <f t="shared" si="84"/>
        <v>300</v>
      </c>
      <c r="E1857" s="9">
        <f>LOOKUP(C1857,$X$3:$AA$4)</f>
        <v>10</v>
      </c>
      <c r="F1857" s="16">
        <f>INDEX($J$3:$N$7,MATCH(B1857,$J$3:$J$7,0),MATCH(C1857,$J$3:$N$3,0))</f>
        <v>0.06</v>
      </c>
      <c r="G1857" s="9">
        <f t="shared" si="85"/>
        <v>9.3999999999999986</v>
      </c>
      <c r="H1857" s="9">
        <f>G1857*D1857</f>
        <v>2819.9999999999995</v>
      </c>
      <c r="I1857" s="22"/>
      <c r="P1857" s="1" t="str">
        <f t="shared" si="86"/>
        <v>39137DelhiChair</v>
      </c>
      <c r="Q1857" s="1">
        <v>39137</v>
      </c>
      <c r="R1857" s="1" t="s">
        <v>1646</v>
      </c>
      <c r="S1857" s="1" t="s">
        <v>1651</v>
      </c>
      <c r="T1857">
        <v>318</v>
      </c>
    </row>
    <row r="1858" spans="1:20" x14ac:dyDescent="0.3">
      <c r="A1858" s="8">
        <v>39178</v>
      </c>
      <c r="B1858" s="8" t="s">
        <v>1654</v>
      </c>
      <c r="C1858" s="8" t="s">
        <v>1650</v>
      </c>
      <c r="D1858" s="9">
        <f t="shared" si="84"/>
        <v>492</v>
      </c>
      <c r="E1858" s="9">
        <f>LOOKUP(C1858,$X$3:$AA$4)</f>
        <v>500</v>
      </c>
      <c r="F1858" s="16">
        <f>INDEX($J$3:$N$7,MATCH(B1858,$J$3:$J$7,0),MATCH(C1858,$J$3:$N$3,0))</f>
        <v>0.25</v>
      </c>
      <c r="G1858" s="9">
        <f t="shared" si="85"/>
        <v>375</v>
      </c>
      <c r="H1858" s="9">
        <f>G1858*D1858</f>
        <v>184500</v>
      </c>
      <c r="I1858" s="22"/>
      <c r="P1858" s="1" t="str">
        <f t="shared" si="86"/>
        <v>39089AgraChair</v>
      </c>
      <c r="Q1858" s="1">
        <v>39089</v>
      </c>
      <c r="R1858" s="1" t="s">
        <v>1654</v>
      </c>
      <c r="S1858" s="1" t="s">
        <v>1651</v>
      </c>
      <c r="T1858">
        <v>278</v>
      </c>
    </row>
    <row r="1859" spans="1:20" x14ac:dyDescent="0.3">
      <c r="A1859" s="8">
        <v>39178</v>
      </c>
      <c r="B1859" s="8" t="s">
        <v>1654</v>
      </c>
      <c r="C1859" s="8" t="s">
        <v>1651</v>
      </c>
      <c r="D1859" s="9">
        <f t="shared" si="84"/>
        <v>340</v>
      </c>
      <c r="E1859" s="9">
        <f>LOOKUP(C1859,$X$3:$AA$4)</f>
        <v>10</v>
      </c>
      <c r="F1859" s="16">
        <f>INDEX($J$3:$N$7,MATCH(B1859,$J$3:$J$7,0),MATCH(C1859,$J$3:$N$3,0))</f>
        <v>0.4</v>
      </c>
      <c r="G1859" s="9">
        <f t="shared" si="85"/>
        <v>6</v>
      </c>
      <c r="H1859" s="9">
        <f>G1859*D1859</f>
        <v>2040</v>
      </c>
      <c r="I1859" s="22"/>
      <c r="P1859" s="1" t="str">
        <f t="shared" si="86"/>
        <v>39142Agraiphone</v>
      </c>
      <c r="Q1859" s="1">
        <v>39142</v>
      </c>
      <c r="R1859" s="1" t="s">
        <v>1654</v>
      </c>
      <c r="S1859" s="1" t="s">
        <v>1650</v>
      </c>
      <c r="T1859">
        <v>278</v>
      </c>
    </row>
    <row r="1860" spans="1:20" x14ac:dyDescent="0.3">
      <c r="A1860" s="8">
        <v>39179</v>
      </c>
      <c r="B1860" s="8" t="s">
        <v>1646</v>
      </c>
      <c r="C1860" s="8" t="s">
        <v>1648</v>
      </c>
      <c r="D1860" s="9">
        <f t="shared" si="84"/>
        <v>358</v>
      </c>
      <c r="E1860" s="9">
        <f>LOOKUP(C1860,$X$3:$AA$4)</f>
        <v>200</v>
      </c>
      <c r="F1860" s="16">
        <f>INDEX($J$3:$N$7,MATCH(B1860,$J$3:$J$7,0),MATCH(C1860,$J$3:$N$3,0))</f>
        <v>0.13</v>
      </c>
      <c r="G1860" s="9">
        <f t="shared" si="85"/>
        <v>174</v>
      </c>
      <c r="H1860" s="9">
        <f>G1860*D1860</f>
        <v>62292</v>
      </c>
      <c r="I1860" s="22"/>
      <c r="P1860" s="1" t="str">
        <f t="shared" si="86"/>
        <v>39185DelhiBulb</v>
      </c>
      <c r="Q1860" s="1">
        <v>39185</v>
      </c>
      <c r="R1860" s="1" t="s">
        <v>1646</v>
      </c>
      <c r="S1860" s="1" t="s">
        <v>1649</v>
      </c>
      <c r="T1860">
        <v>214</v>
      </c>
    </row>
    <row r="1861" spans="1:20" x14ac:dyDescent="0.3">
      <c r="A1861" s="8">
        <v>39179</v>
      </c>
      <c r="B1861" s="8" t="s">
        <v>1646</v>
      </c>
      <c r="C1861" s="8" t="s">
        <v>1649</v>
      </c>
      <c r="D1861" s="9">
        <f t="shared" ref="D1861:D1924" si="87">VLOOKUP(A1861&amp;B1861&amp;C1861,$P$4:$T$2061,5,0)</f>
        <v>147</v>
      </c>
      <c r="E1861" s="9">
        <f>LOOKUP(C1861,$X$3:$AA$4)</f>
        <v>10</v>
      </c>
      <c r="F1861" s="16">
        <f>INDEX($J$3:$N$7,MATCH(B1861,$J$3:$J$7,0),MATCH(C1861,$J$3:$N$3,0))</f>
        <v>0.09</v>
      </c>
      <c r="G1861" s="9">
        <f t="shared" ref="G1861:G1924" si="88">E1861*(1-F1861)</f>
        <v>9.1</v>
      </c>
      <c r="H1861" s="9">
        <f>G1861*D1861</f>
        <v>1337.7</v>
      </c>
      <c r="I1861" s="22"/>
      <c r="P1861" s="1" t="str">
        <f t="shared" ref="P1861:P1924" si="89">Q1861&amp;R1861&amp;S1861</f>
        <v>39152DelhiChair</v>
      </c>
      <c r="Q1861" s="1">
        <v>39152</v>
      </c>
      <c r="R1861" s="1" t="s">
        <v>1646</v>
      </c>
      <c r="S1861" s="1" t="s">
        <v>1651</v>
      </c>
      <c r="T1861">
        <v>227</v>
      </c>
    </row>
    <row r="1862" spans="1:20" x14ac:dyDescent="0.3">
      <c r="A1862" s="8">
        <v>39179</v>
      </c>
      <c r="B1862" s="8" t="s">
        <v>1646</v>
      </c>
      <c r="C1862" s="8" t="s">
        <v>1650</v>
      </c>
      <c r="D1862" s="9">
        <f t="shared" si="87"/>
        <v>438</v>
      </c>
      <c r="E1862" s="9">
        <f>LOOKUP(C1862,$X$3:$AA$4)</f>
        <v>500</v>
      </c>
      <c r="F1862" s="16">
        <f>INDEX($J$3:$N$7,MATCH(B1862,$J$3:$J$7,0),MATCH(C1862,$J$3:$N$3,0))</f>
        <v>0.24</v>
      </c>
      <c r="G1862" s="9">
        <f t="shared" si="88"/>
        <v>380</v>
      </c>
      <c r="H1862" s="9">
        <f>G1862*D1862</f>
        <v>166440</v>
      </c>
      <c r="I1862" s="22"/>
      <c r="P1862" s="1" t="str">
        <f t="shared" si="89"/>
        <v>39072AgraChair</v>
      </c>
      <c r="Q1862" s="1">
        <v>39072</v>
      </c>
      <c r="R1862" s="1" t="s">
        <v>1654</v>
      </c>
      <c r="S1862" s="1" t="s">
        <v>1651</v>
      </c>
      <c r="T1862">
        <v>497</v>
      </c>
    </row>
    <row r="1863" spans="1:20" x14ac:dyDescent="0.3">
      <c r="A1863" s="8">
        <v>39179</v>
      </c>
      <c r="B1863" s="8" t="s">
        <v>1646</v>
      </c>
      <c r="C1863" s="8" t="s">
        <v>1651</v>
      </c>
      <c r="D1863" s="9">
        <f t="shared" si="87"/>
        <v>201</v>
      </c>
      <c r="E1863" s="9">
        <f>LOOKUP(C1863,$X$3:$AA$4)</f>
        <v>10</v>
      </c>
      <c r="F1863" s="16">
        <f>INDEX($J$3:$N$7,MATCH(B1863,$J$3:$J$7,0),MATCH(C1863,$J$3:$N$3,0))</f>
        <v>0.33</v>
      </c>
      <c r="G1863" s="9">
        <f t="shared" si="88"/>
        <v>6.6999999999999993</v>
      </c>
      <c r="H1863" s="9">
        <f>G1863*D1863</f>
        <v>1346.6999999999998</v>
      </c>
      <c r="I1863" s="22"/>
      <c r="P1863" s="1" t="str">
        <f t="shared" si="89"/>
        <v>39073DelhiBulb</v>
      </c>
      <c r="Q1863" s="1">
        <v>39073</v>
      </c>
      <c r="R1863" s="1" t="s">
        <v>1646</v>
      </c>
      <c r="S1863" s="1" t="s">
        <v>1649</v>
      </c>
      <c r="T1863">
        <v>305</v>
      </c>
    </row>
    <row r="1864" spans="1:20" x14ac:dyDescent="0.3">
      <c r="A1864" s="8">
        <v>39179</v>
      </c>
      <c r="B1864" s="8" t="s">
        <v>1647</v>
      </c>
      <c r="C1864" s="8" t="s">
        <v>1648</v>
      </c>
      <c r="D1864" s="9">
        <f t="shared" si="87"/>
        <v>218</v>
      </c>
      <c r="E1864" s="9">
        <f>LOOKUP(C1864,$X$3:$AA$4)</f>
        <v>200</v>
      </c>
      <c r="F1864" s="16">
        <f>INDEX($J$3:$N$7,MATCH(B1864,$J$3:$J$7,0),MATCH(C1864,$J$3:$N$3,0))</f>
        <v>0.1</v>
      </c>
      <c r="G1864" s="9">
        <f t="shared" si="88"/>
        <v>180</v>
      </c>
      <c r="H1864" s="9">
        <f>G1864*D1864</f>
        <v>39240</v>
      </c>
      <c r="I1864" s="22"/>
      <c r="P1864" s="1" t="str">
        <f t="shared" si="89"/>
        <v>39077MumbaiChair</v>
      </c>
      <c r="Q1864" s="1">
        <v>39077</v>
      </c>
      <c r="R1864" s="1" t="s">
        <v>1647</v>
      </c>
      <c r="S1864" s="1" t="s">
        <v>1651</v>
      </c>
      <c r="T1864">
        <v>386</v>
      </c>
    </row>
    <row r="1865" spans="1:20" x14ac:dyDescent="0.3">
      <c r="A1865" s="8">
        <v>39179</v>
      </c>
      <c r="B1865" s="8" t="s">
        <v>1647</v>
      </c>
      <c r="C1865" s="8" t="s">
        <v>1649</v>
      </c>
      <c r="D1865" s="9">
        <f t="shared" si="87"/>
        <v>255</v>
      </c>
      <c r="E1865" s="9">
        <f>LOOKUP(C1865,$X$3:$AA$4)</f>
        <v>10</v>
      </c>
      <c r="F1865" s="16">
        <f>INDEX($J$3:$N$7,MATCH(B1865,$J$3:$J$7,0),MATCH(C1865,$J$3:$N$3,0))</f>
        <v>0.05</v>
      </c>
      <c r="G1865" s="9">
        <f t="shared" si="88"/>
        <v>9.5</v>
      </c>
      <c r="H1865" s="9">
        <f>G1865*D1865</f>
        <v>2422.5</v>
      </c>
      <c r="I1865" s="22"/>
      <c r="P1865" s="1" t="str">
        <f t="shared" si="89"/>
        <v>39079DelhiBulb</v>
      </c>
      <c r="Q1865" s="1">
        <v>39079</v>
      </c>
      <c r="R1865" s="1" t="s">
        <v>1646</v>
      </c>
      <c r="S1865" s="1" t="s">
        <v>1649</v>
      </c>
      <c r="T1865">
        <v>213</v>
      </c>
    </row>
    <row r="1866" spans="1:20" x14ac:dyDescent="0.3">
      <c r="A1866" s="8">
        <v>39179</v>
      </c>
      <c r="B1866" s="8" t="s">
        <v>1647</v>
      </c>
      <c r="C1866" s="8" t="s">
        <v>1650</v>
      </c>
      <c r="D1866" s="9">
        <f t="shared" si="87"/>
        <v>173</v>
      </c>
      <c r="E1866" s="9">
        <f>LOOKUP(C1866,$X$3:$AA$4)</f>
        <v>500</v>
      </c>
      <c r="F1866" s="16">
        <f>INDEX($J$3:$N$7,MATCH(B1866,$J$3:$J$7,0),MATCH(C1866,$J$3:$N$3,0))</f>
        <v>0.2</v>
      </c>
      <c r="G1866" s="9">
        <f t="shared" si="88"/>
        <v>400</v>
      </c>
      <c r="H1866" s="9">
        <f>G1866*D1866</f>
        <v>69200</v>
      </c>
      <c r="I1866" s="22"/>
      <c r="P1866" s="1" t="str">
        <f t="shared" si="89"/>
        <v>39119MumbaiLaptop</v>
      </c>
      <c r="Q1866" s="1">
        <v>39119</v>
      </c>
      <c r="R1866" s="1" t="s">
        <v>1647</v>
      </c>
      <c r="S1866" s="1" t="s">
        <v>1648</v>
      </c>
      <c r="T1866">
        <v>191</v>
      </c>
    </row>
    <row r="1867" spans="1:20" x14ac:dyDescent="0.3">
      <c r="A1867" s="8">
        <v>39179</v>
      </c>
      <c r="B1867" s="8" t="s">
        <v>1647</v>
      </c>
      <c r="C1867" s="8" t="s">
        <v>1651</v>
      </c>
      <c r="D1867" s="9">
        <f t="shared" si="87"/>
        <v>429</v>
      </c>
      <c r="E1867" s="9">
        <f>LOOKUP(C1867,$X$3:$AA$4)</f>
        <v>10</v>
      </c>
      <c r="F1867" s="16">
        <f>INDEX($J$3:$N$7,MATCH(B1867,$J$3:$J$7,0),MATCH(C1867,$J$3:$N$3,0))</f>
        <v>0.4</v>
      </c>
      <c r="G1867" s="9">
        <f t="shared" si="88"/>
        <v>6</v>
      </c>
      <c r="H1867" s="9">
        <f>G1867*D1867</f>
        <v>2574</v>
      </c>
      <c r="I1867" s="22"/>
      <c r="P1867" s="1" t="str">
        <f t="shared" si="89"/>
        <v>39141Jaipuriphone</v>
      </c>
      <c r="Q1867" s="1">
        <v>39141</v>
      </c>
      <c r="R1867" s="1" t="s">
        <v>1653</v>
      </c>
      <c r="S1867" s="1" t="s">
        <v>1650</v>
      </c>
      <c r="T1867">
        <v>215</v>
      </c>
    </row>
    <row r="1868" spans="1:20" x14ac:dyDescent="0.3">
      <c r="A1868" s="8">
        <v>39179</v>
      </c>
      <c r="B1868" s="8" t="s">
        <v>1653</v>
      </c>
      <c r="C1868" s="8" t="s">
        <v>1648</v>
      </c>
      <c r="D1868" s="9">
        <f t="shared" si="87"/>
        <v>358</v>
      </c>
      <c r="E1868" s="9">
        <f>LOOKUP(C1868,$X$3:$AA$4)</f>
        <v>200</v>
      </c>
      <c r="F1868" s="16">
        <f>INDEX($J$3:$N$7,MATCH(B1868,$J$3:$J$7,0),MATCH(C1868,$J$3:$N$3,0))</f>
        <v>0.09</v>
      </c>
      <c r="G1868" s="9">
        <f t="shared" si="88"/>
        <v>182</v>
      </c>
      <c r="H1868" s="9">
        <f>G1868*D1868</f>
        <v>65156</v>
      </c>
      <c r="I1868" s="22"/>
      <c r="P1868" s="1" t="str">
        <f t="shared" si="89"/>
        <v>39183Jaipuriphone</v>
      </c>
      <c r="Q1868" s="1">
        <v>39183</v>
      </c>
      <c r="R1868" s="1" t="s">
        <v>1653</v>
      </c>
      <c r="S1868" s="1" t="s">
        <v>1650</v>
      </c>
      <c r="T1868">
        <v>119</v>
      </c>
    </row>
    <row r="1869" spans="1:20" x14ac:dyDescent="0.3">
      <c r="A1869" s="8">
        <v>39179</v>
      </c>
      <c r="B1869" s="8" t="s">
        <v>1653</v>
      </c>
      <c r="C1869" s="8" t="s">
        <v>1649</v>
      </c>
      <c r="D1869" s="9">
        <f t="shared" si="87"/>
        <v>366</v>
      </c>
      <c r="E1869" s="9">
        <f>LOOKUP(C1869,$X$3:$AA$4)</f>
        <v>10</v>
      </c>
      <c r="F1869" s="16">
        <f>INDEX($J$3:$N$7,MATCH(B1869,$J$3:$J$7,0),MATCH(C1869,$J$3:$N$3,0))</f>
        <v>0.08</v>
      </c>
      <c r="G1869" s="9">
        <f t="shared" si="88"/>
        <v>9.2000000000000011</v>
      </c>
      <c r="H1869" s="9">
        <f>G1869*D1869</f>
        <v>3367.2000000000003</v>
      </c>
      <c r="I1869" s="22"/>
      <c r="P1869" s="1" t="str">
        <f t="shared" si="89"/>
        <v>39153AgraChair</v>
      </c>
      <c r="Q1869" s="1">
        <v>39153</v>
      </c>
      <c r="R1869" s="1" t="s">
        <v>1654</v>
      </c>
      <c r="S1869" s="1" t="s">
        <v>1651</v>
      </c>
      <c r="T1869">
        <v>473</v>
      </c>
    </row>
    <row r="1870" spans="1:20" x14ac:dyDescent="0.3">
      <c r="A1870" s="8">
        <v>39179</v>
      </c>
      <c r="B1870" s="8" t="s">
        <v>1653</v>
      </c>
      <c r="C1870" s="8" t="s">
        <v>1650</v>
      </c>
      <c r="D1870" s="9">
        <f t="shared" si="87"/>
        <v>352</v>
      </c>
      <c r="E1870" s="9">
        <f>LOOKUP(C1870,$X$3:$AA$4)</f>
        <v>500</v>
      </c>
      <c r="F1870" s="16">
        <f>INDEX($J$3:$N$7,MATCH(B1870,$J$3:$J$7,0),MATCH(C1870,$J$3:$N$3,0))</f>
        <v>0.2</v>
      </c>
      <c r="G1870" s="9">
        <f t="shared" si="88"/>
        <v>400</v>
      </c>
      <c r="H1870" s="9">
        <f>G1870*D1870</f>
        <v>140800</v>
      </c>
      <c r="I1870" s="22"/>
      <c r="P1870" s="1" t="str">
        <f t="shared" si="89"/>
        <v>39184DelhiLaptop</v>
      </c>
      <c r="Q1870" s="1">
        <v>39184</v>
      </c>
      <c r="R1870" s="1" t="s">
        <v>1646</v>
      </c>
      <c r="S1870" s="1" t="s">
        <v>1648</v>
      </c>
      <c r="T1870">
        <v>432</v>
      </c>
    </row>
    <row r="1871" spans="1:20" x14ac:dyDescent="0.3">
      <c r="A1871" s="8">
        <v>39179</v>
      </c>
      <c r="B1871" s="8" t="s">
        <v>1653</v>
      </c>
      <c r="C1871" s="8" t="s">
        <v>1651</v>
      </c>
      <c r="D1871" s="9">
        <f t="shared" si="87"/>
        <v>377</v>
      </c>
      <c r="E1871" s="9">
        <f>LOOKUP(C1871,$X$3:$AA$4)</f>
        <v>10</v>
      </c>
      <c r="F1871" s="16">
        <f>INDEX($J$3:$N$7,MATCH(B1871,$J$3:$J$7,0),MATCH(C1871,$J$3:$N$3,0))</f>
        <v>0.36</v>
      </c>
      <c r="G1871" s="9">
        <f t="shared" si="88"/>
        <v>6.4</v>
      </c>
      <c r="H1871" s="9">
        <f>G1871*D1871</f>
        <v>2412.8000000000002</v>
      </c>
      <c r="I1871" s="22"/>
      <c r="P1871" s="1" t="str">
        <f t="shared" si="89"/>
        <v>39074JaipurBulb</v>
      </c>
      <c r="Q1871" s="1">
        <v>39074</v>
      </c>
      <c r="R1871" s="1" t="s">
        <v>1653</v>
      </c>
      <c r="S1871" s="1" t="s">
        <v>1649</v>
      </c>
      <c r="T1871">
        <v>157</v>
      </c>
    </row>
    <row r="1872" spans="1:20" x14ac:dyDescent="0.3">
      <c r="A1872" s="8">
        <v>39179</v>
      </c>
      <c r="B1872" s="8" t="s">
        <v>1654</v>
      </c>
      <c r="C1872" s="8" t="s">
        <v>1648</v>
      </c>
      <c r="D1872" s="9">
        <f t="shared" si="87"/>
        <v>319</v>
      </c>
      <c r="E1872" s="9">
        <f>LOOKUP(C1872,$X$3:$AA$4)</f>
        <v>200</v>
      </c>
      <c r="F1872" s="16">
        <f>INDEX($J$3:$N$7,MATCH(B1872,$J$3:$J$7,0),MATCH(C1872,$J$3:$N$3,0))</f>
        <v>0.05</v>
      </c>
      <c r="G1872" s="9">
        <f t="shared" si="88"/>
        <v>190</v>
      </c>
      <c r="H1872" s="9">
        <f>G1872*D1872</f>
        <v>60610</v>
      </c>
      <c r="I1872" s="22"/>
      <c r="P1872" s="1" t="str">
        <f t="shared" si="89"/>
        <v>39119Agraiphone</v>
      </c>
      <c r="Q1872" s="1">
        <v>39119</v>
      </c>
      <c r="R1872" s="1" t="s">
        <v>1654</v>
      </c>
      <c r="S1872" s="1" t="s">
        <v>1650</v>
      </c>
      <c r="T1872">
        <v>450</v>
      </c>
    </row>
    <row r="1873" spans="1:20" x14ac:dyDescent="0.3">
      <c r="A1873" s="8">
        <v>39179</v>
      </c>
      <c r="B1873" s="8" t="s">
        <v>1654</v>
      </c>
      <c r="C1873" s="8" t="s">
        <v>1649</v>
      </c>
      <c r="D1873" s="9">
        <f t="shared" si="87"/>
        <v>117</v>
      </c>
      <c r="E1873" s="9">
        <f>LOOKUP(C1873,$X$3:$AA$4)</f>
        <v>10</v>
      </c>
      <c r="F1873" s="16">
        <f>INDEX($J$3:$N$7,MATCH(B1873,$J$3:$J$7,0),MATCH(C1873,$J$3:$N$3,0))</f>
        <v>0.06</v>
      </c>
      <c r="G1873" s="9">
        <f t="shared" si="88"/>
        <v>9.3999999999999986</v>
      </c>
      <c r="H1873" s="9">
        <f>G1873*D1873</f>
        <v>1099.7999999999997</v>
      </c>
      <c r="I1873" s="22"/>
      <c r="P1873" s="1" t="str">
        <f t="shared" si="89"/>
        <v>39119AgraChair</v>
      </c>
      <c r="Q1873" s="1">
        <v>39119</v>
      </c>
      <c r="R1873" s="1" t="s">
        <v>1654</v>
      </c>
      <c r="S1873" s="1" t="s">
        <v>1651</v>
      </c>
      <c r="T1873">
        <v>154</v>
      </c>
    </row>
    <row r="1874" spans="1:20" x14ac:dyDescent="0.3">
      <c r="A1874" s="8">
        <v>39179</v>
      </c>
      <c r="B1874" s="8" t="s">
        <v>1654</v>
      </c>
      <c r="C1874" s="8" t="s">
        <v>1650</v>
      </c>
      <c r="D1874" s="9">
        <f t="shared" si="87"/>
        <v>360</v>
      </c>
      <c r="E1874" s="9">
        <f>LOOKUP(C1874,$X$3:$AA$4)</f>
        <v>500</v>
      </c>
      <c r="F1874" s="16">
        <f>INDEX($J$3:$N$7,MATCH(B1874,$J$3:$J$7,0),MATCH(C1874,$J$3:$N$3,0))</f>
        <v>0.25</v>
      </c>
      <c r="G1874" s="9">
        <f t="shared" si="88"/>
        <v>375</v>
      </c>
      <c r="H1874" s="9">
        <f>G1874*D1874</f>
        <v>135000</v>
      </c>
      <c r="I1874" s="22"/>
      <c r="P1874" s="1" t="str">
        <f t="shared" si="89"/>
        <v>39178MumbaiLaptop</v>
      </c>
      <c r="Q1874" s="1">
        <v>39178</v>
      </c>
      <c r="R1874" s="1" t="s">
        <v>1647</v>
      </c>
      <c r="S1874" s="1" t="s">
        <v>1648</v>
      </c>
      <c r="T1874">
        <v>450</v>
      </c>
    </row>
    <row r="1875" spans="1:20" x14ac:dyDescent="0.3">
      <c r="A1875" s="8">
        <v>39179</v>
      </c>
      <c r="B1875" s="8" t="s">
        <v>1654</v>
      </c>
      <c r="C1875" s="8" t="s">
        <v>1651</v>
      </c>
      <c r="D1875" s="9">
        <f t="shared" si="87"/>
        <v>302</v>
      </c>
      <c r="E1875" s="9">
        <f>LOOKUP(C1875,$X$3:$AA$4)</f>
        <v>10</v>
      </c>
      <c r="F1875" s="16">
        <f>INDEX($J$3:$N$7,MATCH(B1875,$J$3:$J$7,0),MATCH(C1875,$J$3:$N$3,0))</f>
        <v>0.4</v>
      </c>
      <c r="G1875" s="9">
        <f t="shared" si="88"/>
        <v>6</v>
      </c>
      <c r="H1875" s="9">
        <f>G1875*D1875</f>
        <v>1812</v>
      </c>
      <c r="I1875" s="22"/>
      <c r="P1875" s="1" t="str">
        <f t="shared" si="89"/>
        <v>39179JaipurBulb</v>
      </c>
      <c r="Q1875" s="1">
        <v>39179</v>
      </c>
      <c r="R1875" s="1" t="s">
        <v>1653</v>
      </c>
      <c r="S1875" s="1" t="s">
        <v>1649</v>
      </c>
      <c r="T1875">
        <v>366</v>
      </c>
    </row>
    <row r="1876" spans="1:20" x14ac:dyDescent="0.3">
      <c r="A1876" s="8">
        <v>39180</v>
      </c>
      <c r="B1876" s="8" t="s">
        <v>1646</v>
      </c>
      <c r="C1876" s="8" t="s">
        <v>1648</v>
      </c>
      <c r="D1876" s="9">
        <f t="shared" si="87"/>
        <v>319</v>
      </c>
      <c r="E1876" s="9">
        <f>LOOKUP(C1876,$X$3:$AA$4)</f>
        <v>200</v>
      </c>
      <c r="F1876" s="16">
        <f>INDEX($J$3:$N$7,MATCH(B1876,$J$3:$J$7,0),MATCH(C1876,$J$3:$N$3,0))</f>
        <v>0.13</v>
      </c>
      <c r="G1876" s="9">
        <f t="shared" si="88"/>
        <v>174</v>
      </c>
      <c r="H1876" s="9">
        <f>G1876*D1876</f>
        <v>55506</v>
      </c>
      <c r="I1876" s="22"/>
      <c r="P1876" s="1" t="str">
        <f t="shared" si="89"/>
        <v>39152Delhiiphone</v>
      </c>
      <c r="Q1876" s="1">
        <v>39152</v>
      </c>
      <c r="R1876" s="1" t="s">
        <v>1646</v>
      </c>
      <c r="S1876" s="1" t="s">
        <v>1650</v>
      </c>
      <c r="T1876">
        <v>269</v>
      </c>
    </row>
    <row r="1877" spans="1:20" x14ac:dyDescent="0.3">
      <c r="A1877" s="8">
        <v>39180</v>
      </c>
      <c r="B1877" s="8" t="s">
        <v>1646</v>
      </c>
      <c r="C1877" s="8" t="s">
        <v>1649</v>
      </c>
      <c r="D1877" s="9">
        <f t="shared" si="87"/>
        <v>493</v>
      </c>
      <c r="E1877" s="9">
        <f>LOOKUP(C1877,$X$3:$AA$4)</f>
        <v>10</v>
      </c>
      <c r="F1877" s="16">
        <f>INDEX($J$3:$N$7,MATCH(B1877,$J$3:$J$7,0),MATCH(C1877,$J$3:$N$3,0))</f>
        <v>0.09</v>
      </c>
      <c r="G1877" s="9">
        <f t="shared" si="88"/>
        <v>9.1</v>
      </c>
      <c r="H1877" s="9">
        <f>G1877*D1877</f>
        <v>4486.3</v>
      </c>
      <c r="I1877" s="22"/>
      <c r="P1877" s="1" t="str">
        <f t="shared" si="89"/>
        <v>39100DelhiChair</v>
      </c>
      <c r="Q1877" s="1">
        <v>39100</v>
      </c>
      <c r="R1877" s="1" t="s">
        <v>1646</v>
      </c>
      <c r="S1877" s="1" t="s">
        <v>1651</v>
      </c>
      <c r="T1877">
        <v>452</v>
      </c>
    </row>
    <row r="1878" spans="1:20" x14ac:dyDescent="0.3">
      <c r="A1878" s="8">
        <v>39180</v>
      </c>
      <c r="B1878" s="8" t="s">
        <v>1646</v>
      </c>
      <c r="C1878" s="8" t="s">
        <v>1650</v>
      </c>
      <c r="D1878" s="9">
        <f t="shared" si="87"/>
        <v>153</v>
      </c>
      <c r="E1878" s="9">
        <f>LOOKUP(C1878,$X$3:$AA$4)</f>
        <v>500</v>
      </c>
      <c r="F1878" s="16">
        <f>INDEX($J$3:$N$7,MATCH(B1878,$J$3:$J$7,0),MATCH(C1878,$J$3:$N$3,0))</f>
        <v>0.24</v>
      </c>
      <c r="G1878" s="9">
        <f t="shared" si="88"/>
        <v>380</v>
      </c>
      <c r="H1878" s="9">
        <f>G1878*D1878</f>
        <v>58140</v>
      </c>
      <c r="I1878" s="22"/>
      <c r="P1878" s="1" t="str">
        <f t="shared" si="89"/>
        <v>39163MumbaiBulb</v>
      </c>
      <c r="Q1878" s="1">
        <v>39163</v>
      </c>
      <c r="R1878" s="1" t="s">
        <v>1647</v>
      </c>
      <c r="S1878" s="1" t="s">
        <v>1649</v>
      </c>
      <c r="T1878">
        <v>480</v>
      </c>
    </row>
    <row r="1879" spans="1:20" x14ac:dyDescent="0.3">
      <c r="A1879" s="8">
        <v>39180</v>
      </c>
      <c r="B1879" s="8" t="s">
        <v>1646</v>
      </c>
      <c r="C1879" s="8" t="s">
        <v>1651</v>
      </c>
      <c r="D1879" s="9">
        <f t="shared" si="87"/>
        <v>125</v>
      </c>
      <c r="E1879" s="9">
        <f>LOOKUP(C1879,$X$3:$AA$4)</f>
        <v>10</v>
      </c>
      <c r="F1879" s="16">
        <f>INDEX($J$3:$N$7,MATCH(B1879,$J$3:$J$7,0),MATCH(C1879,$J$3:$N$3,0))</f>
        <v>0.33</v>
      </c>
      <c r="G1879" s="9">
        <f t="shared" si="88"/>
        <v>6.6999999999999993</v>
      </c>
      <c r="H1879" s="9">
        <f>G1879*D1879</f>
        <v>837.49999999999989</v>
      </c>
      <c r="I1879" s="22"/>
      <c r="P1879" s="1" t="str">
        <f t="shared" si="89"/>
        <v>39076Agraiphone</v>
      </c>
      <c r="Q1879" s="1">
        <v>39076</v>
      </c>
      <c r="R1879" s="1" t="s">
        <v>1654</v>
      </c>
      <c r="S1879" s="1" t="s">
        <v>1650</v>
      </c>
      <c r="T1879">
        <v>452</v>
      </c>
    </row>
    <row r="1880" spans="1:20" x14ac:dyDescent="0.3">
      <c r="A1880" s="8">
        <v>39180</v>
      </c>
      <c r="B1880" s="8" t="s">
        <v>1647</v>
      </c>
      <c r="C1880" s="8" t="s">
        <v>1648</v>
      </c>
      <c r="D1880" s="9">
        <f t="shared" si="87"/>
        <v>159</v>
      </c>
      <c r="E1880" s="9">
        <f>LOOKUP(C1880,$X$3:$AA$4)</f>
        <v>200</v>
      </c>
      <c r="F1880" s="16">
        <f>INDEX($J$3:$N$7,MATCH(B1880,$J$3:$J$7,0),MATCH(C1880,$J$3:$N$3,0))</f>
        <v>0.1</v>
      </c>
      <c r="G1880" s="9">
        <f t="shared" si="88"/>
        <v>180</v>
      </c>
      <c r="H1880" s="9">
        <f>G1880*D1880</f>
        <v>28620</v>
      </c>
      <c r="I1880" s="22"/>
      <c r="P1880" s="1" t="str">
        <f t="shared" si="89"/>
        <v>39091DelhiBulb</v>
      </c>
      <c r="Q1880" s="1">
        <v>39091</v>
      </c>
      <c r="R1880" s="1" t="s">
        <v>1646</v>
      </c>
      <c r="S1880" s="1" t="s">
        <v>1649</v>
      </c>
      <c r="T1880">
        <v>178</v>
      </c>
    </row>
    <row r="1881" spans="1:20" x14ac:dyDescent="0.3">
      <c r="A1881" s="8">
        <v>39180</v>
      </c>
      <c r="B1881" s="8" t="s">
        <v>1647</v>
      </c>
      <c r="C1881" s="8" t="s">
        <v>1649</v>
      </c>
      <c r="D1881" s="9">
        <f t="shared" si="87"/>
        <v>351</v>
      </c>
      <c r="E1881" s="9">
        <f>LOOKUP(C1881,$X$3:$AA$4)</f>
        <v>10</v>
      </c>
      <c r="F1881" s="16">
        <f>INDEX($J$3:$N$7,MATCH(B1881,$J$3:$J$7,0),MATCH(C1881,$J$3:$N$3,0))</f>
        <v>0.05</v>
      </c>
      <c r="G1881" s="9">
        <f t="shared" si="88"/>
        <v>9.5</v>
      </c>
      <c r="H1881" s="9">
        <f>G1881*D1881</f>
        <v>3334.5</v>
      </c>
      <c r="I1881" s="22"/>
      <c r="P1881" s="1" t="str">
        <f t="shared" si="89"/>
        <v>39137Jaipuriphone</v>
      </c>
      <c r="Q1881" s="1">
        <v>39137</v>
      </c>
      <c r="R1881" s="1" t="s">
        <v>1653</v>
      </c>
      <c r="S1881" s="1" t="s">
        <v>1650</v>
      </c>
      <c r="T1881">
        <v>116</v>
      </c>
    </row>
    <row r="1882" spans="1:20" x14ac:dyDescent="0.3">
      <c r="A1882" s="8">
        <v>39180</v>
      </c>
      <c r="B1882" s="8" t="s">
        <v>1647</v>
      </c>
      <c r="C1882" s="8" t="s">
        <v>1650</v>
      </c>
      <c r="D1882" s="9">
        <f t="shared" si="87"/>
        <v>274</v>
      </c>
      <c r="E1882" s="9">
        <f>LOOKUP(C1882,$X$3:$AA$4)</f>
        <v>500</v>
      </c>
      <c r="F1882" s="16">
        <f>INDEX($J$3:$N$7,MATCH(B1882,$J$3:$J$7,0),MATCH(C1882,$J$3:$N$3,0))</f>
        <v>0.2</v>
      </c>
      <c r="G1882" s="9">
        <f t="shared" si="88"/>
        <v>400</v>
      </c>
      <c r="H1882" s="9">
        <f>G1882*D1882</f>
        <v>109600</v>
      </c>
      <c r="I1882" s="22"/>
      <c r="P1882" s="1" t="str">
        <f t="shared" si="89"/>
        <v>39187DelhiBulb</v>
      </c>
      <c r="Q1882" s="1">
        <v>39187</v>
      </c>
      <c r="R1882" s="1" t="s">
        <v>1646</v>
      </c>
      <c r="S1882" s="1" t="s">
        <v>1649</v>
      </c>
      <c r="T1882">
        <v>483</v>
      </c>
    </row>
    <row r="1883" spans="1:20" x14ac:dyDescent="0.3">
      <c r="A1883" s="8">
        <v>39180</v>
      </c>
      <c r="B1883" s="8" t="s">
        <v>1647</v>
      </c>
      <c r="C1883" s="8" t="s">
        <v>1651</v>
      </c>
      <c r="D1883" s="9">
        <f t="shared" si="87"/>
        <v>408</v>
      </c>
      <c r="E1883" s="9">
        <f>LOOKUP(C1883,$X$3:$AA$4)</f>
        <v>10</v>
      </c>
      <c r="F1883" s="16">
        <f>INDEX($J$3:$N$7,MATCH(B1883,$J$3:$J$7,0),MATCH(C1883,$J$3:$N$3,0))</f>
        <v>0.4</v>
      </c>
      <c r="G1883" s="9">
        <f t="shared" si="88"/>
        <v>6</v>
      </c>
      <c r="H1883" s="9">
        <f>G1883*D1883</f>
        <v>2448</v>
      </c>
      <c r="I1883" s="22"/>
      <c r="P1883" s="1" t="str">
        <f t="shared" si="89"/>
        <v>39096Jaipuriphone</v>
      </c>
      <c r="Q1883" s="1">
        <v>39096</v>
      </c>
      <c r="R1883" s="1" t="s">
        <v>1653</v>
      </c>
      <c r="S1883" s="1" t="s">
        <v>1650</v>
      </c>
      <c r="T1883">
        <v>372</v>
      </c>
    </row>
    <row r="1884" spans="1:20" x14ac:dyDescent="0.3">
      <c r="A1884" s="8">
        <v>39180</v>
      </c>
      <c r="B1884" s="8" t="s">
        <v>1653</v>
      </c>
      <c r="C1884" s="8" t="s">
        <v>1648</v>
      </c>
      <c r="D1884" s="9">
        <f t="shared" si="87"/>
        <v>182</v>
      </c>
      <c r="E1884" s="9">
        <f>LOOKUP(C1884,$X$3:$AA$4)</f>
        <v>200</v>
      </c>
      <c r="F1884" s="16">
        <f>INDEX($J$3:$N$7,MATCH(B1884,$J$3:$J$7,0),MATCH(C1884,$J$3:$N$3,0))</f>
        <v>0.09</v>
      </c>
      <c r="G1884" s="9">
        <f t="shared" si="88"/>
        <v>182</v>
      </c>
      <c r="H1884" s="9">
        <f>G1884*D1884</f>
        <v>33124</v>
      </c>
      <c r="I1884" s="22"/>
      <c r="P1884" s="1" t="str">
        <f t="shared" si="89"/>
        <v>39073MumbaiLaptop</v>
      </c>
      <c r="Q1884" s="1">
        <v>39073</v>
      </c>
      <c r="R1884" s="1" t="s">
        <v>1647</v>
      </c>
      <c r="S1884" s="1" t="s">
        <v>1648</v>
      </c>
      <c r="T1884">
        <v>401</v>
      </c>
    </row>
    <row r="1885" spans="1:20" x14ac:dyDescent="0.3">
      <c r="A1885" s="8">
        <v>39180</v>
      </c>
      <c r="B1885" s="8" t="s">
        <v>1653</v>
      </c>
      <c r="C1885" s="8" t="s">
        <v>1649</v>
      </c>
      <c r="D1885" s="9">
        <f t="shared" si="87"/>
        <v>195</v>
      </c>
      <c r="E1885" s="9">
        <f>LOOKUP(C1885,$X$3:$AA$4)</f>
        <v>10</v>
      </c>
      <c r="F1885" s="16">
        <f>INDEX($J$3:$N$7,MATCH(B1885,$J$3:$J$7,0),MATCH(C1885,$J$3:$N$3,0))</f>
        <v>0.08</v>
      </c>
      <c r="G1885" s="9">
        <f t="shared" si="88"/>
        <v>9.2000000000000011</v>
      </c>
      <c r="H1885" s="9">
        <f>G1885*D1885</f>
        <v>1794.0000000000002</v>
      </c>
      <c r="I1885" s="22"/>
      <c r="P1885" s="1" t="str">
        <f t="shared" si="89"/>
        <v>39123DelhiChair</v>
      </c>
      <c r="Q1885" s="1">
        <v>39123</v>
      </c>
      <c r="R1885" s="1" t="s">
        <v>1646</v>
      </c>
      <c r="S1885" s="1" t="s">
        <v>1651</v>
      </c>
      <c r="T1885">
        <v>305</v>
      </c>
    </row>
    <row r="1886" spans="1:20" x14ac:dyDescent="0.3">
      <c r="A1886" s="8">
        <v>39180</v>
      </c>
      <c r="B1886" s="8" t="s">
        <v>1653</v>
      </c>
      <c r="C1886" s="8" t="s">
        <v>1650</v>
      </c>
      <c r="D1886" s="9">
        <f t="shared" si="87"/>
        <v>500</v>
      </c>
      <c r="E1886" s="9">
        <f>LOOKUP(C1886,$X$3:$AA$4)</f>
        <v>500</v>
      </c>
      <c r="F1886" s="16">
        <f>INDEX($J$3:$N$7,MATCH(B1886,$J$3:$J$7,0),MATCH(C1886,$J$3:$N$3,0))</f>
        <v>0.2</v>
      </c>
      <c r="G1886" s="9">
        <f t="shared" si="88"/>
        <v>400</v>
      </c>
      <c r="H1886" s="9">
        <f>G1886*D1886</f>
        <v>200000</v>
      </c>
      <c r="I1886" s="22"/>
      <c r="P1886" s="1" t="str">
        <f t="shared" si="89"/>
        <v>39152AgraChair</v>
      </c>
      <c r="Q1886" s="1">
        <v>39152</v>
      </c>
      <c r="R1886" s="1" t="s">
        <v>1654</v>
      </c>
      <c r="S1886" s="1" t="s">
        <v>1651</v>
      </c>
      <c r="T1886">
        <v>393</v>
      </c>
    </row>
    <row r="1887" spans="1:20" x14ac:dyDescent="0.3">
      <c r="A1887" s="8">
        <v>39180</v>
      </c>
      <c r="B1887" s="8" t="s">
        <v>1653</v>
      </c>
      <c r="C1887" s="8" t="s">
        <v>1651</v>
      </c>
      <c r="D1887" s="9">
        <f t="shared" si="87"/>
        <v>327</v>
      </c>
      <c r="E1887" s="9">
        <f>LOOKUP(C1887,$X$3:$AA$4)</f>
        <v>10</v>
      </c>
      <c r="F1887" s="16">
        <f>INDEX($J$3:$N$7,MATCH(B1887,$J$3:$J$7,0),MATCH(C1887,$J$3:$N$3,0))</f>
        <v>0.36</v>
      </c>
      <c r="G1887" s="9">
        <f t="shared" si="88"/>
        <v>6.4</v>
      </c>
      <c r="H1887" s="9">
        <f>G1887*D1887</f>
        <v>2092.8000000000002</v>
      </c>
      <c r="I1887" s="22"/>
      <c r="P1887" s="1" t="str">
        <f t="shared" si="89"/>
        <v>39181AgraBulb</v>
      </c>
      <c r="Q1887" s="1">
        <v>39181</v>
      </c>
      <c r="R1887" s="1" t="s">
        <v>1654</v>
      </c>
      <c r="S1887" s="1" t="s">
        <v>1649</v>
      </c>
      <c r="T1887">
        <v>143</v>
      </c>
    </row>
    <row r="1888" spans="1:20" x14ac:dyDescent="0.3">
      <c r="A1888" s="8">
        <v>39180</v>
      </c>
      <c r="B1888" s="8" t="s">
        <v>1654</v>
      </c>
      <c r="C1888" s="8" t="s">
        <v>1648</v>
      </c>
      <c r="D1888" s="9">
        <f t="shared" si="87"/>
        <v>370</v>
      </c>
      <c r="E1888" s="9">
        <f>LOOKUP(C1888,$X$3:$AA$4)</f>
        <v>200</v>
      </c>
      <c r="F1888" s="16">
        <f>INDEX($J$3:$N$7,MATCH(B1888,$J$3:$J$7,0),MATCH(C1888,$J$3:$N$3,0))</f>
        <v>0.05</v>
      </c>
      <c r="G1888" s="9">
        <f t="shared" si="88"/>
        <v>190</v>
      </c>
      <c r="H1888" s="9">
        <f>G1888*D1888</f>
        <v>70300</v>
      </c>
      <c r="I1888" s="22"/>
      <c r="P1888" s="1" t="str">
        <f t="shared" si="89"/>
        <v>39115MumbaiChair</v>
      </c>
      <c r="Q1888" s="1">
        <v>39115</v>
      </c>
      <c r="R1888" s="1" t="s">
        <v>1647</v>
      </c>
      <c r="S1888" s="1" t="s">
        <v>1651</v>
      </c>
      <c r="T1888">
        <v>288</v>
      </c>
    </row>
    <row r="1889" spans="1:20" x14ac:dyDescent="0.3">
      <c r="A1889" s="8">
        <v>39180</v>
      </c>
      <c r="B1889" s="8" t="s">
        <v>1654</v>
      </c>
      <c r="C1889" s="8" t="s">
        <v>1649</v>
      </c>
      <c r="D1889" s="9">
        <f t="shared" si="87"/>
        <v>320</v>
      </c>
      <c r="E1889" s="9">
        <f>LOOKUP(C1889,$X$3:$AA$4)</f>
        <v>10</v>
      </c>
      <c r="F1889" s="16">
        <f>INDEX($J$3:$N$7,MATCH(B1889,$J$3:$J$7,0),MATCH(C1889,$J$3:$N$3,0))</f>
        <v>0.06</v>
      </c>
      <c r="G1889" s="9">
        <f t="shared" si="88"/>
        <v>9.3999999999999986</v>
      </c>
      <c r="H1889" s="9">
        <f>G1889*D1889</f>
        <v>3007.9999999999995</v>
      </c>
      <c r="I1889" s="22"/>
      <c r="P1889" s="1" t="str">
        <f t="shared" si="89"/>
        <v>39080MumbaiBulb</v>
      </c>
      <c r="Q1889" s="1">
        <v>39080</v>
      </c>
      <c r="R1889" s="1" t="s">
        <v>1647</v>
      </c>
      <c r="S1889" s="1" t="s">
        <v>1649</v>
      </c>
      <c r="T1889">
        <v>479</v>
      </c>
    </row>
    <row r="1890" spans="1:20" x14ac:dyDescent="0.3">
      <c r="A1890" s="8">
        <v>39180</v>
      </c>
      <c r="B1890" s="8" t="s">
        <v>1654</v>
      </c>
      <c r="C1890" s="8" t="s">
        <v>1650</v>
      </c>
      <c r="D1890" s="9">
        <f t="shared" si="87"/>
        <v>233</v>
      </c>
      <c r="E1890" s="9">
        <f>LOOKUP(C1890,$X$3:$AA$4)</f>
        <v>500</v>
      </c>
      <c r="F1890" s="16">
        <f>INDEX($J$3:$N$7,MATCH(B1890,$J$3:$J$7,0),MATCH(C1890,$J$3:$N$3,0))</f>
        <v>0.25</v>
      </c>
      <c r="G1890" s="9">
        <f t="shared" si="88"/>
        <v>375</v>
      </c>
      <c r="H1890" s="9">
        <f>G1890*D1890</f>
        <v>87375</v>
      </c>
      <c r="I1890" s="22"/>
      <c r="P1890" s="1" t="str">
        <f t="shared" si="89"/>
        <v>39134MumbaiBulb</v>
      </c>
      <c r="Q1890" s="1">
        <v>39134</v>
      </c>
      <c r="R1890" s="1" t="s">
        <v>1647</v>
      </c>
      <c r="S1890" s="1" t="s">
        <v>1649</v>
      </c>
      <c r="T1890">
        <v>406</v>
      </c>
    </row>
    <row r="1891" spans="1:20" x14ac:dyDescent="0.3">
      <c r="A1891" s="8">
        <v>39180</v>
      </c>
      <c r="B1891" s="8" t="s">
        <v>1654</v>
      </c>
      <c r="C1891" s="8" t="s">
        <v>1651</v>
      </c>
      <c r="D1891" s="9">
        <f t="shared" si="87"/>
        <v>253</v>
      </c>
      <c r="E1891" s="9">
        <f>LOOKUP(C1891,$X$3:$AA$4)</f>
        <v>10</v>
      </c>
      <c r="F1891" s="16">
        <f>INDEX($J$3:$N$7,MATCH(B1891,$J$3:$J$7,0),MATCH(C1891,$J$3:$N$3,0))</f>
        <v>0.4</v>
      </c>
      <c r="G1891" s="9">
        <f t="shared" si="88"/>
        <v>6</v>
      </c>
      <c r="H1891" s="9">
        <f>G1891*D1891</f>
        <v>1518</v>
      </c>
      <c r="I1891" s="22"/>
      <c r="P1891" s="1" t="str">
        <f t="shared" si="89"/>
        <v>39163Delhiiphone</v>
      </c>
      <c r="Q1891" s="1">
        <v>39163</v>
      </c>
      <c r="R1891" s="1" t="s">
        <v>1646</v>
      </c>
      <c r="S1891" s="1" t="s">
        <v>1650</v>
      </c>
      <c r="T1891">
        <v>166</v>
      </c>
    </row>
    <row r="1892" spans="1:20" x14ac:dyDescent="0.3">
      <c r="A1892" s="8">
        <v>39181</v>
      </c>
      <c r="B1892" s="8" t="s">
        <v>1646</v>
      </c>
      <c r="C1892" s="8" t="s">
        <v>1648</v>
      </c>
      <c r="D1892" s="9">
        <f t="shared" si="87"/>
        <v>215</v>
      </c>
      <c r="E1892" s="9">
        <f>LOOKUP(C1892,$X$3:$AA$4)</f>
        <v>200</v>
      </c>
      <c r="F1892" s="16">
        <f>INDEX($J$3:$N$7,MATCH(B1892,$J$3:$J$7,0),MATCH(C1892,$J$3:$N$3,0))</f>
        <v>0.13</v>
      </c>
      <c r="G1892" s="9">
        <f t="shared" si="88"/>
        <v>174</v>
      </c>
      <c r="H1892" s="9">
        <f>G1892*D1892</f>
        <v>37410</v>
      </c>
      <c r="I1892" s="22"/>
      <c r="P1892" s="1" t="str">
        <f t="shared" si="89"/>
        <v>39105AgraBulb</v>
      </c>
      <c r="Q1892" s="1">
        <v>39105</v>
      </c>
      <c r="R1892" s="1" t="s">
        <v>1654</v>
      </c>
      <c r="S1892" s="1" t="s">
        <v>1649</v>
      </c>
      <c r="T1892">
        <v>421</v>
      </c>
    </row>
    <row r="1893" spans="1:20" x14ac:dyDescent="0.3">
      <c r="A1893" s="8">
        <v>39181</v>
      </c>
      <c r="B1893" s="8" t="s">
        <v>1646</v>
      </c>
      <c r="C1893" s="8" t="s">
        <v>1649</v>
      </c>
      <c r="D1893" s="9">
        <f t="shared" si="87"/>
        <v>268</v>
      </c>
      <c r="E1893" s="9">
        <f>LOOKUP(C1893,$X$3:$AA$4)</f>
        <v>10</v>
      </c>
      <c r="F1893" s="16">
        <f>INDEX($J$3:$N$7,MATCH(B1893,$J$3:$J$7,0),MATCH(C1893,$J$3:$N$3,0))</f>
        <v>0.09</v>
      </c>
      <c r="G1893" s="9">
        <f t="shared" si="88"/>
        <v>9.1</v>
      </c>
      <c r="H1893" s="9">
        <f>G1893*D1893</f>
        <v>2438.7999999999997</v>
      </c>
      <c r="I1893" s="22"/>
      <c r="P1893" s="1" t="str">
        <f t="shared" si="89"/>
        <v>39152DelhiBulb</v>
      </c>
      <c r="Q1893" s="1">
        <v>39152</v>
      </c>
      <c r="R1893" s="1" t="s">
        <v>1646</v>
      </c>
      <c r="S1893" s="1" t="s">
        <v>1649</v>
      </c>
      <c r="T1893">
        <v>263</v>
      </c>
    </row>
    <row r="1894" spans="1:20" x14ac:dyDescent="0.3">
      <c r="A1894" s="8">
        <v>39181</v>
      </c>
      <c r="B1894" s="8" t="s">
        <v>1646</v>
      </c>
      <c r="C1894" s="8" t="s">
        <v>1650</v>
      </c>
      <c r="D1894" s="9">
        <f t="shared" si="87"/>
        <v>207</v>
      </c>
      <c r="E1894" s="9">
        <f>LOOKUP(C1894,$X$3:$AA$4)</f>
        <v>500</v>
      </c>
      <c r="F1894" s="16">
        <f>INDEX($J$3:$N$7,MATCH(B1894,$J$3:$J$7,0),MATCH(C1894,$J$3:$N$3,0))</f>
        <v>0.24</v>
      </c>
      <c r="G1894" s="9">
        <f t="shared" si="88"/>
        <v>380</v>
      </c>
      <c r="H1894" s="9">
        <f>G1894*D1894</f>
        <v>78660</v>
      </c>
      <c r="I1894" s="22"/>
      <c r="P1894" s="1" t="str">
        <f t="shared" si="89"/>
        <v>39089JaipurBulb</v>
      </c>
      <c r="Q1894" s="1">
        <v>39089</v>
      </c>
      <c r="R1894" s="1" t="s">
        <v>1653</v>
      </c>
      <c r="S1894" s="1" t="s">
        <v>1649</v>
      </c>
      <c r="T1894">
        <v>426</v>
      </c>
    </row>
    <row r="1895" spans="1:20" x14ac:dyDescent="0.3">
      <c r="A1895" s="8">
        <v>39181</v>
      </c>
      <c r="B1895" s="8" t="s">
        <v>1646</v>
      </c>
      <c r="C1895" s="8" t="s">
        <v>1651</v>
      </c>
      <c r="D1895" s="9">
        <f t="shared" si="87"/>
        <v>372</v>
      </c>
      <c r="E1895" s="9">
        <f>LOOKUP(C1895,$X$3:$AA$4)</f>
        <v>10</v>
      </c>
      <c r="F1895" s="16">
        <f>INDEX($J$3:$N$7,MATCH(B1895,$J$3:$J$7,0),MATCH(C1895,$J$3:$N$3,0))</f>
        <v>0.33</v>
      </c>
      <c r="G1895" s="9">
        <f t="shared" si="88"/>
        <v>6.6999999999999993</v>
      </c>
      <c r="H1895" s="9">
        <f>G1895*D1895</f>
        <v>2492.3999999999996</v>
      </c>
      <c r="I1895" s="22"/>
      <c r="P1895" s="1" t="str">
        <f t="shared" si="89"/>
        <v>39091Agraiphone</v>
      </c>
      <c r="Q1895" s="1">
        <v>39091</v>
      </c>
      <c r="R1895" s="1" t="s">
        <v>1654</v>
      </c>
      <c r="S1895" s="1" t="s">
        <v>1650</v>
      </c>
      <c r="T1895">
        <v>392</v>
      </c>
    </row>
    <row r="1896" spans="1:20" x14ac:dyDescent="0.3">
      <c r="A1896" s="8">
        <v>39181</v>
      </c>
      <c r="B1896" s="8" t="s">
        <v>1647</v>
      </c>
      <c r="C1896" s="8" t="s">
        <v>1648</v>
      </c>
      <c r="D1896" s="9">
        <f t="shared" si="87"/>
        <v>293</v>
      </c>
      <c r="E1896" s="9">
        <f>LOOKUP(C1896,$X$3:$AA$4)</f>
        <v>200</v>
      </c>
      <c r="F1896" s="16">
        <f>INDEX($J$3:$N$7,MATCH(B1896,$J$3:$J$7,0),MATCH(C1896,$J$3:$N$3,0))</f>
        <v>0.1</v>
      </c>
      <c r="G1896" s="9">
        <f t="shared" si="88"/>
        <v>180</v>
      </c>
      <c r="H1896" s="9">
        <f>G1896*D1896</f>
        <v>52740</v>
      </c>
      <c r="I1896" s="22"/>
      <c r="P1896" s="1" t="str">
        <f t="shared" si="89"/>
        <v>39168JaipurBulb</v>
      </c>
      <c r="Q1896" s="1">
        <v>39168</v>
      </c>
      <c r="R1896" s="1" t="s">
        <v>1653</v>
      </c>
      <c r="S1896" s="1" t="s">
        <v>1649</v>
      </c>
      <c r="T1896">
        <v>113</v>
      </c>
    </row>
    <row r="1897" spans="1:20" x14ac:dyDescent="0.3">
      <c r="A1897" s="8">
        <v>39181</v>
      </c>
      <c r="B1897" s="8" t="s">
        <v>1647</v>
      </c>
      <c r="C1897" s="8" t="s">
        <v>1649</v>
      </c>
      <c r="D1897" s="9">
        <f t="shared" si="87"/>
        <v>166</v>
      </c>
      <c r="E1897" s="9">
        <f>LOOKUP(C1897,$X$3:$AA$4)</f>
        <v>10</v>
      </c>
      <c r="F1897" s="16">
        <f>INDEX($J$3:$N$7,MATCH(B1897,$J$3:$J$7,0),MATCH(C1897,$J$3:$N$3,0))</f>
        <v>0.05</v>
      </c>
      <c r="G1897" s="9">
        <f t="shared" si="88"/>
        <v>9.5</v>
      </c>
      <c r="H1897" s="9">
        <f>G1897*D1897</f>
        <v>1577</v>
      </c>
      <c r="I1897" s="22"/>
      <c r="P1897" s="1" t="str">
        <f t="shared" si="89"/>
        <v>39068MumbaiChair</v>
      </c>
      <c r="Q1897" s="1">
        <v>39068</v>
      </c>
      <c r="R1897" s="1" t="s">
        <v>1647</v>
      </c>
      <c r="S1897" s="1" t="s">
        <v>1651</v>
      </c>
      <c r="T1897">
        <v>137</v>
      </c>
    </row>
    <row r="1898" spans="1:20" x14ac:dyDescent="0.3">
      <c r="A1898" s="8">
        <v>39181</v>
      </c>
      <c r="B1898" s="8" t="s">
        <v>1647</v>
      </c>
      <c r="C1898" s="8" t="s">
        <v>1650</v>
      </c>
      <c r="D1898" s="9">
        <f t="shared" si="87"/>
        <v>129</v>
      </c>
      <c r="E1898" s="9">
        <f>LOOKUP(C1898,$X$3:$AA$4)</f>
        <v>500</v>
      </c>
      <c r="F1898" s="16">
        <f>INDEX($J$3:$N$7,MATCH(B1898,$J$3:$J$7,0),MATCH(C1898,$J$3:$N$3,0))</f>
        <v>0.2</v>
      </c>
      <c r="G1898" s="9">
        <f t="shared" si="88"/>
        <v>400</v>
      </c>
      <c r="H1898" s="9">
        <f>G1898*D1898</f>
        <v>51600</v>
      </c>
      <c r="I1898" s="22"/>
      <c r="P1898" s="1" t="str">
        <f t="shared" si="89"/>
        <v>39085AgraChair</v>
      </c>
      <c r="Q1898" s="1">
        <v>39085</v>
      </c>
      <c r="R1898" s="1" t="s">
        <v>1654</v>
      </c>
      <c r="S1898" s="1" t="s">
        <v>1651</v>
      </c>
      <c r="T1898">
        <v>289</v>
      </c>
    </row>
    <row r="1899" spans="1:20" x14ac:dyDescent="0.3">
      <c r="A1899" s="8">
        <v>39181</v>
      </c>
      <c r="B1899" s="8" t="s">
        <v>1647</v>
      </c>
      <c r="C1899" s="8" t="s">
        <v>1651</v>
      </c>
      <c r="D1899" s="9">
        <f t="shared" si="87"/>
        <v>195</v>
      </c>
      <c r="E1899" s="9">
        <f>LOOKUP(C1899,$X$3:$AA$4)</f>
        <v>10</v>
      </c>
      <c r="F1899" s="16">
        <f>INDEX($J$3:$N$7,MATCH(B1899,$J$3:$J$7,0),MATCH(C1899,$J$3:$N$3,0))</f>
        <v>0.4</v>
      </c>
      <c r="G1899" s="9">
        <f t="shared" si="88"/>
        <v>6</v>
      </c>
      <c r="H1899" s="9">
        <f>G1899*D1899</f>
        <v>1170</v>
      </c>
      <c r="I1899" s="22"/>
      <c r="P1899" s="1" t="str">
        <f t="shared" si="89"/>
        <v>39098AgraLaptop</v>
      </c>
      <c r="Q1899" s="1">
        <v>39098</v>
      </c>
      <c r="R1899" s="1" t="s">
        <v>1654</v>
      </c>
      <c r="S1899" s="1" t="s">
        <v>1648</v>
      </c>
      <c r="T1899">
        <v>244</v>
      </c>
    </row>
    <row r="1900" spans="1:20" x14ac:dyDescent="0.3">
      <c r="A1900" s="8">
        <v>39181</v>
      </c>
      <c r="B1900" s="8" t="s">
        <v>1653</v>
      </c>
      <c r="C1900" s="8" t="s">
        <v>1648</v>
      </c>
      <c r="D1900" s="9">
        <f t="shared" si="87"/>
        <v>175</v>
      </c>
      <c r="E1900" s="9">
        <f>LOOKUP(C1900,$X$3:$AA$4)</f>
        <v>200</v>
      </c>
      <c r="F1900" s="16">
        <f>INDEX($J$3:$N$7,MATCH(B1900,$J$3:$J$7,0),MATCH(C1900,$J$3:$N$3,0))</f>
        <v>0.09</v>
      </c>
      <c r="G1900" s="9">
        <f t="shared" si="88"/>
        <v>182</v>
      </c>
      <c r="H1900" s="9">
        <f>G1900*D1900</f>
        <v>31850</v>
      </c>
      <c r="I1900" s="22"/>
      <c r="P1900" s="1" t="str">
        <f t="shared" si="89"/>
        <v>39086DelhiLaptop</v>
      </c>
      <c r="Q1900" s="1">
        <v>39086</v>
      </c>
      <c r="R1900" s="1" t="s">
        <v>1646</v>
      </c>
      <c r="S1900" s="1" t="s">
        <v>1648</v>
      </c>
      <c r="T1900">
        <v>255</v>
      </c>
    </row>
    <row r="1901" spans="1:20" x14ac:dyDescent="0.3">
      <c r="A1901" s="8">
        <v>39181</v>
      </c>
      <c r="B1901" s="8" t="s">
        <v>1653</v>
      </c>
      <c r="C1901" s="8" t="s">
        <v>1649</v>
      </c>
      <c r="D1901" s="9">
        <f t="shared" si="87"/>
        <v>105</v>
      </c>
      <c r="E1901" s="9">
        <f>LOOKUP(C1901,$X$3:$AA$4)</f>
        <v>10</v>
      </c>
      <c r="F1901" s="16">
        <f>INDEX($J$3:$N$7,MATCH(B1901,$J$3:$J$7,0),MATCH(C1901,$J$3:$N$3,0))</f>
        <v>0.08</v>
      </c>
      <c r="G1901" s="9">
        <f t="shared" si="88"/>
        <v>9.2000000000000011</v>
      </c>
      <c r="H1901" s="9">
        <f>G1901*D1901</f>
        <v>966.00000000000011</v>
      </c>
      <c r="I1901" s="22"/>
      <c r="P1901" s="1" t="str">
        <f t="shared" si="89"/>
        <v>39138JaipurBulb</v>
      </c>
      <c r="Q1901" s="1">
        <v>39138</v>
      </c>
      <c r="R1901" s="1" t="s">
        <v>1653</v>
      </c>
      <c r="S1901" s="1" t="s">
        <v>1649</v>
      </c>
      <c r="T1901">
        <v>223</v>
      </c>
    </row>
    <row r="1902" spans="1:20" x14ac:dyDescent="0.3">
      <c r="A1902" s="8">
        <v>39181</v>
      </c>
      <c r="B1902" s="8" t="s">
        <v>1653</v>
      </c>
      <c r="C1902" s="8" t="s">
        <v>1650</v>
      </c>
      <c r="D1902" s="9">
        <f t="shared" si="87"/>
        <v>330</v>
      </c>
      <c r="E1902" s="9">
        <f>LOOKUP(C1902,$X$3:$AA$4)</f>
        <v>500</v>
      </c>
      <c r="F1902" s="16">
        <f>INDEX($J$3:$N$7,MATCH(B1902,$J$3:$J$7,0),MATCH(C1902,$J$3:$N$3,0))</f>
        <v>0.2</v>
      </c>
      <c r="G1902" s="9">
        <f t="shared" si="88"/>
        <v>400</v>
      </c>
      <c r="H1902" s="9">
        <f>G1902*D1902</f>
        <v>132000</v>
      </c>
      <c r="I1902" s="22"/>
      <c r="P1902" s="1" t="str">
        <f t="shared" si="89"/>
        <v>39170JaipurLaptop</v>
      </c>
      <c r="Q1902" s="1">
        <v>39170</v>
      </c>
      <c r="R1902" s="1" t="s">
        <v>1653</v>
      </c>
      <c r="S1902" s="1" t="s">
        <v>1648</v>
      </c>
      <c r="T1902">
        <v>195</v>
      </c>
    </row>
    <row r="1903" spans="1:20" x14ac:dyDescent="0.3">
      <c r="A1903" s="8">
        <v>39181</v>
      </c>
      <c r="B1903" s="8" t="s">
        <v>1653</v>
      </c>
      <c r="C1903" s="8" t="s">
        <v>1651</v>
      </c>
      <c r="D1903" s="9">
        <f t="shared" si="87"/>
        <v>464</v>
      </c>
      <c r="E1903" s="9">
        <f>LOOKUP(C1903,$X$3:$AA$4)</f>
        <v>10</v>
      </c>
      <c r="F1903" s="16">
        <f>INDEX($J$3:$N$7,MATCH(B1903,$J$3:$J$7,0),MATCH(C1903,$J$3:$N$3,0))</f>
        <v>0.36</v>
      </c>
      <c r="G1903" s="9">
        <f t="shared" si="88"/>
        <v>6.4</v>
      </c>
      <c r="H1903" s="9">
        <f>G1903*D1903</f>
        <v>2969.6000000000004</v>
      </c>
      <c r="I1903" s="22"/>
      <c r="P1903" s="1" t="str">
        <f t="shared" si="89"/>
        <v>39185JaipurBulb</v>
      </c>
      <c r="Q1903" s="1">
        <v>39185</v>
      </c>
      <c r="R1903" s="1" t="s">
        <v>1653</v>
      </c>
      <c r="S1903" s="1" t="s">
        <v>1649</v>
      </c>
      <c r="T1903">
        <v>460</v>
      </c>
    </row>
    <row r="1904" spans="1:20" x14ac:dyDescent="0.3">
      <c r="A1904" s="8">
        <v>39181</v>
      </c>
      <c r="B1904" s="8" t="s">
        <v>1654</v>
      </c>
      <c r="C1904" s="8" t="s">
        <v>1648</v>
      </c>
      <c r="D1904" s="9">
        <f t="shared" si="87"/>
        <v>176</v>
      </c>
      <c r="E1904" s="9">
        <f>LOOKUP(C1904,$X$3:$AA$4)</f>
        <v>200</v>
      </c>
      <c r="F1904" s="16">
        <f>INDEX($J$3:$N$7,MATCH(B1904,$J$3:$J$7,0),MATCH(C1904,$J$3:$N$3,0))</f>
        <v>0.05</v>
      </c>
      <c r="G1904" s="9">
        <f t="shared" si="88"/>
        <v>190</v>
      </c>
      <c r="H1904" s="9">
        <f>G1904*D1904</f>
        <v>33440</v>
      </c>
      <c r="I1904" s="22"/>
      <c r="P1904" s="1" t="str">
        <f t="shared" si="89"/>
        <v>39067AgraBulb</v>
      </c>
      <c r="Q1904" s="1">
        <v>39067</v>
      </c>
      <c r="R1904" s="1" t="s">
        <v>1654</v>
      </c>
      <c r="S1904" s="1" t="s">
        <v>1649</v>
      </c>
      <c r="T1904">
        <v>457</v>
      </c>
    </row>
    <row r="1905" spans="1:20" x14ac:dyDescent="0.3">
      <c r="A1905" s="8">
        <v>39181</v>
      </c>
      <c r="B1905" s="8" t="s">
        <v>1654</v>
      </c>
      <c r="C1905" s="8" t="s">
        <v>1649</v>
      </c>
      <c r="D1905" s="9">
        <f t="shared" si="87"/>
        <v>143</v>
      </c>
      <c r="E1905" s="9">
        <f>LOOKUP(C1905,$X$3:$AA$4)</f>
        <v>10</v>
      </c>
      <c r="F1905" s="16">
        <f>INDEX($J$3:$N$7,MATCH(B1905,$J$3:$J$7,0),MATCH(C1905,$J$3:$N$3,0))</f>
        <v>0.06</v>
      </c>
      <c r="G1905" s="9">
        <f t="shared" si="88"/>
        <v>9.3999999999999986</v>
      </c>
      <c r="H1905" s="9">
        <f>G1905*D1905</f>
        <v>1344.1999999999998</v>
      </c>
      <c r="I1905" s="22"/>
      <c r="P1905" s="1" t="str">
        <f t="shared" si="89"/>
        <v>39158Mumbaiiphone</v>
      </c>
      <c r="Q1905" s="1">
        <v>39158</v>
      </c>
      <c r="R1905" s="1" t="s">
        <v>1647</v>
      </c>
      <c r="S1905" s="1" t="s">
        <v>1650</v>
      </c>
      <c r="T1905">
        <v>292</v>
      </c>
    </row>
    <row r="1906" spans="1:20" x14ac:dyDescent="0.3">
      <c r="A1906" s="8">
        <v>39181</v>
      </c>
      <c r="B1906" s="8" t="s">
        <v>1654</v>
      </c>
      <c r="C1906" s="8" t="s">
        <v>1650</v>
      </c>
      <c r="D1906" s="9">
        <f t="shared" si="87"/>
        <v>334</v>
      </c>
      <c r="E1906" s="9">
        <f>LOOKUP(C1906,$X$3:$AA$4)</f>
        <v>500</v>
      </c>
      <c r="F1906" s="16">
        <f>INDEX($J$3:$N$7,MATCH(B1906,$J$3:$J$7,0),MATCH(C1906,$J$3:$N$3,0))</f>
        <v>0.25</v>
      </c>
      <c r="G1906" s="9">
        <f t="shared" si="88"/>
        <v>375</v>
      </c>
      <c r="H1906" s="9">
        <f>G1906*D1906</f>
        <v>125250</v>
      </c>
      <c r="I1906" s="22"/>
      <c r="P1906" s="1" t="str">
        <f t="shared" si="89"/>
        <v>39169MumbaiBulb</v>
      </c>
      <c r="Q1906" s="1">
        <v>39169</v>
      </c>
      <c r="R1906" s="1" t="s">
        <v>1647</v>
      </c>
      <c r="S1906" s="1" t="s">
        <v>1649</v>
      </c>
      <c r="T1906">
        <v>461</v>
      </c>
    </row>
    <row r="1907" spans="1:20" x14ac:dyDescent="0.3">
      <c r="A1907" s="8">
        <v>39181</v>
      </c>
      <c r="B1907" s="8" t="s">
        <v>1654</v>
      </c>
      <c r="C1907" s="8" t="s">
        <v>1651</v>
      </c>
      <c r="D1907" s="9">
        <f t="shared" si="87"/>
        <v>116</v>
      </c>
      <c r="E1907" s="9">
        <f>LOOKUP(C1907,$X$3:$AA$4)</f>
        <v>10</v>
      </c>
      <c r="F1907" s="16">
        <f>INDEX($J$3:$N$7,MATCH(B1907,$J$3:$J$7,0),MATCH(C1907,$J$3:$N$3,0))</f>
        <v>0.4</v>
      </c>
      <c r="G1907" s="9">
        <f t="shared" si="88"/>
        <v>6</v>
      </c>
      <c r="H1907" s="9">
        <f>G1907*D1907</f>
        <v>696</v>
      </c>
      <c r="I1907" s="22"/>
      <c r="P1907" s="1" t="str">
        <f t="shared" si="89"/>
        <v>39179JaipurLaptop</v>
      </c>
      <c r="Q1907" s="1">
        <v>39179</v>
      </c>
      <c r="R1907" s="1" t="s">
        <v>1653</v>
      </c>
      <c r="S1907" s="1" t="s">
        <v>1648</v>
      </c>
      <c r="T1907">
        <v>358</v>
      </c>
    </row>
    <row r="1908" spans="1:20" x14ac:dyDescent="0.3">
      <c r="A1908" s="8">
        <v>39182</v>
      </c>
      <c r="B1908" s="8" t="s">
        <v>1646</v>
      </c>
      <c r="C1908" s="8" t="s">
        <v>1648</v>
      </c>
      <c r="D1908" s="9">
        <f t="shared" si="87"/>
        <v>304</v>
      </c>
      <c r="E1908" s="9">
        <f>LOOKUP(C1908,$X$3:$AA$4)</f>
        <v>200</v>
      </c>
      <c r="F1908" s="16">
        <f>INDEX($J$3:$N$7,MATCH(B1908,$J$3:$J$7,0),MATCH(C1908,$J$3:$N$3,0))</f>
        <v>0.13</v>
      </c>
      <c r="G1908" s="9">
        <f t="shared" si="88"/>
        <v>174</v>
      </c>
      <c r="H1908" s="9">
        <f>G1908*D1908</f>
        <v>52896</v>
      </c>
      <c r="I1908" s="22"/>
      <c r="P1908" s="1" t="str">
        <f t="shared" si="89"/>
        <v>39181DelhiBulb</v>
      </c>
      <c r="Q1908" s="1">
        <v>39181</v>
      </c>
      <c r="R1908" s="1" t="s">
        <v>1646</v>
      </c>
      <c r="S1908" s="1" t="s">
        <v>1649</v>
      </c>
      <c r="T1908">
        <v>268</v>
      </c>
    </row>
    <row r="1909" spans="1:20" x14ac:dyDescent="0.3">
      <c r="A1909" s="8">
        <v>39182</v>
      </c>
      <c r="B1909" s="8" t="s">
        <v>1646</v>
      </c>
      <c r="C1909" s="8" t="s">
        <v>1649</v>
      </c>
      <c r="D1909" s="9">
        <f t="shared" si="87"/>
        <v>341</v>
      </c>
      <c r="E1909" s="9">
        <f>LOOKUP(C1909,$X$3:$AA$4)</f>
        <v>10</v>
      </c>
      <c r="F1909" s="16">
        <f>INDEX($J$3:$N$7,MATCH(B1909,$J$3:$J$7,0),MATCH(C1909,$J$3:$N$3,0))</f>
        <v>0.09</v>
      </c>
      <c r="G1909" s="9">
        <f t="shared" si="88"/>
        <v>9.1</v>
      </c>
      <c r="H1909" s="9">
        <f>G1909*D1909</f>
        <v>3103.1</v>
      </c>
      <c r="I1909" s="22"/>
      <c r="P1909" s="1" t="str">
        <f t="shared" si="89"/>
        <v>39085Delhiiphone</v>
      </c>
      <c r="Q1909" s="1">
        <v>39085</v>
      </c>
      <c r="R1909" s="1" t="s">
        <v>1646</v>
      </c>
      <c r="S1909" s="1" t="s">
        <v>1650</v>
      </c>
      <c r="T1909">
        <v>292</v>
      </c>
    </row>
    <row r="1910" spans="1:20" x14ac:dyDescent="0.3">
      <c r="A1910" s="8">
        <v>39182</v>
      </c>
      <c r="B1910" s="8" t="s">
        <v>1646</v>
      </c>
      <c r="C1910" s="8" t="s">
        <v>1650</v>
      </c>
      <c r="D1910" s="9">
        <f t="shared" si="87"/>
        <v>319</v>
      </c>
      <c r="E1910" s="9">
        <f>LOOKUP(C1910,$X$3:$AA$4)</f>
        <v>500</v>
      </c>
      <c r="F1910" s="16">
        <f>INDEX($J$3:$N$7,MATCH(B1910,$J$3:$J$7,0),MATCH(C1910,$J$3:$N$3,0))</f>
        <v>0.24</v>
      </c>
      <c r="G1910" s="9">
        <f t="shared" si="88"/>
        <v>380</v>
      </c>
      <c r="H1910" s="9">
        <f>G1910*D1910</f>
        <v>121220</v>
      </c>
      <c r="I1910" s="22"/>
      <c r="P1910" s="1" t="str">
        <f t="shared" si="89"/>
        <v>39101AgraLaptop</v>
      </c>
      <c r="Q1910" s="1">
        <v>39101</v>
      </c>
      <c r="R1910" s="1" t="s">
        <v>1654</v>
      </c>
      <c r="S1910" s="1" t="s">
        <v>1648</v>
      </c>
      <c r="T1910">
        <v>458</v>
      </c>
    </row>
    <row r="1911" spans="1:20" x14ac:dyDescent="0.3">
      <c r="A1911" s="8">
        <v>39182</v>
      </c>
      <c r="B1911" s="8" t="s">
        <v>1646</v>
      </c>
      <c r="C1911" s="8" t="s">
        <v>1651</v>
      </c>
      <c r="D1911" s="9">
        <f t="shared" si="87"/>
        <v>255</v>
      </c>
      <c r="E1911" s="9">
        <f>LOOKUP(C1911,$X$3:$AA$4)</f>
        <v>10</v>
      </c>
      <c r="F1911" s="16">
        <f>INDEX($J$3:$N$7,MATCH(B1911,$J$3:$J$7,0),MATCH(C1911,$J$3:$N$3,0))</f>
        <v>0.33</v>
      </c>
      <c r="G1911" s="9">
        <f t="shared" si="88"/>
        <v>6.6999999999999993</v>
      </c>
      <c r="H1911" s="9">
        <f>G1911*D1911</f>
        <v>1708.4999999999998</v>
      </c>
      <c r="I1911" s="22"/>
      <c r="P1911" s="1" t="str">
        <f t="shared" si="89"/>
        <v>39135Delhiiphone</v>
      </c>
      <c r="Q1911" s="1">
        <v>39135</v>
      </c>
      <c r="R1911" s="1" t="s">
        <v>1646</v>
      </c>
      <c r="S1911" s="1" t="s">
        <v>1650</v>
      </c>
      <c r="T1911">
        <v>183</v>
      </c>
    </row>
    <row r="1912" spans="1:20" x14ac:dyDescent="0.3">
      <c r="A1912" s="8">
        <v>39182</v>
      </c>
      <c r="B1912" s="8" t="s">
        <v>1647</v>
      </c>
      <c r="C1912" s="8" t="s">
        <v>1648</v>
      </c>
      <c r="D1912" s="9">
        <f t="shared" si="87"/>
        <v>282</v>
      </c>
      <c r="E1912" s="9">
        <f>LOOKUP(C1912,$X$3:$AA$4)</f>
        <v>200</v>
      </c>
      <c r="F1912" s="16">
        <f>INDEX($J$3:$N$7,MATCH(B1912,$J$3:$J$7,0),MATCH(C1912,$J$3:$N$3,0))</f>
        <v>0.1</v>
      </c>
      <c r="G1912" s="9">
        <f t="shared" si="88"/>
        <v>180</v>
      </c>
      <c r="H1912" s="9">
        <f>G1912*D1912</f>
        <v>50760</v>
      </c>
      <c r="I1912" s="22"/>
      <c r="P1912" s="1" t="str">
        <f t="shared" si="89"/>
        <v>39142Delhiiphone</v>
      </c>
      <c r="Q1912" s="1">
        <v>39142</v>
      </c>
      <c r="R1912" s="1" t="s">
        <v>1646</v>
      </c>
      <c r="S1912" s="1" t="s">
        <v>1650</v>
      </c>
      <c r="T1912">
        <v>325</v>
      </c>
    </row>
    <row r="1913" spans="1:20" x14ac:dyDescent="0.3">
      <c r="A1913" s="8">
        <v>39182</v>
      </c>
      <c r="B1913" s="8" t="s">
        <v>1647</v>
      </c>
      <c r="C1913" s="8" t="s">
        <v>1649</v>
      </c>
      <c r="D1913" s="9">
        <f t="shared" si="87"/>
        <v>411</v>
      </c>
      <c r="E1913" s="9">
        <f>LOOKUP(C1913,$X$3:$AA$4)</f>
        <v>10</v>
      </c>
      <c r="F1913" s="16">
        <f>INDEX($J$3:$N$7,MATCH(B1913,$J$3:$J$7,0),MATCH(C1913,$J$3:$N$3,0))</f>
        <v>0.05</v>
      </c>
      <c r="G1913" s="9">
        <f t="shared" si="88"/>
        <v>9.5</v>
      </c>
      <c r="H1913" s="9">
        <f>G1913*D1913</f>
        <v>3904.5</v>
      </c>
      <c r="I1913" s="22"/>
      <c r="P1913" s="1" t="str">
        <f t="shared" si="89"/>
        <v>39081AgraChair</v>
      </c>
      <c r="Q1913" s="1">
        <v>39081</v>
      </c>
      <c r="R1913" s="1" t="s">
        <v>1654</v>
      </c>
      <c r="S1913" s="1" t="s">
        <v>1651</v>
      </c>
      <c r="T1913">
        <v>243</v>
      </c>
    </row>
    <row r="1914" spans="1:20" x14ac:dyDescent="0.3">
      <c r="A1914" s="8">
        <v>39182</v>
      </c>
      <c r="B1914" s="8" t="s">
        <v>1647</v>
      </c>
      <c r="C1914" s="8" t="s">
        <v>1650</v>
      </c>
      <c r="D1914" s="9">
        <f t="shared" si="87"/>
        <v>354</v>
      </c>
      <c r="E1914" s="9">
        <f>LOOKUP(C1914,$X$3:$AA$4)</f>
        <v>500</v>
      </c>
      <c r="F1914" s="16">
        <f>INDEX($J$3:$N$7,MATCH(B1914,$J$3:$J$7,0),MATCH(C1914,$J$3:$N$3,0))</f>
        <v>0.2</v>
      </c>
      <c r="G1914" s="9">
        <f t="shared" si="88"/>
        <v>400</v>
      </c>
      <c r="H1914" s="9">
        <f>G1914*D1914</f>
        <v>141600</v>
      </c>
      <c r="I1914" s="22"/>
      <c r="P1914" s="1" t="str">
        <f t="shared" si="89"/>
        <v>39129MumbaiLaptop</v>
      </c>
      <c r="Q1914" s="1">
        <v>39129</v>
      </c>
      <c r="R1914" s="1" t="s">
        <v>1647</v>
      </c>
      <c r="S1914" s="1" t="s">
        <v>1648</v>
      </c>
      <c r="T1914">
        <v>355</v>
      </c>
    </row>
    <row r="1915" spans="1:20" x14ac:dyDescent="0.3">
      <c r="A1915" s="8">
        <v>39182</v>
      </c>
      <c r="B1915" s="8" t="s">
        <v>1647</v>
      </c>
      <c r="C1915" s="8" t="s">
        <v>1651</v>
      </c>
      <c r="D1915" s="9">
        <f t="shared" si="87"/>
        <v>372</v>
      </c>
      <c r="E1915" s="9">
        <f>LOOKUP(C1915,$X$3:$AA$4)</f>
        <v>10</v>
      </c>
      <c r="F1915" s="16">
        <f>INDEX($J$3:$N$7,MATCH(B1915,$J$3:$J$7,0),MATCH(C1915,$J$3:$N$3,0))</f>
        <v>0.4</v>
      </c>
      <c r="G1915" s="9">
        <f t="shared" si="88"/>
        <v>6</v>
      </c>
      <c r="H1915" s="9">
        <f>G1915*D1915</f>
        <v>2232</v>
      </c>
      <c r="I1915" s="22"/>
      <c r="P1915" s="1" t="str">
        <f t="shared" si="89"/>
        <v>39141DelhiChair</v>
      </c>
      <c r="Q1915" s="1">
        <v>39141</v>
      </c>
      <c r="R1915" s="1" t="s">
        <v>1646</v>
      </c>
      <c r="S1915" s="1" t="s">
        <v>1651</v>
      </c>
      <c r="T1915">
        <v>172</v>
      </c>
    </row>
    <row r="1916" spans="1:20" x14ac:dyDescent="0.3">
      <c r="A1916" s="8">
        <v>39182</v>
      </c>
      <c r="B1916" s="8" t="s">
        <v>1653</v>
      </c>
      <c r="C1916" s="8" t="s">
        <v>1648</v>
      </c>
      <c r="D1916" s="9">
        <f t="shared" si="87"/>
        <v>280</v>
      </c>
      <c r="E1916" s="9">
        <f>LOOKUP(C1916,$X$3:$AA$4)</f>
        <v>200</v>
      </c>
      <c r="F1916" s="16">
        <f>INDEX($J$3:$N$7,MATCH(B1916,$J$3:$J$7,0),MATCH(C1916,$J$3:$N$3,0))</f>
        <v>0.09</v>
      </c>
      <c r="G1916" s="9">
        <f t="shared" si="88"/>
        <v>182</v>
      </c>
      <c r="H1916" s="9">
        <f>G1916*D1916</f>
        <v>50960</v>
      </c>
      <c r="I1916" s="22"/>
      <c r="P1916" s="1" t="str">
        <f t="shared" si="89"/>
        <v>39182Agraiphone</v>
      </c>
      <c r="Q1916" s="1">
        <v>39182</v>
      </c>
      <c r="R1916" s="1" t="s">
        <v>1654</v>
      </c>
      <c r="S1916" s="1" t="s">
        <v>1650</v>
      </c>
      <c r="T1916">
        <v>220</v>
      </c>
    </row>
    <row r="1917" spans="1:20" x14ac:dyDescent="0.3">
      <c r="A1917" s="8">
        <v>39182</v>
      </c>
      <c r="B1917" s="8" t="s">
        <v>1653</v>
      </c>
      <c r="C1917" s="8" t="s">
        <v>1649</v>
      </c>
      <c r="D1917" s="9">
        <f t="shared" si="87"/>
        <v>448</v>
      </c>
      <c r="E1917" s="9">
        <f>LOOKUP(C1917,$X$3:$AA$4)</f>
        <v>10</v>
      </c>
      <c r="F1917" s="16">
        <f>INDEX($J$3:$N$7,MATCH(B1917,$J$3:$J$7,0),MATCH(C1917,$J$3:$N$3,0))</f>
        <v>0.08</v>
      </c>
      <c r="G1917" s="9">
        <f t="shared" si="88"/>
        <v>9.2000000000000011</v>
      </c>
      <c r="H1917" s="9">
        <f>G1917*D1917</f>
        <v>4121.6000000000004</v>
      </c>
      <c r="I1917" s="22"/>
      <c r="P1917" s="1" t="str">
        <f t="shared" si="89"/>
        <v>39077Jaipuriphone</v>
      </c>
      <c r="Q1917" s="1">
        <v>39077</v>
      </c>
      <c r="R1917" s="1" t="s">
        <v>1653</v>
      </c>
      <c r="S1917" s="1" t="s">
        <v>1650</v>
      </c>
      <c r="T1917">
        <v>465</v>
      </c>
    </row>
    <row r="1918" spans="1:20" x14ac:dyDescent="0.3">
      <c r="A1918" s="8">
        <v>39182</v>
      </c>
      <c r="B1918" s="8" t="s">
        <v>1653</v>
      </c>
      <c r="C1918" s="8" t="s">
        <v>1650</v>
      </c>
      <c r="D1918" s="9">
        <f t="shared" si="87"/>
        <v>181</v>
      </c>
      <c r="E1918" s="9">
        <f>LOOKUP(C1918,$X$3:$AA$4)</f>
        <v>500</v>
      </c>
      <c r="F1918" s="16">
        <f>INDEX($J$3:$N$7,MATCH(B1918,$J$3:$J$7,0),MATCH(C1918,$J$3:$N$3,0))</f>
        <v>0.2</v>
      </c>
      <c r="G1918" s="9">
        <f t="shared" si="88"/>
        <v>400</v>
      </c>
      <c r="H1918" s="9">
        <f>G1918*D1918</f>
        <v>72400</v>
      </c>
      <c r="I1918" s="22"/>
      <c r="P1918" s="1" t="str">
        <f t="shared" si="89"/>
        <v>39102JaipurChair</v>
      </c>
      <c r="Q1918" s="1">
        <v>39102</v>
      </c>
      <c r="R1918" s="1" t="s">
        <v>1653</v>
      </c>
      <c r="S1918" s="1" t="s">
        <v>1651</v>
      </c>
      <c r="T1918">
        <v>464</v>
      </c>
    </row>
    <row r="1919" spans="1:20" x14ac:dyDescent="0.3">
      <c r="A1919" s="8">
        <v>39182</v>
      </c>
      <c r="B1919" s="8" t="s">
        <v>1653</v>
      </c>
      <c r="C1919" s="8" t="s">
        <v>1651</v>
      </c>
      <c r="D1919" s="9">
        <f t="shared" si="87"/>
        <v>148</v>
      </c>
      <c r="E1919" s="9">
        <f>LOOKUP(C1919,$X$3:$AA$4)</f>
        <v>10</v>
      </c>
      <c r="F1919" s="16">
        <f>INDEX($J$3:$N$7,MATCH(B1919,$J$3:$J$7,0),MATCH(C1919,$J$3:$N$3,0))</f>
        <v>0.36</v>
      </c>
      <c r="G1919" s="9">
        <f t="shared" si="88"/>
        <v>6.4</v>
      </c>
      <c r="H1919" s="9">
        <f>G1919*D1919</f>
        <v>947.2</v>
      </c>
      <c r="I1919" s="22"/>
      <c r="P1919" s="1" t="str">
        <f t="shared" si="89"/>
        <v>39143DelhiLaptop</v>
      </c>
      <c r="Q1919" s="1">
        <v>39143</v>
      </c>
      <c r="R1919" s="1" t="s">
        <v>1646</v>
      </c>
      <c r="S1919" s="1" t="s">
        <v>1648</v>
      </c>
      <c r="T1919">
        <v>242</v>
      </c>
    </row>
    <row r="1920" spans="1:20" x14ac:dyDescent="0.3">
      <c r="A1920" s="8">
        <v>39182</v>
      </c>
      <c r="B1920" s="8" t="s">
        <v>1654</v>
      </c>
      <c r="C1920" s="8" t="s">
        <v>1648</v>
      </c>
      <c r="D1920" s="9">
        <f t="shared" si="87"/>
        <v>218</v>
      </c>
      <c r="E1920" s="9">
        <f>LOOKUP(C1920,$X$3:$AA$4)</f>
        <v>200</v>
      </c>
      <c r="F1920" s="16">
        <f>INDEX($J$3:$N$7,MATCH(B1920,$J$3:$J$7,0),MATCH(C1920,$J$3:$N$3,0))</f>
        <v>0.05</v>
      </c>
      <c r="G1920" s="9">
        <f t="shared" si="88"/>
        <v>190</v>
      </c>
      <c r="H1920" s="9">
        <f>G1920*D1920</f>
        <v>41420</v>
      </c>
      <c r="I1920" s="22"/>
      <c r="P1920" s="1" t="str">
        <f t="shared" si="89"/>
        <v>39144Agraiphone</v>
      </c>
      <c r="Q1920" s="1">
        <v>39144</v>
      </c>
      <c r="R1920" s="1" t="s">
        <v>1654</v>
      </c>
      <c r="S1920" s="1" t="s">
        <v>1650</v>
      </c>
      <c r="T1920">
        <v>461</v>
      </c>
    </row>
    <row r="1921" spans="1:20" x14ac:dyDescent="0.3">
      <c r="A1921" s="8">
        <v>39182</v>
      </c>
      <c r="B1921" s="8" t="s">
        <v>1654</v>
      </c>
      <c r="C1921" s="8" t="s">
        <v>1649</v>
      </c>
      <c r="D1921" s="9">
        <f t="shared" si="87"/>
        <v>157</v>
      </c>
      <c r="E1921" s="9">
        <f>LOOKUP(C1921,$X$3:$AA$4)</f>
        <v>10</v>
      </c>
      <c r="F1921" s="16">
        <f>INDEX($J$3:$N$7,MATCH(B1921,$J$3:$J$7,0),MATCH(C1921,$J$3:$N$3,0))</f>
        <v>0.06</v>
      </c>
      <c r="G1921" s="9">
        <f t="shared" si="88"/>
        <v>9.3999999999999986</v>
      </c>
      <c r="H1921" s="9">
        <f>G1921*D1921</f>
        <v>1475.7999999999997</v>
      </c>
      <c r="I1921" s="22"/>
      <c r="P1921" s="1" t="str">
        <f t="shared" si="89"/>
        <v>39107DelhiLaptop</v>
      </c>
      <c r="Q1921" s="1">
        <v>39107</v>
      </c>
      <c r="R1921" s="1" t="s">
        <v>1646</v>
      </c>
      <c r="S1921" s="1" t="s">
        <v>1648</v>
      </c>
      <c r="T1921">
        <v>122</v>
      </c>
    </row>
    <row r="1922" spans="1:20" x14ac:dyDescent="0.3">
      <c r="A1922" s="8">
        <v>39182</v>
      </c>
      <c r="B1922" s="8" t="s">
        <v>1654</v>
      </c>
      <c r="C1922" s="8" t="s">
        <v>1650</v>
      </c>
      <c r="D1922" s="9">
        <f t="shared" si="87"/>
        <v>220</v>
      </c>
      <c r="E1922" s="9">
        <f>LOOKUP(C1922,$X$3:$AA$4)</f>
        <v>500</v>
      </c>
      <c r="F1922" s="16">
        <f>INDEX($J$3:$N$7,MATCH(B1922,$J$3:$J$7,0),MATCH(C1922,$J$3:$N$3,0))</f>
        <v>0.25</v>
      </c>
      <c r="G1922" s="9">
        <f t="shared" si="88"/>
        <v>375</v>
      </c>
      <c r="H1922" s="9">
        <f>G1922*D1922</f>
        <v>82500</v>
      </c>
      <c r="I1922" s="22"/>
      <c r="P1922" s="1" t="str">
        <f t="shared" si="89"/>
        <v>39159AgraLaptop</v>
      </c>
      <c r="Q1922" s="1">
        <v>39159</v>
      </c>
      <c r="R1922" s="1" t="s">
        <v>1654</v>
      </c>
      <c r="S1922" s="1" t="s">
        <v>1648</v>
      </c>
      <c r="T1922">
        <v>194</v>
      </c>
    </row>
    <row r="1923" spans="1:20" x14ac:dyDescent="0.3">
      <c r="A1923" s="8">
        <v>39182</v>
      </c>
      <c r="B1923" s="8" t="s">
        <v>1654</v>
      </c>
      <c r="C1923" s="8" t="s">
        <v>1651</v>
      </c>
      <c r="D1923" s="9">
        <f t="shared" si="87"/>
        <v>188</v>
      </c>
      <c r="E1923" s="9">
        <f>LOOKUP(C1923,$X$3:$AA$4)</f>
        <v>10</v>
      </c>
      <c r="F1923" s="16">
        <f>INDEX($J$3:$N$7,MATCH(B1923,$J$3:$J$7,0),MATCH(C1923,$J$3:$N$3,0))</f>
        <v>0.4</v>
      </c>
      <c r="G1923" s="9">
        <f t="shared" si="88"/>
        <v>6</v>
      </c>
      <c r="H1923" s="9">
        <f>G1923*D1923</f>
        <v>1128</v>
      </c>
      <c r="I1923" s="22"/>
      <c r="P1923" s="1" t="str">
        <f t="shared" si="89"/>
        <v>39168Mumbaiiphone</v>
      </c>
      <c r="Q1923" s="1">
        <v>39168</v>
      </c>
      <c r="R1923" s="1" t="s">
        <v>1647</v>
      </c>
      <c r="S1923" s="1" t="s">
        <v>1650</v>
      </c>
      <c r="T1923">
        <v>249</v>
      </c>
    </row>
    <row r="1924" spans="1:20" x14ac:dyDescent="0.3">
      <c r="A1924" s="8">
        <v>39183</v>
      </c>
      <c r="B1924" s="8" t="s">
        <v>1646</v>
      </c>
      <c r="C1924" s="8" t="s">
        <v>1648</v>
      </c>
      <c r="D1924" s="9">
        <f t="shared" si="87"/>
        <v>347</v>
      </c>
      <c r="E1924" s="9">
        <f>LOOKUP(C1924,$X$3:$AA$4)</f>
        <v>200</v>
      </c>
      <c r="F1924" s="16">
        <f>INDEX($J$3:$N$7,MATCH(B1924,$J$3:$J$7,0),MATCH(C1924,$J$3:$N$3,0))</f>
        <v>0.13</v>
      </c>
      <c r="G1924" s="9">
        <f t="shared" si="88"/>
        <v>174</v>
      </c>
      <c r="H1924" s="9">
        <f>G1924*D1924</f>
        <v>60378</v>
      </c>
      <c r="I1924" s="22"/>
      <c r="P1924" s="1" t="str">
        <f t="shared" si="89"/>
        <v>39174MumbaiChair</v>
      </c>
      <c r="Q1924" s="1">
        <v>39174</v>
      </c>
      <c r="R1924" s="1" t="s">
        <v>1647</v>
      </c>
      <c r="S1924" s="1" t="s">
        <v>1651</v>
      </c>
      <c r="T1924">
        <v>488</v>
      </c>
    </row>
    <row r="1925" spans="1:20" x14ac:dyDescent="0.3">
      <c r="A1925" s="8">
        <v>39183</v>
      </c>
      <c r="B1925" s="8" t="s">
        <v>1646</v>
      </c>
      <c r="C1925" s="8" t="s">
        <v>1649</v>
      </c>
      <c r="D1925" s="9">
        <f t="shared" ref="D1925:D1988" si="90">VLOOKUP(A1925&amp;B1925&amp;C1925,$P$4:$T$2061,5,0)</f>
        <v>436</v>
      </c>
      <c r="E1925" s="9">
        <f>LOOKUP(C1925,$X$3:$AA$4)</f>
        <v>10</v>
      </c>
      <c r="F1925" s="16">
        <f>INDEX($J$3:$N$7,MATCH(B1925,$J$3:$J$7,0),MATCH(C1925,$J$3:$N$3,0))</f>
        <v>0.09</v>
      </c>
      <c r="G1925" s="9">
        <f t="shared" ref="G1925:G1988" si="91">E1925*(1-F1925)</f>
        <v>9.1</v>
      </c>
      <c r="H1925" s="9">
        <f>G1925*D1925</f>
        <v>3967.6</v>
      </c>
      <c r="I1925" s="22"/>
      <c r="P1925" s="1" t="str">
        <f t="shared" ref="P1925:P1988" si="92">Q1925&amp;R1925&amp;S1925</f>
        <v>39163MumbaiChair</v>
      </c>
      <c r="Q1925" s="1">
        <v>39163</v>
      </c>
      <c r="R1925" s="1" t="s">
        <v>1647</v>
      </c>
      <c r="S1925" s="1" t="s">
        <v>1651</v>
      </c>
      <c r="T1925">
        <v>230</v>
      </c>
    </row>
    <row r="1926" spans="1:20" x14ac:dyDescent="0.3">
      <c r="A1926" s="8">
        <v>39183</v>
      </c>
      <c r="B1926" s="8" t="s">
        <v>1646</v>
      </c>
      <c r="C1926" s="8" t="s">
        <v>1650</v>
      </c>
      <c r="D1926" s="9">
        <f t="shared" si="90"/>
        <v>265</v>
      </c>
      <c r="E1926" s="9">
        <f>LOOKUP(C1926,$X$3:$AA$4)</f>
        <v>500</v>
      </c>
      <c r="F1926" s="16">
        <f>INDEX($J$3:$N$7,MATCH(B1926,$J$3:$J$7,0),MATCH(C1926,$J$3:$N$3,0))</f>
        <v>0.24</v>
      </c>
      <c r="G1926" s="9">
        <f t="shared" si="91"/>
        <v>380</v>
      </c>
      <c r="H1926" s="9">
        <f>G1926*D1926</f>
        <v>100700</v>
      </c>
      <c r="I1926" s="22"/>
      <c r="P1926" s="1" t="str">
        <f t="shared" si="92"/>
        <v>39172Jaipuriphone</v>
      </c>
      <c r="Q1926" s="1">
        <v>39172</v>
      </c>
      <c r="R1926" s="1" t="s">
        <v>1653</v>
      </c>
      <c r="S1926" s="1" t="s">
        <v>1650</v>
      </c>
      <c r="T1926">
        <v>146</v>
      </c>
    </row>
    <row r="1927" spans="1:20" x14ac:dyDescent="0.3">
      <c r="A1927" s="8">
        <v>39183</v>
      </c>
      <c r="B1927" s="8" t="s">
        <v>1646</v>
      </c>
      <c r="C1927" s="8" t="s">
        <v>1651</v>
      </c>
      <c r="D1927" s="9">
        <f t="shared" si="90"/>
        <v>131</v>
      </c>
      <c r="E1927" s="9">
        <f>LOOKUP(C1927,$X$3:$AA$4)</f>
        <v>10</v>
      </c>
      <c r="F1927" s="16">
        <f>INDEX($J$3:$N$7,MATCH(B1927,$J$3:$J$7,0),MATCH(C1927,$J$3:$N$3,0))</f>
        <v>0.33</v>
      </c>
      <c r="G1927" s="9">
        <f t="shared" si="91"/>
        <v>6.6999999999999993</v>
      </c>
      <c r="H1927" s="9">
        <f>G1927*D1927</f>
        <v>877.69999999999993</v>
      </c>
      <c r="I1927" s="22"/>
      <c r="P1927" s="1" t="str">
        <f t="shared" si="92"/>
        <v>39137MumbaiLaptop</v>
      </c>
      <c r="Q1927" s="1">
        <v>39137</v>
      </c>
      <c r="R1927" s="1" t="s">
        <v>1647</v>
      </c>
      <c r="S1927" s="1" t="s">
        <v>1648</v>
      </c>
      <c r="T1927">
        <v>484</v>
      </c>
    </row>
    <row r="1928" spans="1:20" x14ac:dyDescent="0.3">
      <c r="A1928" s="8">
        <v>39183</v>
      </c>
      <c r="B1928" s="8" t="s">
        <v>1647</v>
      </c>
      <c r="C1928" s="8" t="s">
        <v>1648</v>
      </c>
      <c r="D1928" s="9">
        <f t="shared" si="90"/>
        <v>421</v>
      </c>
      <c r="E1928" s="9">
        <f>LOOKUP(C1928,$X$3:$AA$4)</f>
        <v>200</v>
      </c>
      <c r="F1928" s="16">
        <f>INDEX($J$3:$N$7,MATCH(B1928,$J$3:$J$7,0),MATCH(C1928,$J$3:$N$3,0))</f>
        <v>0.1</v>
      </c>
      <c r="G1928" s="9">
        <f t="shared" si="91"/>
        <v>180</v>
      </c>
      <c r="H1928" s="9">
        <f>G1928*D1928</f>
        <v>75780</v>
      </c>
      <c r="I1928" s="22"/>
      <c r="P1928" s="1" t="str">
        <f t="shared" si="92"/>
        <v>39187AgraLaptop</v>
      </c>
      <c r="Q1928" s="1">
        <v>39187</v>
      </c>
      <c r="R1928" s="1" t="s">
        <v>1654</v>
      </c>
      <c r="S1928" s="1" t="s">
        <v>1648</v>
      </c>
      <c r="T1928">
        <v>284</v>
      </c>
    </row>
    <row r="1929" spans="1:20" x14ac:dyDescent="0.3">
      <c r="A1929" s="8">
        <v>39183</v>
      </c>
      <c r="B1929" s="8" t="s">
        <v>1647</v>
      </c>
      <c r="C1929" s="8" t="s">
        <v>1649</v>
      </c>
      <c r="D1929" s="9">
        <f t="shared" si="90"/>
        <v>303</v>
      </c>
      <c r="E1929" s="9">
        <f>LOOKUP(C1929,$X$3:$AA$4)</f>
        <v>10</v>
      </c>
      <c r="F1929" s="16">
        <f>INDEX($J$3:$N$7,MATCH(B1929,$J$3:$J$7,0),MATCH(C1929,$J$3:$N$3,0))</f>
        <v>0.05</v>
      </c>
      <c r="G1929" s="9">
        <f t="shared" si="91"/>
        <v>9.5</v>
      </c>
      <c r="H1929" s="9">
        <f>G1929*D1929</f>
        <v>2878.5</v>
      </c>
      <c r="I1929" s="22"/>
      <c r="P1929" s="1" t="str">
        <f t="shared" si="92"/>
        <v>39067AgraChair</v>
      </c>
      <c r="Q1929" s="1">
        <v>39067</v>
      </c>
      <c r="R1929" s="1" t="s">
        <v>1654</v>
      </c>
      <c r="S1929" s="1" t="s">
        <v>1651</v>
      </c>
      <c r="T1929">
        <v>472</v>
      </c>
    </row>
    <row r="1930" spans="1:20" x14ac:dyDescent="0.3">
      <c r="A1930" s="8">
        <v>39183</v>
      </c>
      <c r="B1930" s="8" t="s">
        <v>1647</v>
      </c>
      <c r="C1930" s="8" t="s">
        <v>1650</v>
      </c>
      <c r="D1930" s="9">
        <f t="shared" si="90"/>
        <v>213</v>
      </c>
      <c r="E1930" s="9">
        <f>LOOKUP(C1930,$X$3:$AA$4)</f>
        <v>500</v>
      </c>
      <c r="F1930" s="16">
        <f>INDEX($J$3:$N$7,MATCH(B1930,$J$3:$J$7,0),MATCH(C1930,$J$3:$N$3,0))</f>
        <v>0.2</v>
      </c>
      <c r="G1930" s="9">
        <f t="shared" si="91"/>
        <v>400</v>
      </c>
      <c r="H1930" s="9">
        <f>G1930*D1930</f>
        <v>85200</v>
      </c>
      <c r="I1930" s="22"/>
      <c r="P1930" s="1" t="str">
        <f t="shared" si="92"/>
        <v>39130MumbaiBulb</v>
      </c>
      <c r="Q1930" s="1">
        <v>39130</v>
      </c>
      <c r="R1930" s="1" t="s">
        <v>1647</v>
      </c>
      <c r="S1930" s="1" t="s">
        <v>1649</v>
      </c>
      <c r="T1930">
        <v>368</v>
      </c>
    </row>
    <row r="1931" spans="1:20" x14ac:dyDescent="0.3">
      <c r="A1931" s="8">
        <v>39183</v>
      </c>
      <c r="B1931" s="8" t="s">
        <v>1647</v>
      </c>
      <c r="C1931" s="8" t="s">
        <v>1651</v>
      </c>
      <c r="D1931" s="9">
        <f t="shared" si="90"/>
        <v>379</v>
      </c>
      <c r="E1931" s="9">
        <f>LOOKUP(C1931,$X$3:$AA$4)</f>
        <v>10</v>
      </c>
      <c r="F1931" s="16">
        <f>INDEX($J$3:$N$7,MATCH(B1931,$J$3:$J$7,0),MATCH(C1931,$J$3:$N$3,0))</f>
        <v>0.4</v>
      </c>
      <c r="G1931" s="9">
        <f t="shared" si="91"/>
        <v>6</v>
      </c>
      <c r="H1931" s="9">
        <f>G1931*D1931</f>
        <v>2274</v>
      </c>
      <c r="I1931" s="22"/>
      <c r="P1931" s="1" t="str">
        <f t="shared" si="92"/>
        <v>39158Delhiiphone</v>
      </c>
      <c r="Q1931" s="1">
        <v>39158</v>
      </c>
      <c r="R1931" s="1" t="s">
        <v>1646</v>
      </c>
      <c r="S1931" s="1" t="s">
        <v>1650</v>
      </c>
      <c r="T1931">
        <v>352</v>
      </c>
    </row>
    <row r="1932" spans="1:20" x14ac:dyDescent="0.3">
      <c r="A1932" s="8">
        <v>39183</v>
      </c>
      <c r="B1932" s="8" t="s">
        <v>1653</v>
      </c>
      <c r="C1932" s="8" t="s">
        <v>1648</v>
      </c>
      <c r="D1932" s="9">
        <f t="shared" si="90"/>
        <v>321</v>
      </c>
      <c r="E1932" s="9">
        <f>LOOKUP(C1932,$X$3:$AA$4)</f>
        <v>200</v>
      </c>
      <c r="F1932" s="16">
        <f>INDEX($J$3:$N$7,MATCH(B1932,$J$3:$J$7,0),MATCH(C1932,$J$3:$N$3,0))</f>
        <v>0.09</v>
      </c>
      <c r="G1932" s="9">
        <f t="shared" si="91"/>
        <v>182</v>
      </c>
      <c r="H1932" s="9">
        <f>G1932*D1932</f>
        <v>58422</v>
      </c>
      <c r="I1932" s="22"/>
      <c r="P1932" s="1" t="str">
        <f t="shared" si="92"/>
        <v>39179Delhiiphone</v>
      </c>
      <c r="Q1932" s="1">
        <v>39179</v>
      </c>
      <c r="R1932" s="1" t="s">
        <v>1646</v>
      </c>
      <c r="S1932" s="1" t="s">
        <v>1650</v>
      </c>
      <c r="T1932">
        <v>438</v>
      </c>
    </row>
    <row r="1933" spans="1:20" x14ac:dyDescent="0.3">
      <c r="A1933" s="8">
        <v>39183</v>
      </c>
      <c r="B1933" s="8" t="s">
        <v>1653</v>
      </c>
      <c r="C1933" s="8" t="s">
        <v>1649</v>
      </c>
      <c r="D1933" s="9">
        <f t="shared" si="90"/>
        <v>296</v>
      </c>
      <c r="E1933" s="9">
        <f>LOOKUP(C1933,$X$3:$AA$4)</f>
        <v>10</v>
      </c>
      <c r="F1933" s="16">
        <f>INDEX($J$3:$N$7,MATCH(B1933,$J$3:$J$7,0),MATCH(C1933,$J$3:$N$3,0))</f>
        <v>0.08</v>
      </c>
      <c r="G1933" s="9">
        <f t="shared" si="91"/>
        <v>9.2000000000000011</v>
      </c>
      <c r="H1933" s="9">
        <f>G1933*D1933</f>
        <v>2723.2000000000003</v>
      </c>
      <c r="I1933" s="22"/>
      <c r="P1933" s="1" t="str">
        <f t="shared" si="92"/>
        <v>39102AgraBulb</v>
      </c>
      <c r="Q1933" s="1">
        <v>39102</v>
      </c>
      <c r="R1933" s="1" t="s">
        <v>1654</v>
      </c>
      <c r="S1933" s="1" t="s">
        <v>1649</v>
      </c>
      <c r="T1933">
        <v>497</v>
      </c>
    </row>
    <row r="1934" spans="1:20" x14ac:dyDescent="0.3">
      <c r="A1934" s="8">
        <v>39183</v>
      </c>
      <c r="B1934" s="8" t="s">
        <v>1653</v>
      </c>
      <c r="C1934" s="8" t="s">
        <v>1650</v>
      </c>
      <c r="D1934" s="9">
        <f t="shared" si="90"/>
        <v>119</v>
      </c>
      <c r="E1934" s="9">
        <f>LOOKUP(C1934,$X$3:$AA$4)</f>
        <v>500</v>
      </c>
      <c r="F1934" s="16">
        <f>INDEX($J$3:$N$7,MATCH(B1934,$J$3:$J$7,0),MATCH(C1934,$J$3:$N$3,0))</f>
        <v>0.2</v>
      </c>
      <c r="G1934" s="9">
        <f t="shared" si="91"/>
        <v>400</v>
      </c>
      <c r="H1934" s="9">
        <f>G1934*D1934</f>
        <v>47600</v>
      </c>
      <c r="I1934" s="22"/>
      <c r="P1934" s="1" t="str">
        <f t="shared" si="92"/>
        <v>39138Jaipuriphone</v>
      </c>
      <c r="Q1934" s="1">
        <v>39138</v>
      </c>
      <c r="R1934" s="1" t="s">
        <v>1653</v>
      </c>
      <c r="S1934" s="1" t="s">
        <v>1650</v>
      </c>
      <c r="T1934">
        <v>278</v>
      </c>
    </row>
    <row r="1935" spans="1:20" x14ac:dyDescent="0.3">
      <c r="A1935" s="8">
        <v>39183</v>
      </c>
      <c r="B1935" s="8" t="s">
        <v>1653</v>
      </c>
      <c r="C1935" s="8" t="s">
        <v>1651</v>
      </c>
      <c r="D1935" s="9">
        <f t="shared" si="90"/>
        <v>200</v>
      </c>
      <c r="E1935" s="9">
        <f>LOOKUP(C1935,$X$3:$AA$4)</f>
        <v>10</v>
      </c>
      <c r="F1935" s="16">
        <f>INDEX($J$3:$N$7,MATCH(B1935,$J$3:$J$7,0),MATCH(C1935,$J$3:$N$3,0))</f>
        <v>0.36</v>
      </c>
      <c r="G1935" s="9">
        <f t="shared" si="91"/>
        <v>6.4</v>
      </c>
      <c r="H1935" s="9">
        <f>G1935*D1935</f>
        <v>1280</v>
      </c>
      <c r="I1935" s="22"/>
      <c r="P1935" s="1" t="str">
        <f t="shared" si="92"/>
        <v>39167Agraiphone</v>
      </c>
      <c r="Q1935" s="1">
        <v>39167</v>
      </c>
      <c r="R1935" s="1" t="s">
        <v>1654</v>
      </c>
      <c r="S1935" s="1" t="s">
        <v>1650</v>
      </c>
      <c r="T1935">
        <v>459</v>
      </c>
    </row>
    <row r="1936" spans="1:20" x14ac:dyDescent="0.3">
      <c r="A1936" s="8">
        <v>39183</v>
      </c>
      <c r="B1936" s="8" t="s">
        <v>1654</v>
      </c>
      <c r="C1936" s="8" t="s">
        <v>1648</v>
      </c>
      <c r="D1936" s="9">
        <f t="shared" si="90"/>
        <v>497</v>
      </c>
      <c r="E1936" s="9">
        <f>LOOKUP(C1936,$X$3:$AA$4)</f>
        <v>200</v>
      </c>
      <c r="F1936" s="16">
        <f>INDEX($J$3:$N$7,MATCH(B1936,$J$3:$J$7,0),MATCH(C1936,$J$3:$N$3,0))</f>
        <v>0.05</v>
      </c>
      <c r="G1936" s="9">
        <f t="shared" si="91"/>
        <v>190</v>
      </c>
      <c r="H1936" s="9">
        <f>G1936*D1936</f>
        <v>94430</v>
      </c>
      <c r="I1936" s="22"/>
      <c r="P1936" s="1" t="str">
        <f t="shared" si="92"/>
        <v>39143MumbaiChair</v>
      </c>
      <c r="Q1936" s="1">
        <v>39143</v>
      </c>
      <c r="R1936" s="1" t="s">
        <v>1647</v>
      </c>
      <c r="S1936" s="1" t="s">
        <v>1651</v>
      </c>
      <c r="T1936">
        <v>409</v>
      </c>
    </row>
    <row r="1937" spans="1:20" x14ac:dyDescent="0.3">
      <c r="A1937" s="8">
        <v>39183</v>
      </c>
      <c r="B1937" s="8" t="s">
        <v>1654</v>
      </c>
      <c r="C1937" s="8" t="s">
        <v>1649</v>
      </c>
      <c r="D1937" s="9">
        <f t="shared" si="90"/>
        <v>481</v>
      </c>
      <c r="E1937" s="9">
        <f>LOOKUP(C1937,$X$3:$AA$4)</f>
        <v>10</v>
      </c>
      <c r="F1937" s="16">
        <f>INDEX($J$3:$N$7,MATCH(B1937,$J$3:$J$7,0),MATCH(C1937,$J$3:$N$3,0))</f>
        <v>0.06</v>
      </c>
      <c r="G1937" s="9">
        <f t="shared" si="91"/>
        <v>9.3999999999999986</v>
      </c>
      <c r="H1937" s="9">
        <f>G1937*D1937</f>
        <v>4521.3999999999996</v>
      </c>
      <c r="I1937" s="22"/>
      <c r="P1937" s="1" t="str">
        <f t="shared" si="92"/>
        <v>39166DelhiLaptop</v>
      </c>
      <c r="Q1937" s="1">
        <v>39166</v>
      </c>
      <c r="R1937" s="1" t="s">
        <v>1646</v>
      </c>
      <c r="S1937" s="1" t="s">
        <v>1648</v>
      </c>
      <c r="T1937">
        <v>239</v>
      </c>
    </row>
    <row r="1938" spans="1:20" x14ac:dyDescent="0.3">
      <c r="A1938" s="8">
        <v>39183</v>
      </c>
      <c r="B1938" s="8" t="s">
        <v>1654</v>
      </c>
      <c r="C1938" s="8" t="s">
        <v>1650</v>
      </c>
      <c r="D1938" s="9">
        <f t="shared" si="90"/>
        <v>451</v>
      </c>
      <c r="E1938" s="9">
        <f>LOOKUP(C1938,$X$3:$AA$4)</f>
        <v>500</v>
      </c>
      <c r="F1938" s="16">
        <f>INDEX($J$3:$N$7,MATCH(B1938,$J$3:$J$7,0),MATCH(C1938,$J$3:$N$3,0))</f>
        <v>0.25</v>
      </c>
      <c r="G1938" s="9">
        <f t="shared" si="91"/>
        <v>375</v>
      </c>
      <c r="H1938" s="9">
        <f>G1938*D1938</f>
        <v>169125</v>
      </c>
      <c r="I1938" s="22"/>
      <c r="P1938" s="1" t="str">
        <f t="shared" si="92"/>
        <v>39133DelhiChair</v>
      </c>
      <c r="Q1938" s="1">
        <v>39133</v>
      </c>
      <c r="R1938" s="1" t="s">
        <v>1646</v>
      </c>
      <c r="S1938" s="1" t="s">
        <v>1651</v>
      </c>
      <c r="T1938">
        <v>486</v>
      </c>
    </row>
    <row r="1939" spans="1:20" x14ac:dyDescent="0.3">
      <c r="A1939" s="8">
        <v>39183</v>
      </c>
      <c r="B1939" s="8" t="s">
        <v>1654</v>
      </c>
      <c r="C1939" s="8" t="s">
        <v>1651</v>
      </c>
      <c r="D1939" s="9">
        <f t="shared" si="90"/>
        <v>353</v>
      </c>
      <c r="E1939" s="9">
        <f>LOOKUP(C1939,$X$3:$AA$4)</f>
        <v>10</v>
      </c>
      <c r="F1939" s="16">
        <f>INDEX($J$3:$N$7,MATCH(B1939,$J$3:$J$7,0),MATCH(C1939,$J$3:$N$3,0))</f>
        <v>0.4</v>
      </c>
      <c r="G1939" s="9">
        <f t="shared" si="91"/>
        <v>6</v>
      </c>
      <c r="H1939" s="9">
        <f>G1939*D1939</f>
        <v>2118</v>
      </c>
      <c r="I1939" s="22"/>
      <c r="P1939" s="1" t="str">
        <f t="shared" si="92"/>
        <v>39137Mumbaiiphone</v>
      </c>
      <c r="Q1939" s="1">
        <v>39137</v>
      </c>
      <c r="R1939" s="1" t="s">
        <v>1647</v>
      </c>
      <c r="S1939" s="1" t="s">
        <v>1650</v>
      </c>
      <c r="T1939">
        <v>251</v>
      </c>
    </row>
    <row r="1940" spans="1:20" x14ac:dyDescent="0.3">
      <c r="A1940" s="8">
        <v>39184</v>
      </c>
      <c r="B1940" s="8" t="s">
        <v>1646</v>
      </c>
      <c r="C1940" s="8" t="s">
        <v>1648</v>
      </c>
      <c r="D1940" s="9">
        <f t="shared" si="90"/>
        <v>432</v>
      </c>
      <c r="E1940" s="9">
        <f>LOOKUP(C1940,$X$3:$AA$4)</f>
        <v>200</v>
      </c>
      <c r="F1940" s="16">
        <f>INDEX($J$3:$N$7,MATCH(B1940,$J$3:$J$7,0),MATCH(C1940,$J$3:$N$3,0))</f>
        <v>0.13</v>
      </c>
      <c r="G1940" s="9">
        <f t="shared" si="91"/>
        <v>174</v>
      </c>
      <c r="H1940" s="9">
        <f>G1940*D1940</f>
        <v>75168</v>
      </c>
      <c r="I1940" s="22"/>
      <c r="P1940" s="1" t="str">
        <f t="shared" si="92"/>
        <v>39173Mumbaiiphone</v>
      </c>
      <c r="Q1940" s="1">
        <v>39173</v>
      </c>
      <c r="R1940" s="1" t="s">
        <v>1647</v>
      </c>
      <c r="S1940" s="1" t="s">
        <v>1650</v>
      </c>
      <c r="T1940">
        <v>165</v>
      </c>
    </row>
    <row r="1941" spans="1:20" x14ac:dyDescent="0.3">
      <c r="A1941" s="8">
        <v>39184</v>
      </c>
      <c r="B1941" s="8" t="s">
        <v>1646</v>
      </c>
      <c r="C1941" s="8" t="s">
        <v>1649</v>
      </c>
      <c r="D1941" s="9">
        <f t="shared" si="90"/>
        <v>211</v>
      </c>
      <c r="E1941" s="9">
        <f>LOOKUP(C1941,$X$3:$AA$4)</f>
        <v>10</v>
      </c>
      <c r="F1941" s="16">
        <f>INDEX($J$3:$N$7,MATCH(B1941,$J$3:$J$7,0),MATCH(C1941,$J$3:$N$3,0))</f>
        <v>0.09</v>
      </c>
      <c r="G1941" s="9">
        <f t="shared" si="91"/>
        <v>9.1</v>
      </c>
      <c r="H1941" s="9">
        <f>G1941*D1941</f>
        <v>1920.1</v>
      </c>
      <c r="I1941" s="22"/>
      <c r="P1941" s="1" t="str">
        <f t="shared" si="92"/>
        <v>39134JaipurLaptop</v>
      </c>
      <c r="Q1941" s="1">
        <v>39134</v>
      </c>
      <c r="R1941" s="1" t="s">
        <v>1653</v>
      </c>
      <c r="S1941" s="1" t="s">
        <v>1648</v>
      </c>
      <c r="T1941">
        <v>420</v>
      </c>
    </row>
    <row r="1942" spans="1:20" x14ac:dyDescent="0.3">
      <c r="A1942" s="8">
        <v>39184</v>
      </c>
      <c r="B1942" s="8" t="s">
        <v>1646</v>
      </c>
      <c r="C1942" s="8" t="s">
        <v>1650</v>
      </c>
      <c r="D1942" s="9">
        <f t="shared" si="90"/>
        <v>441</v>
      </c>
      <c r="E1942" s="9">
        <f>LOOKUP(C1942,$X$3:$AA$4)</f>
        <v>500</v>
      </c>
      <c r="F1942" s="16">
        <f>INDEX($J$3:$N$7,MATCH(B1942,$J$3:$J$7,0),MATCH(C1942,$J$3:$N$3,0))</f>
        <v>0.24</v>
      </c>
      <c r="G1942" s="9">
        <f t="shared" si="91"/>
        <v>380</v>
      </c>
      <c r="H1942" s="9">
        <f>G1942*D1942</f>
        <v>167580</v>
      </c>
      <c r="I1942" s="22"/>
      <c r="P1942" s="1" t="str">
        <f t="shared" si="92"/>
        <v>39178Jaipuriphone</v>
      </c>
      <c r="Q1942" s="1">
        <v>39178</v>
      </c>
      <c r="R1942" s="1" t="s">
        <v>1653</v>
      </c>
      <c r="S1942" s="1" t="s">
        <v>1650</v>
      </c>
      <c r="T1942">
        <v>411</v>
      </c>
    </row>
    <row r="1943" spans="1:20" x14ac:dyDescent="0.3">
      <c r="A1943" s="8">
        <v>39184</v>
      </c>
      <c r="B1943" s="8" t="s">
        <v>1646</v>
      </c>
      <c r="C1943" s="8" t="s">
        <v>1651</v>
      </c>
      <c r="D1943" s="9">
        <f t="shared" si="90"/>
        <v>223</v>
      </c>
      <c r="E1943" s="9">
        <f>LOOKUP(C1943,$X$3:$AA$4)</f>
        <v>10</v>
      </c>
      <c r="F1943" s="16">
        <f>INDEX($J$3:$N$7,MATCH(B1943,$J$3:$J$7,0),MATCH(C1943,$J$3:$N$3,0))</f>
        <v>0.33</v>
      </c>
      <c r="G1943" s="9">
        <f t="shared" si="91"/>
        <v>6.6999999999999993</v>
      </c>
      <c r="H1943" s="9">
        <f>G1943*D1943</f>
        <v>1494.1</v>
      </c>
      <c r="I1943" s="22"/>
      <c r="P1943" s="1" t="str">
        <f t="shared" si="92"/>
        <v>39113DelhiBulb</v>
      </c>
      <c r="Q1943" s="1">
        <v>39113</v>
      </c>
      <c r="R1943" s="1" t="s">
        <v>1646</v>
      </c>
      <c r="S1943" s="1" t="s">
        <v>1649</v>
      </c>
      <c r="T1943">
        <v>262</v>
      </c>
    </row>
    <row r="1944" spans="1:20" x14ac:dyDescent="0.3">
      <c r="A1944" s="8">
        <v>39184</v>
      </c>
      <c r="B1944" s="8" t="s">
        <v>1647</v>
      </c>
      <c r="C1944" s="8" t="s">
        <v>1648</v>
      </c>
      <c r="D1944" s="9">
        <f t="shared" si="90"/>
        <v>226</v>
      </c>
      <c r="E1944" s="9">
        <f>LOOKUP(C1944,$X$3:$AA$4)</f>
        <v>200</v>
      </c>
      <c r="F1944" s="16">
        <f>INDEX($J$3:$N$7,MATCH(B1944,$J$3:$J$7,0),MATCH(C1944,$J$3:$N$3,0))</f>
        <v>0.1</v>
      </c>
      <c r="G1944" s="9">
        <f t="shared" si="91"/>
        <v>180</v>
      </c>
      <c r="H1944" s="9">
        <f>G1944*D1944</f>
        <v>40680</v>
      </c>
      <c r="I1944" s="22"/>
      <c r="P1944" s="1" t="str">
        <f t="shared" si="92"/>
        <v>39133Agraiphone</v>
      </c>
      <c r="Q1944" s="1">
        <v>39133</v>
      </c>
      <c r="R1944" s="1" t="s">
        <v>1654</v>
      </c>
      <c r="S1944" s="1" t="s">
        <v>1650</v>
      </c>
      <c r="T1944">
        <v>221</v>
      </c>
    </row>
    <row r="1945" spans="1:20" x14ac:dyDescent="0.3">
      <c r="A1945" s="8">
        <v>39184</v>
      </c>
      <c r="B1945" s="8" t="s">
        <v>1647</v>
      </c>
      <c r="C1945" s="8" t="s">
        <v>1649</v>
      </c>
      <c r="D1945" s="9">
        <f t="shared" si="90"/>
        <v>267</v>
      </c>
      <c r="E1945" s="9">
        <f>LOOKUP(C1945,$X$3:$AA$4)</f>
        <v>10</v>
      </c>
      <c r="F1945" s="16">
        <f>INDEX($J$3:$N$7,MATCH(B1945,$J$3:$J$7,0),MATCH(C1945,$J$3:$N$3,0))</f>
        <v>0.05</v>
      </c>
      <c r="G1945" s="9">
        <f t="shared" si="91"/>
        <v>9.5</v>
      </c>
      <c r="H1945" s="9">
        <f>G1945*D1945</f>
        <v>2536.5</v>
      </c>
      <c r="I1945" s="22"/>
      <c r="P1945" s="1" t="str">
        <f t="shared" si="92"/>
        <v>39101DelhiLaptop</v>
      </c>
      <c r="Q1945" s="1">
        <v>39101</v>
      </c>
      <c r="R1945" s="1" t="s">
        <v>1646</v>
      </c>
      <c r="S1945" s="1" t="s">
        <v>1648</v>
      </c>
      <c r="T1945">
        <v>332</v>
      </c>
    </row>
    <row r="1946" spans="1:20" x14ac:dyDescent="0.3">
      <c r="A1946" s="8">
        <v>39184</v>
      </c>
      <c r="B1946" s="8" t="s">
        <v>1647</v>
      </c>
      <c r="C1946" s="8" t="s">
        <v>1650</v>
      </c>
      <c r="D1946" s="9">
        <f t="shared" si="90"/>
        <v>394</v>
      </c>
      <c r="E1946" s="9">
        <f>LOOKUP(C1946,$X$3:$AA$4)</f>
        <v>500</v>
      </c>
      <c r="F1946" s="16">
        <f>INDEX($J$3:$N$7,MATCH(B1946,$J$3:$J$7,0),MATCH(C1946,$J$3:$N$3,0))</f>
        <v>0.2</v>
      </c>
      <c r="G1946" s="9">
        <f t="shared" si="91"/>
        <v>400</v>
      </c>
      <c r="H1946" s="9">
        <f>G1946*D1946</f>
        <v>157600</v>
      </c>
      <c r="I1946" s="22"/>
      <c r="P1946" s="1" t="str">
        <f t="shared" si="92"/>
        <v>39115AgraLaptop</v>
      </c>
      <c r="Q1946" s="1">
        <v>39115</v>
      </c>
      <c r="R1946" s="1" t="s">
        <v>1654</v>
      </c>
      <c r="S1946" s="1" t="s">
        <v>1648</v>
      </c>
      <c r="T1946">
        <v>176</v>
      </c>
    </row>
    <row r="1947" spans="1:20" x14ac:dyDescent="0.3">
      <c r="A1947" s="8">
        <v>39184</v>
      </c>
      <c r="B1947" s="8" t="s">
        <v>1647</v>
      </c>
      <c r="C1947" s="8" t="s">
        <v>1651</v>
      </c>
      <c r="D1947" s="9">
        <f t="shared" si="90"/>
        <v>178</v>
      </c>
      <c r="E1947" s="9">
        <f>LOOKUP(C1947,$X$3:$AA$4)</f>
        <v>10</v>
      </c>
      <c r="F1947" s="16">
        <f>INDEX($J$3:$N$7,MATCH(B1947,$J$3:$J$7,0),MATCH(C1947,$J$3:$N$3,0))</f>
        <v>0.4</v>
      </c>
      <c r="G1947" s="9">
        <f t="shared" si="91"/>
        <v>6</v>
      </c>
      <c r="H1947" s="9">
        <f>G1947*D1947</f>
        <v>1068</v>
      </c>
      <c r="I1947" s="22"/>
      <c r="P1947" s="1" t="str">
        <f t="shared" si="92"/>
        <v>39168DelhiChair</v>
      </c>
      <c r="Q1947" s="1">
        <v>39168</v>
      </c>
      <c r="R1947" s="1" t="s">
        <v>1646</v>
      </c>
      <c r="S1947" s="1" t="s">
        <v>1651</v>
      </c>
      <c r="T1947">
        <v>434</v>
      </c>
    </row>
    <row r="1948" spans="1:20" x14ac:dyDescent="0.3">
      <c r="A1948" s="8">
        <v>39184</v>
      </c>
      <c r="B1948" s="8" t="s">
        <v>1653</v>
      </c>
      <c r="C1948" s="8" t="s">
        <v>1648</v>
      </c>
      <c r="D1948" s="9">
        <f t="shared" si="90"/>
        <v>220</v>
      </c>
      <c r="E1948" s="9">
        <f>LOOKUP(C1948,$X$3:$AA$4)</f>
        <v>200</v>
      </c>
      <c r="F1948" s="16">
        <f>INDEX($J$3:$N$7,MATCH(B1948,$J$3:$J$7,0),MATCH(C1948,$J$3:$N$3,0))</f>
        <v>0.09</v>
      </c>
      <c r="G1948" s="9">
        <f t="shared" si="91"/>
        <v>182</v>
      </c>
      <c r="H1948" s="9">
        <f>G1948*D1948</f>
        <v>40040</v>
      </c>
      <c r="I1948" s="22"/>
      <c r="P1948" s="1" t="str">
        <f t="shared" si="92"/>
        <v>39170Mumbaiiphone</v>
      </c>
      <c r="Q1948" s="1">
        <v>39170</v>
      </c>
      <c r="R1948" s="1" t="s">
        <v>1647</v>
      </c>
      <c r="S1948" s="1" t="s">
        <v>1650</v>
      </c>
      <c r="T1948">
        <v>145</v>
      </c>
    </row>
    <row r="1949" spans="1:20" x14ac:dyDescent="0.3">
      <c r="A1949" s="8">
        <v>39184</v>
      </c>
      <c r="B1949" s="8" t="s">
        <v>1653</v>
      </c>
      <c r="C1949" s="8" t="s">
        <v>1649</v>
      </c>
      <c r="D1949" s="9">
        <f t="shared" si="90"/>
        <v>106</v>
      </c>
      <c r="E1949" s="9">
        <f>LOOKUP(C1949,$X$3:$AA$4)</f>
        <v>10</v>
      </c>
      <c r="F1949" s="16">
        <f>INDEX($J$3:$N$7,MATCH(B1949,$J$3:$J$7,0),MATCH(C1949,$J$3:$N$3,0))</f>
        <v>0.08</v>
      </c>
      <c r="G1949" s="9">
        <f t="shared" si="91"/>
        <v>9.2000000000000011</v>
      </c>
      <c r="H1949" s="9">
        <f>G1949*D1949</f>
        <v>975.20000000000016</v>
      </c>
      <c r="I1949" s="22"/>
      <c r="P1949" s="1" t="str">
        <f t="shared" si="92"/>
        <v>39094DelhiChair</v>
      </c>
      <c r="Q1949" s="1">
        <v>39094</v>
      </c>
      <c r="R1949" s="1" t="s">
        <v>1646</v>
      </c>
      <c r="S1949" s="1" t="s">
        <v>1651</v>
      </c>
      <c r="T1949">
        <v>324</v>
      </c>
    </row>
    <row r="1950" spans="1:20" x14ac:dyDescent="0.3">
      <c r="A1950" s="8">
        <v>39184</v>
      </c>
      <c r="B1950" s="8" t="s">
        <v>1653</v>
      </c>
      <c r="C1950" s="8" t="s">
        <v>1650</v>
      </c>
      <c r="D1950" s="9">
        <f t="shared" si="90"/>
        <v>346</v>
      </c>
      <c r="E1950" s="9">
        <f>LOOKUP(C1950,$X$3:$AA$4)</f>
        <v>500</v>
      </c>
      <c r="F1950" s="16">
        <f>INDEX($J$3:$N$7,MATCH(B1950,$J$3:$J$7,0),MATCH(C1950,$J$3:$N$3,0))</f>
        <v>0.2</v>
      </c>
      <c r="G1950" s="9">
        <f t="shared" si="91"/>
        <v>400</v>
      </c>
      <c r="H1950" s="9">
        <f>G1950*D1950</f>
        <v>138400</v>
      </c>
      <c r="I1950" s="22"/>
      <c r="P1950" s="1" t="str">
        <f t="shared" si="92"/>
        <v>39134MumbaiLaptop</v>
      </c>
      <c r="Q1950" s="1">
        <v>39134</v>
      </c>
      <c r="R1950" s="1" t="s">
        <v>1647</v>
      </c>
      <c r="S1950" s="1" t="s">
        <v>1648</v>
      </c>
      <c r="T1950">
        <v>221</v>
      </c>
    </row>
    <row r="1951" spans="1:20" x14ac:dyDescent="0.3">
      <c r="A1951" s="8">
        <v>39184</v>
      </c>
      <c r="B1951" s="8" t="s">
        <v>1653</v>
      </c>
      <c r="C1951" s="8" t="s">
        <v>1651</v>
      </c>
      <c r="D1951" s="9">
        <f t="shared" si="90"/>
        <v>334</v>
      </c>
      <c r="E1951" s="9">
        <f>LOOKUP(C1951,$X$3:$AA$4)</f>
        <v>10</v>
      </c>
      <c r="F1951" s="16">
        <f>INDEX($J$3:$N$7,MATCH(B1951,$J$3:$J$7,0),MATCH(C1951,$J$3:$N$3,0))</f>
        <v>0.36</v>
      </c>
      <c r="G1951" s="9">
        <f t="shared" si="91"/>
        <v>6.4</v>
      </c>
      <c r="H1951" s="9">
        <f>G1951*D1951</f>
        <v>2137.6</v>
      </c>
      <c r="I1951" s="22"/>
      <c r="P1951" s="1" t="str">
        <f t="shared" si="92"/>
        <v>39084AgraLaptop</v>
      </c>
      <c r="Q1951" s="1">
        <v>39084</v>
      </c>
      <c r="R1951" s="1" t="s">
        <v>1654</v>
      </c>
      <c r="S1951" s="1" t="s">
        <v>1648</v>
      </c>
      <c r="T1951">
        <v>416</v>
      </c>
    </row>
    <row r="1952" spans="1:20" x14ac:dyDescent="0.3">
      <c r="A1952" s="8">
        <v>39184</v>
      </c>
      <c r="B1952" s="8" t="s">
        <v>1654</v>
      </c>
      <c r="C1952" s="8" t="s">
        <v>1648</v>
      </c>
      <c r="D1952" s="9">
        <f t="shared" si="90"/>
        <v>252</v>
      </c>
      <c r="E1952" s="9">
        <f>LOOKUP(C1952,$X$3:$AA$4)</f>
        <v>200</v>
      </c>
      <c r="F1952" s="16">
        <f>INDEX($J$3:$N$7,MATCH(B1952,$J$3:$J$7,0),MATCH(C1952,$J$3:$N$3,0))</f>
        <v>0.05</v>
      </c>
      <c r="G1952" s="9">
        <f t="shared" si="91"/>
        <v>190</v>
      </c>
      <c r="H1952" s="9">
        <f>G1952*D1952</f>
        <v>47880</v>
      </c>
      <c r="I1952" s="22"/>
      <c r="P1952" s="1" t="str">
        <f t="shared" si="92"/>
        <v>39098Agraiphone</v>
      </c>
      <c r="Q1952" s="1">
        <v>39098</v>
      </c>
      <c r="R1952" s="1" t="s">
        <v>1654</v>
      </c>
      <c r="S1952" s="1" t="s">
        <v>1650</v>
      </c>
      <c r="T1952">
        <v>109</v>
      </c>
    </row>
    <row r="1953" spans="1:20" x14ac:dyDescent="0.3">
      <c r="A1953" s="8">
        <v>39184</v>
      </c>
      <c r="B1953" s="8" t="s">
        <v>1654</v>
      </c>
      <c r="C1953" s="8" t="s">
        <v>1649</v>
      </c>
      <c r="D1953" s="9">
        <f t="shared" si="90"/>
        <v>492</v>
      </c>
      <c r="E1953" s="9">
        <f>LOOKUP(C1953,$X$3:$AA$4)</f>
        <v>10</v>
      </c>
      <c r="F1953" s="16">
        <f>INDEX($J$3:$N$7,MATCH(B1953,$J$3:$J$7,0),MATCH(C1953,$J$3:$N$3,0))</f>
        <v>0.06</v>
      </c>
      <c r="G1953" s="9">
        <f t="shared" si="91"/>
        <v>9.3999999999999986</v>
      </c>
      <c r="H1953" s="9">
        <f>G1953*D1953</f>
        <v>4624.7999999999993</v>
      </c>
      <c r="I1953" s="22"/>
      <c r="P1953" s="1" t="str">
        <f t="shared" si="92"/>
        <v>39147Delhiiphone</v>
      </c>
      <c r="Q1953" s="1">
        <v>39147</v>
      </c>
      <c r="R1953" s="1" t="s">
        <v>1646</v>
      </c>
      <c r="S1953" s="1" t="s">
        <v>1650</v>
      </c>
      <c r="T1953">
        <v>300</v>
      </c>
    </row>
    <row r="1954" spans="1:20" x14ac:dyDescent="0.3">
      <c r="A1954" s="8">
        <v>39184</v>
      </c>
      <c r="B1954" s="8" t="s">
        <v>1654</v>
      </c>
      <c r="C1954" s="8" t="s">
        <v>1650</v>
      </c>
      <c r="D1954" s="9">
        <f t="shared" si="90"/>
        <v>284</v>
      </c>
      <c r="E1954" s="9">
        <f>LOOKUP(C1954,$X$3:$AA$4)</f>
        <v>500</v>
      </c>
      <c r="F1954" s="16">
        <f>INDEX($J$3:$N$7,MATCH(B1954,$J$3:$J$7,0),MATCH(C1954,$J$3:$N$3,0))</f>
        <v>0.25</v>
      </c>
      <c r="G1954" s="9">
        <f t="shared" si="91"/>
        <v>375</v>
      </c>
      <c r="H1954" s="9">
        <f>G1954*D1954</f>
        <v>106500</v>
      </c>
      <c r="I1954" s="22"/>
      <c r="P1954" s="1" t="str">
        <f t="shared" si="92"/>
        <v>39161Mumbaiiphone</v>
      </c>
      <c r="Q1954" s="1">
        <v>39161</v>
      </c>
      <c r="R1954" s="1" t="s">
        <v>1647</v>
      </c>
      <c r="S1954" s="1" t="s">
        <v>1650</v>
      </c>
      <c r="T1954">
        <v>213</v>
      </c>
    </row>
    <row r="1955" spans="1:20" x14ac:dyDescent="0.3">
      <c r="A1955" s="8">
        <v>39184</v>
      </c>
      <c r="B1955" s="8" t="s">
        <v>1654</v>
      </c>
      <c r="C1955" s="8" t="s">
        <v>1651</v>
      </c>
      <c r="D1955" s="9">
        <f t="shared" si="90"/>
        <v>464</v>
      </c>
      <c r="E1955" s="9">
        <f>LOOKUP(C1955,$X$3:$AA$4)</f>
        <v>10</v>
      </c>
      <c r="F1955" s="16">
        <f>INDEX($J$3:$N$7,MATCH(B1955,$J$3:$J$7,0),MATCH(C1955,$J$3:$N$3,0))</f>
        <v>0.4</v>
      </c>
      <c r="G1955" s="9">
        <f t="shared" si="91"/>
        <v>6</v>
      </c>
      <c r="H1955" s="9">
        <f>G1955*D1955</f>
        <v>2784</v>
      </c>
      <c r="I1955" s="22"/>
      <c r="P1955" s="1" t="str">
        <f t="shared" si="92"/>
        <v>39162AgraBulb</v>
      </c>
      <c r="Q1955" s="1">
        <v>39162</v>
      </c>
      <c r="R1955" s="1" t="s">
        <v>1654</v>
      </c>
      <c r="S1955" s="1" t="s">
        <v>1649</v>
      </c>
      <c r="T1955">
        <v>174</v>
      </c>
    </row>
    <row r="1956" spans="1:20" x14ac:dyDescent="0.3">
      <c r="A1956" s="8">
        <v>39185</v>
      </c>
      <c r="B1956" s="8" t="s">
        <v>1646</v>
      </c>
      <c r="C1956" s="8" t="s">
        <v>1648</v>
      </c>
      <c r="D1956" s="9">
        <f t="shared" si="90"/>
        <v>168</v>
      </c>
      <c r="E1956" s="9">
        <f>LOOKUP(C1956,$X$3:$AA$4)</f>
        <v>200</v>
      </c>
      <c r="F1956" s="16">
        <f>INDEX($J$3:$N$7,MATCH(B1956,$J$3:$J$7,0),MATCH(C1956,$J$3:$N$3,0))</f>
        <v>0.13</v>
      </c>
      <c r="G1956" s="9">
        <f t="shared" si="91"/>
        <v>174</v>
      </c>
      <c r="H1956" s="9">
        <f>G1956*D1956</f>
        <v>29232</v>
      </c>
      <c r="I1956" s="22"/>
      <c r="P1956" s="1" t="str">
        <f t="shared" si="92"/>
        <v>39169MumbaiChair</v>
      </c>
      <c r="Q1956" s="1">
        <v>39169</v>
      </c>
      <c r="R1956" s="1" t="s">
        <v>1647</v>
      </c>
      <c r="S1956" s="1" t="s">
        <v>1651</v>
      </c>
      <c r="T1956">
        <v>106</v>
      </c>
    </row>
    <row r="1957" spans="1:20" x14ac:dyDescent="0.3">
      <c r="A1957" s="8">
        <v>39185</v>
      </c>
      <c r="B1957" s="8" t="s">
        <v>1646</v>
      </c>
      <c r="C1957" s="8" t="s">
        <v>1649</v>
      </c>
      <c r="D1957" s="9">
        <f t="shared" si="90"/>
        <v>214</v>
      </c>
      <c r="E1957" s="9">
        <f>LOOKUP(C1957,$X$3:$AA$4)</f>
        <v>10</v>
      </c>
      <c r="F1957" s="16">
        <f>INDEX($J$3:$N$7,MATCH(B1957,$J$3:$J$7,0),MATCH(C1957,$J$3:$N$3,0))</f>
        <v>0.09</v>
      </c>
      <c r="G1957" s="9">
        <f t="shared" si="91"/>
        <v>9.1</v>
      </c>
      <c r="H1957" s="9">
        <f>G1957*D1957</f>
        <v>1947.3999999999999</v>
      </c>
      <c r="I1957" s="22"/>
      <c r="P1957" s="1" t="str">
        <f t="shared" si="92"/>
        <v>39169AgraBulb</v>
      </c>
      <c r="Q1957" s="1">
        <v>39169</v>
      </c>
      <c r="R1957" s="1" t="s">
        <v>1654</v>
      </c>
      <c r="S1957" s="1" t="s">
        <v>1649</v>
      </c>
      <c r="T1957">
        <v>264</v>
      </c>
    </row>
    <row r="1958" spans="1:20" x14ac:dyDescent="0.3">
      <c r="A1958" s="8">
        <v>39185</v>
      </c>
      <c r="B1958" s="8" t="s">
        <v>1646</v>
      </c>
      <c r="C1958" s="8" t="s">
        <v>1650</v>
      </c>
      <c r="D1958" s="9">
        <f t="shared" si="90"/>
        <v>357</v>
      </c>
      <c r="E1958" s="9">
        <f>LOOKUP(C1958,$X$3:$AA$4)</f>
        <v>500</v>
      </c>
      <c r="F1958" s="16">
        <f>INDEX($J$3:$N$7,MATCH(B1958,$J$3:$J$7,0),MATCH(C1958,$J$3:$N$3,0))</f>
        <v>0.24</v>
      </c>
      <c r="G1958" s="9">
        <f t="shared" si="91"/>
        <v>380</v>
      </c>
      <c r="H1958" s="9">
        <f>G1958*D1958</f>
        <v>135660</v>
      </c>
      <c r="I1958" s="22"/>
      <c r="P1958" s="1" t="str">
        <f t="shared" si="92"/>
        <v>39173JaipurBulb</v>
      </c>
      <c r="Q1958" s="1">
        <v>39173</v>
      </c>
      <c r="R1958" s="1" t="s">
        <v>1653</v>
      </c>
      <c r="S1958" s="1" t="s">
        <v>1649</v>
      </c>
      <c r="T1958">
        <v>240</v>
      </c>
    </row>
    <row r="1959" spans="1:20" x14ac:dyDescent="0.3">
      <c r="A1959" s="8">
        <v>39185</v>
      </c>
      <c r="B1959" s="8" t="s">
        <v>1646</v>
      </c>
      <c r="C1959" s="8" t="s">
        <v>1651</v>
      </c>
      <c r="D1959" s="9">
        <f t="shared" si="90"/>
        <v>371</v>
      </c>
      <c r="E1959" s="9">
        <f>LOOKUP(C1959,$X$3:$AA$4)</f>
        <v>10</v>
      </c>
      <c r="F1959" s="16">
        <f>INDEX($J$3:$N$7,MATCH(B1959,$J$3:$J$7,0),MATCH(C1959,$J$3:$N$3,0))</f>
        <v>0.33</v>
      </c>
      <c r="G1959" s="9">
        <f t="shared" si="91"/>
        <v>6.6999999999999993</v>
      </c>
      <c r="H1959" s="9">
        <f>G1959*D1959</f>
        <v>2485.6999999999998</v>
      </c>
      <c r="I1959" s="22"/>
      <c r="P1959" s="1" t="str">
        <f t="shared" si="92"/>
        <v>39075Agraiphone</v>
      </c>
      <c r="Q1959" s="1">
        <v>39075</v>
      </c>
      <c r="R1959" s="1" t="s">
        <v>1654</v>
      </c>
      <c r="S1959" s="1" t="s">
        <v>1650</v>
      </c>
      <c r="T1959">
        <v>488</v>
      </c>
    </row>
    <row r="1960" spans="1:20" x14ac:dyDescent="0.3">
      <c r="A1960" s="8">
        <v>39185</v>
      </c>
      <c r="B1960" s="8" t="s">
        <v>1647</v>
      </c>
      <c r="C1960" s="8" t="s">
        <v>1648</v>
      </c>
      <c r="D1960" s="9">
        <f t="shared" si="90"/>
        <v>344</v>
      </c>
      <c r="E1960" s="9">
        <f>LOOKUP(C1960,$X$3:$AA$4)</f>
        <v>200</v>
      </c>
      <c r="F1960" s="16">
        <f>INDEX($J$3:$N$7,MATCH(B1960,$J$3:$J$7,0),MATCH(C1960,$J$3:$N$3,0))</f>
        <v>0.1</v>
      </c>
      <c r="G1960" s="9">
        <f t="shared" si="91"/>
        <v>180</v>
      </c>
      <c r="H1960" s="9">
        <f>G1960*D1960</f>
        <v>61920</v>
      </c>
      <c r="I1960" s="22"/>
      <c r="P1960" s="1" t="str">
        <f t="shared" si="92"/>
        <v>39099AgraLaptop</v>
      </c>
      <c r="Q1960" s="1">
        <v>39099</v>
      </c>
      <c r="R1960" s="1" t="s">
        <v>1654</v>
      </c>
      <c r="S1960" s="1" t="s">
        <v>1648</v>
      </c>
      <c r="T1960">
        <v>485</v>
      </c>
    </row>
    <row r="1961" spans="1:20" x14ac:dyDescent="0.3">
      <c r="A1961" s="8">
        <v>39185</v>
      </c>
      <c r="B1961" s="8" t="s">
        <v>1647</v>
      </c>
      <c r="C1961" s="8" t="s">
        <v>1649</v>
      </c>
      <c r="D1961" s="9">
        <f t="shared" si="90"/>
        <v>284</v>
      </c>
      <c r="E1961" s="9">
        <f>LOOKUP(C1961,$X$3:$AA$4)</f>
        <v>10</v>
      </c>
      <c r="F1961" s="16">
        <f>INDEX($J$3:$N$7,MATCH(B1961,$J$3:$J$7,0),MATCH(C1961,$J$3:$N$3,0))</f>
        <v>0.05</v>
      </c>
      <c r="G1961" s="9">
        <f t="shared" si="91"/>
        <v>9.5</v>
      </c>
      <c r="H1961" s="9">
        <f>G1961*D1961</f>
        <v>2698</v>
      </c>
      <c r="I1961" s="22"/>
      <c r="P1961" s="1" t="str">
        <f t="shared" si="92"/>
        <v>39167DelhiChair</v>
      </c>
      <c r="Q1961" s="1">
        <v>39167</v>
      </c>
      <c r="R1961" s="1" t="s">
        <v>1646</v>
      </c>
      <c r="S1961" s="1" t="s">
        <v>1651</v>
      </c>
      <c r="T1961">
        <v>465</v>
      </c>
    </row>
    <row r="1962" spans="1:20" x14ac:dyDescent="0.3">
      <c r="A1962" s="8">
        <v>39185</v>
      </c>
      <c r="B1962" s="8" t="s">
        <v>1647</v>
      </c>
      <c r="C1962" s="8" t="s">
        <v>1650</v>
      </c>
      <c r="D1962" s="9">
        <f t="shared" si="90"/>
        <v>214</v>
      </c>
      <c r="E1962" s="9">
        <f>LOOKUP(C1962,$X$3:$AA$4)</f>
        <v>500</v>
      </c>
      <c r="F1962" s="16">
        <f>INDEX($J$3:$N$7,MATCH(B1962,$J$3:$J$7,0),MATCH(C1962,$J$3:$N$3,0))</f>
        <v>0.2</v>
      </c>
      <c r="G1962" s="9">
        <f t="shared" si="91"/>
        <v>400</v>
      </c>
      <c r="H1962" s="9">
        <f>G1962*D1962</f>
        <v>85600</v>
      </c>
      <c r="I1962" s="22"/>
      <c r="P1962" s="1" t="str">
        <f t="shared" si="92"/>
        <v>39105JaipurBulb</v>
      </c>
      <c r="Q1962" s="1">
        <v>39105</v>
      </c>
      <c r="R1962" s="1" t="s">
        <v>1653</v>
      </c>
      <c r="S1962" s="1" t="s">
        <v>1649</v>
      </c>
      <c r="T1962">
        <v>341</v>
      </c>
    </row>
    <row r="1963" spans="1:20" x14ac:dyDescent="0.3">
      <c r="A1963" s="8">
        <v>39185</v>
      </c>
      <c r="B1963" s="8" t="s">
        <v>1647</v>
      </c>
      <c r="C1963" s="8" t="s">
        <v>1651</v>
      </c>
      <c r="D1963" s="9">
        <f t="shared" si="90"/>
        <v>200</v>
      </c>
      <c r="E1963" s="9">
        <f>LOOKUP(C1963,$X$3:$AA$4)</f>
        <v>10</v>
      </c>
      <c r="F1963" s="16">
        <f>INDEX($J$3:$N$7,MATCH(B1963,$J$3:$J$7,0),MATCH(C1963,$J$3:$N$3,0))</f>
        <v>0.4</v>
      </c>
      <c r="G1963" s="9">
        <f t="shared" si="91"/>
        <v>6</v>
      </c>
      <c r="H1963" s="9">
        <f>G1963*D1963</f>
        <v>1200</v>
      </c>
      <c r="I1963" s="22"/>
      <c r="P1963" s="1" t="str">
        <f t="shared" si="92"/>
        <v>39107Mumbaiiphone</v>
      </c>
      <c r="Q1963" s="1">
        <v>39107</v>
      </c>
      <c r="R1963" s="1" t="s">
        <v>1647</v>
      </c>
      <c r="S1963" s="1" t="s">
        <v>1650</v>
      </c>
      <c r="T1963">
        <v>239</v>
      </c>
    </row>
    <row r="1964" spans="1:20" x14ac:dyDescent="0.3">
      <c r="A1964" s="8">
        <v>39185</v>
      </c>
      <c r="B1964" s="8" t="s">
        <v>1653</v>
      </c>
      <c r="C1964" s="8" t="s">
        <v>1648</v>
      </c>
      <c r="D1964" s="9">
        <f t="shared" si="90"/>
        <v>445</v>
      </c>
      <c r="E1964" s="9">
        <f>LOOKUP(C1964,$X$3:$AA$4)</f>
        <v>200</v>
      </c>
      <c r="F1964" s="16">
        <f>INDEX($J$3:$N$7,MATCH(B1964,$J$3:$J$7,0),MATCH(C1964,$J$3:$N$3,0))</f>
        <v>0.09</v>
      </c>
      <c r="G1964" s="9">
        <f t="shared" si="91"/>
        <v>182</v>
      </c>
      <c r="H1964" s="9">
        <f>G1964*D1964</f>
        <v>80990</v>
      </c>
      <c r="I1964" s="22"/>
      <c r="P1964" s="1" t="str">
        <f t="shared" si="92"/>
        <v>39130JaipurChair</v>
      </c>
      <c r="Q1964" s="1">
        <v>39130</v>
      </c>
      <c r="R1964" s="1" t="s">
        <v>1653</v>
      </c>
      <c r="S1964" s="1" t="s">
        <v>1651</v>
      </c>
      <c r="T1964">
        <v>457</v>
      </c>
    </row>
    <row r="1965" spans="1:20" x14ac:dyDescent="0.3">
      <c r="A1965" s="8">
        <v>39185</v>
      </c>
      <c r="B1965" s="8" t="s">
        <v>1653</v>
      </c>
      <c r="C1965" s="8" t="s">
        <v>1649</v>
      </c>
      <c r="D1965" s="9">
        <f t="shared" si="90"/>
        <v>460</v>
      </c>
      <c r="E1965" s="9">
        <f>LOOKUP(C1965,$X$3:$AA$4)</f>
        <v>10</v>
      </c>
      <c r="F1965" s="16">
        <f>INDEX($J$3:$N$7,MATCH(B1965,$J$3:$J$7,0),MATCH(C1965,$J$3:$N$3,0))</f>
        <v>0.08</v>
      </c>
      <c r="G1965" s="9">
        <f t="shared" si="91"/>
        <v>9.2000000000000011</v>
      </c>
      <c r="H1965" s="9">
        <f>G1965*D1965</f>
        <v>4232.0000000000009</v>
      </c>
      <c r="I1965" s="22"/>
      <c r="P1965" s="1" t="str">
        <f t="shared" si="92"/>
        <v>39178DelhiChair</v>
      </c>
      <c r="Q1965" s="1">
        <v>39178</v>
      </c>
      <c r="R1965" s="1" t="s">
        <v>1646</v>
      </c>
      <c r="S1965" s="1" t="s">
        <v>1651</v>
      </c>
      <c r="T1965">
        <v>151</v>
      </c>
    </row>
    <row r="1966" spans="1:20" x14ac:dyDescent="0.3">
      <c r="A1966" s="8">
        <v>39185</v>
      </c>
      <c r="B1966" s="8" t="s">
        <v>1653</v>
      </c>
      <c r="C1966" s="8" t="s">
        <v>1650</v>
      </c>
      <c r="D1966" s="9">
        <f t="shared" si="90"/>
        <v>423</v>
      </c>
      <c r="E1966" s="9">
        <f>LOOKUP(C1966,$X$3:$AA$4)</f>
        <v>500</v>
      </c>
      <c r="F1966" s="16">
        <f>INDEX($J$3:$N$7,MATCH(B1966,$J$3:$J$7,0),MATCH(C1966,$J$3:$N$3,0))</f>
        <v>0.2</v>
      </c>
      <c r="G1966" s="9">
        <f t="shared" si="91"/>
        <v>400</v>
      </c>
      <c r="H1966" s="9">
        <f>G1966*D1966</f>
        <v>169200</v>
      </c>
      <c r="I1966" s="22"/>
      <c r="P1966" s="1" t="str">
        <f t="shared" si="92"/>
        <v>39096DelhiChair</v>
      </c>
      <c r="Q1966" s="1">
        <v>39096</v>
      </c>
      <c r="R1966" s="1" t="s">
        <v>1646</v>
      </c>
      <c r="S1966" s="1" t="s">
        <v>1651</v>
      </c>
      <c r="T1966">
        <v>471</v>
      </c>
    </row>
    <row r="1967" spans="1:20" x14ac:dyDescent="0.3">
      <c r="A1967" s="8">
        <v>39185</v>
      </c>
      <c r="B1967" s="8" t="s">
        <v>1653</v>
      </c>
      <c r="C1967" s="8" t="s">
        <v>1651</v>
      </c>
      <c r="D1967" s="9">
        <f t="shared" si="90"/>
        <v>391</v>
      </c>
      <c r="E1967" s="9">
        <f>LOOKUP(C1967,$X$3:$AA$4)</f>
        <v>10</v>
      </c>
      <c r="F1967" s="16">
        <f>INDEX($J$3:$N$7,MATCH(B1967,$J$3:$J$7,0),MATCH(C1967,$J$3:$N$3,0))</f>
        <v>0.36</v>
      </c>
      <c r="G1967" s="9">
        <f t="shared" si="91"/>
        <v>6.4</v>
      </c>
      <c r="H1967" s="9">
        <f>G1967*D1967</f>
        <v>2502.4</v>
      </c>
      <c r="I1967" s="22"/>
      <c r="P1967" s="1" t="str">
        <f t="shared" si="92"/>
        <v>39159Delhiiphone</v>
      </c>
      <c r="Q1967" s="1">
        <v>39159</v>
      </c>
      <c r="R1967" s="1" t="s">
        <v>1646</v>
      </c>
      <c r="S1967" s="1" t="s">
        <v>1650</v>
      </c>
      <c r="T1967">
        <v>489</v>
      </c>
    </row>
    <row r="1968" spans="1:20" x14ac:dyDescent="0.3">
      <c r="A1968" s="8">
        <v>39185</v>
      </c>
      <c r="B1968" s="8" t="s">
        <v>1654</v>
      </c>
      <c r="C1968" s="8" t="s">
        <v>1648</v>
      </c>
      <c r="D1968" s="9">
        <f t="shared" si="90"/>
        <v>304</v>
      </c>
      <c r="E1968" s="9">
        <f>LOOKUP(C1968,$X$3:$AA$4)</f>
        <v>200</v>
      </c>
      <c r="F1968" s="16">
        <f>INDEX($J$3:$N$7,MATCH(B1968,$J$3:$J$7,0),MATCH(C1968,$J$3:$N$3,0))</f>
        <v>0.05</v>
      </c>
      <c r="G1968" s="9">
        <f t="shared" si="91"/>
        <v>190</v>
      </c>
      <c r="H1968" s="9">
        <f>G1968*D1968</f>
        <v>57760</v>
      </c>
      <c r="I1968" s="22"/>
      <c r="P1968" s="1" t="str">
        <f t="shared" si="92"/>
        <v>39081DelhiLaptop</v>
      </c>
      <c r="Q1968" s="1">
        <v>39081</v>
      </c>
      <c r="R1968" s="1" t="s">
        <v>1646</v>
      </c>
      <c r="S1968" s="1" t="s">
        <v>1648</v>
      </c>
      <c r="T1968">
        <v>112</v>
      </c>
    </row>
    <row r="1969" spans="1:20" x14ac:dyDescent="0.3">
      <c r="A1969" s="8">
        <v>39185</v>
      </c>
      <c r="B1969" s="8" t="s">
        <v>1654</v>
      </c>
      <c r="C1969" s="8" t="s">
        <v>1649</v>
      </c>
      <c r="D1969" s="9">
        <f t="shared" si="90"/>
        <v>281</v>
      </c>
      <c r="E1969" s="9">
        <f>LOOKUP(C1969,$X$3:$AA$4)</f>
        <v>10</v>
      </c>
      <c r="F1969" s="16">
        <f>INDEX($J$3:$N$7,MATCH(B1969,$J$3:$J$7,0),MATCH(C1969,$J$3:$N$3,0))</f>
        <v>0.06</v>
      </c>
      <c r="G1969" s="9">
        <f t="shared" si="91"/>
        <v>9.3999999999999986</v>
      </c>
      <c r="H1969" s="9">
        <f>G1969*D1969</f>
        <v>2641.3999999999996</v>
      </c>
      <c r="I1969" s="22"/>
      <c r="P1969" s="1" t="str">
        <f t="shared" si="92"/>
        <v>39093Agraiphone</v>
      </c>
      <c r="Q1969" s="1">
        <v>39093</v>
      </c>
      <c r="R1969" s="1" t="s">
        <v>1654</v>
      </c>
      <c r="S1969" s="1" t="s">
        <v>1650</v>
      </c>
      <c r="T1969">
        <v>228</v>
      </c>
    </row>
    <row r="1970" spans="1:20" x14ac:dyDescent="0.3">
      <c r="A1970" s="8">
        <v>39185</v>
      </c>
      <c r="B1970" s="8" t="s">
        <v>1654</v>
      </c>
      <c r="C1970" s="8" t="s">
        <v>1650</v>
      </c>
      <c r="D1970" s="9">
        <f t="shared" si="90"/>
        <v>336</v>
      </c>
      <c r="E1970" s="9">
        <f>LOOKUP(C1970,$X$3:$AA$4)</f>
        <v>500</v>
      </c>
      <c r="F1970" s="16">
        <f>INDEX($J$3:$N$7,MATCH(B1970,$J$3:$J$7,0),MATCH(C1970,$J$3:$N$3,0))</f>
        <v>0.25</v>
      </c>
      <c r="G1970" s="9">
        <f t="shared" si="91"/>
        <v>375</v>
      </c>
      <c r="H1970" s="9">
        <f>G1970*D1970</f>
        <v>126000</v>
      </c>
      <c r="I1970" s="22"/>
      <c r="P1970" s="1" t="str">
        <f t="shared" si="92"/>
        <v>39171AgraChair</v>
      </c>
      <c r="Q1970" s="1">
        <v>39171</v>
      </c>
      <c r="R1970" s="1" t="s">
        <v>1654</v>
      </c>
      <c r="S1970" s="1" t="s">
        <v>1651</v>
      </c>
      <c r="T1970">
        <v>341</v>
      </c>
    </row>
    <row r="1971" spans="1:20" x14ac:dyDescent="0.3">
      <c r="A1971" s="8">
        <v>39185</v>
      </c>
      <c r="B1971" s="8" t="s">
        <v>1654</v>
      </c>
      <c r="C1971" s="8" t="s">
        <v>1651</v>
      </c>
      <c r="D1971" s="9">
        <f t="shared" si="90"/>
        <v>253</v>
      </c>
      <c r="E1971" s="9">
        <f>LOOKUP(C1971,$X$3:$AA$4)</f>
        <v>10</v>
      </c>
      <c r="F1971" s="16">
        <f>INDEX($J$3:$N$7,MATCH(B1971,$J$3:$J$7,0),MATCH(C1971,$J$3:$N$3,0))</f>
        <v>0.4</v>
      </c>
      <c r="G1971" s="9">
        <f t="shared" si="91"/>
        <v>6</v>
      </c>
      <c r="H1971" s="9">
        <f>G1971*D1971</f>
        <v>1518</v>
      </c>
      <c r="I1971" s="22"/>
      <c r="P1971" s="1" t="str">
        <f t="shared" si="92"/>
        <v>39082JaipurLaptop</v>
      </c>
      <c r="Q1971" s="1">
        <v>39082</v>
      </c>
      <c r="R1971" s="1" t="s">
        <v>1653</v>
      </c>
      <c r="S1971" s="1" t="s">
        <v>1648</v>
      </c>
      <c r="T1971">
        <v>257</v>
      </c>
    </row>
    <row r="1972" spans="1:20" x14ac:dyDescent="0.3">
      <c r="A1972" s="8">
        <v>39186</v>
      </c>
      <c r="B1972" s="8" t="s">
        <v>1646</v>
      </c>
      <c r="C1972" s="8" t="s">
        <v>1648</v>
      </c>
      <c r="D1972" s="9">
        <f t="shared" si="90"/>
        <v>445</v>
      </c>
      <c r="E1972" s="9">
        <f>LOOKUP(C1972,$X$3:$AA$4)</f>
        <v>200</v>
      </c>
      <c r="F1972" s="16">
        <f>INDEX($J$3:$N$7,MATCH(B1972,$J$3:$J$7,0),MATCH(C1972,$J$3:$N$3,0))</f>
        <v>0.13</v>
      </c>
      <c r="G1972" s="9">
        <f t="shared" si="91"/>
        <v>174</v>
      </c>
      <c r="H1972" s="9">
        <f>G1972*D1972</f>
        <v>77430</v>
      </c>
      <c r="I1972" s="22"/>
      <c r="P1972" s="1" t="str">
        <f t="shared" si="92"/>
        <v>39123Jaipuriphone</v>
      </c>
      <c r="Q1972" s="1">
        <v>39123</v>
      </c>
      <c r="R1972" s="1" t="s">
        <v>1653</v>
      </c>
      <c r="S1972" s="1" t="s">
        <v>1650</v>
      </c>
      <c r="T1972">
        <v>272</v>
      </c>
    </row>
    <row r="1973" spans="1:20" x14ac:dyDescent="0.3">
      <c r="A1973" s="8">
        <v>39186</v>
      </c>
      <c r="B1973" s="8" t="s">
        <v>1646</v>
      </c>
      <c r="C1973" s="8" t="s">
        <v>1649</v>
      </c>
      <c r="D1973" s="9">
        <f t="shared" si="90"/>
        <v>412</v>
      </c>
      <c r="E1973" s="9">
        <f>LOOKUP(C1973,$X$3:$AA$4)</f>
        <v>10</v>
      </c>
      <c r="F1973" s="16">
        <f>INDEX($J$3:$N$7,MATCH(B1973,$J$3:$J$7,0),MATCH(C1973,$J$3:$N$3,0))</f>
        <v>0.09</v>
      </c>
      <c r="G1973" s="9">
        <f t="shared" si="91"/>
        <v>9.1</v>
      </c>
      <c r="H1973" s="9">
        <f>G1973*D1973</f>
        <v>3749.2</v>
      </c>
      <c r="I1973" s="22"/>
      <c r="P1973" s="1" t="str">
        <f t="shared" si="92"/>
        <v>39127JaipurLaptop</v>
      </c>
      <c r="Q1973" s="1">
        <v>39127</v>
      </c>
      <c r="R1973" s="1" t="s">
        <v>1653</v>
      </c>
      <c r="S1973" s="1" t="s">
        <v>1648</v>
      </c>
      <c r="T1973">
        <v>134</v>
      </c>
    </row>
    <row r="1974" spans="1:20" x14ac:dyDescent="0.3">
      <c r="A1974" s="8">
        <v>39186</v>
      </c>
      <c r="B1974" s="8" t="s">
        <v>1646</v>
      </c>
      <c r="C1974" s="8" t="s">
        <v>1650</v>
      </c>
      <c r="D1974" s="9">
        <f t="shared" si="90"/>
        <v>353</v>
      </c>
      <c r="E1974" s="9">
        <f>LOOKUP(C1974,$X$3:$AA$4)</f>
        <v>500</v>
      </c>
      <c r="F1974" s="16">
        <f>INDEX($J$3:$N$7,MATCH(B1974,$J$3:$J$7,0),MATCH(C1974,$J$3:$N$3,0))</f>
        <v>0.24</v>
      </c>
      <c r="G1974" s="9">
        <f t="shared" si="91"/>
        <v>380</v>
      </c>
      <c r="H1974" s="9">
        <f>G1974*D1974</f>
        <v>134140</v>
      </c>
      <c r="I1974" s="22"/>
      <c r="P1974" s="1" t="str">
        <f t="shared" si="92"/>
        <v>39076DelhiBulb</v>
      </c>
      <c r="Q1974" s="1">
        <v>39076</v>
      </c>
      <c r="R1974" s="1" t="s">
        <v>1646</v>
      </c>
      <c r="S1974" s="1" t="s">
        <v>1649</v>
      </c>
      <c r="T1974">
        <v>172</v>
      </c>
    </row>
    <row r="1975" spans="1:20" x14ac:dyDescent="0.3">
      <c r="A1975" s="8">
        <v>39186</v>
      </c>
      <c r="B1975" s="8" t="s">
        <v>1646</v>
      </c>
      <c r="C1975" s="8" t="s">
        <v>1651</v>
      </c>
      <c r="D1975" s="9">
        <f t="shared" si="90"/>
        <v>146</v>
      </c>
      <c r="E1975" s="9">
        <f>LOOKUP(C1975,$X$3:$AA$4)</f>
        <v>10</v>
      </c>
      <c r="F1975" s="16">
        <f>INDEX($J$3:$N$7,MATCH(B1975,$J$3:$J$7,0),MATCH(C1975,$J$3:$N$3,0))</f>
        <v>0.33</v>
      </c>
      <c r="G1975" s="9">
        <f t="shared" si="91"/>
        <v>6.6999999999999993</v>
      </c>
      <c r="H1975" s="9">
        <f>G1975*D1975</f>
        <v>978.19999999999993</v>
      </c>
      <c r="I1975" s="22"/>
      <c r="P1975" s="1" t="str">
        <f t="shared" si="92"/>
        <v>39097DelhiBulb</v>
      </c>
      <c r="Q1975" s="1">
        <v>39097</v>
      </c>
      <c r="R1975" s="1" t="s">
        <v>1646</v>
      </c>
      <c r="S1975" s="1" t="s">
        <v>1649</v>
      </c>
      <c r="T1975">
        <v>212</v>
      </c>
    </row>
    <row r="1976" spans="1:20" x14ac:dyDescent="0.3">
      <c r="A1976" s="8">
        <v>39186</v>
      </c>
      <c r="B1976" s="8" t="s">
        <v>1647</v>
      </c>
      <c r="C1976" s="8" t="s">
        <v>1648</v>
      </c>
      <c r="D1976" s="9">
        <f t="shared" si="90"/>
        <v>283</v>
      </c>
      <c r="E1976" s="9">
        <f>LOOKUP(C1976,$X$3:$AA$4)</f>
        <v>200</v>
      </c>
      <c r="F1976" s="16">
        <f>INDEX($J$3:$N$7,MATCH(B1976,$J$3:$J$7,0),MATCH(C1976,$J$3:$N$3,0))</f>
        <v>0.1</v>
      </c>
      <c r="G1976" s="9">
        <f t="shared" si="91"/>
        <v>180</v>
      </c>
      <c r="H1976" s="9">
        <f>G1976*D1976</f>
        <v>50940</v>
      </c>
      <c r="I1976" s="22"/>
      <c r="P1976" s="1" t="str">
        <f t="shared" si="92"/>
        <v>39113Delhiiphone</v>
      </c>
      <c r="Q1976" s="1">
        <v>39113</v>
      </c>
      <c r="R1976" s="1" t="s">
        <v>1646</v>
      </c>
      <c r="S1976" s="1" t="s">
        <v>1650</v>
      </c>
      <c r="T1976">
        <v>146</v>
      </c>
    </row>
    <row r="1977" spans="1:20" x14ac:dyDescent="0.3">
      <c r="A1977" s="8">
        <v>39186</v>
      </c>
      <c r="B1977" s="8" t="s">
        <v>1647</v>
      </c>
      <c r="C1977" s="8" t="s">
        <v>1649</v>
      </c>
      <c r="D1977" s="9">
        <f t="shared" si="90"/>
        <v>270</v>
      </c>
      <c r="E1977" s="9">
        <f>LOOKUP(C1977,$X$3:$AA$4)</f>
        <v>10</v>
      </c>
      <c r="F1977" s="16">
        <f>INDEX($J$3:$N$7,MATCH(B1977,$J$3:$J$7,0),MATCH(C1977,$J$3:$N$3,0))</f>
        <v>0.05</v>
      </c>
      <c r="G1977" s="9">
        <f t="shared" si="91"/>
        <v>9.5</v>
      </c>
      <c r="H1977" s="9">
        <f>G1977*D1977</f>
        <v>2565</v>
      </c>
      <c r="I1977" s="22"/>
      <c r="P1977" s="1" t="str">
        <f t="shared" si="92"/>
        <v>39139DelhiBulb</v>
      </c>
      <c r="Q1977" s="1">
        <v>39139</v>
      </c>
      <c r="R1977" s="1" t="s">
        <v>1646</v>
      </c>
      <c r="S1977" s="1" t="s">
        <v>1649</v>
      </c>
      <c r="T1977">
        <v>409</v>
      </c>
    </row>
    <row r="1978" spans="1:20" x14ac:dyDescent="0.3">
      <c r="A1978" s="8">
        <v>39186</v>
      </c>
      <c r="B1978" s="8" t="s">
        <v>1647</v>
      </c>
      <c r="C1978" s="8" t="s">
        <v>1650</v>
      </c>
      <c r="D1978" s="9">
        <f t="shared" si="90"/>
        <v>305</v>
      </c>
      <c r="E1978" s="9">
        <f>LOOKUP(C1978,$X$3:$AA$4)</f>
        <v>500</v>
      </c>
      <c r="F1978" s="16">
        <f>INDEX($J$3:$N$7,MATCH(B1978,$J$3:$J$7,0),MATCH(C1978,$J$3:$N$3,0))</f>
        <v>0.2</v>
      </c>
      <c r="G1978" s="9">
        <f t="shared" si="91"/>
        <v>400</v>
      </c>
      <c r="H1978" s="9">
        <f>G1978*D1978</f>
        <v>122000</v>
      </c>
      <c r="I1978" s="22"/>
      <c r="P1978" s="1" t="str">
        <f t="shared" si="92"/>
        <v>39080Agraiphone</v>
      </c>
      <c r="Q1978" s="1">
        <v>39080</v>
      </c>
      <c r="R1978" s="1" t="s">
        <v>1654</v>
      </c>
      <c r="S1978" s="1" t="s">
        <v>1650</v>
      </c>
      <c r="T1978">
        <v>209</v>
      </c>
    </row>
    <row r="1979" spans="1:20" x14ac:dyDescent="0.3">
      <c r="A1979" s="8">
        <v>39186</v>
      </c>
      <c r="B1979" s="8" t="s">
        <v>1647</v>
      </c>
      <c r="C1979" s="8" t="s">
        <v>1651</v>
      </c>
      <c r="D1979" s="9">
        <f t="shared" si="90"/>
        <v>125</v>
      </c>
      <c r="E1979" s="9">
        <f>LOOKUP(C1979,$X$3:$AA$4)</f>
        <v>10</v>
      </c>
      <c r="F1979" s="16">
        <f>INDEX($J$3:$N$7,MATCH(B1979,$J$3:$J$7,0),MATCH(C1979,$J$3:$N$3,0))</f>
        <v>0.4</v>
      </c>
      <c r="G1979" s="9">
        <f t="shared" si="91"/>
        <v>6</v>
      </c>
      <c r="H1979" s="9">
        <f>G1979*D1979</f>
        <v>750</v>
      </c>
      <c r="I1979" s="22"/>
      <c r="P1979" s="1" t="str">
        <f t="shared" si="92"/>
        <v>39172MumbaiBulb</v>
      </c>
      <c r="Q1979" s="1">
        <v>39172</v>
      </c>
      <c r="R1979" s="1" t="s">
        <v>1647</v>
      </c>
      <c r="S1979" s="1" t="s">
        <v>1649</v>
      </c>
      <c r="T1979">
        <v>401</v>
      </c>
    </row>
    <row r="1980" spans="1:20" x14ac:dyDescent="0.3">
      <c r="A1980" s="8">
        <v>39186</v>
      </c>
      <c r="B1980" s="8" t="s">
        <v>1653</v>
      </c>
      <c r="C1980" s="8" t="s">
        <v>1648</v>
      </c>
      <c r="D1980" s="9">
        <f t="shared" si="90"/>
        <v>165</v>
      </c>
      <c r="E1980" s="9">
        <f>LOOKUP(C1980,$X$3:$AA$4)</f>
        <v>200</v>
      </c>
      <c r="F1980" s="16">
        <f>INDEX($J$3:$N$7,MATCH(B1980,$J$3:$J$7,0),MATCH(C1980,$J$3:$N$3,0))</f>
        <v>0.09</v>
      </c>
      <c r="G1980" s="9">
        <f t="shared" si="91"/>
        <v>182</v>
      </c>
      <c r="H1980" s="9">
        <f>G1980*D1980</f>
        <v>30030</v>
      </c>
      <c r="I1980" s="22"/>
      <c r="P1980" s="1" t="str">
        <f t="shared" si="92"/>
        <v>39149JaipurLaptop</v>
      </c>
      <c r="Q1980" s="1">
        <v>39149</v>
      </c>
      <c r="R1980" s="1" t="s">
        <v>1653</v>
      </c>
      <c r="S1980" s="1" t="s">
        <v>1648</v>
      </c>
      <c r="T1980">
        <v>386</v>
      </c>
    </row>
    <row r="1981" spans="1:20" x14ac:dyDescent="0.3">
      <c r="A1981" s="8">
        <v>39186</v>
      </c>
      <c r="B1981" s="8" t="s">
        <v>1653</v>
      </c>
      <c r="C1981" s="8" t="s">
        <v>1649</v>
      </c>
      <c r="D1981" s="9">
        <f t="shared" si="90"/>
        <v>102</v>
      </c>
      <c r="E1981" s="9">
        <f>LOOKUP(C1981,$X$3:$AA$4)</f>
        <v>10</v>
      </c>
      <c r="F1981" s="16">
        <f>INDEX($J$3:$N$7,MATCH(B1981,$J$3:$J$7,0),MATCH(C1981,$J$3:$N$3,0))</f>
        <v>0.08</v>
      </c>
      <c r="G1981" s="9">
        <f t="shared" si="91"/>
        <v>9.2000000000000011</v>
      </c>
      <c r="H1981" s="9">
        <f>G1981*D1981</f>
        <v>938.40000000000009</v>
      </c>
      <c r="I1981" s="22"/>
      <c r="P1981" s="1" t="str">
        <f t="shared" si="92"/>
        <v>39188DelhiLaptop</v>
      </c>
      <c r="Q1981" s="1">
        <v>39188</v>
      </c>
      <c r="R1981" s="1" t="s">
        <v>1646</v>
      </c>
      <c r="S1981" s="1" t="s">
        <v>1648</v>
      </c>
      <c r="T1981">
        <v>468</v>
      </c>
    </row>
    <row r="1982" spans="1:20" x14ac:dyDescent="0.3">
      <c r="A1982" s="8">
        <v>39186</v>
      </c>
      <c r="B1982" s="8" t="s">
        <v>1653</v>
      </c>
      <c r="C1982" s="8" t="s">
        <v>1650</v>
      </c>
      <c r="D1982" s="9">
        <f t="shared" si="90"/>
        <v>187</v>
      </c>
      <c r="E1982" s="9">
        <f>LOOKUP(C1982,$X$3:$AA$4)</f>
        <v>500</v>
      </c>
      <c r="F1982" s="16">
        <f>INDEX($J$3:$N$7,MATCH(B1982,$J$3:$J$7,0),MATCH(C1982,$J$3:$N$3,0))</f>
        <v>0.2</v>
      </c>
      <c r="G1982" s="9">
        <f t="shared" si="91"/>
        <v>400</v>
      </c>
      <c r="H1982" s="9">
        <f>G1982*D1982</f>
        <v>74800</v>
      </c>
      <c r="I1982" s="22"/>
      <c r="P1982" s="1" t="str">
        <f t="shared" si="92"/>
        <v>39087Mumbaiiphone</v>
      </c>
      <c r="Q1982" s="1">
        <v>39087</v>
      </c>
      <c r="R1982" s="1" t="s">
        <v>1647</v>
      </c>
      <c r="S1982" s="1" t="s">
        <v>1650</v>
      </c>
      <c r="T1982">
        <v>207</v>
      </c>
    </row>
    <row r="1983" spans="1:20" x14ac:dyDescent="0.3">
      <c r="A1983" s="8">
        <v>39186</v>
      </c>
      <c r="B1983" s="8" t="s">
        <v>1653</v>
      </c>
      <c r="C1983" s="8" t="s">
        <v>1651</v>
      </c>
      <c r="D1983" s="9">
        <f t="shared" si="90"/>
        <v>449</v>
      </c>
      <c r="E1983" s="9">
        <f>LOOKUP(C1983,$X$3:$AA$4)</f>
        <v>10</v>
      </c>
      <c r="F1983" s="16">
        <f>INDEX($J$3:$N$7,MATCH(B1983,$J$3:$J$7,0),MATCH(C1983,$J$3:$N$3,0))</f>
        <v>0.36</v>
      </c>
      <c r="G1983" s="9">
        <f t="shared" si="91"/>
        <v>6.4</v>
      </c>
      <c r="H1983" s="9">
        <f>G1983*D1983</f>
        <v>2873.6000000000004</v>
      </c>
      <c r="I1983" s="22"/>
      <c r="P1983" s="1" t="str">
        <f t="shared" si="92"/>
        <v>39084MumbaiBulb</v>
      </c>
      <c r="Q1983" s="1">
        <v>39084</v>
      </c>
      <c r="R1983" s="1" t="s">
        <v>1647</v>
      </c>
      <c r="S1983" s="1" t="s">
        <v>1649</v>
      </c>
      <c r="T1983">
        <v>442</v>
      </c>
    </row>
    <row r="1984" spans="1:20" x14ac:dyDescent="0.3">
      <c r="A1984" s="8">
        <v>39186</v>
      </c>
      <c r="B1984" s="8" t="s">
        <v>1654</v>
      </c>
      <c r="C1984" s="8" t="s">
        <v>1648</v>
      </c>
      <c r="D1984" s="9">
        <f t="shared" si="90"/>
        <v>176</v>
      </c>
      <c r="E1984" s="9">
        <f>LOOKUP(C1984,$X$3:$AA$4)</f>
        <v>200</v>
      </c>
      <c r="F1984" s="16">
        <f>INDEX($J$3:$N$7,MATCH(B1984,$J$3:$J$7,0),MATCH(C1984,$J$3:$N$3,0))</f>
        <v>0.05</v>
      </c>
      <c r="G1984" s="9">
        <f t="shared" si="91"/>
        <v>190</v>
      </c>
      <c r="H1984" s="9">
        <f>G1984*D1984</f>
        <v>33440</v>
      </c>
      <c r="I1984" s="22"/>
      <c r="P1984" s="1" t="str">
        <f t="shared" si="92"/>
        <v>39164AgraLaptop</v>
      </c>
      <c r="Q1984" s="1">
        <v>39164</v>
      </c>
      <c r="R1984" s="1" t="s">
        <v>1654</v>
      </c>
      <c r="S1984" s="1" t="s">
        <v>1648</v>
      </c>
      <c r="T1984">
        <v>367</v>
      </c>
    </row>
    <row r="1985" spans="1:20" x14ac:dyDescent="0.3">
      <c r="A1985" s="8">
        <v>39186</v>
      </c>
      <c r="B1985" s="8" t="s">
        <v>1654</v>
      </c>
      <c r="C1985" s="8" t="s">
        <v>1649</v>
      </c>
      <c r="D1985" s="9">
        <f t="shared" si="90"/>
        <v>216</v>
      </c>
      <c r="E1985" s="9">
        <f>LOOKUP(C1985,$X$3:$AA$4)</f>
        <v>10</v>
      </c>
      <c r="F1985" s="16">
        <f>INDEX($J$3:$N$7,MATCH(B1985,$J$3:$J$7,0),MATCH(C1985,$J$3:$N$3,0))</f>
        <v>0.06</v>
      </c>
      <c r="G1985" s="9">
        <f t="shared" si="91"/>
        <v>9.3999999999999986</v>
      </c>
      <c r="H1985" s="9">
        <f>G1985*D1985</f>
        <v>2030.3999999999996</v>
      </c>
      <c r="I1985" s="22"/>
      <c r="P1985" s="1" t="str">
        <f t="shared" si="92"/>
        <v>39188MumbaiChair</v>
      </c>
      <c r="Q1985" s="1">
        <v>39188</v>
      </c>
      <c r="R1985" s="1" t="s">
        <v>1647</v>
      </c>
      <c r="S1985" s="1" t="s">
        <v>1651</v>
      </c>
      <c r="T1985">
        <v>233</v>
      </c>
    </row>
    <row r="1986" spans="1:20" x14ac:dyDescent="0.3">
      <c r="A1986" s="8">
        <v>39186</v>
      </c>
      <c r="B1986" s="8" t="s">
        <v>1654</v>
      </c>
      <c r="C1986" s="8" t="s">
        <v>1650</v>
      </c>
      <c r="D1986" s="9">
        <f t="shared" si="90"/>
        <v>106</v>
      </c>
      <c r="E1986" s="9">
        <f>LOOKUP(C1986,$X$3:$AA$4)</f>
        <v>500</v>
      </c>
      <c r="F1986" s="16">
        <f>INDEX($J$3:$N$7,MATCH(B1986,$J$3:$J$7,0),MATCH(C1986,$J$3:$N$3,0))</f>
        <v>0.25</v>
      </c>
      <c r="G1986" s="9">
        <f t="shared" si="91"/>
        <v>375</v>
      </c>
      <c r="H1986" s="9">
        <f>G1986*D1986</f>
        <v>39750</v>
      </c>
      <c r="I1986" s="22"/>
      <c r="P1986" s="1" t="str">
        <f t="shared" si="92"/>
        <v>39127MumbaiBulb</v>
      </c>
      <c r="Q1986" s="1">
        <v>39127</v>
      </c>
      <c r="R1986" s="1" t="s">
        <v>1647</v>
      </c>
      <c r="S1986" s="1" t="s">
        <v>1649</v>
      </c>
      <c r="T1986">
        <v>120</v>
      </c>
    </row>
    <row r="1987" spans="1:20" x14ac:dyDescent="0.3">
      <c r="A1987" s="8">
        <v>39186</v>
      </c>
      <c r="B1987" s="8" t="s">
        <v>1654</v>
      </c>
      <c r="C1987" s="8" t="s">
        <v>1651</v>
      </c>
      <c r="D1987" s="9">
        <f t="shared" si="90"/>
        <v>320</v>
      </c>
      <c r="E1987" s="9">
        <f>LOOKUP(C1987,$X$3:$AA$4)</f>
        <v>10</v>
      </c>
      <c r="F1987" s="16">
        <f>INDEX($J$3:$N$7,MATCH(B1987,$J$3:$J$7,0),MATCH(C1987,$J$3:$N$3,0))</f>
        <v>0.4</v>
      </c>
      <c r="G1987" s="9">
        <f t="shared" si="91"/>
        <v>6</v>
      </c>
      <c r="H1987" s="9">
        <f>G1987*D1987</f>
        <v>1920</v>
      </c>
      <c r="I1987" s="22"/>
      <c r="P1987" s="1" t="str">
        <f t="shared" si="92"/>
        <v>39064JaipurBulb</v>
      </c>
      <c r="Q1987" s="1">
        <v>39064</v>
      </c>
      <c r="R1987" s="1" t="s">
        <v>1653</v>
      </c>
      <c r="S1987" s="1" t="s">
        <v>1649</v>
      </c>
      <c r="T1987">
        <v>438</v>
      </c>
    </row>
    <row r="1988" spans="1:20" x14ac:dyDescent="0.3">
      <c r="A1988" s="8">
        <v>39187</v>
      </c>
      <c r="B1988" s="8" t="s">
        <v>1646</v>
      </c>
      <c r="C1988" s="8" t="s">
        <v>1648</v>
      </c>
      <c r="D1988" s="9">
        <f t="shared" si="90"/>
        <v>327</v>
      </c>
      <c r="E1988" s="9">
        <f>LOOKUP(C1988,$X$3:$AA$4)</f>
        <v>200</v>
      </c>
      <c r="F1988" s="16">
        <f>INDEX($J$3:$N$7,MATCH(B1988,$J$3:$J$7,0),MATCH(C1988,$J$3:$N$3,0))</f>
        <v>0.13</v>
      </c>
      <c r="G1988" s="9">
        <f t="shared" si="91"/>
        <v>174</v>
      </c>
      <c r="H1988" s="9">
        <f>G1988*D1988</f>
        <v>56898</v>
      </c>
      <c r="I1988" s="22"/>
      <c r="P1988" s="1" t="str">
        <f t="shared" si="92"/>
        <v>39069JaipurBulb</v>
      </c>
      <c r="Q1988" s="1">
        <v>39069</v>
      </c>
      <c r="R1988" s="1" t="s">
        <v>1653</v>
      </c>
      <c r="S1988" s="1" t="s">
        <v>1649</v>
      </c>
      <c r="T1988">
        <v>482</v>
      </c>
    </row>
    <row r="1989" spans="1:20" x14ac:dyDescent="0.3">
      <c r="A1989" s="8">
        <v>39187</v>
      </c>
      <c r="B1989" s="8" t="s">
        <v>1646</v>
      </c>
      <c r="C1989" s="8" t="s">
        <v>1649</v>
      </c>
      <c r="D1989" s="9">
        <f t="shared" ref="D1989:D2052" si="93">VLOOKUP(A1989&amp;B1989&amp;C1989,$P$4:$T$2061,5,0)</f>
        <v>483</v>
      </c>
      <c r="E1989" s="9">
        <f>LOOKUP(C1989,$X$3:$AA$4)</f>
        <v>10</v>
      </c>
      <c r="F1989" s="16">
        <f>INDEX($J$3:$N$7,MATCH(B1989,$J$3:$J$7,0),MATCH(C1989,$J$3:$N$3,0))</f>
        <v>0.09</v>
      </c>
      <c r="G1989" s="9">
        <f t="shared" ref="G1989:G2052" si="94">E1989*(1-F1989)</f>
        <v>9.1</v>
      </c>
      <c r="H1989" s="9">
        <f>G1989*D1989</f>
        <v>4395.3</v>
      </c>
      <c r="I1989" s="22"/>
      <c r="P1989" s="1" t="str">
        <f t="shared" ref="P1989:P2052" si="95">Q1989&amp;R1989&amp;S1989</f>
        <v>39092Agraiphone</v>
      </c>
      <c r="Q1989" s="1">
        <v>39092</v>
      </c>
      <c r="R1989" s="1" t="s">
        <v>1654</v>
      </c>
      <c r="S1989" s="1" t="s">
        <v>1650</v>
      </c>
      <c r="T1989">
        <v>255</v>
      </c>
    </row>
    <row r="1990" spans="1:20" x14ac:dyDescent="0.3">
      <c r="A1990" s="8">
        <v>39187</v>
      </c>
      <c r="B1990" s="8" t="s">
        <v>1646</v>
      </c>
      <c r="C1990" s="8" t="s">
        <v>1650</v>
      </c>
      <c r="D1990" s="9">
        <f t="shared" si="93"/>
        <v>330</v>
      </c>
      <c r="E1990" s="9">
        <f>LOOKUP(C1990,$X$3:$AA$4)</f>
        <v>500</v>
      </c>
      <c r="F1990" s="16">
        <f>INDEX($J$3:$N$7,MATCH(B1990,$J$3:$J$7,0),MATCH(C1990,$J$3:$N$3,0))</f>
        <v>0.24</v>
      </c>
      <c r="G1990" s="9">
        <f t="shared" si="94"/>
        <v>380</v>
      </c>
      <c r="H1990" s="9">
        <f>G1990*D1990</f>
        <v>125400</v>
      </c>
      <c r="I1990" s="22"/>
      <c r="P1990" s="1" t="str">
        <f t="shared" si="95"/>
        <v>39144AgraChair</v>
      </c>
      <c r="Q1990" s="1">
        <v>39144</v>
      </c>
      <c r="R1990" s="1" t="s">
        <v>1654</v>
      </c>
      <c r="S1990" s="1" t="s">
        <v>1651</v>
      </c>
      <c r="T1990">
        <v>460</v>
      </c>
    </row>
    <row r="1991" spans="1:20" x14ac:dyDescent="0.3">
      <c r="A1991" s="8">
        <v>39187</v>
      </c>
      <c r="B1991" s="8" t="s">
        <v>1646</v>
      </c>
      <c r="C1991" s="8" t="s">
        <v>1651</v>
      </c>
      <c r="D1991" s="9">
        <f t="shared" si="93"/>
        <v>333</v>
      </c>
      <c r="E1991" s="9">
        <f>LOOKUP(C1991,$X$3:$AA$4)</f>
        <v>10</v>
      </c>
      <c r="F1991" s="16">
        <f>INDEX($J$3:$N$7,MATCH(B1991,$J$3:$J$7,0),MATCH(C1991,$J$3:$N$3,0))</f>
        <v>0.33</v>
      </c>
      <c r="G1991" s="9">
        <f t="shared" si="94"/>
        <v>6.6999999999999993</v>
      </c>
      <c r="H1991" s="9">
        <f>G1991*D1991</f>
        <v>2231.1</v>
      </c>
      <c r="I1991" s="22"/>
      <c r="P1991" s="1" t="str">
        <f t="shared" si="95"/>
        <v>39146Delhiiphone</v>
      </c>
      <c r="Q1991" s="1">
        <v>39146</v>
      </c>
      <c r="R1991" s="1" t="s">
        <v>1646</v>
      </c>
      <c r="S1991" s="1" t="s">
        <v>1650</v>
      </c>
      <c r="T1991">
        <v>265</v>
      </c>
    </row>
    <row r="1992" spans="1:20" x14ac:dyDescent="0.3">
      <c r="A1992" s="8">
        <v>39187</v>
      </c>
      <c r="B1992" s="8" t="s">
        <v>1647</v>
      </c>
      <c r="C1992" s="8" t="s">
        <v>1648</v>
      </c>
      <c r="D1992" s="9">
        <f t="shared" si="93"/>
        <v>311</v>
      </c>
      <c r="E1992" s="9">
        <f>LOOKUP(C1992,$X$3:$AA$4)</f>
        <v>200</v>
      </c>
      <c r="F1992" s="16">
        <f>INDEX($J$3:$N$7,MATCH(B1992,$J$3:$J$7,0),MATCH(C1992,$J$3:$N$3,0))</f>
        <v>0.1</v>
      </c>
      <c r="G1992" s="9">
        <f t="shared" si="94"/>
        <v>180</v>
      </c>
      <c r="H1992" s="9">
        <f>G1992*D1992</f>
        <v>55980</v>
      </c>
      <c r="I1992" s="22"/>
      <c r="P1992" s="1" t="str">
        <f t="shared" si="95"/>
        <v>39171DelhiLaptop</v>
      </c>
      <c r="Q1992" s="1">
        <v>39171</v>
      </c>
      <c r="R1992" s="1" t="s">
        <v>1646</v>
      </c>
      <c r="S1992" s="1" t="s">
        <v>1648</v>
      </c>
      <c r="T1992">
        <v>272</v>
      </c>
    </row>
    <row r="1993" spans="1:20" x14ac:dyDescent="0.3">
      <c r="A1993" s="8">
        <v>39187</v>
      </c>
      <c r="B1993" s="8" t="s">
        <v>1647</v>
      </c>
      <c r="C1993" s="8" t="s">
        <v>1649</v>
      </c>
      <c r="D1993" s="9">
        <f t="shared" si="93"/>
        <v>152</v>
      </c>
      <c r="E1993" s="9">
        <f>LOOKUP(C1993,$X$3:$AA$4)</f>
        <v>10</v>
      </c>
      <c r="F1993" s="16">
        <f>INDEX($J$3:$N$7,MATCH(B1993,$J$3:$J$7,0),MATCH(C1993,$J$3:$N$3,0))</f>
        <v>0.05</v>
      </c>
      <c r="G1993" s="9">
        <f t="shared" si="94"/>
        <v>9.5</v>
      </c>
      <c r="H1993" s="9">
        <f>G1993*D1993</f>
        <v>1444</v>
      </c>
      <c r="I1993" s="22"/>
      <c r="P1993" s="1" t="str">
        <f t="shared" si="95"/>
        <v>39172JaipurChair</v>
      </c>
      <c r="Q1993" s="1">
        <v>39172</v>
      </c>
      <c r="R1993" s="1" t="s">
        <v>1653</v>
      </c>
      <c r="S1993" s="1" t="s">
        <v>1651</v>
      </c>
      <c r="T1993">
        <v>184</v>
      </c>
    </row>
    <row r="1994" spans="1:20" x14ac:dyDescent="0.3">
      <c r="A1994" s="8">
        <v>39187</v>
      </c>
      <c r="B1994" s="8" t="s">
        <v>1647</v>
      </c>
      <c r="C1994" s="8" t="s">
        <v>1650</v>
      </c>
      <c r="D1994" s="9">
        <f t="shared" si="93"/>
        <v>123</v>
      </c>
      <c r="E1994" s="9">
        <f>LOOKUP(C1994,$X$3:$AA$4)</f>
        <v>500</v>
      </c>
      <c r="F1994" s="16">
        <f>INDEX($J$3:$N$7,MATCH(B1994,$J$3:$J$7,0),MATCH(C1994,$J$3:$N$3,0))</f>
        <v>0.2</v>
      </c>
      <c r="G1994" s="9">
        <f t="shared" si="94"/>
        <v>400</v>
      </c>
      <c r="H1994" s="9">
        <f>G1994*D1994</f>
        <v>49200</v>
      </c>
      <c r="I1994" s="22"/>
      <c r="P1994" s="1" t="str">
        <f t="shared" si="95"/>
        <v>39086Delhiiphone</v>
      </c>
      <c r="Q1994" s="1">
        <v>39086</v>
      </c>
      <c r="R1994" s="1" t="s">
        <v>1646</v>
      </c>
      <c r="S1994" s="1" t="s">
        <v>1650</v>
      </c>
      <c r="T1994">
        <v>500</v>
      </c>
    </row>
    <row r="1995" spans="1:20" x14ac:dyDescent="0.3">
      <c r="A1995" s="8">
        <v>39187</v>
      </c>
      <c r="B1995" s="8" t="s">
        <v>1647</v>
      </c>
      <c r="C1995" s="8" t="s">
        <v>1651</v>
      </c>
      <c r="D1995" s="9">
        <f t="shared" si="93"/>
        <v>324</v>
      </c>
      <c r="E1995" s="9">
        <f>LOOKUP(C1995,$X$3:$AA$4)</f>
        <v>10</v>
      </c>
      <c r="F1995" s="16">
        <f>INDEX($J$3:$N$7,MATCH(B1995,$J$3:$J$7,0),MATCH(C1995,$J$3:$N$3,0))</f>
        <v>0.4</v>
      </c>
      <c r="G1995" s="9">
        <f t="shared" si="94"/>
        <v>6</v>
      </c>
      <c r="H1995" s="9">
        <f>G1995*D1995</f>
        <v>1944</v>
      </c>
      <c r="I1995" s="22"/>
      <c r="P1995" s="1" t="str">
        <f t="shared" si="95"/>
        <v>39174AgraChair</v>
      </c>
      <c r="Q1995" s="1">
        <v>39174</v>
      </c>
      <c r="R1995" s="1" t="s">
        <v>1654</v>
      </c>
      <c r="S1995" s="1" t="s">
        <v>1651</v>
      </c>
      <c r="T1995">
        <v>448</v>
      </c>
    </row>
    <row r="1996" spans="1:20" x14ac:dyDescent="0.3">
      <c r="A1996" s="8">
        <v>39187</v>
      </c>
      <c r="B1996" s="8" t="s">
        <v>1653</v>
      </c>
      <c r="C1996" s="8" t="s">
        <v>1648</v>
      </c>
      <c r="D1996" s="9">
        <f t="shared" si="93"/>
        <v>362</v>
      </c>
      <c r="E1996" s="9">
        <f>LOOKUP(C1996,$X$3:$AA$4)</f>
        <v>200</v>
      </c>
      <c r="F1996" s="16">
        <f>INDEX($J$3:$N$7,MATCH(B1996,$J$3:$J$7,0),MATCH(C1996,$J$3:$N$3,0))</f>
        <v>0.09</v>
      </c>
      <c r="G1996" s="9">
        <f t="shared" si="94"/>
        <v>182</v>
      </c>
      <c r="H1996" s="9">
        <f>G1996*D1996</f>
        <v>65884</v>
      </c>
      <c r="I1996" s="22"/>
      <c r="P1996" s="1" t="str">
        <f t="shared" si="95"/>
        <v>39124DelhiChair</v>
      </c>
      <c r="Q1996" s="1">
        <v>39124</v>
      </c>
      <c r="R1996" s="1" t="s">
        <v>1646</v>
      </c>
      <c r="S1996" s="1" t="s">
        <v>1651</v>
      </c>
      <c r="T1996">
        <v>418</v>
      </c>
    </row>
    <row r="1997" spans="1:20" x14ac:dyDescent="0.3">
      <c r="A1997" s="8">
        <v>39187</v>
      </c>
      <c r="B1997" s="8" t="s">
        <v>1653</v>
      </c>
      <c r="C1997" s="8" t="s">
        <v>1649</v>
      </c>
      <c r="D1997" s="9">
        <f t="shared" si="93"/>
        <v>131</v>
      </c>
      <c r="E1997" s="9">
        <f>LOOKUP(C1997,$X$3:$AA$4)</f>
        <v>10</v>
      </c>
      <c r="F1997" s="16">
        <f>INDEX($J$3:$N$7,MATCH(B1997,$J$3:$J$7,0),MATCH(C1997,$J$3:$N$3,0))</f>
        <v>0.08</v>
      </c>
      <c r="G1997" s="9">
        <f t="shared" si="94"/>
        <v>9.2000000000000011</v>
      </c>
      <c r="H1997" s="9">
        <f>G1997*D1997</f>
        <v>1205.2</v>
      </c>
      <c r="I1997" s="22"/>
      <c r="P1997" s="1" t="str">
        <f t="shared" si="95"/>
        <v>39164JaipurBulb</v>
      </c>
      <c r="Q1997" s="1">
        <v>39164</v>
      </c>
      <c r="R1997" s="1" t="s">
        <v>1653</v>
      </c>
      <c r="S1997" s="1" t="s">
        <v>1649</v>
      </c>
      <c r="T1997">
        <v>280</v>
      </c>
    </row>
    <row r="1998" spans="1:20" x14ac:dyDescent="0.3">
      <c r="A1998" s="8">
        <v>39187</v>
      </c>
      <c r="B1998" s="8" t="s">
        <v>1653</v>
      </c>
      <c r="C1998" s="8" t="s">
        <v>1650</v>
      </c>
      <c r="D1998" s="9">
        <f t="shared" si="93"/>
        <v>205</v>
      </c>
      <c r="E1998" s="9">
        <f>LOOKUP(C1998,$X$3:$AA$4)</f>
        <v>500</v>
      </c>
      <c r="F1998" s="16">
        <f>INDEX($J$3:$N$7,MATCH(B1998,$J$3:$J$7,0),MATCH(C1998,$J$3:$N$3,0))</f>
        <v>0.2</v>
      </c>
      <c r="G1998" s="9">
        <f t="shared" si="94"/>
        <v>400</v>
      </c>
      <c r="H1998" s="9">
        <f>G1998*D1998</f>
        <v>82000</v>
      </c>
      <c r="I1998" s="22"/>
      <c r="P1998" s="1" t="str">
        <f t="shared" si="95"/>
        <v>39123AgraChair</v>
      </c>
      <c r="Q1998" s="1">
        <v>39123</v>
      </c>
      <c r="R1998" s="1" t="s">
        <v>1654</v>
      </c>
      <c r="S1998" s="1" t="s">
        <v>1651</v>
      </c>
      <c r="T1998">
        <v>168</v>
      </c>
    </row>
    <row r="1999" spans="1:20" x14ac:dyDescent="0.3">
      <c r="A1999" s="8">
        <v>39187</v>
      </c>
      <c r="B1999" s="8" t="s">
        <v>1653</v>
      </c>
      <c r="C1999" s="8" t="s">
        <v>1651</v>
      </c>
      <c r="D1999" s="9">
        <f t="shared" si="93"/>
        <v>483</v>
      </c>
      <c r="E1999" s="9">
        <f>LOOKUP(C1999,$X$3:$AA$4)</f>
        <v>10</v>
      </c>
      <c r="F1999" s="16">
        <f>INDEX($J$3:$N$7,MATCH(B1999,$J$3:$J$7,0),MATCH(C1999,$J$3:$N$3,0))</f>
        <v>0.36</v>
      </c>
      <c r="G1999" s="9">
        <f t="shared" si="94"/>
        <v>6.4</v>
      </c>
      <c r="H1999" s="9">
        <f>G1999*D1999</f>
        <v>3091.2000000000003</v>
      </c>
      <c r="I1999" s="22"/>
      <c r="P1999" s="1" t="str">
        <f t="shared" si="95"/>
        <v>39065Delhiiphone</v>
      </c>
      <c r="Q1999" s="1">
        <v>39065</v>
      </c>
      <c r="R1999" s="1" t="s">
        <v>1646</v>
      </c>
      <c r="S1999" s="1" t="s">
        <v>1650</v>
      </c>
      <c r="T1999">
        <v>478</v>
      </c>
    </row>
    <row r="2000" spans="1:20" x14ac:dyDescent="0.3">
      <c r="A2000" s="8">
        <v>39187</v>
      </c>
      <c r="B2000" s="8" t="s">
        <v>1654</v>
      </c>
      <c r="C2000" s="8" t="s">
        <v>1648</v>
      </c>
      <c r="D2000" s="9">
        <f t="shared" si="93"/>
        <v>284</v>
      </c>
      <c r="E2000" s="9">
        <f>LOOKUP(C2000,$X$3:$AA$4)</f>
        <v>200</v>
      </c>
      <c r="F2000" s="16">
        <f>INDEX($J$3:$N$7,MATCH(B2000,$J$3:$J$7,0),MATCH(C2000,$J$3:$N$3,0))</f>
        <v>0.05</v>
      </c>
      <c r="G2000" s="9">
        <f t="shared" si="94"/>
        <v>190</v>
      </c>
      <c r="H2000" s="9">
        <f>G2000*D2000</f>
        <v>53960</v>
      </c>
      <c r="I2000" s="22"/>
      <c r="P2000" s="1" t="str">
        <f t="shared" si="95"/>
        <v>39112DelhiChair</v>
      </c>
      <c r="Q2000" s="1">
        <v>39112</v>
      </c>
      <c r="R2000" s="1" t="s">
        <v>1646</v>
      </c>
      <c r="S2000" s="1" t="s">
        <v>1651</v>
      </c>
      <c r="T2000">
        <v>383</v>
      </c>
    </row>
    <row r="2001" spans="1:20" x14ac:dyDescent="0.3">
      <c r="A2001" s="8">
        <v>39187</v>
      </c>
      <c r="B2001" s="8" t="s">
        <v>1654</v>
      </c>
      <c r="C2001" s="8" t="s">
        <v>1649</v>
      </c>
      <c r="D2001" s="9">
        <f t="shared" si="93"/>
        <v>467</v>
      </c>
      <c r="E2001" s="9">
        <f>LOOKUP(C2001,$X$3:$AA$4)</f>
        <v>10</v>
      </c>
      <c r="F2001" s="16">
        <f>INDEX($J$3:$N$7,MATCH(B2001,$J$3:$J$7,0),MATCH(C2001,$J$3:$N$3,0))</f>
        <v>0.06</v>
      </c>
      <c r="G2001" s="9">
        <f t="shared" si="94"/>
        <v>9.3999999999999986</v>
      </c>
      <c r="H2001" s="9">
        <f>G2001*D2001</f>
        <v>4389.7999999999993</v>
      </c>
      <c r="I2001" s="22"/>
      <c r="P2001" s="1" t="str">
        <f t="shared" si="95"/>
        <v>39184MumbaiChair</v>
      </c>
      <c r="Q2001" s="1">
        <v>39184</v>
      </c>
      <c r="R2001" s="1" t="s">
        <v>1647</v>
      </c>
      <c r="S2001" s="1" t="s">
        <v>1651</v>
      </c>
      <c r="T2001">
        <v>178</v>
      </c>
    </row>
    <row r="2002" spans="1:20" x14ac:dyDescent="0.3">
      <c r="A2002" s="8">
        <v>39187</v>
      </c>
      <c r="B2002" s="8" t="s">
        <v>1654</v>
      </c>
      <c r="C2002" s="8" t="s">
        <v>1650</v>
      </c>
      <c r="D2002" s="9">
        <f t="shared" si="93"/>
        <v>473</v>
      </c>
      <c r="E2002" s="9">
        <f>LOOKUP(C2002,$X$3:$AA$4)</f>
        <v>500</v>
      </c>
      <c r="F2002" s="16">
        <f>INDEX($J$3:$N$7,MATCH(B2002,$J$3:$J$7,0),MATCH(C2002,$J$3:$N$3,0))</f>
        <v>0.25</v>
      </c>
      <c r="G2002" s="9">
        <f t="shared" si="94"/>
        <v>375</v>
      </c>
      <c r="H2002" s="9">
        <f>G2002*D2002</f>
        <v>177375</v>
      </c>
      <c r="I2002" s="22"/>
      <c r="P2002" s="1" t="str">
        <f t="shared" si="95"/>
        <v>39147MumbaiLaptop</v>
      </c>
      <c r="Q2002" s="1">
        <v>39147</v>
      </c>
      <c r="R2002" s="1" t="s">
        <v>1647</v>
      </c>
      <c r="S2002" s="1" t="s">
        <v>1648</v>
      </c>
      <c r="T2002">
        <v>383</v>
      </c>
    </row>
    <row r="2003" spans="1:20" x14ac:dyDescent="0.3">
      <c r="A2003" s="8">
        <v>39187</v>
      </c>
      <c r="B2003" s="8" t="s">
        <v>1654</v>
      </c>
      <c r="C2003" s="8" t="s">
        <v>1651</v>
      </c>
      <c r="D2003" s="9">
        <f t="shared" si="93"/>
        <v>226</v>
      </c>
      <c r="E2003" s="9">
        <f>LOOKUP(C2003,$X$3:$AA$4)</f>
        <v>10</v>
      </c>
      <c r="F2003" s="16">
        <f>INDEX($J$3:$N$7,MATCH(B2003,$J$3:$J$7,0),MATCH(C2003,$J$3:$N$3,0))</f>
        <v>0.4</v>
      </c>
      <c r="G2003" s="9">
        <f t="shared" si="94"/>
        <v>6</v>
      </c>
      <c r="H2003" s="9">
        <f>G2003*D2003</f>
        <v>1356</v>
      </c>
      <c r="I2003" s="22"/>
      <c r="P2003" s="1" t="str">
        <f t="shared" si="95"/>
        <v>39151JaipurChair</v>
      </c>
      <c r="Q2003" s="1">
        <v>39151</v>
      </c>
      <c r="R2003" s="1" t="s">
        <v>1653</v>
      </c>
      <c r="S2003" s="1" t="s">
        <v>1651</v>
      </c>
      <c r="T2003">
        <v>102</v>
      </c>
    </row>
    <row r="2004" spans="1:20" x14ac:dyDescent="0.3">
      <c r="A2004" s="8">
        <v>39188</v>
      </c>
      <c r="B2004" s="8" t="s">
        <v>1646</v>
      </c>
      <c r="C2004" s="8" t="s">
        <v>1648</v>
      </c>
      <c r="D2004" s="9">
        <f t="shared" si="93"/>
        <v>468</v>
      </c>
      <c r="E2004" s="9">
        <f>LOOKUP(C2004,$X$3:$AA$4)</f>
        <v>200</v>
      </c>
      <c r="F2004" s="16">
        <f>INDEX($J$3:$N$7,MATCH(B2004,$J$3:$J$7,0),MATCH(C2004,$J$3:$N$3,0))</f>
        <v>0.13</v>
      </c>
      <c r="G2004" s="9">
        <f t="shared" si="94"/>
        <v>174</v>
      </c>
      <c r="H2004" s="9">
        <f>G2004*D2004</f>
        <v>81432</v>
      </c>
      <c r="I2004" s="22"/>
      <c r="P2004" s="1" t="str">
        <f t="shared" si="95"/>
        <v>39064Agraiphone</v>
      </c>
      <c r="Q2004" s="1">
        <v>39064</v>
      </c>
      <c r="R2004" s="1" t="s">
        <v>1654</v>
      </c>
      <c r="S2004" s="1" t="s">
        <v>1650</v>
      </c>
      <c r="T2004">
        <v>271</v>
      </c>
    </row>
    <row r="2005" spans="1:20" x14ac:dyDescent="0.3">
      <c r="A2005" s="8">
        <v>39188</v>
      </c>
      <c r="B2005" s="8" t="s">
        <v>1646</v>
      </c>
      <c r="C2005" s="8" t="s">
        <v>1649</v>
      </c>
      <c r="D2005" s="9">
        <f t="shared" si="93"/>
        <v>350</v>
      </c>
      <c r="E2005" s="9">
        <f>LOOKUP(C2005,$X$3:$AA$4)</f>
        <v>10</v>
      </c>
      <c r="F2005" s="16">
        <f>INDEX($J$3:$N$7,MATCH(B2005,$J$3:$J$7,0),MATCH(C2005,$J$3:$N$3,0))</f>
        <v>0.09</v>
      </c>
      <c r="G2005" s="9">
        <f t="shared" si="94"/>
        <v>9.1</v>
      </c>
      <c r="H2005" s="9">
        <f>G2005*D2005</f>
        <v>3185</v>
      </c>
      <c r="I2005" s="22"/>
      <c r="P2005" s="1" t="str">
        <f t="shared" si="95"/>
        <v>39122DelhiLaptop</v>
      </c>
      <c r="Q2005" s="1">
        <v>39122</v>
      </c>
      <c r="R2005" s="1" t="s">
        <v>1646</v>
      </c>
      <c r="S2005" s="1" t="s">
        <v>1648</v>
      </c>
      <c r="T2005">
        <v>472</v>
      </c>
    </row>
    <row r="2006" spans="1:20" x14ac:dyDescent="0.3">
      <c r="A2006" s="8">
        <v>39188</v>
      </c>
      <c r="B2006" s="8" t="s">
        <v>1646</v>
      </c>
      <c r="C2006" s="8" t="s">
        <v>1650</v>
      </c>
      <c r="D2006" s="9">
        <f t="shared" si="93"/>
        <v>449</v>
      </c>
      <c r="E2006" s="9">
        <f>LOOKUP(C2006,$X$3:$AA$4)</f>
        <v>500</v>
      </c>
      <c r="F2006" s="16">
        <f>INDEX($J$3:$N$7,MATCH(B2006,$J$3:$J$7,0),MATCH(C2006,$J$3:$N$3,0))</f>
        <v>0.24</v>
      </c>
      <c r="G2006" s="9">
        <f t="shared" si="94"/>
        <v>380</v>
      </c>
      <c r="H2006" s="9">
        <f>G2006*D2006</f>
        <v>170620</v>
      </c>
      <c r="I2006" s="22"/>
      <c r="P2006" s="1" t="str">
        <f t="shared" si="95"/>
        <v>39110JaipurBulb</v>
      </c>
      <c r="Q2006" s="1">
        <v>39110</v>
      </c>
      <c r="R2006" s="1" t="s">
        <v>1653</v>
      </c>
      <c r="S2006" s="1" t="s">
        <v>1649</v>
      </c>
      <c r="T2006">
        <v>429</v>
      </c>
    </row>
    <row r="2007" spans="1:20" x14ac:dyDescent="0.3">
      <c r="A2007" s="8">
        <v>39188</v>
      </c>
      <c r="B2007" s="8" t="s">
        <v>1646</v>
      </c>
      <c r="C2007" s="8" t="s">
        <v>1651</v>
      </c>
      <c r="D2007" s="9">
        <f t="shared" si="93"/>
        <v>230</v>
      </c>
      <c r="E2007" s="9">
        <f>LOOKUP(C2007,$X$3:$AA$4)</f>
        <v>10</v>
      </c>
      <c r="F2007" s="16">
        <f>INDEX($J$3:$N$7,MATCH(B2007,$J$3:$J$7,0),MATCH(C2007,$J$3:$N$3,0))</f>
        <v>0.33</v>
      </c>
      <c r="G2007" s="9">
        <f t="shared" si="94"/>
        <v>6.6999999999999993</v>
      </c>
      <c r="H2007" s="9">
        <f>G2007*D2007</f>
        <v>1540.9999999999998</v>
      </c>
      <c r="I2007" s="22"/>
      <c r="P2007" s="1" t="str">
        <f t="shared" si="95"/>
        <v>39118JaipurChair</v>
      </c>
      <c r="Q2007" s="1">
        <v>39118</v>
      </c>
      <c r="R2007" s="1" t="s">
        <v>1653</v>
      </c>
      <c r="S2007" s="1" t="s">
        <v>1651</v>
      </c>
      <c r="T2007">
        <v>363</v>
      </c>
    </row>
    <row r="2008" spans="1:20" x14ac:dyDescent="0.3">
      <c r="A2008" s="8">
        <v>39188</v>
      </c>
      <c r="B2008" s="8" t="s">
        <v>1647</v>
      </c>
      <c r="C2008" s="8" t="s">
        <v>1648</v>
      </c>
      <c r="D2008" s="9">
        <f t="shared" si="93"/>
        <v>426</v>
      </c>
      <c r="E2008" s="9">
        <f>LOOKUP(C2008,$X$3:$AA$4)</f>
        <v>200</v>
      </c>
      <c r="F2008" s="16">
        <f>INDEX($J$3:$N$7,MATCH(B2008,$J$3:$J$7,0),MATCH(C2008,$J$3:$N$3,0))</f>
        <v>0.1</v>
      </c>
      <c r="G2008" s="9">
        <f t="shared" si="94"/>
        <v>180</v>
      </c>
      <c r="H2008" s="9">
        <f>G2008*D2008</f>
        <v>76680</v>
      </c>
      <c r="I2008" s="22"/>
      <c r="P2008" s="1" t="str">
        <f t="shared" si="95"/>
        <v>39141MumbaiBulb</v>
      </c>
      <c r="Q2008" s="1">
        <v>39141</v>
      </c>
      <c r="R2008" s="1" t="s">
        <v>1647</v>
      </c>
      <c r="S2008" s="1" t="s">
        <v>1649</v>
      </c>
      <c r="T2008">
        <v>223</v>
      </c>
    </row>
    <row r="2009" spans="1:20" x14ac:dyDescent="0.3">
      <c r="A2009" s="8">
        <v>39188</v>
      </c>
      <c r="B2009" s="8" t="s">
        <v>1647</v>
      </c>
      <c r="C2009" s="8" t="s">
        <v>1649</v>
      </c>
      <c r="D2009" s="9">
        <f t="shared" si="93"/>
        <v>239</v>
      </c>
      <c r="E2009" s="9">
        <f>LOOKUP(C2009,$X$3:$AA$4)</f>
        <v>10</v>
      </c>
      <c r="F2009" s="16">
        <f>INDEX($J$3:$N$7,MATCH(B2009,$J$3:$J$7,0),MATCH(C2009,$J$3:$N$3,0))</f>
        <v>0.05</v>
      </c>
      <c r="G2009" s="9">
        <f t="shared" si="94"/>
        <v>9.5</v>
      </c>
      <c r="H2009" s="9">
        <f>G2009*D2009</f>
        <v>2270.5</v>
      </c>
      <c r="I2009" s="22"/>
      <c r="P2009" s="1" t="str">
        <f t="shared" si="95"/>
        <v>39140Jaipuriphone</v>
      </c>
      <c r="Q2009" s="1">
        <v>39140</v>
      </c>
      <c r="R2009" s="1" t="s">
        <v>1653</v>
      </c>
      <c r="S2009" s="1" t="s">
        <v>1650</v>
      </c>
      <c r="T2009">
        <v>205</v>
      </c>
    </row>
    <row r="2010" spans="1:20" x14ac:dyDescent="0.3">
      <c r="A2010" s="8">
        <v>39188</v>
      </c>
      <c r="B2010" s="8" t="s">
        <v>1647</v>
      </c>
      <c r="C2010" s="8" t="s">
        <v>1650</v>
      </c>
      <c r="D2010" s="9">
        <f t="shared" si="93"/>
        <v>343</v>
      </c>
      <c r="E2010" s="9">
        <f>LOOKUP(C2010,$X$3:$AA$4)</f>
        <v>500</v>
      </c>
      <c r="F2010" s="16">
        <f>INDEX($J$3:$N$7,MATCH(B2010,$J$3:$J$7,0),MATCH(C2010,$J$3:$N$3,0))</f>
        <v>0.2</v>
      </c>
      <c r="G2010" s="9">
        <f t="shared" si="94"/>
        <v>400</v>
      </c>
      <c r="H2010" s="9">
        <f>G2010*D2010</f>
        <v>137200</v>
      </c>
      <c r="I2010" s="22"/>
      <c r="P2010" s="1" t="str">
        <f t="shared" si="95"/>
        <v>39189Mumbaiiphone</v>
      </c>
      <c r="Q2010" s="1">
        <v>39189</v>
      </c>
      <c r="R2010" s="1" t="s">
        <v>1647</v>
      </c>
      <c r="S2010" s="1" t="s">
        <v>1650</v>
      </c>
      <c r="T2010">
        <v>464</v>
      </c>
    </row>
    <row r="2011" spans="1:20" x14ac:dyDescent="0.3">
      <c r="A2011" s="8">
        <v>39188</v>
      </c>
      <c r="B2011" s="8" t="s">
        <v>1647</v>
      </c>
      <c r="C2011" s="8" t="s">
        <v>1651</v>
      </c>
      <c r="D2011" s="9">
        <f t="shared" si="93"/>
        <v>233</v>
      </c>
      <c r="E2011" s="9">
        <f>LOOKUP(C2011,$X$3:$AA$4)</f>
        <v>10</v>
      </c>
      <c r="F2011" s="16">
        <f>INDEX($J$3:$N$7,MATCH(B2011,$J$3:$J$7,0),MATCH(C2011,$J$3:$N$3,0))</f>
        <v>0.4</v>
      </c>
      <c r="G2011" s="9">
        <f t="shared" si="94"/>
        <v>6</v>
      </c>
      <c r="H2011" s="9">
        <f>G2011*D2011</f>
        <v>1398</v>
      </c>
      <c r="I2011" s="22"/>
      <c r="P2011" s="1" t="str">
        <f t="shared" si="95"/>
        <v>39066MumbaiChair</v>
      </c>
      <c r="Q2011" s="1">
        <v>39066</v>
      </c>
      <c r="R2011" s="1" t="s">
        <v>1647</v>
      </c>
      <c r="S2011" s="1" t="s">
        <v>1651</v>
      </c>
      <c r="T2011">
        <v>394</v>
      </c>
    </row>
    <row r="2012" spans="1:20" x14ac:dyDescent="0.3">
      <c r="A2012" s="8">
        <v>39188</v>
      </c>
      <c r="B2012" s="8" t="s">
        <v>1653</v>
      </c>
      <c r="C2012" s="8" t="s">
        <v>1648</v>
      </c>
      <c r="D2012" s="9">
        <f t="shared" si="93"/>
        <v>393</v>
      </c>
      <c r="E2012" s="9">
        <f>LOOKUP(C2012,$X$3:$AA$4)</f>
        <v>200</v>
      </c>
      <c r="F2012" s="16">
        <f>INDEX($J$3:$N$7,MATCH(B2012,$J$3:$J$7,0),MATCH(C2012,$J$3:$N$3,0))</f>
        <v>0.09</v>
      </c>
      <c r="G2012" s="9">
        <f t="shared" si="94"/>
        <v>182</v>
      </c>
      <c r="H2012" s="9">
        <f>G2012*D2012</f>
        <v>71526</v>
      </c>
      <c r="I2012" s="22"/>
      <c r="P2012" s="1" t="str">
        <f t="shared" si="95"/>
        <v>39104Agraiphone</v>
      </c>
      <c r="Q2012" s="1">
        <v>39104</v>
      </c>
      <c r="R2012" s="1" t="s">
        <v>1654</v>
      </c>
      <c r="S2012" s="1" t="s">
        <v>1650</v>
      </c>
      <c r="T2012">
        <v>177</v>
      </c>
    </row>
    <row r="2013" spans="1:20" x14ac:dyDescent="0.3">
      <c r="A2013" s="8">
        <v>39188</v>
      </c>
      <c r="B2013" s="8" t="s">
        <v>1653</v>
      </c>
      <c r="C2013" s="8" t="s">
        <v>1649</v>
      </c>
      <c r="D2013" s="9">
        <f t="shared" si="93"/>
        <v>400</v>
      </c>
      <c r="E2013" s="9">
        <f>LOOKUP(C2013,$X$3:$AA$4)</f>
        <v>10</v>
      </c>
      <c r="F2013" s="16">
        <f>INDEX($J$3:$N$7,MATCH(B2013,$J$3:$J$7,0),MATCH(C2013,$J$3:$N$3,0))</f>
        <v>0.08</v>
      </c>
      <c r="G2013" s="9">
        <f t="shared" si="94"/>
        <v>9.2000000000000011</v>
      </c>
      <c r="H2013" s="9">
        <f>G2013*D2013</f>
        <v>3680.0000000000005</v>
      </c>
      <c r="I2013" s="22"/>
      <c r="P2013" s="1" t="str">
        <f t="shared" si="95"/>
        <v>39134JaipurChair</v>
      </c>
      <c r="Q2013" s="1">
        <v>39134</v>
      </c>
      <c r="R2013" s="1" t="s">
        <v>1653</v>
      </c>
      <c r="S2013" s="1" t="s">
        <v>1651</v>
      </c>
      <c r="T2013">
        <v>498</v>
      </c>
    </row>
    <row r="2014" spans="1:20" x14ac:dyDescent="0.3">
      <c r="A2014" s="8">
        <v>39188</v>
      </c>
      <c r="B2014" s="8" t="s">
        <v>1653</v>
      </c>
      <c r="C2014" s="8" t="s">
        <v>1650</v>
      </c>
      <c r="D2014" s="9">
        <f t="shared" si="93"/>
        <v>410</v>
      </c>
      <c r="E2014" s="9">
        <f>LOOKUP(C2014,$X$3:$AA$4)</f>
        <v>500</v>
      </c>
      <c r="F2014" s="16">
        <f>INDEX($J$3:$N$7,MATCH(B2014,$J$3:$J$7,0),MATCH(C2014,$J$3:$N$3,0))</f>
        <v>0.2</v>
      </c>
      <c r="G2014" s="9">
        <f t="shared" si="94"/>
        <v>400</v>
      </c>
      <c r="H2014" s="9">
        <f>G2014*D2014</f>
        <v>164000</v>
      </c>
      <c r="I2014" s="22"/>
      <c r="P2014" s="1" t="str">
        <f t="shared" si="95"/>
        <v>39146DelhiBulb</v>
      </c>
      <c r="Q2014" s="1">
        <v>39146</v>
      </c>
      <c r="R2014" s="1" t="s">
        <v>1646</v>
      </c>
      <c r="S2014" s="1" t="s">
        <v>1649</v>
      </c>
      <c r="T2014">
        <v>458</v>
      </c>
    </row>
    <row r="2015" spans="1:20" x14ac:dyDescent="0.3">
      <c r="A2015" s="8">
        <v>39188</v>
      </c>
      <c r="B2015" s="8" t="s">
        <v>1653</v>
      </c>
      <c r="C2015" s="8" t="s">
        <v>1651</v>
      </c>
      <c r="D2015" s="9">
        <f t="shared" si="93"/>
        <v>104</v>
      </c>
      <c r="E2015" s="9">
        <f>LOOKUP(C2015,$X$3:$AA$4)</f>
        <v>10</v>
      </c>
      <c r="F2015" s="16">
        <f>INDEX($J$3:$N$7,MATCH(B2015,$J$3:$J$7,0),MATCH(C2015,$J$3:$N$3,0))</f>
        <v>0.36</v>
      </c>
      <c r="G2015" s="9">
        <f t="shared" si="94"/>
        <v>6.4</v>
      </c>
      <c r="H2015" s="9">
        <f>G2015*D2015</f>
        <v>665.6</v>
      </c>
      <c r="I2015" s="22"/>
      <c r="P2015" s="1" t="str">
        <f t="shared" si="95"/>
        <v>39191DelhiBulb</v>
      </c>
      <c r="Q2015" s="1">
        <v>39191</v>
      </c>
      <c r="R2015" s="1" t="s">
        <v>1646</v>
      </c>
      <c r="S2015" s="1" t="s">
        <v>1649</v>
      </c>
      <c r="T2015">
        <v>245</v>
      </c>
    </row>
    <row r="2016" spans="1:20" x14ac:dyDescent="0.3">
      <c r="A2016" s="8">
        <v>39188</v>
      </c>
      <c r="B2016" s="8" t="s">
        <v>1654</v>
      </c>
      <c r="C2016" s="8" t="s">
        <v>1648</v>
      </c>
      <c r="D2016" s="9">
        <f t="shared" si="93"/>
        <v>158</v>
      </c>
      <c r="E2016" s="9">
        <f>LOOKUP(C2016,$X$3:$AA$4)</f>
        <v>200</v>
      </c>
      <c r="F2016" s="16">
        <f>INDEX($J$3:$N$7,MATCH(B2016,$J$3:$J$7,0),MATCH(C2016,$J$3:$N$3,0))</f>
        <v>0.05</v>
      </c>
      <c r="G2016" s="9">
        <f t="shared" si="94"/>
        <v>190</v>
      </c>
      <c r="H2016" s="9">
        <f>G2016*D2016</f>
        <v>30020</v>
      </c>
      <c r="I2016" s="22"/>
      <c r="P2016" s="1" t="str">
        <f t="shared" si="95"/>
        <v>39087MumbaiBulb</v>
      </c>
      <c r="Q2016" s="1">
        <v>39087</v>
      </c>
      <c r="R2016" s="1" t="s">
        <v>1647</v>
      </c>
      <c r="S2016" s="1" t="s">
        <v>1649</v>
      </c>
      <c r="T2016">
        <v>164</v>
      </c>
    </row>
    <row r="2017" spans="1:20" x14ac:dyDescent="0.3">
      <c r="A2017" s="8">
        <v>39188</v>
      </c>
      <c r="B2017" s="8" t="s">
        <v>1654</v>
      </c>
      <c r="C2017" s="8" t="s">
        <v>1649</v>
      </c>
      <c r="D2017" s="9">
        <f t="shared" si="93"/>
        <v>218</v>
      </c>
      <c r="E2017" s="9">
        <f>LOOKUP(C2017,$X$3:$AA$4)</f>
        <v>10</v>
      </c>
      <c r="F2017" s="16">
        <f>INDEX($J$3:$N$7,MATCH(B2017,$J$3:$J$7,0),MATCH(C2017,$J$3:$N$3,0))</f>
        <v>0.06</v>
      </c>
      <c r="G2017" s="9">
        <f t="shared" si="94"/>
        <v>9.3999999999999986</v>
      </c>
      <c r="H2017" s="9">
        <f>G2017*D2017</f>
        <v>2049.1999999999998</v>
      </c>
      <c r="I2017" s="22"/>
      <c r="P2017" s="1" t="str">
        <f t="shared" si="95"/>
        <v>39089Delhiiphone</v>
      </c>
      <c r="Q2017" s="1">
        <v>39089</v>
      </c>
      <c r="R2017" s="1" t="s">
        <v>1646</v>
      </c>
      <c r="S2017" s="1" t="s">
        <v>1650</v>
      </c>
      <c r="T2017">
        <v>139</v>
      </c>
    </row>
    <row r="2018" spans="1:20" x14ac:dyDescent="0.3">
      <c r="A2018" s="8">
        <v>39188</v>
      </c>
      <c r="B2018" s="8" t="s">
        <v>1654</v>
      </c>
      <c r="C2018" s="8" t="s">
        <v>1650</v>
      </c>
      <c r="D2018" s="9">
        <f t="shared" si="93"/>
        <v>314</v>
      </c>
      <c r="E2018" s="9">
        <f>LOOKUP(C2018,$X$3:$AA$4)</f>
        <v>500</v>
      </c>
      <c r="F2018" s="16">
        <f>INDEX($J$3:$N$7,MATCH(B2018,$J$3:$J$7,0),MATCH(C2018,$J$3:$N$3,0))</f>
        <v>0.25</v>
      </c>
      <c r="G2018" s="9">
        <f t="shared" si="94"/>
        <v>375</v>
      </c>
      <c r="H2018" s="9">
        <f>G2018*D2018</f>
        <v>117750</v>
      </c>
      <c r="I2018" s="22"/>
      <c r="P2018" s="1" t="str">
        <f t="shared" si="95"/>
        <v>39142DelhiBulb</v>
      </c>
      <c r="Q2018" s="1">
        <v>39142</v>
      </c>
      <c r="R2018" s="1" t="s">
        <v>1646</v>
      </c>
      <c r="S2018" s="1" t="s">
        <v>1649</v>
      </c>
      <c r="T2018">
        <v>492</v>
      </c>
    </row>
    <row r="2019" spans="1:20" x14ac:dyDescent="0.3">
      <c r="A2019" s="8">
        <v>39188</v>
      </c>
      <c r="B2019" s="8" t="s">
        <v>1654</v>
      </c>
      <c r="C2019" s="8" t="s">
        <v>1651</v>
      </c>
      <c r="D2019" s="9">
        <f t="shared" si="93"/>
        <v>193</v>
      </c>
      <c r="E2019" s="9">
        <f>LOOKUP(C2019,$X$3:$AA$4)</f>
        <v>10</v>
      </c>
      <c r="F2019" s="16">
        <f>INDEX($J$3:$N$7,MATCH(B2019,$J$3:$J$7,0),MATCH(C2019,$J$3:$N$3,0))</f>
        <v>0.4</v>
      </c>
      <c r="G2019" s="9">
        <f t="shared" si="94"/>
        <v>6</v>
      </c>
      <c r="H2019" s="9">
        <f>G2019*D2019</f>
        <v>1158</v>
      </c>
      <c r="I2019" s="22"/>
      <c r="P2019" s="1" t="str">
        <f t="shared" si="95"/>
        <v>39069AgraBulb</v>
      </c>
      <c r="Q2019" s="1">
        <v>39069</v>
      </c>
      <c r="R2019" s="1" t="s">
        <v>1654</v>
      </c>
      <c r="S2019" s="1" t="s">
        <v>1649</v>
      </c>
      <c r="T2019">
        <v>309</v>
      </c>
    </row>
    <row r="2020" spans="1:20" x14ac:dyDescent="0.3">
      <c r="A2020" s="8">
        <v>39189</v>
      </c>
      <c r="B2020" s="8" t="s">
        <v>1646</v>
      </c>
      <c r="C2020" s="8" t="s">
        <v>1648</v>
      </c>
      <c r="D2020" s="9">
        <f t="shared" si="93"/>
        <v>190</v>
      </c>
      <c r="E2020" s="9">
        <f>LOOKUP(C2020,$X$3:$AA$4)</f>
        <v>200</v>
      </c>
      <c r="F2020" s="16">
        <f>INDEX($J$3:$N$7,MATCH(B2020,$J$3:$J$7,0),MATCH(C2020,$J$3:$N$3,0))</f>
        <v>0.13</v>
      </c>
      <c r="G2020" s="9">
        <f t="shared" si="94"/>
        <v>174</v>
      </c>
      <c r="H2020" s="9">
        <f>G2020*D2020</f>
        <v>33060</v>
      </c>
      <c r="I2020" s="22"/>
      <c r="P2020" s="1" t="str">
        <f t="shared" si="95"/>
        <v>39148Agraiphone</v>
      </c>
      <c r="Q2020" s="1">
        <v>39148</v>
      </c>
      <c r="R2020" s="1" t="s">
        <v>1654</v>
      </c>
      <c r="S2020" s="1" t="s">
        <v>1650</v>
      </c>
      <c r="T2020">
        <v>497</v>
      </c>
    </row>
    <row r="2021" spans="1:20" x14ac:dyDescent="0.3">
      <c r="A2021" s="8">
        <v>39189</v>
      </c>
      <c r="B2021" s="8" t="s">
        <v>1646</v>
      </c>
      <c r="C2021" s="8" t="s">
        <v>1649</v>
      </c>
      <c r="D2021" s="9">
        <f t="shared" si="93"/>
        <v>121</v>
      </c>
      <c r="E2021" s="9">
        <f>LOOKUP(C2021,$X$3:$AA$4)</f>
        <v>10</v>
      </c>
      <c r="F2021" s="16">
        <f>INDEX($J$3:$N$7,MATCH(B2021,$J$3:$J$7,0),MATCH(C2021,$J$3:$N$3,0))</f>
        <v>0.09</v>
      </c>
      <c r="G2021" s="9">
        <f t="shared" si="94"/>
        <v>9.1</v>
      </c>
      <c r="H2021" s="9">
        <f>G2021*D2021</f>
        <v>1101.0999999999999</v>
      </c>
      <c r="I2021" s="22"/>
      <c r="P2021" s="1" t="str">
        <f t="shared" si="95"/>
        <v>39157JaipurChair</v>
      </c>
      <c r="Q2021" s="1">
        <v>39157</v>
      </c>
      <c r="R2021" s="1" t="s">
        <v>1653</v>
      </c>
      <c r="S2021" s="1" t="s">
        <v>1651</v>
      </c>
      <c r="T2021">
        <v>475</v>
      </c>
    </row>
    <row r="2022" spans="1:20" x14ac:dyDescent="0.3">
      <c r="A2022" s="8">
        <v>39189</v>
      </c>
      <c r="B2022" s="8" t="s">
        <v>1646</v>
      </c>
      <c r="C2022" s="8" t="s">
        <v>1650</v>
      </c>
      <c r="D2022" s="9">
        <f t="shared" si="93"/>
        <v>214</v>
      </c>
      <c r="E2022" s="9">
        <f>LOOKUP(C2022,$X$3:$AA$4)</f>
        <v>500</v>
      </c>
      <c r="F2022" s="16">
        <f>INDEX($J$3:$N$7,MATCH(B2022,$J$3:$J$7,0),MATCH(C2022,$J$3:$N$3,0))</f>
        <v>0.24</v>
      </c>
      <c r="G2022" s="9">
        <f t="shared" si="94"/>
        <v>380</v>
      </c>
      <c r="H2022" s="9">
        <f>G2022*D2022</f>
        <v>81320</v>
      </c>
      <c r="I2022" s="22"/>
      <c r="P2022" s="1" t="str">
        <f t="shared" si="95"/>
        <v>39092JaipurChair</v>
      </c>
      <c r="Q2022" s="1">
        <v>39092</v>
      </c>
      <c r="R2022" s="1" t="s">
        <v>1653</v>
      </c>
      <c r="S2022" s="1" t="s">
        <v>1651</v>
      </c>
      <c r="T2022">
        <v>349</v>
      </c>
    </row>
    <row r="2023" spans="1:20" x14ac:dyDescent="0.3">
      <c r="A2023" s="8">
        <v>39189</v>
      </c>
      <c r="B2023" s="8" t="s">
        <v>1646</v>
      </c>
      <c r="C2023" s="8" t="s">
        <v>1651</v>
      </c>
      <c r="D2023" s="9">
        <f t="shared" si="93"/>
        <v>331</v>
      </c>
      <c r="E2023" s="9">
        <f>LOOKUP(C2023,$X$3:$AA$4)</f>
        <v>10</v>
      </c>
      <c r="F2023" s="16">
        <f>INDEX($J$3:$N$7,MATCH(B2023,$J$3:$J$7,0),MATCH(C2023,$J$3:$N$3,0))</f>
        <v>0.33</v>
      </c>
      <c r="G2023" s="9">
        <f t="shared" si="94"/>
        <v>6.6999999999999993</v>
      </c>
      <c r="H2023" s="9">
        <f>G2023*D2023</f>
        <v>2217.6999999999998</v>
      </c>
      <c r="I2023" s="22"/>
      <c r="P2023" s="1" t="str">
        <f t="shared" si="95"/>
        <v>39063JaipurChair</v>
      </c>
      <c r="Q2023" s="1">
        <v>39063</v>
      </c>
      <c r="R2023" t="s">
        <v>1653</v>
      </c>
      <c r="S2023" t="s">
        <v>1651</v>
      </c>
      <c r="T2023">
        <v>305</v>
      </c>
    </row>
    <row r="2024" spans="1:20" x14ac:dyDescent="0.3">
      <c r="A2024" s="8">
        <v>39189</v>
      </c>
      <c r="B2024" s="8" t="s">
        <v>1647</v>
      </c>
      <c r="C2024" s="8" t="s">
        <v>1648</v>
      </c>
      <c r="D2024" s="9">
        <f t="shared" si="93"/>
        <v>208</v>
      </c>
      <c r="E2024" s="9">
        <f>LOOKUP(C2024,$X$3:$AA$4)</f>
        <v>200</v>
      </c>
      <c r="F2024" s="16">
        <f>INDEX($J$3:$N$7,MATCH(B2024,$J$3:$J$7,0),MATCH(C2024,$J$3:$N$3,0))</f>
        <v>0.1</v>
      </c>
      <c r="G2024" s="9">
        <f t="shared" si="94"/>
        <v>180</v>
      </c>
      <c r="H2024" s="9">
        <f>G2024*D2024</f>
        <v>37440</v>
      </c>
      <c r="I2024" s="22"/>
      <c r="P2024" s="1" t="str">
        <f t="shared" si="95"/>
        <v>39076AgraChair</v>
      </c>
      <c r="Q2024" s="1">
        <v>39076</v>
      </c>
      <c r="R2024" s="1" t="s">
        <v>1654</v>
      </c>
      <c r="S2024" s="1" t="s">
        <v>1651</v>
      </c>
      <c r="T2024">
        <v>334</v>
      </c>
    </row>
    <row r="2025" spans="1:20" x14ac:dyDescent="0.3">
      <c r="A2025" s="8">
        <v>39189</v>
      </c>
      <c r="B2025" s="8" t="s">
        <v>1647</v>
      </c>
      <c r="C2025" s="8" t="s">
        <v>1649</v>
      </c>
      <c r="D2025" s="9">
        <f t="shared" si="93"/>
        <v>201</v>
      </c>
      <c r="E2025" s="9">
        <f>LOOKUP(C2025,$X$3:$AA$4)</f>
        <v>10</v>
      </c>
      <c r="F2025" s="16">
        <f>INDEX($J$3:$N$7,MATCH(B2025,$J$3:$J$7,0),MATCH(C2025,$J$3:$N$3,0))</f>
        <v>0.05</v>
      </c>
      <c r="G2025" s="9">
        <f t="shared" si="94"/>
        <v>9.5</v>
      </c>
      <c r="H2025" s="9">
        <f>G2025*D2025</f>
        <v>1909.5</v>
      </c>
      <c r="I2025" s="22"/>
      <c r="P2025" s="1" t="str">
        <f t="shared" si="95"/>
        <v>39155AgraChair</v>
      </c>
      <c r="Q2025" s="1">
        <v>39155</v>
      </c>
      <c r="R2025" s="1" t="s">
        <v>1654</v>
      </c>
      <c r="S2025" s="1" t="s">
        <v>1651</v>
      </c>
      <c r="T2025">
        <v>450</v>
      </c>
    </row>
    <row r="2026" spans="1:20" x14ac:dyDescent="0.3">
      <c r="A2026" s="8">
        <v>39189</v>
      </c>
      <c r="B2026" s="8" t="s">
        <v>1647</v>
      </c>
      <c r="C2026" s="8" t="s">
        <v>1650</v>
      </c>
      <c r="D2026" s="9">
        <f t="shared" si="93"/>
        <v>464</v>
      </c>
      <c r="E2026" s="9">
        <f>LOOKUP(C2026,$X$3:$AA$4)</f>
        <v>500</v>
      </c>
      <c r="F2026" s="16">
        <f>INDEX($J$3:$N$7,MATCH(B2026,$J$3:$J$7,0),MATCH(C2026,$J$3:$N$3,0))</f>
        <v>0.2</v>
      </c>
      <c r="G2026" s="9">
        <f t="shared" si="94"/>
        <v>400</v>
      </c>
      <c r="H2026" s="9">
        <f>G2026*D2026</f>
        <v>185600</v>
      </c>
      <c r="I2026" s="22"/>
      <c r="P2026" s="1" t="str">
        <f t="shared" si="95"/>
        <v>39157MumbaiLaptop</v>
      </c>
      <c r="Q2026" s="1">
        <v>39157</v>
      </c>
      <c r="R2026" s="1" t="s">
        <v>1647</v>
      </c>
      <c r="S2026" s="1" t="s">
        <v>1648</v>
      </c>
      <c r="T2026">
        <v>135</v>
      </c>
    </row>
    <row r="2027" spans="1:20" x14ac:dyDescent="0.3">
      <c r="A2027" s="8">
        <v>39189</v>
      </c>
      <c r="B2027" s="8" t="s">
        <v>1647</v>
      </c>
      <c r="C2027" s="8" t="s">
        <v>1651</v>
      </c>
      <c r="D2027" s="9">
        <f t="shared" si="93"/>
        <v>442</v>
      </c>
      <c r="E2027" s="9">
        <f>LOOKUP(C2027,$X$3:$AA$4)</f>
        <v>10</v>
      </c>
      <c r="F2027" s="16">
        <f>INDEX($J$3:$N$7,MATCH(B2027,$J$3:$J$7,0),MATCH(C2027,$J$3:$N$3,0))</f>
        <v>0.4</v>
      </c>
      <c r="G2027" s="9">
        <f t="shared" si="94"/>
        <v>6</v>
      </c>
      <c r="H2027" s="9">
        <f>G2027*D2027</f>
        <v>2652</v>
      </c>
      <c r="I2027" s="22"/>
      <c r="P2027" s="1" t="str">
        <f t="shared" si="95"/>
        <v>39161MumbaiLaptop</v>
      </c>
      <c r="Q2027" s="1">
        <v>39161</v>
      </c>
      <c r="R2027" s="1" t="s">
        <v>1647</v>
      </c>
      <c r="S2027" s="1" t="s">
        <v>1648</v>
      </c>
      <c r="T2027">
        <v>296</v>
      </c>
    </row>
    <row r="2028" spans="1:20" x14ac:dyDescent="0.3">
      <c r="A2028" s="8">
        <v>39189</v>
      </c>
      <c r="B2028" s="8" t="s">
        <v>1653</v>
      </c>
      <c r="C2028" s="8" t="s">
        <v>1648</v>
      </c>
      <c r="D2028" s="9">
        <f t="shared" si="93"/>
        <v>119</v>
      </c>
      <c r="E2028" s="9">
        <f>LOOKUP(C2028,$X$3:$AA$4)</f>
        <v>200</v>
      </c>
      <c r="F2028" s="16">
        <f>INDEX($J$3:$N$7,MATCH(B2028,$J$3:$J$7,0),MATCH(C2028,$J$3:$N$3,0))</f>
        <v>0.09</v>
      </c>
      <c r="G2028" s="9">
        <f t="shared" si="94"/>
        <v>182</v>
      </c>
      <c r="H2028" s="9">
        <f>G2028*D2028</f>
        <v>21658</v>
      </c>
      <c r="I2028" s="22"/>
      <c r="P2028" s="1" t="str">
        <f t="shared" si="95"/>
        <v>39084MumbaiLaptop</v>
      </c>
      <c r="Q2028" s="1">
        <v>39084</v>
      </c>
      <c r="R2028" s="1" t="s">
        <v>1647</v>
      </c>
      <c r="S2028" s="1" t="s">
        <v>1648</v>
      </c>
      <c r="T2028">
        <v>356</v>
      </c>
    </row>
    <row r="2029" spans="1:20" x14ac:dyDescent="0.3">
      <c r="A2029" s="8">
        <v>39189</v>
      </c>
      <c r="B2029" s="8" t="s">
        <v>1653</v>
      </c>
      <c r="C2029" s="8" t="s">
        <v>1649</v>
      </c>
      <c r="D2029" s="9">
        <f t="shared" si="93"/>
        <v>174</v>
      </c>
      <c r="E2029" s="9">
        <f>LOOKUP(C2029,$X$3:$AA$4)</f>
        <v>10</v>
      </c>
      <c r="F2029" s="16">
        <f>INDEX($J$3:$N$7,MATCH(B2029,$J$3:$J$7,0),MATCH(C2029,$J$3:$N$3,0))</f>
        <v>0.08</v>
      </c>
      <c r="G2029" s="9">
        <f t="shared" si="94"/>
        <v>9.2000000000000011</v>
      </c>
      <c r="H2029" s="9">
        <f>G2029*D2029</f>
        <v>1600.8000000000002</v>
      </c>
      <c r="I2029" s="22"/>
      <c r="P2029" s="1" t="str">
        <f t="shared" si="95"/>
        <v>39143AgraLaptop</v>
      </c>
      <c r="Q2029" s="1">
        <v>39143</v>
      </c>
      <c r="R2029" s="1" t="s">
        <v>1654</v>
      </c>
      <c r="S2029" s="1" t="s">
        <v>1648</v>
      </c>
      <c r="T2029">
        <v>399</v>
      </c>
    </row>
    <row r="2030" spans="1:20" x14ac:dyDescent="0.3">
      <c r="A2030" s="8">
        <v>39189</v>
      </c>
      <c r="B2030" s="8" t="s">
        <v>1653</v>
      </c>
      <c r="C2030" s="8" t="s">
        <v>1650</v>
      </c>
      <c r="D2030" s="9">
        <f t="shared" si="93"/>
        <v>471</v>
      </c>
      <c r="E2030" s="9">
        <f>LOOKUP(C2030,$X$3:$AA$4)</f>
        <v>500</v>
      </c>
      <c r="F2030" s="16">
        <f>INDEX($J$3:$N$7,MATCH(B2030,$J$3:$J$7,0),MATCH(C2030,$J$3:$N$3,0))</f>
        <v>0.2</v>
      </c>
      <c r="G2030" s="9">
        <f t="shared" si="94"/>
        <v>400</v>
      </c>
      <c r="H2030" s="9">
        <f>G2030*D2030</f>
        <v>188400</v>
      </c>
      <c r="I2030" s="22"/>
      <c r="P2030" s="1" t="str">
        <f t="shared" si="95"/>
        <v>39160JaipurChair</v>
      </c>
      <c r="Q2030" s="1">
        <v>39160</v>
      </c>
      <c r="R2030" s="1" t="s">
        <v>1653</v>
      </c>
      <c r="S2030" s="1" t="s">
        <v>1651</v>
      </c>
      <c r="T2030">
        <v>282</v>
      </c>
    </row>
    <row r="2031" spans="1:20" x14ac:dyDescent="0.3">
      <c r="A2031" s="8">
        <v>39189</v>
      </c>
      <c r="B2031" s="8" t="s">
        <v>1653</v>
      </c>
      <c r="C2031" s="8" t="s">
        <v>1651</v>
      </c>
      <c r="D2031" s="9">
        <f t="shared" si="93"/>
        <v>220</v>
      </c>
      <c r="E2031" s="9">
        <f>LOOKUP(C2031,$X$3:$AA$4)</f>
        <v>10</v>
      </c>
      <c r="F2031" s="16">
        <f>INDEX($J$3:$N$7,MATCH(B2031,$J$3:$J$7,0),MATCH(C2031,$J$3:$N$3,0))</f>
        <v>0.36</v>
      </c>
      <c r="G2031" s="9">
        <f t="shared" si="94"/>
        <v>6.4</v>
      </c>
      <c r="H2031" s="9">
        <f>G2031*D2031</f>
        <v>1408</v>
      </c>
      <c r="I2031" s="22"/>
      <c r="P2031" s="1" t="str">
        <f t="shared" si="95"/>
        <v>39186Delhiiphone</v>
      </c>
      <c r="Q2031" s="1">
        <v>39186</v>
      </c>
      <c r="R2031" s="1" t="s">
        <v>1646</v>
      </c>
      <c r="S2031" s="1" t="s">
        <v>1650</v>
      </c>
      <c r="T2031">
        <v>353</v>
      </c>
    </row>
    <row r="2032" spans="1:20" x14ac:dyDescent="0.3">
      <c r="A2032" s="8">
        <v>39189</v>
      </c>
      <c r="B2032" s="8" t="s">
        <v>1654</v>
      </c>
      <c r="C2032" s="8" t="s">
        <v>1648</v>
      </c>
      <c r="D2032" s="9">
        <f t="shared" si="93"/>
        <v>323</v>
      </c>
      <c r="E2032" s="9">
        <f>LOOKUP(C2032,$X$3:$AA$4)</f>
        <v>200</v>
      </c>
      <c r="F2032" s="16">
        <f>INDEX($J$3:$N$7,MATCH(B2032,$J$3:$J$7,0),MATCH(C2032,$J$3:$N$3,0))</f>
        <v>0.05</v>
      </c>
      <c r="G2032" s="9">
        <f t="shared" si="94"/>
        <v>190</v>
      </c>
      <c r="H2032" s="9">
        <f>G2032*D2032</f>
        <v>61370</v>
      </c>
      <c r="I2032" s="22"/>
      <c r="P2032" s="1" t="str">
        <f t="shared" si="95"/>
        <v>39090DelhiLaptop</v>
      </c>
      <c r="Q2032" s="1">
        <v>39090</v>
      </c>
      <c r="R2032" s="1" t="s">
        <v>1646</v>
      </c>
      <c r="S2032" s="1" t="s">
        <v>1648</v>
      </c>
      <c r="T2032">
        <v>398</v>
      </c>
    </row>
    <row r="2033" spans="1:20" x14ac:dyDescent="0.3">
      <c r="A2033" s="8">
        <v>39189</v>
      </c>
      <c r="B2033" s="8" t="s">
        <v>1654</v>
      </c>
      <c r="C2033" s="8" t="s">
        <v>1649</v>
      </c>
      <c r="D2033" s="9">
        <f t="shared" si="93"/>
        <v>370</v>
      </c>
      <c r="E2033" s="9">
        <f>LOOKUP(C2033,$X$3:$AA$4)</f>
        <v>10</v>
      </c>
      <c r="F2033" s="16">
        <f>INDEX($J$3:$N$7,MATCH(B2033,$J$3:$J$7,0),MATCH(C2033,$J$3:$N$3,0))</f>
        <v>0.06</v>
      </c>
      <c r="G2033" s="9">
        <f t="shared" si="94"/>
        <v>9.3999999999999986</v>
      </c>
      <c r="H2033" s="9">
        <f>G2033*D2033</f>
        <v>3477.9999999999995</v>
      </c>
      <c r="I2033" s="22"/>
      <c r="P2033" s="1" t="str">
        <f t="shared" si="95"/>
        <v>39117DelhiBulb</v>
      </c>
      <c r="Q2033" s="1">
        <v>39117</v>
      </c>
      <c r="R2033" s="1" t="s">
        <v>1646</v>
      </c>
      <c r="S2033" s="1" t="s">
        <v>1649</v>
      </c>
      <c r="T2033">
        <v>467</v>
      </c>
    </row>
    <row r="2034" spans="1:20" x14ac:dyDescent="0.3">
      <c r="A2034" s="8">
        <v>39189</v>
      </c>
      <c r="B2034" s="8" t="s">
        <v>1654</v>
      </c>
      <c r="C2034" s="8" t="s">
        <v>1650</v>
      </c>
      <c r="D2034" s="9">
        <f t="shared" si="93"/>
        <v>213</v>
      </c>
      <c r="E2034" s="9">
        <f>LOOKUP(C2034,$X$3:$AA$4)</f>
        <v>500</v>
      </c>
      <c r="F2034" s="16">
        <f>INDEX($J$3:$N$7,MATCH(B2034,$J$3:$J$7,0),MATCH(C2034,$J$3:$N$3,0))</f>
        <v>0.25</v>
      </c>
      <c r="G2034" s="9">
        <f t="shared" si="94"/>
        <v>375</v>
      </c>
      <c r="H2034" s="9">
        <f>G2034*D2034</f>
        <v>79875</v>
      </c>
      <c r="I2034" s="22"/>
      <c r="P2034" s="1" t="str">
        <f t="shared" si="95"/>
        <v>39176DelhiChair</v>
      </c>
      <c r="Q2034" s="1">
        <v>39176</v>
      </c>
      <c r="R2034" s="1" t="s">
        <v>1646</v>
      </c>
      <c r="S2034" s="1" t="s">
        <v>1651</v>
      </c>
      <c r="T2034">
        <v>155</v>
      </c>
    </row>
    <row r="2035" spans="1:20" x14ac:dyDescent="0.3">
      <c r="A2035" s="8">
        <v>39189</v>
      </c>
      <c r="B2035" s="8" t="s">
        <v>1654</v>
      </c>
      <c r="C2035" s="8" t="s">
        <v>1651</v>
      </c>
      <c r="D2035" s="9">
        <f t="shared" si="93"/>
        <v>444</v>
      </c>
      <c r="E2035" s="9">
        <f>LOOKUP(C2035,$X$3:$AA$4)</f>
        <v>10</v>
      </c>
      <c r="F2035" s="16">
        <f>INDEX($J$3:$N$7,MATCH(B2035,$J$3:$J$7,0),MATCH(C2035,$J$3:$N$3,0))</f>
        <v>0.4</v>
      </c>
      <c r="G2035" s="9">
        <f t="shared" si="94"/>
        <v>6</v>
      </c>
      <c r="H2035" s="9">
        <f>G2035*D2035</f>
        <v>2664</v>
      </c>
      <c r="I2035" s="22"/>
      <c r="P2035" s="1" t="str">
        <f t="shared" si="95"/>
        <v>39066Delhiiphone</v>
      </c>
      <c r="Q2035" s="1">
        <v>39066</v>
      </c>
      <c r="R2035" s="1" t="s">
        <v>1646</v>
      </c>
      <c r="S2035" s="1" t="s">
        <v>1650</v>
      </c>
      <c r="T2035">
        <v>320</v>
      </c>
    </row>
    <row r="2036" spans="1:20" x14ac:dyDescent="0.3">
      <c r="A2036" s="8">
        <v>39190</v>
      </c>
      <c r="B2036" s="8" t="s">
        <v>1646</v>
      </c>
      <c r="C2036" s="8" t="s">
        <v>1648</v>
      </c>
      <c r="D2036" s="9">
        <f t="shared" si="93"/>
        <v>495</v>
      </c>
      <c r="E2036" s="9">
        <f>LOOKUP(C2036,$X$3:$AA$4)</f>
        <v>200</v>
      </c>
      <c r="F2036" s="16">
        <f>INDEX($J$3:$N$7,MATCH(B2036,$J$3:$J$7,0),MATCH(C2036,$J$3:$N$3,0))</f>
        <v>0.13</v>
      </c>
      <c r="G2036" s="9">
        <f t="shared" si="94"/>
        <v>174</v>
      </c>
      <c r="H2036" s="9">
        <f>G2036*D2036</f>
        <v>86130</v>
      </c>
      <c r="I2036" s="22"/>
      <c r="P2036" s="1" t="str">
        <f t="shared" si="95"/>
        <v>39080Delhiiphone</v>
      </c>
      <c r="Q2036" s="1">
        <v>39080</v>
      </c>
      <c r="R2036" s="1" t="s">
        <v>1646</v>
      </c>
      <c r="S2036" s="1" t="s">
        <v>1650</v>
      </c>
      <c r="T2036">
        <v>433</v>
      </c>
    </row>
    <row r="2037" spans="1:20" x14ac:dyDescent="0.3">
      <c r="A2037" s="8">
        <v>39190</v>
      </c>
      <c r="B2037" s="8" t="s">
        <v>1646</v>
      </c>
      <c r="C2037" s="8" t="s">
        <v>1649</v>
      </c>
      <c r="D2037" s="9">
        <f t="shared" si="93"/>
        <v>442</v>
      </c>
      <c r="E2037" s="9">
        <f>LOOKUP(C2037,$X$3:$AA$4)</f>
        <v>10</v>
      </c>
      <c r="F2037" s="16">
        <f>INDEX($J$3:$N$7,MATCH(B2037,$J$3:$J$7,0),MATCH(C2037,$J$3:$N$3,0))</f>
        <v>0.09</v>
      </c>
      <c r="G2037" s="9">
        <f t="shared" si="94"/>
        <v>9.1</v>
      </c>
      <c r="H2037" s="9">
        <f>G2037*D2037</f>
        <v>4022.2</v>
      </c>
      <c r="I2037" s="22"/>
      <c r="P2037" s="1" t="str">
        <f t="shared" si="95"/>
        <v>39086AgraChair</v>
      </c>
      <c r="Q2037" s="1">
        <v>39086</v>
      </c>
      <c r="R2037" s="1" t="s">
        <v>1654</v>
      </c>
      <c r="S2037" s="1" t="s">
        <v>1651</v>
      </c>
      <c r="T2037">
        <v>422</v>
      </c>
    </row>
    <row r="2038" spans="1:20" x14ac:dyDescent="0.3">
      <c r="A2038" s="8">
        <v>39190</v>
      </c>
      <c r="B2038" s="8" t="s">
        <v>1646</v>
      </c>
      <c r="C2038" s="8" t="s">
        <v>1650</v>
      </c>
      <c r="D2038" s="9">
        <f t="shared" si="93"/>
        <v>187</v>
      </c>
      <c r="E2038" s="9">
        <f>LOOKUP(C2038,$X$3:$AA$4)</f>
        <v>500</v>
      </c>
      <c r="F2038" s="16">
        <f>INDEX($J$3:$N$7,MATCH(B2038,$J$3:$J$7,0),MATCH(C2038,$J$3:$N$3,0))</f>
        <v>0.24</v>
      </c>
      <c r="G2038" s="9">
        <f t="shared" si="94"/>
        <v>380</v>
      </c>
      <c r="H2038" s="9">
        <f>G2038*D2038</f>
        <v>71060</v>
      </c>
      <c r="I2038" s="22"/>
      <c r="P2038" s="1" t="str">
        <f t="shared" si="95"/>
        <v>39090Mumbaiiphone</v>
      </c>
      <c r="Q2038" s="1">
        <v>39090</v>
      </c>
      <c r="R2038" s="1" t="s">
        <v>1647</v>
      </c>
      <c r="S2038" s="1" t="s">
        <v>1650</v>
      </c>
      <c r="T2038">
        <v>444</v>
      </c>
    </row>
    <row r="2039" spans="1:20" x14ac:dyDescent="0.3">
      <c r="A2039" s="8">
        <v>39190</v>
      </c>
      <c r="B2039" s="8" t="s">
        <v>1646</v>
      </c>
      <c r="C2039" s="8" t="s">
        <v>1651</v>
      </c>
      <c r="D2039" s="9">
        <f t="shared" si="93"/>
        <v>407</v>
      </c>
      <c r="E2039" s="9">
        <f>LOOKUP(C2039,$X$3:$AA$4)</f>
        <v>10</v>
      </c>
      <c r="F2039" s="16">
        <f>INDEX($J$3:$N$7,MATCH(B2039,$J$3:$J$7,0),MATCH(C2039,$J$3:$N$3,0))</f>
        <v>0.33</v>
      </c>
      <c r="G2039" s="9">
        <f t="shared" si="94"/>
        <v>6.6999999999999993</v>
      </c>
      <c r="H2039" s="9">
        <f>G2039*D2039</f>
        <v>2726.8999999999996</v>
      </c>
      <c r="I2039" s="22"/>
      <c r="P2039" s="1" t="str">
        <f t="shared" si="95"/>
        <v>39115DelhiLaptop</v>
      </c>
      <c r="Q2039" s="1">
        <v>39115</v>
      </c>
      <c r="R2039" s="1" t="s">
        <v>1646</v>
      </c>
      <c r="S2039" s="1" t="s">
        <v>1648</v>
      </c>
      <c r="T2039">
        <v>115</v>
      </c>
    </row>
    <row r="2040" spans="1:20" x14ac:dyDescent="0.3">
      <c r="A2040" s="8">
        <v>39190</v>
      </c>
      <c r="B2040" s="8" t="s">
        <v>1647</v>
      </c>
      <c r="C2040" s="8" t="s">
        <v>1648</v>
      </c>
      <c r="D2040" s="9">
        <f t="shared" si="93"/>
        <v>179</v>
      </c>
      <c r="E2040" s="9">
        <f>LOOKUP(C2040,$X$3:$AA$4)</f>
        <v>200</v>
      </c>
      <c r="F2040" s="16">
        <f>INDEX($J$3:$N$7,MATCH(B2040,$J$3:$J$7,0),MATCH(C2040,$J$3:$N$3,0))</f>
        <v>0.1</v>
      </c>
      <c r="G2040" s="9">
        <f t="shared" si="94"/>
        <v>180</v>
      </c>
      <c r="H2040" s="9">
        <f>G2040*D2040</f>
        <v>32220</v>
      </c>
      <c r="I2040" s="22"/>
      <c r="P2040" s="1" t="str">
        <f t="shared" si="95"/>
        <v>39118Agraiphone</v>
      </c>
      <c r="Q2040" s="1">
        <v>39118</v>
      </c>
      <c r="R2040" s="1" t="s">
        <v>1654</v>
      </c>
      <c r="S2040" s="1" t="s">
        <v>1650</v>
      </c>
      <c r="T2040">
        <v>422</v>
      </c>
    </row>
    <row r="2041" spans="1:20" x14ac:dyDescent="0.3">
      <c r="A2041" s="8">
        <v>39190</v>
      </c>
      <c r="B2041" s="8" t="s">
        <v>1647</v>
      </c>
      <c r="C2041" s="8" t="s">
        <v>1649</v>
      </c>
      <c r="D2041" s="9">
        <f t="shared" si="93"/>
        <v>430</v>
      </c>
      <c r="E2041" s="9">
        <f>LOOKUP(C2041,$X$3:$AA$4)</f>
        <v>10</v>
      </c>
      <c r="F2041" s="16">
        <f>INDEX($J$3:$N$7,MATCH(B2041,$J$3:$J$7,0),MATCH(C2041,$J$3:$N$3,0))</f>
        <v>0.05</v>
      </c>
      <c r="G2041" s="9">
        <f t="shared" si="94"/>
        <v>9.5</v>
      </c>
      <c r="H2041" s="9">
        <f>G2041*D2041</f>
        <v>4085</v>
      </c>
      <c r="I2041" s="22"/>
      <c r="P2041" s="1" t="str">
        <f t="shared" si="95"/>
        <v>39130Jaipuriphone</v>
      </c>
      <c r="Q2041" s="1">
        <v>39130</v>
      </c>
      <c r="R2041" s="1" t="s">
        <v>1653</v>
      </c>
      <c r="S2041" s="1" t="s">
        <v>1650</v>
      </c>
      <c r="T2041">
        <v>297</v>
      </c>
    </row>
    <row r="2042" spans="1:20" x14ac:dyDescent="0.3">
      <c r="A2042" s="8">
        <v>39190</v>
      </c>
      <c r="B2042" s="8" t="s">
        <v>1647</v>
      </c>
      <c r="C2042" s="8" t="s">
        <v>1650</v>
      </c>
      <c r="D2042" s="9">
        <f t="shared" si="93"/>
        <v>133</v>
      </c>
      <c r="E2042" s="9">
        <f>LOOKUP(C2042,$X$3:$AA$4)</f>
        <v>500</v>
      </c>
      <c r="F2042" s="16">
        <f>INDEX($J$3:$N$7,MATCH(B2042,$J$3:$J$7,0),MATCH(C2042,$J$3:$N$3,0))</f>
        <v>0.2</v>
      </c>
      <c r="G2042" s="9">
        <f t="shared" si="94"/>
        <v>400</v>
      </c>
      <c r="H2042" s="9">
        <f>G2042*D2042</f>
        <v>53200</v>
      </c>
      <c r="I2042" s="22"/>
      <c r="P2042" s="1" t="str">
        <f t="shared" si="95"/>
        <v>39145MumbaiChair</v>
      </c>
      <c r="Q2042" s="1">
        <v>39145</v>
      </c>
      <c r="R2042" s="1" t="s">
        <v>1647</v>
      </c>
      <c r="S2042" s="1" t="s">
        <v>1651</v>
      </c>
      <c r="T2042">
        <v>419</v>
      </c>
    </row>
    <row r="2043" spans="1:20" x14ac:dyDescent="0.3">
      <c r="A2043" s="8">
        <v>39190</v>
      </c>
      <c r="B2043" s="8" t="s">
        <v>1647</v>
      </c>
      <c r="C2043" s="8" t="s">
        <v>1651</v>
      </c>
      <c r="D2043" s="9">
        <f t="shared" si="93"/>
        <v>393</v>
      </c>
      <c r="E2043" s="9">
        <f>LOOKUP(C2043,$X$3:$AA$4)</f>
        <v>10</v>
      </c>
      <c r="F2043" s="16">
        <f>INDEX($J$3:$N$7,MATCH(B2043,$J$3:$J$7,0),MATCH(C2043,$J$3:$N$3,0))</f>
        <v>0.4</v>
      </c>
      <c r="G2043" s="9">
        <f t="shared" si="94"/>
        <v>6</v>
      </c>
      <c r="H2043" s="9">
        <f>G2043*D2043</f>
        <v>2358</v>
      </c>
      <c r="I2043" s="22"/>
      <c r="P2043" s="1" t="str">
        <f t="shared" si="95"/>
        <v>39101DelhiChair</v>
      </c>
      <c r="Q2043" s="1">
        <v>39101</v>
      </c>
      <c r="R2043" s="1" t="s">
        <v>1646</v>
      </c>
      <c r="S2043" s="1" t="s">
        <v>1651</v>
      </c>
      <c r="T2043">
        <v>423</v>
      </c>
    </row>
    <row r="2044" spans="1:20" x14ac:dyDescent="0.3">
      <c r="A2044" s="8">
        <v>39190</v>
      </c>
      <c r="B2044" s="8" t="s">
        <v>1653</v>
      </c>
      <c r="C2044" s="8" t="s">
        <v>1648</v>
      </c>
      <c r="D2044" s="9">
        <f t="shared" si="93"/>
        <v>199</v>
      </c>
      <c r="E2044" s="9">
        <f>LOOKUP(C2044,$X$3:$AA$4)</f>
        <v>200</v>
      </c>
      <c r="F2044" s="16">
        <f>INDEX($J$3:$N$7,MATCH(B2044,$J$3:$J$7,0),MATCH(C2044,$J$3:$N$3,0))</f>
        <v>0.09</v>
      </c>
      <c r="G2044" s="9">
        <f t="shared" si="94"/>
        <v>182</v>
      </c>
      <c r="H2044" s="9">
        <f>G2044*D2044</f>
        <v>36218</v>
      </c>
      <c r="I2044" s="22"/>
      <c r="P2044" s="1" t="str">
        <f t="shared" si="95"/>
        <v>39112AgraChair</v>
      </c>
      <c r="Q2044" s="1">
        <v>39112</v>
      </c>
      <c r="R2044" s="1" t="s">
        <v>1654</v>
      </c>
      <c r="S2044" s="1" t="s">
        <v>1651</v>
      </c>
      <c r="T2044">
        <v>273</v>
      </c>
    </row>
    <row r="2045" spans="1:20" x14ac:dyDescent="0.3">
      <c r="A2045" s="8">
        <v>39190</v>
      </c>
      <c r="B2045" s="8" t="s">
        <v>1653</v>
      </c>
      <c r="C2045" s="8" t="s">
        <v>1649</v>
      </c>
      <c r="D2045" s="9">
        <f t="shared" si="93"/>
        <v>328</v>
      </c>
      <c r="E2045" s="9">
        <f>LOOKUP(C2045,$X$3:$AA$4)</f>
        <v>10</v>
      </c>
      <c r="F2045" s="16">
        <f>INDEX($J$3:$N$7,MATCH(B2045,$J$3:$J$7,0),MATCH(C2045,$J$3:$N$3,0))</f>
        <v>0.08</v>
      </c>
      <c r="G2045" s="9">
        <f t="shared" si="94"/>
        <v>9.2000000000000011</v>
      </c>
      <c r="H2045" s="9">
        <f>G2045*D2045</f>
        <v>3017.6000000000004</v>
      </c>
      <c r="I2045" s="22"/>
      <c r="P2045" s="1" t="str">
        <f t="shared" si="95"/>
        <v>39132Agraiphone</v>
      </c>
      <c r="Q2045" s="1">
        <v>39132</v>
      </c>
      <c r="R2045" s="1" t="s">
        <v>1654</v>
      </c>
      <c r="S2045" s="1" t="s">
        <v>1650</v>
      </c>
      <c r="T2045">
        <v>349</v>
      </c>
    </row>
    <row r="2046" spans="1:20" x14ac:dyDescent="0.3">
      <c r="A2046" s="8">
        <v>39190</v>
      </c>
      <c r="B2046" s="8" t="s">
        <v>1653</v>
      </c>
      <c r="C2046" s="8" t="s">
        <v>1650</v>
      </c>
      <c r="D2046" s="9">
        <f t="shared" si="93"/>
        <v>314</v>
      </c>
      <c r="E2046" s="9">
        <f>LOOKUP(C2046,$X$3:$AA$4)</f>
        <v>500</v>
      </c>
      <c r="F2046" s="16">
        <f>INDEX($J$3:$N$7,MATCH(B2046,$J$3:$J$7,0),MATCH(C2046,$J$3:$N$3,0))</f>
        <v>0.2</v>
      </c>
      <c r="G2046" s="9">
        <f t="shared" si="94"/>
        <v>400</v>
      </c>
      <c r="H2046" s="9">
        <f>G2046*D2046</f>
        <v>125600</v>
      </c>
      <c r="I2046" s="22"/>
      <c r="P2046" s="1" t="str">
        <f t="shared" si="95"/>
        <v>39137JaipurLaptop</v>
      </c>
      <c r="Q2046" s="1">
        <v>39137</v>
      </c>
      <c r="R2046" s="1" t="s">
        <v>1653</v>
      </c>
      <c r="S2046" s="1" t="s">
        <v>1648</v>
      </c>
      <c r="T2046">
        <v>399</v>
      </c>
    </row>
    <row r="2047" spans="1:20" x14ac:dyDescent="0.3">
      <c r="A2047" s="8">
        <v>39190</v>
      </c>
      <c r="B2047" s="8" t="s">
        <v>1653</v>
      </c>
      <c r="C2047" s="8" t="s">
        <v>1651</v>
      </c>
      <c r="D2047" s="9">
        <f t="shared" si="93"/>
        <v>105</v>
      </c>
      <c r="E2047" s="9">
        <f>LOOKUP(C2047,$X$3:$AA$4)</f>
        <v>10</v>
      </c>
      <c r="F2047" s="16">
        <f>INDEX($J$3:$N$7,MATCH(B2047,$J$3:$J$7,0),MATCH(C2047,$J$3:$N$3,0))</f>
        <v>0.36</v>
      </c>
      <c r="G2047" s="9">
        <f t="shared" si="94"/>
        <v>6.4</v>
      </c>
      <c r="H2047" s="9">
        <f>G2047*D2047</f>
        <v>672</v>
      </c>
      <c r="I2047" s="22"/>
      <c r="P2047" s="1" t="str">
        <f t="shared" si="95"/>
        <v>39139MumbaiBulb</v>
      </c>
      <c r="Q2047" s="1">
        <v>39139</v>
      </c>
      <c r="R2047" s="1" t="s">
        <v>1647</v>
      </c>
      <c r="S2047" s="1" t="s">
        <v>1649</v>
      </c>
      <c r="T2047">
        <v>338</v>
      </c>
    </row>
    <row r="2048" spans="1:20" x14ac:dyDescent="0.3">
      <c r="A2048" s="8">
        <v>39190</v>
      </c>
      <c r="B2048" s="8" t="s">
        <v>1654</v>
      </c>
      <c r="C2048" s="8" t="s">
        <v>1648</v>
      </c>
      <c r="D2048" s="9">
        <f t="shared" si="93"/>
        <v>145</v>
      </c>
      <c r="E2048" s="9">
        <f>LOOKUP(C2048,$X$3:$AA$4)</f>
        <v>200</v>
      </c>
      <c r="F2048" s="16">
        <f>INDEX($J$3:$N$7,MATCH(B2048,$J$3:$J$7,0),MATCH(C2048,$J$3:$N$3,0))</f>
        <v>0.05</v>
      </c>
      <c r="G2048" s="9">
        <f t="shared" si="94"/>
        <v>190</v>
      </c>
      <c r="H2048" s="9">
        <f>G2048*D2048</f>
        <v>27550</v>
      </c>
      <c r="I2048" s="22"/>
      <c r="P2048" s="1" t="str">
        <f t="shared" si="95"/>
        <v>39175DelhiChair</v>
      </c>
      <c r="Q2048" s="1">
        <v>39175</v>
      </c>
      <c r="R2048" s="1" t="s">
        <v>1646</v>
      </c>
      <c r="S2048" s="1" t="s">
        <v>1651</v>
      </c>
      <c r="T2048">
        <v>496</v>
      </c>
    </row>
    <row r="2049" spans="1:20" x14ac:dyDescent="0.3">
      <c r="A2049" s="8">
        <v>39190</v>
      </c>
      <c r="B2049" s="8" t="s">
        <v>1654</v>
      </c>
      <c r="C2049" s="8" t="s">
        <v>1649</v>
      </c>
      <c r="D2049" s="9">
        <f t="shared" si="93"/>
        <v>111</v>
      </c>
      <c r="E2049" s="9">
        <f>LOOKUP(C2049,$X$3:$AA$4)</f>
        <v>10</v>
      </c>
      <c r="F2049" s="16">
        <f>INDEX($J$3:$N$7,MATCH(B2049,$J$3:$J$7,0),MATCH(C2049,$J$3:$N$3,0))</f>
        <v>0.06</v>
      </c>
      <c r="G2049" s="9">
        <f t="shared" si="94"/>
        <v>9.3999999999999986</v>
      </c>
      <c r="H2049" s="9">
        <f>G2049*D2049</f>
        <v>1043.3999999999999</v>
      </c>
      <c r="I2049" s="22"/>
      <c r="P2049" s="1" t="str">
        <f t="shared" si="95"/>
        <v>39075JaipurBulb</v>
      </c>
      <c r="Q2049" s="1">
        <v>39075</v>
      </c>
      <c r="R2049" s="1" t="s">
        <v>1653</v>
      </c>
      <c r="S2049" s="1" t="s">
        <v>1649</v>
      </c>
      <c r="T2049">
        <v>281</v>
      </c>
    </row>
    <row r="2050" spans="1:20" x14ac:dyDescent="0.3">
      <c r="A2050" s="8">
        <v>39190</v>
      </c>
      <c r="B2050" s="8" t="s">
        <v>1654</v>
      </c>
      <c r="C2050" s="8" t="s">
        <v>1650</v>
      </c>
      <c r="D2050" s="9">
        <f t="shared" si="93"/>
        <v>235</v>
      </c>
      <c r="E2050" s="9">
        <f>LOOKUP(C2050,$X$3:$AA$4)</f>
        <v>500</v>
      </c>
      <c r="F2050" s="16">
        <f>INDEX($J$3:$N$7,MATCH(B2050,$J$3:$J$7,0),MATCH(C2050,$J$3:$N$3,0))</f>
        <v>0.25</v>
      </c>
      <c r="G2050" s="9">
        <f t="shared" si="94"/>
        <v>375</v>
      </c>
      <c r="H2050" s="9">
        <f>G2050*D2050</f>
        <v>88125</v>
      </c>
      <c r="I2050" s="22"/>
      <c r="P2050" s="1" t="str">
        <f t="shared" si="95"/>
        <v>39134Agraiphone</v>
      </c>
      <c r="Q2050" s="1">
        <v>39134</v>
      </c>
      <c r="R2050" s="1" t="s">
        <v>1654</v>
      </c>
      <c r="S2050" s="1" t="s">
        <v>1650</v>
      </c>
      <c r="T2050">
        <v>217</v>
      </c>
    </row>
    <row r="2051" spans="1:20" x14ac:dyDescent="0.3">
      <c r="A2051" s="8">
        <v>39190</v>
      </c>
      <c r="B2051" s="8" t="s">
        <v>1654</v>
      </c>
      <c r="C2051" s="8" t="s">
        <v>1651</v>
      </c>
      <c r="D2051" s="9">
        <f t="shared" si="93"/>
        <v>115</v>
      </c>
      <c r="E2051" s="9">
        <f>LOOKUP(C2051,$X$3:$AA$4)</f>
        <v>10</v>
      </c>
      <c r="F2051" s="16">
        <f>INDEX($J$3:$N$7,MATCH(B2051,$J$3:$J$7,0),MATCH(C2051,$J$3:$N$3,0))</f>
        <v>0.4</v>
      </c>
      <c r="G2051" s="9">
        <f t="shared" si="94"/>
        <v>6</v>
      </c>
      <c r="H2051" s="9">
        <f>G2051*D2051</f>
        <v>690</v>
      </c>
      <c r="I2051" s="22"/>
      <c r="P2051" s="1" t="str">
        <f t="shared" si="95"/>
        <v>39170JaipurBulb</v>
      </c>
      <c r="Q2051" s="1">
        <v>39170</v>
      </c>
      <c r="R2051" s="1" t="s">
        <v>1653</v>
      </c>
      <c r="S2051" s="1" t="s">
        <v>1649</v>
      </c>
      <c r="T2051">
        <v>233</v>
      </c>
    </row>
    <row r="2052" spans="1:20" x14ac:dyDescent="0.3">
      <c r="A2052" s="8">
        <v>39191</v>
      </c>
      <c r="B2052" s="8" t="s">
        <v>1646</v>
      </c>
      <c r="C2052" s="8" t="s">
        <v>1648</v>
      </c>
      <c r="D2052" s="9">
        <f t="shared" si="93"/>
        <v>118</v>
      </c>
      <c r="E2052" s="9">
        <f>LOOKUP(C2052,$X$3:$AA$4)</f>
        <v>200</v>
      </c>
      <c r="F2052" s="16">
        <f>INDEX($J$3:$N$7,MATCH(B2052,$J$3:$J$7,0),MATCH(C2052,$J$3:$N$3,0))</f>
        <v>0.13</v>
      </c>
      <c r="G2052" s="9">
        <f t="shared" si="94"/>
        <v>174</v>
      </c>
      <c r="H2052" s="9">
        <f>G2052*D2052</f>
        <v>20532</v>
      </c>
      <c r="I2052" s="22"/>
      <c r="P2052" s="1" t="str">
        <f t="shared" si="95"/>
        <v>39139JaipurChair</v>
      </c>
      <c r="Q2052" s="1">
        <v>39139</v>
      </c>
      <c r="R2052" s="1" t="s">
        <v>1653</v>
      </c>
      <c r="S2052" s="1" t="s">
        <v>1651</v>
      </c>
      <c r="T2052">
        <v>399</v>
      </c>
    </row>
    <row r="2053" spans="1:20" x14ac:dyDescent="0.3">
      <c r="A2053" s="8">
        <v>39191</v>
      </c>
      <c r="B2053" s="8" t="s">
        <v>1646</v>
      </c>
      <c r="C2053" s="8" t="s">
        <v>1649</v>
      </c>
      <c r="D2053" s="9">
        <f t="shared" ref="D2053:D2061" si="96">VLOOKUP(A2053&amp;B2053&amp;C2053,$P$4:$T$2061,5,0)</f>
        <v>245</v>
      </c>
      <c r="E2053" s="9">
        <f>LOOKUP(C2053,$X$3:$AA$4)</f>
        <v>10</v>
      </c>
      <c r="F2053" s="16">
        <f>INDEX($J$3:$N$7,MATCH(B2053,$J$3:$J$7,0),MATCH(C2053,$J$3:$N$3,0))</f>
        <v>0.09</v>
      </c>
      <c r="G2053" s="9">
        <f t="shared" ref="G2053:G2061" si="97">E2053*(1-F2053)</f>
        <v>9.1</v>
      </c>
      <c r="H2053" s="9">
        <f>G2053*D2053</f>
        <v>2229.5</v>
      </c>
      <c r="I2053" s="22"/>
      <c r="P2053" s="1" t="str">
        <f t="shared" ref="P2053:P2061" si="98">Q2053&amp;R2053&amp;S2053</f>
        <v>39162MumbaiLaptop</v>
      </c>
      <c r="Q2053" s="1">
        <v>39162</v>
      </c>
      <c r="R2053" s="1" t="s">
        <v>1647</v>
      </c>
      <c r="S2053" s="1" t="s">
        <v>1648</v>
      </c>
      <c r="T2053">
        <v>390</v>
      </c>
    </row>
    <row r="2054" spans="1:20" x14ac:dyDescent="0.3">
      <c r="A2054" s="8">
        <v>39191</v>
      </c>
      <c r="B2054" s="8" t="s">
        <v>1646</v>
      </c>
      <c r="C2054" s="8" t="s">
        <v>1650</v>
      </c>
      <c r="D2054" s="9">
        <f t="shared" si="96"/>
        <v>116</v>
      </c>
      <c r="E2054" s="9">
        <f>LOOKUP(C2054,$X$3:$AA$4)</f>
        <v>500</v>
      </c>
      <c r="F2054" s="16">
        <f>INDEX($J$3:$N$7,MATCH(B2054,$J$3:$J$7,0),MATCH(C2054,$J$3:$N$3,0))</f>
        <v>0.24</v>
      </c>
      <c r="G2054" s="9">
        <f t="shared" si="97"/>
        <v>380</v>
      </c>
      <c r="H2054" s="9">
        <f>G2054*D2054</f>
        <v>44080</v>
      </c>
      <c r="I2054" s="22"/>
      <c r="P2054" s="1" t="str">
        <f t="shared" si="98"/>
        <v>39177JaipurLaptop</v>
      </c>
      <c r="Q2054" s="1">
        <v>39177</v>
      </c>
      <c r="R2054" s="1" t="s">
        <v>1653</v>
      </c>
      <c r="S2054" s="1" t="s">
        <v>1648</v>
      </c>
      <c r="T2054">
        <v>127</v>
      </c>
    </row>
    <row r="2055" spans="1:20" x14ac:dyDescent="0.3">
      <c r="A2055" s="8">
        <v>39191</v>
      </c>
      <c r="B2055" s="8" t="s">
        <v>1646</v>
      </c>
      <c r="C2055" s="8" t="s">
        <v>1651</v>
      </c>
      <c r="D2055" s="9">
        <f t="shared" si="96"/>
        <v>254</v>
      </c>
      <c r="E2055" s="9">
        <f>LOOKUP(C2055,$X$3:$AA$4)</f>
        <v>10</v>
      </c>
      <c r="F2055" s="16">
        <f>INDEX($J$3:$N$7,MATCH(B2055,$J$3:$J$7,0),MATCH(C2055,$J$3:$N$3,0))</f>
        <v>0.33</v>
      </c>
      <c r="G2055" s="9">
        <f t="shared" si="97"/>
        <v>6.6999999999999993</v>
      </c>
      <c r="H2055" s="9">
        <f>G2055*D2055</f>
        <v>1701.7999999999997</v>
      </c>
      <c r="I2055" s="22"/>
      <c r="P2055" s="1" t="str">
        <f t="shared" si="98"/>
        <v>39078Agraiphone</v>
      </c>
      <c r="Q2055" s="1">
        <v>39078</v>
      </c>
      <c r="R2055" s="1" t="s">
        <v>1654</v>
      </c>
      <c r="S2055" s="1" t="s">
        <v>1650</v>
      </c>
      <c r="T2055">
        <v>448</v>
      </c>
    </row>
    <row r="2056" spans="1:20" x14ac:dyDescent="0.3">
      <c r="A2056" s="8">
        <v>39191</v>
      </c>
      <c r="B2056" s="8" t="s">
        <v>1647</v>
      </c>
      <c r="C2056" s="8" t="s">
        <v>1648</v>
      </c>
      <c r="D2056" s="9">
        <f t="shared" si="96"/>
        <v>165</v>
      </c>
      <c r="E2056" s="9">
        <f>LOOKUP(C2056,$X$3:$AA$4)</f>
        <v>200</v>
      </c>
      <c r="F2056" s="16">
        <f>INDEX($J$3:$N$7,MATCH(B2056,$J$3:$J$7,0),MATCH(C2056,$J$3:$N$3,0))</f>
        <v>0.1</v>
      </c>
      <c r="G2056" s="9">
        <f t="shared" si="97"/>
        <v>180</v>
      </c>
      <c r="H2056" s="9">
        <f>G2056*D2056</f>
        <v>29700</v>
      </c>
      <c r="I2056" s="22"/>
      <c r="P2056" s="1" t="str">
        <f t="shared" si="98"/>
        <v>39081Agraiphone</v>
      </c>
      <c r="Q2056" s="1">
        <v>39081</v>
      </c>
      <c r="R2056" s="1" t="s">
        <v>1654</v>
      </c>
      <c r="S2056" s="1" t="s">
        <v>1650</v>
      </c>
      <c r="T2056">
        <v>258</v>
      </c>
    </row>
    <row r="2057" spans="1:20" x14ac:dyDescent="0.3">
      <c r="A2057" s="8">
        <v>39191</v>
      </c>
      <c r="B2057" s="8" t="s">
        <v>1647</v>
      </c>
      <c r="C2057" s="8" t="s">
        <v>1649</v>
      </c>
      <c r="D2057" s="9">
        <f t="shared" si="96"/>
        <v>451</v>
      </c>
      <c r="E2057" s="9">
        <f>LOOKUP(C2057,$X$3:$AA$4)</f>
        <v>10</v>
      </c>
      <c r="F2057" s="16">
        <f>INDEX($J$3:$N$7,MATCH(B2057,$J$3:$J$7,0),MATCH(C2057,$J$3:$N$3,0))</f>
        <v>0.05</v>
      </c>
      <c r="G2057" s="9">
        <f t="shared" si="97"/>
        <v>9.5</v>
      </c>
      <c r="H2057" s="9">
        <f>G2057*D2057</f>
        <v>4284.5</v>
      </c>
      <c r="I2057" s="22"/>
      <c r="P2057" s="1" t="str">
        <f t="shared" si="98"/>
        <v>39100MumbaiChair</v>
      </c>
      <c r="Q2057" s="1">
        <v>39100</v>
      </c>
      <c r="R2057" s="1" t="s">
        <v>1647</v>
      </c>
      <c r="S2057" s="1" t="s">
        <v>1651</v>
      </c>
      <c r="T2057">
        <v>265</v>
      </c>
    </row>
    <row r="2058" spans="1:20" x14ac:dyDescent="0.3">
      <c r="A2058" s="8">
        <v>39191</v>
      </c>
      <c r="B2058" s="8" t="s">
        <v>1647</v>
      </c>
      <c r="C2058" s="8" t="s">
        <v>1650</v>
      </c>
      <c r="D2058" s="9">
        <f t="shared" si="96"/>
        <v>266</v>
      </c>
      <c r="E2058" s="9">
        <f>LOOKUP(C2058,$X$3:$AA$4)</f>
        <v>500</v>
      </c>
      <c r="F2058" s="16">
        <f>INDEX($J$3:$N$7,MATCH(B2058,$J$3:$J$7,0),MATCH(C2058,$J$3:$N$3,0))</f>
        <v>0.2</v>
      </c>
      <c r="G2058" s="9">
        <f t="shared" si="97"/>
        <v>400</v>
      </c>
      <c r="H2058" s="9">
        <f>G2058*D2058</f>
        <v>106400</v>
      </c>
      <c r="I2058" s="22"/>
      <c r="P2058" s="1" t="str">
        <f t="shared" si="98"/>
        <v>39109AgraLaptop</v>
      </c>
      <c r="Q2058" s="1">
        <v>39109</v>
      </c>
      <c r="R2058" s="1" t="s">
        <v>1654</v>
      </c>
      <c r="S2058" s="1" t="s">
        <v>1648</v>
      </c>
      <c r="T2058">
        <v>126</v>
      </c>
    </row>
    <row r="2059" spans="1:20" x14ac:dyDescent="0.3">
      <c r="A2059" s="8">
        <v>39191</v>
      </c>
      <c r="B2059" s="8" t="s">
        <v>1647</v>
      </c>
      <c r="C2059" s="8" t="s">
        <v>1651</v>
      </c>
      <c r="D2059" s="9">
        <f t="shared" si="96"/>
        <v>186</v>
      </c>
      <c r="E2059" s="9">
        <f>LOOKUP(C2059,$X$3:$AA$4)</f>
        <v>10</v>
      </c>
      <c r="F2059" s="16">
        <f>INDEX($J$3:$N$7,MATCH(B2059,$J$3:$J$7,0),MATCH(C2059,$J$3:$N$3,0))</f>
        <v>0.4</v>
      </c>
      <c r="G2059" s="9">
        <f t="shared" si="97"/>
        <v>6</v>
      </c>
      <c r="H2059" s="9">
        <f>G2059*D2059</f>
        <v>1116</v>
      </c>
      <c r="I2059" s="22"/>
      <c r="P2059" s="1" t="str">
        <f t="shared" si="98"/>
        <v>39119MumbaiChair</v>
      </c>
      <c r="Q2059" s="1">
        <v>39119</v>
      </c>
      <c r="R2059" s="1" t="s">
        <v>1647</v>
      </c>
      <c r="S2059" s="1" t="s">
        <v>1651</v>
      </c>
      <c r="T2059">
        <v>207</v>
      </c>
    </row>
    <row r="2060" spans="1:20" x14ac:dyDescent="0.3">
      <c r="A2060" s="8">
        <v>39191</v>
      </c>
      <c r="B2060" s="8" t="s">
        <v>1653</v>
      </c>
      <c r="C2060" s="8" t="s">
        <v>1648</v>
      </c>
      <c r="D2060" s="9">
        <f t="shared" si="96"/>
        <v>191</v>
      </c>
      <c r="E2060" s="9">
        <f>LOOKUP(C2060,$X$3:$AA$4)</f>
        <v>200</v>
      </c>
      <c r="F2060" s="16">
        <f>INDEX($J$3:$N$7,MATCH(B2060,$J$3:$J$7,0),MATCH(C2060,$J$3:$N$3,0))</f>
        <v>0.09</v>
      </c>
      <c r="G2060" s="9">
        <f t="shared" si="97"/>
        <v>182</v>
      </c>
      <c r="H2060" s="9">
        <f>G2060*D2060</f>
        <v>34762</v>
      </c>
      <c r="I2060" s="22"/>
      <c r="P2060" s="1" t="str">
        <f t="shared" si="98"/>
        <v>39125Agraiphone</v>
      </c>
      <c r="Q2060" s="1">
        <v>39125</v>
      </c>
      <c r="R2060" s="1" t="s">
        <v>1654</v>
      </c>
      <c r="S2060" s="1" t="s">
        <v>1650</v>
      </c>
      <c r="T2060">
        <v>230</v>
      </c>
    </row>
    <row r="2061" spans="1:20" x14ac:dyDescent="0.3">
      <c r="A2061" s="8">
        <v>39191</v>
      </c>
      <c r="B2061" s="8" t="s">
        <v>1653</v>
      </c>
      <c r="C2061" s="8" t="s">
        <v>1649</v>
      </c>
      <c r="D2061" s="9">
        <f t="shared" si="96"/>
        <v>154</v>
      </c>
      <c r="E2061" s="9">
        <f>LOOKUP(C2061,$X$3:$AA$4)</f>
        <v>10</v>
      </c>
      <c r="F2061" s="16">
        <f>INDEX($J$3:$N$7,MATCH(B2061,$J$3:$J$7,0),MATCH(C2061,$J$3:$N$3,0))</f>
        <v>0.08</v>
      </c>
      <c r="G2061" s="9">
        <f t="shared" si="97"/>
        <v>9.2000000000000011</v>
      </c>
      <c r="H2061" s="9">
        <f>G2061*D2061</f>
        <v>1416.8000000000002</v>
      </c>
      <c r="I2061" s="22"/>
      <c r="P2061" s="1" t="str">
        <f t="shared" si="98"/>
        <v>39135MumbaiLaptop</v>
      </c>
      <c r="Q2061" s="1">
        <v>39135</v>
      </c>
      <c r="R2061" s="1" t="s">
        <v>1647</v>
      </c>
      <c r="S2061" s="1" t="s">
        <v>1648</v>
      </c>
      <c r="T2061">
        <v>337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0ADA-B334-3B45-A8FA-AEF0559CC7C5}">
  <sheetPr>
    <tabColor theme="9" tint="0.39997558519241921"/>
  </sheetPr>
  <dimension ref="A1:V1040"/>
  <sheetViews>
    <sheetView tabSelected="1" workbookViewId="0">
      <selection activeCell="P4" sqref="P4"/>
    </sheetView>
  </sheetViews>
  <sheetFormatPr defaultColWidth="11.19921875" defaultRowHeight="15.6" x14ac:dyDescent="0.3"/>
  <cols>
    <col min="1" max="1" width="8.69921875" bestFit="1" customWidth="1"/>
    <col min="2" max="2" width="10.19921875" bestFit="1" customWidth="1"/>
    <col min="3" max="3" width="16.69921875" bestFit="1" customWidth="1"/>
    <col min="4" max="4" width="11.19921875" customWidth="1"/>
    <col min="5" max="5" width="13.59765625" bestFit="1" customWidth="1"/>
    <col min="6" max="6" width="15.69921875" bestFit="1" customWidth="1"/>
    <col min="7" max="7" width="12.5" bestFit="1" customWidth="1"/>
    <col min="8" max="8" width="15.5" bestFit="1" customWidth="1"/>
    <col min="9" max="9" width="16.69921875" style="6" bestFit="1" customWidth="1"/>
    <col min="10" max="10" width="9.796875" style="6" bestFit="1" customWidth="1"/>
    <col min="11" max="11" width="10.09765625" style="6" bestFit="1" customWidth="1"/>
    <col min="12" max="12" width="9.19921875" style="6" bestFit="1" customWidth="1"/>
    <col min="13" max="13" width="10.19921875" style="6" bestFit="1" customWidth="1"/>
    <col min="14" max="14" width="13.59765625" bestFit="1" customWidth="1"/>
    <col min="15" max="15" width="10.5" customWidth="1"/>
    <col min="16" max="16" width="16.19921875" bestFit="1" customWidth="1"/>
    <col min="17" max="17" width="13.69921875" bestFit="1" customWidth="1"/>
    <col min="18" max="18" width="8.69921875" bestFit="1" customWidth="1"/>
    <col min="19" max="19" width="10.19921875" bestFit="1" customWidth="1"/>
    <col min="20" max="20" width="9.69921875" bestFit="1" customWidth="1"/>
    <col min="21" max="21" width="12.19921875" bestFit="1" customWidth="1"/>
    <col min="22" max="22" width="16.19921875" bestFit="1" customWidth="1"/>
  </cols>
  <sheetData>
    <row r="1" spans="1:22" x14ac:dyDescent="0.3">
      <c r="I1" s="6">
        <f>MATCH(I3,'Cost and price details'!$A$1:$F$1,0)</f>
        <v>5</v>
      </c>
      <c r="J1" s="6">
        <f>MATCH(J3,'Cost and price details'!$A$1:$F$1,0)</f>
        <v>3</v>
      </c>
      <c r="K1" s="6">
        <f>MATCH(K3,'Cost and price details'!$A$1:$F$1,0)</f>
        <v>4</v>
      </c>
      <c r="L1" s="6">
        <f>MATCH(L3,'Cost and price details'!$A$1:$F$1,0)</f>
        <v>2</v>
      </c>
      <c r="M1" s="6">
        <f>MATCH(M3,'Cost and price details'!$A$1:$F$1,0)</f>
        <v>6</v>
      </c>
    </row>
    <row r="2" spans="1:22" ht="59.55" customHeight="1" x14ac:dyDescent="0.3">
      <c r="I2" s="21" t="s">
        <v>1644</v>
      </c>
      <c r="J2" s="21"/>
      <c r="K2" s="21"/>
      <c r="L2" s="21"/>
      <c r="M2" s="21"/>
      <c r="N2" s="18" t="s">
        <v>1664</v>
      </c>
      <c r="O2" s="18"/>
      <c r="P2" s="18" t="s">
        <v>1665</v>
      </c>
      <c r="Q2" s="18"/>
      <c r="R2" s="18" t="s">
        <v>1666</v>
      </c>
      <c r="S2" s="18"/>
      <c r="T2" s="18" t="s">
        <v>1667</v>
      </c>
      <c r="U2" s="18"/>
      <c r="V2" s="18" t="s">
        <v>1668</v>
      </c>
    </row>
    <row r="3" spans="1:22" x14ac:dyDescent="0.3">
      <c r="A3" s="11" t="s">
        <v>0</v>
      </c>
      <c r="B3" s="11" t="s">
        <v>1</v>
      </c>
      <c r="C3" s="11" t="s">
        <v>2</v>
      </c>
      <c r="D3" s="11" t="s">
        <v>4</v>
      </c>
      <c r="E3" s="11" t="s">
        <v>5</v>
      </c>
      <c r="F3" s="11" t="s">
        <v>6</v>
      </c>
      <c r="G3" s="11" t="s">
        <v>7</v>
      </c>
      <c r="H3" s="11" t="s">
        <v>8</v>
      </c>
      <c r="I3" s="15" t="s">
        <v>9</v>
      </c>
      <c r="J3" s="15" t="s">
        <v>10</v>
      </c>
      <c r="K3" s="15" t="s">
        <v>11</v>
      </c>
      <c r="L3" s="15" t="s">
        <v>12</v>
      </c>
      <c r="M3" s="15" t="s">
        <v>13</v>
      </c>
      <c r="N3" s="11" t="s">
        <v>14</v>
      </c>
      <c r="O3" s="11" t="s">
        <v>15</v>
      </c>
      <c r="P3" s="11" t="s">
        <v>16</v>
      </c>
      <c r="Q3" s="11" t="s">
        <v>17</v>
      </c>
      <c r="R3" s="11" t="s">
        <v>18</v>
      </c>
      <c r="S3" s="11" t="s">
        <v>19</v>
      </c>
      <c r="T3" s="11" t="s">
        <v>20</v>
      </c>
      <c r="U3" s="11" t="s">
        <v>21</v>
      </c>
      <c r="V3" s="11" t="s">
        <v>22</v>
      </c>
    </row>
    <row r="4" spans="1:22" x14ac:dyDescent="0.3">
      <c r="A4" s="9" t="s">
        <v>23</v>
      </c>
      <c r="B4" s="8">
        <f>VLOOKUP($A4,'Order date customer name'!$A$1:$C$1038,2,FALSE)</f>
        <v>41397</v>
      </c>
      <c r="C4" s="8" t="str">
        <f>VLOOKUP($A4,'Order date customer name'!$A$1:$C$1038,3,FALSE)</f>
        <v>STEPHEN STEWART</v>
      </c>
      <c r="D4" s="9" t="str">
        <f>VLOOKUP($A4,'State and cust type'!$A$1:$C$1038,2,FALSE)</f>
        <v>New York</v>
      </c>
      <c r="E4" s="9" t="str">
        <f>VLOOKUP($A4,'State and cust type'!$A$1:$C$1038,3,FALSE)</f>
        <v>Corporate</v>
      </c>
      <c r="F4" s="9" t="str">
        <f>VLOOKUP($A4,'Account, order priority and cat'!$A$1:$D$1038,2,FALSE)</f>
        <v>GREG BLACK</v>
      </c>
      <c r="G4" s="9" t="str">
        <f>VLOOKUP($A4,'Account, order priority and cat'!$A$1:$D$1038,3,FALSE)</f>
        <v>Medium</v>
      </c>
      <c r="H4" s="9" t="str">
        <f>VLOOKUP($A4,'Account, order priority and cat'!$A$1:$D$1038,4,FALSE)</f>
        <v>Technology</v>
      </c>
      <c r="I4" s="14" t="str">
        <f>VLOOKUP($A4,'Cost and price details'!$A$1:$F$1038,Table!I$1,FALSE)</f>
        <v>Small Pack</v>
      </c>
      <c r="J4" s="14" t="str">
        <f>VLOOKUP($A4,'Cost and price details'!$A$1:$F$1038,Table!J$1,FALSE)</f>
        <v>Regular Air</v>
      </c>
      <c r="K4" s="14">
        <f>VLOOKUP($A4,'Cost and price details'!$A$1:$F$1038,Table!K$1,FALSE)</f>
        <v>41405</v>
      </c>
      <c r="L4" s="14">
        <f>VLOOKUP($A4,'Cost and price details'!$A$1:$F$1038,Table!L$1,FALSE)</f>
        <v>2</v>
      </c>
      <c r="M4" s="14">
        <f>VLOOKUP($A4,'Cost and price details'!$A$1:$F$1038,Table!M$1,FALSE)</f>
        <v>3</v>
      </c>
      <c r="N4" s="16">
        <f>(M4-L4)/L4</f>
        <v>0.5</v>
      </c>
      <c r="O4" s="16">
        <f>LOOKUP(M4,'Tax and discount slab'!$J$4:$K$14)</f>
        <v>0.05</v>
      </c>
      <c r="P4" s="9">
        <f>(1+O4)*M4</f>
        <v>3.1500000000000004</v>
      </c>
      <c r="Q4" s="9">
        <f>VLOOKUP(A4,'QTY &amp; shipping cost'!$A$1:$C$1038,2,FALSE)</f>
        <v>43</v>
      </c>
      <c r="R4" s="9">
        <f>P4*Q4</f>
        <v>135.45000000000002</v>
      </c>
      <c r="S4" s="16">
        <f>LOOKUP(M4,'Tax and discount slab'!$M$4:$N$14)</f>
        <v>0.02</v>
      </c>
      <c r="T4" s="9">
        <f>R4*S4</f>
        <v>2.7090000000000005</v>
      </c>
      <c r="U4" s="9">
        <f>VLOOKUP(A4,'QTY &amp; shipping cost'!$A$1:$C$1038,3,FALSE)</f>
        <v>2.88</v>
      </c>
      <c r="V4" s="9">
        <f>(R4-T4)+U4</f>
        <v>135.62100000000001</v>
      </c>
    </row>
    <row r="5" spans="1:22" x14ac:dyDescent="0.3">
      <c r="A5" s="9" t="s">
        <v>32</v>
      </c>
      <c r="B5" s="8">
        <f>VLOOKUP($A5,'Order date customer name'!$A$1:$C$1038,2,FALSE)</f>
        <v>41397</v>
      </c>
      <c r="C5" s="8" t="str">
        <f>VLOOKUP($A5,'Order date customer name'!$A$1:$C$1038,3,FALSE)</f>
        <v>STEPHEN STEWART</v>
      </c>
      <c r="D5" s="9" t="str">
        <f>VLOOKUP($A5,'State and cust type'!$A$1:$C$1038,2,FALSE)</f>
        <v>New York</v>
      </c>
      <c r="E5" s="9" t="str">
        <f>VLOOKUP($A5,'State and cust type'!$A$1:$C$1038,3,FALSE)</f>
        <v>Corporate</v>
      </c>
      <c r="F5" s="9" t="str">
        <f>VLOOKUP($A5,'Account, order priority and cat'!$A$1:$D$1038,2,FALSE)</f>
        <v>GREG BLACK</v>
      </c>
      <c r="G5" s="9" t="str">
        <f>VLOOKUP($A5,'Account, order priority and cat'!$A$1:$D$1038,3,FALSE)</f>
        <v>Medium</v>
      </c>
      <c r="H5" s="9" t="str">
        <f>VLOOKUP($A5,'Account, order priority and cat'!$A$1:$D$1038,4,FALSE)</f>
        <v>Office Supplies</v>
      </c>
      <c r="I5" s="14" t="str">
        <f>VLOOKUP($A5,'Cost and price details'!$A$1:$F$1038,Table!I$1,FALSE)</f>
        <v>Wrap Bag</v>
      </c>
      <c r="J5" s="14" t="str">
        <f>VLOOKUP($A5,'Cost and price details'!$A$1:$F$1038,Table!J$1,FALSE)</f>
        <v>Regular Air</v>
      </c>
      <c r="K5" s="14">
        <f>VLOOKUP($A5,'Cost and price details'!$A$1:$F$1038,Table!K$1,FALSE)</f>
        <v>41405</v>
      </c>
      <c r="L5" s="14">
        <f>VLOOKUP($A5,'Cost and price details'!$A$1:$F$1038,Table!L$1,FALSE)</f>
        <v>3.8170000000000006</v>
      </c>
      <c r="M5" s="14">
        <f>VLOOKUP($A5,'Cost and price details'!$A$1:$F$1038,Table!M$1,FALSE)</f>
        <v>7.3479999999999999</v>
      </c>
      <c r="N5" s="16">
        <f t="shared" ref="N5:N68" si="0">(M5-L5)/L5</f>
        <v>0.92507204610950977</v>
      </c>
      <c r="O5" s="16">
        <f>LOOKUP(M5,'Tax and discount slab'!$J$4:$K$14)</f>
        <v>0.05</v>
      </c>
      <c r="P5" s="9">
        <f t="shared" ref="P5:P68" si="1">(1+O5)*M5</f>
        <v>7.7153999999999998</v>
      </c>
      <c r="Q5" s="9">
        <f>VLOOKUP(A5,'QTY &amp; shipping cost'!$A$1:$C$1038,2,FALSE)</f>
        <v>4</v>
      </c>
      <c r="R5" s="9">
        <f t="shared" ref="R5:R68" si="2">P5*Q5</f>
        <v>30.861599999999999</v>
      </c>
      <c r="S5" s="16">
        <f>LOOKUP(M5,'Tax and discount slab'!$M$4:$N$14)</f>
        <v>0.02</v>
      </c>
      <c r="T5" s="9">
        <f t="shared" ref="T5:T68" si="3">R5*S5</f>
        <v>0.617232</v>
      </c>
      <c r="U5" s="9">
        <f>VLOOKUP(A5,'QTY &amp; shipping cost'!$A$1:$C$1038,3,FALSE)</f>
        <v>1.55</v>
      </c>
      <c r="V5" s="9">
        <f t="shared" ref="V5:V68" si="4">(R5-T5)+U5</f>
        <v>31.794367999999999</v>
      </c>
    </row>
    <row r="6" spans="1:22" x14ac:dyDescent="0.3">
      <c r="A6" s="9" t="s">
        <v>35</v>
      </c>
      <c r="B6" s="8">
        <f>VLOOKUP($A6,'Order date customer name'!$A$1:$C$1038,2,FALSE)</f>
        <v>41452</v>
      </c>
      <c r="C6" s="8" t="str">
        <f>VLOOKUP($A6,'Order date customer name'!$A$1:$C$1038,3,FALSE)</f>
        <v>MARVIN SILVA</v>
      </c>
      <c r="D6" s="9" t="str">
        <f>VLOOKUP($A6,'State and cust type'!$A$1:$C$1038,2,FALSE)</f>
        <v>New York</v>
      </c>
      <c r="E6" s="9" t="str">
        <f>VLOOKUP($A6,'State and cust type'!$A$1:$C$1038,3,FALSE)</f>
        <v>Small Business</v>
      </c>
      <c r="F6" s="9" t="str">
        <f>VLOOKUP($A6,'Account, order priority and cat'!$A$1:$D$1038,2,FALSE)</f>
        <v>TONY PERRY</v>
      </c>
      <c r="G6" s="9" t="str">
        <f>VLOOKUP($A6,'Account, order priority and cat'!$A$1:$D$1038,3,FALSE)</f>
        <v>Low</v>
      </c>
      <c r="H6" s="9" t="str">
        <f>VLOOKUP($A6,'Account, order priority and cat'!$A$1:$D$1038,4,FALSE)</f>
        <v>Office Supplies</v>
      </c>
      <c r="I6" s="14" t="str">
        <f>VLOOKUP($A6,'Cost and price details'!$A$1:$F$1038,Table!I$1,FALSE)</f>
        <v>Wrap Bag</v>
      </c>
      <c r="J6" s="14" t="str">
        <f>VLOOKUP($A6,'Cost and price details'!$A$1:$F$1038,Table!J$1,FALSE)</f>
        <v>Express Air</v>
      </c>
      <c r="K6" s="14">
        <f>VLOOKUP($A6,'Cost and price details'!$A$1:$F$1038,Table!K$1,FALSE)</f>
        <v>41464</v>
      </c>
      <c r="L6" s="14">
        <f>VLOOKUP($A6,'Cost and price details'!$A$1:$F$1038,Table!L$1,FALSE)</f>
        <v>3.6520000000000001</v>
      </c>
      <c r="M6" s="14">
        <f>VLOOKUP($A6,'Cost and price details'!$A$1:$F$1038,Table!M$1,FALSE)</f>
        <v>5.6980000000000004</v>
      </c>
      <c r="N6" s="16">
        <f t="shared" si="0"/>
        <v>0.56024096385542177</v>
      </c>
      <c r="O6" s="16">
        <f>LOOKUP(M6,'Tax and discount slab'!$J$4:$K$14)</f>
        <v>0.05</v>
      </c>
      <c r="P6" s="9">
        <f t="shared" si="1"/>
        <v>5.9829000000000008</v>
      </c>
      <c r="Q6" s="9">
        <f>VLOOKUP(A6,'QTY &amp; shipping cost'!$A$1:$C$1038,2,FALSE)</f>
        <v>3</v>
      </c>
      <c r="R6" s="9">
        <f t="shared" si="2"/>
        <v>17.948700000000002</v>
      </c>
      <c r="S6" s="16">
        <f>LOOKUP(M6,'Tax and discount slab'!$M$4:$N$14)</f>
        <v>0.02</v>
      </c>
      <c r="T6" s="9">
        <f t="shared" si="3"/>
        <v>0.35897400000000007</v>
      </c>
      <c r="U6" s="9">
        <f>VLOOKUP(A6,'QTY &amp; shipping cost'!$A$1:$C$1038,3,FALSE)</f>
        <v>2.09</v>
      </c>
      <c r="V6" s="9">
        <f t="shared" si="4"/>
        <v>19.679726000000002</v>
      </c>
    </row>
    <row r="7" spans="1:22" x14ac:dyDescent="0.3">
      <c r="A7" s="9" t="s">
        <v>41</v>
      </c>
      <c r="B7" s="8">
        <f>VLOOKUP($A7,'Order date customer name'!$A$1:$C$1038,2,FALSE)</f>
        <v>41452</v>
      </c>
      <c r="C7" s="8" t="str">
        <f>VLOOKUP($A7,'Order date customer name'!$A$1:$C$1038,3,FALSE)</f>
        <v>MARVIN SILVA</v>
      </c>
      <c r="D7" s="9" t="str">
        <f>VLOOKUP($A7,'State and cust type'!$A$1:$C$1038,2,FALSE)</f>
        <v>New York</v>
      </c>
      <c r="E7" s="9" t="str">
        <f>VLOOKUP($A7,'State and cust type'!$A$1:$C$1038,3,FALSE)</f>
        <v>Small Business</v>
      </c>
      <c r="F7" s="9" t="str">
        <f>VLOOKUP($A7,'Account, order priority and cat'!$A$1:$D$1038,2,FALSE)</f>
        <v>TONY PERRY</v>
      </c>
      <c r="G7" s="9" t="str">
        <f>VLOOKUP($A7,'Account, order priority and cat'!$A$1:$D$1038,3,FALSE)</f>
        <v>Low</v>
      </c>
      <c r="H7" s="9" t="str">
        <f>VLOOKUP($A7,'Account, order priority and cat'!$A$1:$D$1038,4,FALSE)</f>
        <v>Office Supplies</v>
      </c>
      <c r="I7" s="14" t="str">
        <f>VLOOKUP($A7,'Cost and price details'!$A$1:$F$1038,Table!I$1,FALSE)</f>
        <v>Wrap Bag</v>
      </c>
      <c r="J7" s="14" t="str">
        <f>VLOOKUP($A7,'Cost and price details'!$A$1:$F$1038,Table!J$1,FALSE)</f>
        <v>Regular Air</v>
      </c>
      <c r="K7" s="14">
        <f>VLOOKUP($A7,'Cost and price details'!$A$1:$F$1038,Table!K$1,FALSE)</f>
        <v>41463</v>
      </c>
      <c r="L7" s="14">
        <f>VLOOKUP($A7,'Cost and price details'!$A$1:$F$1038,Table!L$1,FALSE)</f>
        <v>3.278</v>
      </c>
      <c r="M7" s="14">
        <f>VLOOKUP($A7,'Cost and price details'!$A$1:$F$1038,Table!M$1,FALSE)</f>
        <v>6.4240000000000004</v>
      </c>
      <c r="N7" s="16">
        <f t="shared" si="0"/>
        <v>0.95973154362416113</v>
      </c>
      <c r="O7" s="16">
        <f>LOOKUP(M7,'Tax and discount slab'!$J$4:$K$14)</f>
        <v>0.05</v>
      </c>
      <c r="P7" s="9">
        <f t="shared" si="1"/>
        <v>6.7452000000000005</v>
      </c>
      <c r="Q7" s="9">
        <f>VLOOKUP(A7,'QTY &amp; shipping cost'!$A$1:$C$1038,2,FALSE)</f>
        <v>6</v>
      </c>
      <c r="R7" s="9">
        <f t="shared" si="2"/>
        <v>40.471200000000003</v>
      </c>
      <c r="S7" s="16">
        <f>LOOKUP(M7,'Tax and discount slab'!$M$4:$N$14)</f>
        <v>0.02</v>
      </c>
      <c r="T7" s="9">
        <f t="shared" si="3"/>
        <v>0.80942400000000003</v>
      </c>
      <c r="U7" s="9">
        <f>VLOOKUP(A7,'QTY &amp; shipping cost'!$A$1:$C$1038,3,FALSE)</f>
        <v>0.88</v>
      </c>
      <c r="V7" s="9">
        <f t="shared" si="4"/>
        <v>40.541776000000006</v>
      </c>
    </row>
    <row r="8" spans="1:22" x14ac:dyDescent="0.3">
      <c r="A8" s="9" t="s">
        <v>42</v>
      </c>
      <c r="B8" s="8">
        <f>VLOOKUP($A8,'Order date customer name'!$A$1:$C$1038,2,FALSE)</f>
        <v>41458</v>
      </c>
      <c r="C8" s="8" t="str">
        <f>VLOOKUP($A8,'Order date customer name'!$A$1:$C$1038,3,FALSE)</f>
        <v>LARRY DIAZ</v>
      </c>
      <c r="D8" s="9" t="str">
        <f>VLOOKUP($A8,'State and cust type'!$A$1:$C$1038,2,FALSE)</f>
        <v>Illinois</v>
      </c>
      <c r="E8" s="9" t="str">
        <f>VLOOKUP($A8,'State and cust type'!$A$1:$C$1038,3,FALSE)</f>
        <v>Corporate</v>
      </c>
      <c r="F8" s="9" t="str">
        <f>VLOOKUP($A8,'Account, order priority and cat'!$A$1:$D$1038,2,FALSE)</f>
        <v>MANUEL BARNES</v>
      </c>
      <c r="G8" s="9" t="str">
        <f>VLOOKUP($A8,'Account, order priority and cat'!$A$1:$D$1038,3,FALSE)</f>
        <v>Not Specified</v>
      </c>
      <c r="H8" s="9" t="str">
        <f>VLOOKUP($A8,'Account, order priority and cat'!$A$1:$D$1038,4,FALSE)</f>
        <v>Technology</v>
      </c>
      <c r="I8" s="14" t="str">
        <f>VLOOKUP($A8,'Cost and price details'!$A$1:$F$1038,Table!I$1,FALSE)</f>
        <v>Medium Box</v>
      </c>
      <c r="J8" s="14" t="str">
        <f>VLOOKUP($A8,'Cost and price details'!$A$1:$F$1038,Table!J$1,FALSE)</f>
        <v>Regular Air</v>
      </c>
      <c r="K8" s="14">
        <f>VLOOKUP($A8,'Cost and price details'!$A$1:$F$1038,Table!K$1,FALSE)</f>
        <v>41467</v>
      </c>
      <c r="L8" s="14">
        <f>VLOOKUP($A8,'Cost and price details'!$A$1:$F$1038,Table!L$1,FALSE)</f>
        <v>9.7020000000000017</v>
      </c>
      <c r="M8" s="14">
        <f>VLOOKUP($A8,'Cost and price details'!$A$1:$F$1038,Table!M$1,FALSE)</f>
        <v>23.088999999999999</v>
      </c>
      <c r="N8" s="16">
        <f t="shared" si="0"/>
        <v>1.3798185941043077</v>
      </c>
      <c r="O8" s="16">
        <f>LOOKUP(M8,'Tax and discount slab'!$J$4:$K$14)</f>
        <v>0.15000000000000002</v>
      </c>
      <c r="P8" s="9">
        <f t="shared" si="1"/>
        <v>26.552349999999997</v>
      </c>
      <c r="Q8" s="9">
        <f>VLOOKUP(A8,'QTY &amp; shipping cost'!$A$1:$C$1038,2,FALSE)</f>
        <v>43</v>
      </c>
      <c r="R8" s="9">
        <f t="shared" si="2"/>
        <v>1141.7510499999999</v>
      </c>
      <c r="S8" s="16">
        <f>LOOKUP(M8,'Tax and discount slab'!$M$4:$N$14)</f>
        <v>0.12000000000000001</v>
      </c>
      <c r="T8" s="9">
        <f t="shared" si="3"/>
        <v>137.01012599999999</v>
      </c>
      <c r="U8" s="9">
        <f>VLOOKUP(A8,'QTY &amp; shipping cost'!$A$1:$C$1038,3,FALSE)</f>
        <v>4.8599999999999994</v>
      </c>
      <c r="V8" s="9">
        <f t="shared" si="4"/>
        <v>1009.6009239999998</v>
      </c>
    </row>
    <row r="9" spans="1:22" x14ac:dyDescent="0.3">
      <c r="A9" s="9" t="s">
        <v>48</v>
      </c>
      <c r="B9" s="8">
        <f>VLOOKUP($A9,'Order date customer name'!$A$1:$C$1038,2,FALSE)</f>
        <v>41458</v>
      </c>
      <c r="C9" s="8" t="str">
        <f>VLOOKUP($A9,'Order date customer name'!$A$1:$C$1038,3,FALSE)</f>
        <v>LARRY DIAZ</v>
      </c>
      <c r="D9" s="9" t="str">
        <f>VLOOKUP($A9,'State and cust type'!$A$1:$C$1038,2,FALSE)</f>
        <v>Illinois</v>
      </c>
      <c r="E9" s="9" t="str">
        <f>VLOOKUP($A9,'State and cust type'!$A$1:$C$1038,3,FALSE)</f>
        <v>Corporate</v>
      </c>
      <c r="F9" s="9" t="str">
        <f>VLOOKUP($A9,'Account, order priority and cat'!$A$1:$D$1038,2,FALSE)</f>
        <v>MANUEL BARNES</v>
      </c>
      <c r="G9" s="9" t="str">
        <f>VLOOKUP($A9,'Account, order priority and cat'!$A$1:$D$1038,3,FALSE)</f>
        <v>Not Specified</v>
      </c>
      <c r="H9" s="9" t="str">
        <f>VLOOKUP($A9,'Account, order priority and cat'!$A$1:$D$1038,4,FALSE)</f>
        <v>Office Supplies</v>
      </c>
      <c r="I9" s="14" t="str">
        <f>VLOOKUP($A9,'Cost and price details'!$A$1:$F$1038,Table!I$1,FALSE)</f>
        <v>Small Box</v>
      </c>
      <c r="J9" s="14" t="str">
        <f>VLOOKUP($A9,'Cost and price details'!$A$1:$F$1038,Table!J$1,FALSE)</f>
        <v>Express Air</v>
      </c>
      <c r="K9" s="14">
        <f>VLOOKUP($A9,'Cost and price details'!$A$1:$F$1038,Table!K$1,FALSE)</f>
        <v>41467</v>
      </c>
      <c r="L9" s="14">
        <f>VLOOKUP($A9,'Cost and price details'!$A$1:$F$1038,Table!L$1,FALSE)</f>
        <v>3.74</v>
      </c>
      <c r="M9" s="14">
        <f>VLOOKUP($A9,'Cost and price details'!$A$1:$F$1038,Table!M$1,FALSE)</f>
        <v>5.9400000000000013</v>
      </c>
      <c r="N9" s="16">
        <f t="shared" si="0"/>
        <v>0.5882352941176473</v>
      </c>
      <c r="O9" s="16">
        <f>LOOKUP(M9,'Tax and discount slab'!$J$4:$K$14)</f>
        <v>0.05</v>
      </c>
      <c r="P9" s="9">
        <f t="shared" si="1"/>
        <v>6.2370000000000019</v>
      </c>
      <c r="Q9" s="9">
        <f>VLOOKUP(A9,'QTY &amp; shipping cost'!$A$1:$C$1038,2,FALSE)</f>
        <v>28</v>
      </c>
      <c r="R9" s="9">
        <f t="shared" si="2"/>
        <v>174.63600000000005</v>
      </c>
      <c r="S9" s="16">
        <f>LOOKUP(M9,'Tax and discount slab'!$M$4:$N$14)</f>
        <v>0.02</v>
      </c>
      <c r="T9" s="9">
        <f t="shared" si="3"/>
        <v>3.4927200000000012</v>
      </c>
      <c r="U9" s="9">
        <f>VLOOKUP(A9,'QTY &amp; shipping cost'!$A$1:$C$1038,3,FALSE)</f>
        <v>7.83</v>
      </c>
      <c r="V9" s="9">
        <f t="shared" si="4"/>
        <v>178.97328000000007</v>
      </c>
    </row>
    <row r="10" spans="1:22" x14ac:dyDescent="0.3">
      <c r="A10" s="9" t="s">
        <v>50</v>
      </c>
      <c r="B10" s="8">
        <f>VLOOKUP($A10,'Order date customer name'!$A$1:$C$1038,2,FALSE)</f>
        <v>41468</v>
      </c>
      <c r="C10" s="8" t="str">
        <f>VLOOKUP($A10,'Order date customer name'!$A$1:$C$1038,3,FALSE)</f>
        <v>JASON HANSEN</v>
      </c>
      <c r="D10" s="9" t="str">
        <f>VLOOKUP($A10,'State and cust type'!$A$1:$C$1038,2,FALSE)</f>
        <v>New York</v>
      </c>
      <c r="E10" s="9" t="str">
        <f>VLOOKUP($A10,'State and cust type'!$A$1:$C$1038,3,FALSE)</f>
        <v>Consumer</v>
      </c>
      <c r="F10" s="9" t="str">
        <f>VLOOKUP($A10,'Account, order priority and cat'!$A$1:$D$1038,2,FALSE)</f>
        <v>WILLIE STEWART</v>
      </c>
      <c r="G10" s="9" t="str">
        <f>VLOOKUP($A10,'Account, order priority and cat'!$A$1:$D$1038,3,FALSE)</f>
        <v>Critical</v>
      </c>
      <c r="H10" s="9" t="str">
        <f>VLOOKUP($A10,'Account, order priority and cat'!$A$1:$D$1038,4,FALSE)</f>
        <v>Office Supplies</v>
      </c>
      <c r="I10" s="14" t="str">
        <f>VLOOKUP($A10,'Cost and price details'!$A$1:$F$1038,Table!I$1,FALSE)</f>
        <v>Wrap Bag</v>
      </c>
      <c r="J10" s="14" t="str">
        <f>VLOOKUP($A10,'Cost and price details'!$A$1:$F$1038,Table!J$1,FALSE)</f>
        <v>Regular Air</v>
      </c>
      <c r="K10" s="14">
        <f>VLOOKUP($A10,'Cost and price details'!$A$1:$F$1038,Table!K$1,FALSE)</f>
        <v>41476</v>
      </c>
      <c r="L10" s="14">
        <f>VLOOKUP($A10,'Cost and price details'!$A$1:$F$1038,Table!L$1,FALSE)</f>
        <v>4.2679999999999998</v>
      </c>
      <c r="M10" s="14">
        <f>VLOOKUP($A10,'Cost and price details'!$A$1:$F$1038,Table!M$1,FALSE)</f>
        <v>7.117</v>
      </c>
      <c r="N10" s="16">
        <f t="shared" si="0"/>
        <v>0.66752577319587636</v>
      </c>
      <c r="O10" s="16">
        <f>LOOKUP(M10,'Tax and discount slab'!$J$4:$K$14)</f>
        <v>0.05</v>
      </c>
      <c r="P10" s="9">
        <f t="shared" si="1"/>
        <v>7.4728500000000002</v>
      </c>
      <c r="Q10" s="9">
        <f>VLOOKUP(A10,'QTY &amp; shipping cost'!$A$1:$C$1038,2,FALSE)</f>
        <v>22</v>
      </c>
      <c r="R10" s="9">
        <f t="shared" si="2"/>
        <v>164.40270000000001</v>
      </c>
      <c r="S10" s="16">
        <f>LOOKUP(M10,'Tax and discount slab'!$M$4:$N$14)</f>
        <v>0.02</v>
      </c>
      <c r="T10" s="9">
        <f t="shared" si="3"/>
        <v>3.2880540000000003</v>
      </c>
      <c r="U10" s="9">
        <f>VLOOKUP(A10,'QTY &amp; shipping cost'!$A$1:$C$1038,3,FALSE)</f>
        <v>1.27</v>
      </c>
      <c r="V10" s="9">
        <f t="shared" si="4"/>
        <v>162.38464600000003</v>
      </c>
    </row>
    <row r="11" spans="1:22" x14ac:dyDescent="0.3">
      <c r="A11" s="9" t="s">
        <v>55</v>
      </c>
      <c r="B11" s="8">
        <f>VLOOKUP($A11,'Order date customer name'!$A$1:$C$1038,2,FALSE)</f>
        <v>41468</v>
      </c>
      <c r="C11" s="8" t="str">
        <f>VLOOKUP($A11,'Order date customer name'!$A$1:$C$1038,3,FALSE)</f>
        <v>JASON HANSEN</v>
      </c>
      <c r="D11" s="9" t="str">
        <f>VLOOKUP($A11,'State and cust type'!$A$1:$C$1038,2,FALSE)</f>
        <v>New York</v>
      </c>
      <c r="E11" s="9" t="str">
        <f>VLOOKUP($A11,'State and cust type'!$A$1:$C$1038,3,FALSE)</f>
        <v>Consumer</v>
      </c>
      <c r="F11" s="9" t="str">
        <f>VLOOKUP($A11,'Account, order priority and cat'!$A$1:$D$1038,2,FALSE)</f>
        <v>WILLIE STEWART</v>
      </c>
      <c r="G11" s="9" t="str">
        <f>VLOOKUP($A11,'Account, order priority and cat'!$A$1:$D$1038,3,FALSE)</f>
        <v>Critical</v>
      </c>
      <c r="H11" s="9" t="str">
        <f>VLOOKUP($A11,'Account, order priority and cat'!$A$1:$D$1038,4,FALSE)</f>
        <v>Office Supplies</v>
      </c>
      <c r="I11" s="14" t="str">
        <f>VLOOKUP($A11,'Cost and price details'!$A$1:$F$1038,Table!I$1,FALSE)</f>
        <v>Wrap Bag</v>
      </c>
      <c r="J11" s="14" t="str">
        <f>VLOOKUP($A11,'Cost and price details'!$A$1:$F$1038,Table!J$1,FALSE)</f>
        <v>Regular Air</v>
      </c>
      <c r="K11" s="14">
        <f>VLOOKUP($A11,'Cost and price details'!$A$1:$F$1038,Table!K$1,FALSE)</f>
        <v>41477</v>
      </c>
      <c r="L11" s="14">
        <f>VLOOKUP($A11,'Cost and price details'!$A$1:$F$1038,Table!L$1,FALSE)</f>
        <v>1.4410000000000003</v>
      </c>
      <c r="M11" s="14">
        <f>VLOOKUP($A11,'Cost and price details'!$A$1:$F$1038,Table!M$1,FALSE)</f>
        <v>3.1240000000000001</v>
      </c>
      <c r="N11" s="16">
        <f t="shared" si="0"/>
        <v>1.1679389312977095</v>
      </c>
      <c r="O11" s="16">
        <f>LOOKUP(M11,'Tax and discount slab'!$J$4:$K$14)</f>
        <v>0.05</v>
      </c>
      <c r="P11" s="9">
        <f t="shared" si="1"/>
        <v>3.2802000000000002</v>
      </c>
      <c r="Q11" s="9">
        <f>VLOOKUP(A11,'QTY &amp; shipping cost'!$A$1:$C$1038,2,FALSE)</f>
        <v>41</v>
      </c>
      <c r="R11" s="9">
        <f t="shared" si="2"/>
        <v>134.48820000000001</v>
      </c>
      <c r="S11" s="16">
        <f>LOOKUP(M11,'Tax and discount slab'!$M$4:$N$14)</f>
        <v>0.02</v>
      </c>
      <c r="T11" s="9">
        <f t="shared" si="3"/>
        <v>2.6897640000000003</v>
      </c>
      <c r="U11" s="9">
        <f>VLOOKUP(A11,'QTY &amp; shipping cost'!$A$1:$C$1038,3,FALSE)</f>
        <v>0.98000000000000009</v>
      </c>
      <c r="V11" s="9">
        <f t="shared" si="4"/>
        <v>132.778436</v>
      </c>
    </row>
    <row r="12" spans="1:22" x14ac:dyDescent="0.3">
      <c r="A12" s="9" t="s">
        <v>56</v>
      </c>
      <c r="B12" s="8">
        <f>VLOOKUP($A12,'Order date customer name'!$A$1:$C$1038,2,FALSE)</f>
        <v>41484</v>
      </c>
      <c r="C12" s="8" t="str">
        <f>VLOOKUP($A12,'Order date customer name'!$A$1:$C$1038,3,FALSE)</f>
        <v>JOHN ROSE</v>
      </c>
      <c r="D12" s="9" t="str">
        <f>VLOOKUP($A12,'State and cust type'!$A$1:$C$1038,2,FALSE)</f>
        <v>New York</v>
      </c>
      <c r="E12" s="9" t="str">
        <f>VLOOKUP($A12,'State and cust type'!$A$1:$C$1038,3,FALSE)</f>
        <v>Consumer</v>
      </c>
      <c r="F12" s="9" t="str">
        <f>VLOOKUP($A12,'Account, order priority and cat'!$A$1:$D$1038,2,FALSE)</f>
        <v>EDWIN AGUILAR</v>
      </c>
      <c r="G12" s="9" t="str">
        <f>VLOOKUP($A12,'Account, order priority and cat'!$A$1:$D$1038,3,FALSE)</f>
        <v>Medium</v>
      </c>
      <c r="H12" s="9" t="str">
        <f>VLOOKUP($A12,'Account, order priority and cat'!$A$1:$D$1038,4,FALSE)</f>
        <v>Office Supplies</v>
      </c>
      <c r="I12" s="14" t="str">
        <f>VLOOKUP($A12,'Cost and price details'!$A$1:$F$1038,Table!I$1,FALSE)</f>
        <v>Small Box</v>
      </c>
      <c r="J12" s="14" t="str">
        <f>VLOOKUP($A12,'Cost and price details'!$A$1:$F$1038,Table!J$1,FALSE)</f>
        <v>Regular Air</v>
      </c>
      <c r="K12" s="14">
        <f>VLOOKUP($A12,'Cost and price details'!$A$1:$F$1038,Table!K$1,FALSE)</f>
        <v>41492</v>
      </c>
      <c r="L12" s="14">
        <f>VLOOKUP($A12,'Cost and price details'!$A$1:$F$1038,Table!L$1,FALSE)</f>
        <v>2.0240000000000005</v>
      </c>
      <c r="M12" s="14">
        <f>VLOOKUP($A12,'Cost and price details'!$A$1:$F$1038,Table!M$1,FALSE)</f>
        <v>3.1680000000000001</v>
      </c>
      <c r="N12" s="16">
        <f t="shared" si="0"/>
        <v>0.56521739130434756</v>
      </c>
      <c r="O12" s="16">
        <f>LOOKUP(M12,'Tax and discount slab'!$J$4:$K$14)</f>
        <v>0.05</v>
      </c>
      <c r="P12" s="9">
        <f t="shared" si="1"/>
        <v>3.3264000000000005</v>
      </c>
      <c r="Q12" s="9">
        <f>VLOOKUP(A12,'QTY &amp; shipping cost'!$A$1:$C$1038,2,FALSE)</f>
        <v>13</v>
      </c>
      <c r="R12" s="9">
        <f t="shared" si="2"/>
        <v>43.243200000000009</v>
      </c>
      <c r="S12" s="16">
        <f>LOOKUP(M12,'Tax and discount slab'!$M$4:$N$14)</f>
        <v>0.02</v>
      </c>
      <c r="T12" s="9">
        <f t="shared" si="3"/>
        <v>0.86486400000000019</v>
      </c>
      <c r="U12" s="9">
        <f>VLOOKUP(A12,'QTY &amp; shipping cost'!$A$1:$C$1038,3,FALSE)</f>
        <v>1.54</v>
      </c>
      <c r="V12" s="9">
        <f t="shared" si="4"/>
        <v>43.918336000000011</v>
      </c>
    </row>
    <row r="13" spans="1:22" x14ac:dyDescent="0.3">
      <c r="A13" s="9" t="s">
        <v>59</v>
      </c>
      <c r="B13" s="8">
        <f>VLOOKUP($A13,'Order date customer name'!$A$1:$C$1038,2,FALSE)</f>
        <v>41484</v>
      </c>
      <c r="C13" s="8" t="str">
        <f>VLOOKUP($A13,'Order date customer name'!$A$1:$C$1038,3,FALSE)</f>
        <v>JOHN ROSE</v>
      </c>
      <c r="D13" s="9" t="str">
        <f>VLOOKUP($A13,'State and cust type'!$A$1:$C$1038,2,FALSE)</f>
        <v>New York</v>
      </c>
      <c r="E13" s="9" t="str">
        <f>VLOOKUP($A13,'State and cust type'!$A$1:$C$1038,3,FALSE)</f>
        <v>Consumer</v>
      </c>
      <c r="F13" s="9" t="str">
        <f>VLOOKUP($A13,'Account, order priority and cat'!$A$1:$D$1038,2,FALSE)</f>
        <v>EDWIN AGUILAR</v>
      </c>
      <c r="G13" s="9" t="str">
        <f>VLOOKUP($A13,'Account, order priority and cat'!$A$1:$D$1038,3,FALSE)</f>
        <v>Medium</v>
      </c>
      <c r="H13" s="9" t="str">
        <f>VLOOKUP($A13,'Account, order priority and cat'!$A$1:$D$1038,4,FALSE)</f>
        <v>Technology</v>
      </c>
      <c r="I13" s="14" t="str">
        <f>VLOOKUP($A13,'Cost and price details'!$A$1:$F$1038,Table!I$1,FALSE)</f>
        <v>Small Box</v>
      </c>
      <c r="J13" s="14" t="str">
        <f>VLOOKUP($A13,'Cost and price details'!$A$1:$F$1038,Table!J$1,FALSE)</f>
        <v>Regular Air</v>
      </c>
      <c r="K13" s="14">
        <f>VLOOKUP($A13,'Cost and price details'!$A$1:$F$1038,Table!K$1,FALSE)</f>
        <v>41493</v>
      </c>
      <c r="L13" s="14">
        <f>VLOOKUP($A13,'Cost and price details'!$A$1:$F$1038,Table!L$1,FALSE)</f>
        <v>7.0289999999999999</v>
      </c>
      <c r="M13" s="14">
        <f>VLOOKUP($A13,'Cost and price details'!$A$1:$F$1038,Table!M$1,FALSE)</f>
        <v>21.978000000000002</v>
      </c>
      <c r="N13" s="16">
        <f t="shared" si="0"/>
        <v>2.126760563380282</v>
      </c>
      <c r="O13" s="16">
        <f>LOOKUP(M13,'Tax and discount slab'!$J$4:$K$14)</f>
        <v>0.15000000000000002</v>
      </c>
      <c r="P13" s="9">
        <f t="shared" si="1"/>
        <v>25.274699999999999</v>
      </c>
      <c r="Q13" s="9">
        <f>VLOOKUP(A13,'QTY &amp; shipping cost'!$A$1:$C$1038,2,FALSE)</f>
        <v>45</v>
      </c>
      <c r="R13" s="9">
        <f t="shared" si="2"/>
        <v>1137.3615</v>
      </c>
      <c r="S13" s="16">
        <f>LOOKUP(M13,'Tax and discount slab'!$M$4:$N$14)</f>
        <v>0.12000000000000001</v>
      </c>
      <c r="T13" s="9">
        <f t="shared" si="3"/>
        <v>136.48338000000001</v>
      </c>
      <c r="U13" s="9">
        <f>VLOOKUP(A13,'QTY &amp; shipping cost'!$A$1:$C$1038,3,FALSE)</f>
        <v>4.05</v>
      </c>
      <c r="V13" s="9">
        <f t="shared" si="4"/>
        <v>1004.9281199999999</v>
      </c>
    </row>
    <row r="14" spans="1:22" x14ac:dyDescent="0.3">
      <c r="A14" s="9" t="s">
        <v>60</v>
      </c>
      <c r="B14" s="8">
        <f>VLOOKUP($A14,'Order date customer name'!$A$1:$C$1038,2,FALSE)</f>
        <v>41556</v>
      </c>
      <c r="C14" s="8" t="str">
        <f>VLOOKUP($A14,'Order date customer name'!$A$1:$C$1038,3,FALSE)</f>
        <v>BRENT HICKS</v>
      </c>
      <c r="D14" s="9" t="str">
        <f>VLOOKUP($A14,'State and cust type'!$A$1:$C$1038,2,FALSE)</f>
        <v>Illinois</v>
      </c>
      <c r="E14" s="9" t="str">
        <f>VLOOKUP($A14,'State and cust type'!$A$1:$C$1038,3,FALSE)</f>
        <v>Consumer</v>
      </c>
      <c r="F14" s="9" t="str">
        <f>VLOOKUP($A14,'Account, order priority and cat'!$A$1:$D$1038,2,FALSE)</f>
        <v>COREY MILLS</v>
      </c>
      <c r="G14" s="9" t="str">
        <f>VLOOKUP($A14,'Account, order priority and cat'!$A$1:$D$1038,3,FALSE)</f>
        <v>Not Specified</v>
      </c>
      <c r="H14" s="9" t="str">
        <f>VLOOKUP($A14,'Account, order priority and cat'!$A$1:$D$1038,4,FALSE)</f>
        <v>Office Supplies</v>
      </c>
      <c r="I14" s="14" t="str">
        <f>VLOOKUP($A14,'Cost and price details'!$A$1:$F$1038,Table!I$1,FALSE)</f>
        <v>Small Box</v>
      </c>
      <c r="J14" s="14" t="str">
        <f>VLOOKUP($A14,'Cost and price details'!$A$1:$F$1038,Table!J$1,FALSE)</f>
        <v>Regular Air</v>
      </c>
      <c r="K14" s="14">
        <f>VLOOKUP($A14,'Cost and price details'!$A$1:$F$1038,Table!K$1,FALSE)</f>
        <v>41565</v>
      </c>
      <c r="L14" s="14">
        <f>VLOOKUP($A14,'Cost and price details'!$A$1:$F$1038,Table!L$1,FALSE)</f>
        <v>2.6950000000000003</v>
      </c>
      <c r="M14" s="14">
        <f>VLOOKUP($A14,'Cost and price details'!$A$1:$F$1038,Table!M$1,FALSE)</f>
        <v>4.2790000000000008</v>
      </c>
      <c r="N14" s="16">
        <f t="shared" si="0"/>
        <v>0.58775510204081649</v>
      </c>
      <c r="O14" s="16">
        <f>LOOKUP(M14,'Tax and discount slab'!$J$4:$K$14)</f>
        <v>0.05</v>
      </c>
      <c r="P14" s="9">
        <f t="shared" si="1"/>
        <v>4.4929500000000013</v>
      </c>
      <c r="Q14" s="9">
        <f>VLOOKUP(A14,'QTY &amp; shipping cost'!$A$1:$C$1038,2,FALSE)</f>
        <v>4</v>
      </c>
      <c r="R14" s="9">
        <f t="shared" si="2"/>
        <v>17.971800000000005</v>
      </c>
      <c r="S14" s="16">
        <f>LOOKUP(M14,'Tax and discount slab'!$M$4:$N$14)</f>
        <v>0.02</v>
      </c>
      <c r="T14" s="9">
        <f t="shared" si="3"/>
        <v>0.35943600000000009</v>
      </c>
      <c r="U14" s="9">
        <f>VLOOKUP(A14,'QTY &amp; shipping cost'!$A$1:$C$1038,3,FALSE)</f>
        <v>7.06</v>
      </c>
      <c r="V14" s="9">
        <f t="shared" si="4"/>
        <v>24.672364000000005</v>
      </c>
    </row>
    <row r="15" spans="1:22" x14ac:dyDescent="0.3">
      <c r="A15" s="9" t="s">
        <v>63</v>
      </c>
      <c r="B15" s="8">
        <f>VLOOKUP($A15,'Order date customer name'!$A$1:$C$1038,2,FALSE)</f>
        <v>41556</v>
      </c>
      <c r="C15" s="8" t="str">
        <f>VLOOKUP($A15,'Order date customer name'!$A$1:$C$1038,3,FALSE)</f>
        <v>BRENT HICKS</v>
      </c>
      <c r="D15" s="9" t="str">
        <f>VLOOKUP($A15,'State and cust type'!$A$1:$C$1038,2,FALSE)</f>
        <v>Illinois</v>
      </c>
      <c r="E15" s="9" t="str">
        <f>VLOOKUP($A15,'State and cust type'!$A$1:$C$1038,3,FALSE)</f>
        <v>Consumer</v>
      </c>
      <c r="F15" s="9" t="str">
        <f>VLOOKUP($A15,'Account, order priority and cat'!$A$1:$D$1038,2,FALSE)</f>
        <v>COREY MILLS</v>
      </c>
      <c r="G15" s="9" t="str">
        <f>VLOOKUP($A15,'Account, order priority and cat'!$A$1:$D$1038,3,FALSE)</f>
        <v>Not Specified</v>
      </c>
      <c r="H15" s="9" t="str">
        <f>VLOOKUP($A15,'Account, order priority and cat'!$A$1:$D$1038,4,FALSE)</f>
        <v>Office Supplies</v>
      </c>
      <c r="I15" s="14" t="str">
        <f>VLOOKUP($A15,'Cost and price details'!$A$1:$F$1038,Table!I$1,FALSE)</f>
        <v>Small Box</v>
      </c>
      <c r="J15" s="14" t="str">
        <f>VLOOKUP($A15,'Cost and price details'!$A$1:$F$1038,Table!J$1,FALSE)</f>
        <v>Regular Air</v>
      </c>
      <c r="K15" s="14">
        <f>VLOOKUP($A15,'Cost and price details'!$A$1:$F$1038,Table!K$1,FALSE)</f>
        <v>41564</v>
      </c>
      <c r="L15" s="14">
        <f>VLOOKUP($A15,'Cost and price details'!$A$1:$F$1038,Table!L$1,FALSE)</f>
        <v>74.503000000000014</v>
      </c>
      <c r="M15" s="14">
        <f>VLOOKUP($A15,'Cost and price details'!$A$1:$F$1038,Table!M$1,FALSE)</f>
        <v>181.72</v>
      </c>
      <c r="N15" s="16">
        <f t="shared" si="0"/>
        <v>1.4390964122250105</v>
      </c>
      <c r="O15" s="16">
        <f>LOOKUP(M15,'Tax and discount slab'!$J$4:$K$14)</f>
        <v>0.32000000000000006</v>
      </c>
      <c r="P15" s="9">
        <f t="shared" si="1"/>
        <v>239.87040000000002</v>
      </c>
      <c r="Q15" s="9">
        <f>VLOOKUP(A15,'QTY &amp; shipping cost'!$A$1:$C$1038,2,FALSE)</f>
        <v>8</v>
      </c>
      <c r="R15" s="9">
        <f t="shared" si="2"/>
        <v>1918.9632000000001</v>
      </c>
      <c r="S15" s="16">
        <f>LOOKUP(M15,'Tax and discount slab'!$M$4:$N$14)</f>
        <v>0.47</v>
      </c>
      <c r="T15" s="9">
        <f t="shared" si="3"/>
        <v>901.91270399999996</v>
      </c>
      <c r="U15" s="9">
        <f>VLOOKUP(A15,'QTY &amp; shipping cost'!$A$1:$C$1038,3,FALSE)</f>
        <v>20.04</v>
      </c>
      <c r="V15" s="9">
        <f t="shared" si="4"/>
        <v>1037.0904960000003</v>
      </c>
    </row>
    <row r="16" spans="1:22" x14ac:dyDescent="0.3">
      <c r="A16" s="9" t="s">
        <v>64</v>
      </c>
      <c r="B16" s="8">
        <f>VLOOKUP($A16,'Order date customer name'!$A$1:$C$1038,2,FALSE)</f>
        <v>41558</v>
      </c>
      <c r="C16" s="8" t="str">
        <f>VLOOKUP($A16,'Order date customer name'!$A$1:$C$1038,3,FALSE)</f>
        <v>JEFFREY OWENS</v>
      </c>
      <c r="D16" s="9" t="str">
        <f>VLOOKUP($A16,'State and cust type'!$A$1:$C$1038,2,FALSE)</f>
        <v>New York</v>
      </c>
      <c r="E16" s="9" t="str">
        <f>VLOOKUP($A16,'State and cust type'!$A$1:$C$1038,3,FALSE)</f>
        <v>Corporate</v>
      </c>
      <c r="F16" s="9" t="str">
        <f>VLOOKUP($A16,'Account, order priority and cat'!$A$1:$D$1038,2,FALSE)</f>
        <v>GREG BLACK</v>
      </c>
      <c r="G16" s="9" t="str">
        <f>VLOOKUP($A16,'Account, order priority and cat'!$A$1:$D$1038,3,FALSE)</f>
        <v>Critical</v>
      </c>
      <c r="H16" s="9" t="str">
        <f>VLOOKUP($A16,'Account, order priority and cat'!$A$1:$D$1038,4,FALSE)</f>
        <v>Technology</v>
      </c>
      <c r="I16" s="14" t="str">
        <f>VLOOKUP($A16,'Cost and price details'!$A$1:$F$1038,Table!I$1,FALSE)</f>
        <v>Small Box</v>
      </c>
      <c r="J16" s="14" t="str">
        <f>VLOOKUP($A16,'Cost and price details'!$A$1:$F$1038,Table!J$1,FALSE)</f>
        <v>Regular Air</v>
      </c>
      <c r="K16" s="14">
        <f>VLOOKUP($A16,'Cost and price details'!$A$1:$F$1038,Table!K$1,FALSE)</f>
        <v>41566</v>
      </c>
      <c r="L16" s="14">
        <f>VLOOKUP($A16,'Cost and price details'!$A$1:$F$1038,Table!L$1,FALSE)</f>
        <v>68.64</v>
      </c>
      <c r="M16" s="14">
        <f>VLOOKUP($A16,'Cost and price details'!$A$1:$F$1038,Table!M$1,FALSE)</f>
        <v>171.58900000000003</v>
      </c>
      <c r="N16" s="16">
        <f t="shared" si="0"/>
        <v>1.4998397435897439</v>
      </c>
      <c r="O16" s="16">
        <f>LOOKUP(M16,'Tax and discount slab'!$J$4:$K$14)</f>
        <v>0.32000000000000006</v>
      </c>
      <c r="P16" s="9">
        <f t="shared" si="1"/>
        <v>226.49748000000005</v>
      </c>
      <c r="Q16" s="9">
        <f>VLOOKUP(A16,'QTY &amp; shipping cost'!$A$1:$C$1038,2,FALSE)</f>
        <v>50</v>
      </c>
      <c r="R16" s="9">
        <f t="shared" si="2"/>
        <v>11324.874000000003</v>
      </c>
      <c r="S16" s="16">
        <f>LOOKUP(M16,'Tax and discount slab'!$M$4:$N$14)</f>
        <v>0.47</v>
      </c>
      <c r="T16" s="9">
        <f t="shared" si="3"/>
        <v>5322.6907800000017</v>
      </c>
      <c r="U16" s="9">
        <f>VLOOKUP(A16,'QTY &amp; shipping cost'!$A$1:$C$1038,3,FALSE)</f>
        <v>8.1300000000000008</v>
      </c>
      <c r="V16" s="9">
        <f t="shared" si="4"/>
        <v>6010.3132200000018</v>
      </c>
    </row>
    <row r="17" spans="1:22" x14ac:dyDescent="0.3">
      <c r="A17" s="9" t="s">
        <v>66</v>
      </c>
      <c r="B17" s="8">
        <f>VLOOKUP($A17,'Order date customer name'!$A$1:$C$1038,2,FALSE)</f>
        <v>41558</v>
      </c>
      <c r="C17" s="8" t="str">
        <f>VLOOKUP($A17,'Order date customer name'!$A$1:$C$1038,3,FALSE)</f>
        <v>JEFFREY OWENS</v>
      </c>
      <c r="D17" s="9" t="str">
        <f>VLOOKUP($A17,'State and cust type'!$A$1:$C$1038,2,FALSE)</f>
        <v>New York</v>
      </c>
      <c r="E17" s="9" t="str">
        <f>VLOOKUP($A17,'State and cust type'!$A$1:$C$1038,3,FALSE)</f>
        <v>Corporate</v>
      </c>
      <c r="F17" s="9" t="str">
        <f>VLOOKUP($A17,'Account, order priority and cat'!$A$1:$D$1038,2,FALSE)</f>
        <v>GREG BLACK</v>
      </c>
      <c r="G17" s="9" t="str">
        <f>VLOOKUP($A17,'Account, order priority and cat'!$A$1:$D$1038,3,FALSE)</f>
        <v>Critical</v>
      </c>
      <c r="H17" s="9" t="str">
        <f>VLOOKUP($A17,'Account, order priority and cat'!$A$1:$D$1038,4,FALSE)</f>
        <v>Office Supplies</v>
      </c>
      <c r="I17" s="14" t="str">
        <f>VLOOKUP($A17,'Cost and price details'!$A$1:$F$1038,Table!I$1,FALSE)</f>
        <v>Small Box</v>
      </c>
      <c r="J17" s="14" t="str">
        <f>VLOOKUP($A17,'Cost and price details'!$A$1:$F$1038,Table!J$1,FALSE)</f>
        <v>Regular Air</v>
      </c>
      <c r="K17" s="14">
        <f>VLOOKUP($A17,'Cost and price details'!$A$1:$F$1038,Table!K$1,FALSE)</f>
        <v>41565</v>
      </c>
      <c r="L17" s="14">
        <f>VLOOKUP($A17,'Cost and price details'!$A$1:$F$1038,Table!L$1,FALSE)</f>
        <v>3.74</v>
      </c>
      <c r="M17" s="14">
        <f>VLOOKUP($A17,'Cost and price details'!$A$1:$F$1038,Table!M$1,FALSE)</f>
        <v>5.9400000000000013</v>
      </c>
      <c r="N17" s="16">
        <f t="shared" si="0"/>
        <v>0.5882352941176473</v>
      </c>
      <c r="O17" s="16">
        <f>LOOKUP(M17,'Tax and discount slab'!$J$4:$K$14)</f>
        <v>0.05</v>
      </c>
      <c r="P17" s="9">
        <f t="shared" si="1"/>
        <v>6.2370000000000019</v>
      </c>
      <c r="Q17" s="9">
        <f>VLOOKUP(A17,'QTY &amp; shipping cost'!$A$1:$C$1038,2,FALSE)</f>
        <v>10</v>
      </c>
      <c r="R17" s="9">
        <f t="shared" si="2"/>
        <v>62.370000000000019</v>
      </c>
      <c r="S17" s="16">
        <f>LOOKUP(M17,'Tax and discount slab'!$M$4:$N$14)</f>
        <v>0.02</v>
      </c>
      <c r="T17" s="9">
        <f t="shared" si="3"/>
        <v>1.2474000000000005</v>
      </c>
      <c r="U17" s="9">
        <f>VLOOKUP(A17,'QTY &amp; shipping cost'!$A$1:$C$1038,3,FALSE)</f>
        <v>7.83</v>
      </c>
      <c r="V17" s="9">
        <f t="shared" si="4"/>
        <v>68.952600000000018</v>
      </c>
    </row>
    <row r="18" spans="1:22" x14ac:dyDescent="0.3">
      <c r="A18" s="9" t="s">
        <v>67</v>
      </c>
      <c r="B18" s="8">
        <f>VLOOKUP($A18,'Order date customer name'!$A$1:$C$1038,2,FALSE)</f>
        <v>41617</v>
      </c>
      <c r="C18" s="8" t="str">
        <f>VLOOKUP($A18,'Order date customer name'!$A$1:$C$1038,3,FALSE)</f>
        <v>CHARLIE GOMEZ</v>
      </c>
      <c r="D18" s="9" t="str">
        <f>VLOOKUP($A18,'State and cust type'!$A$1:$C$1038,2,FALSE)</f>
        <v>Illinois</v>
      </c>
      <c r="E18" s="9" t="str">
        <f>VLOOKUP($A18,'State and cust type'!$A$1:$C$1038,3,FALSE)</f>
        <v>Home Office</v>
      </c>
      <c r="F18" s="9" t="str">
        <f>VLOOKUP($A18,'Account, order priority and cat'!$A$1:$D$1038,2,FALSE)</f>
        <v>COREY MILLS</v>
      </c>
      <c r="G18" s="9" t="str">
        <f>VLOOKUP($A18,'Account, order priority and cat'!$A$1:$D$1038,3,FALSE)</f>
        <v>Low</v>
      </c>
      <c r="H18" s="9" t="str">
        <f>VLOOKUP($A18,'Account, order priority and cat'!$A$1:$D$1038,4,FALSE)</f>
        <v>Office Supplies</v>
      </c>
      <c r="I18" s="14" t="str">
        <f>VLOOKUP($A18,'Cost and price details'!$A$1:$F$1038,Table!I$1,FALSE)</f>
        <v>Small Box</v>
      </c>
      <c r="J18" s="14" t="str">
        <f>VLOOKUP($A18,'Cost and price details'!$A$1:$F$1038,Table!J$1,FALSE)</f>
        <v>Regular Air</v>
      </c>
      <c r="K18" s="14">
        <f>VLOOKUP($A18,'Cost and price details'!$A$1:$F$1038,Table!K$1,FALSE)</f>
        <v>41626</v>
      </c>
      <c r="L18" s="14">
        <f>VLOOKUP($A18,'Cost and price details'!$A$1:$F$1038,Table!L$1,FALSE)</f>
        <v>5.8630000000000004</v>
      </c>
      <c r="M18" s="14">
        <f>VLOOKUP($A18,'Cost and price details'!$A$1:$F$1038,Table!M$1,FALSE)</f>
        <v>9.4600000000000009</v>
      </c>
      <c r="N18" s="16">
        <f t="shared" si="0"/>
        <v>0.61350844277673544</v>
      </c>
      <c r="O18" s="16">
        <f>LOOKUP(M18,'Tax and discount slab'!$J$4:$K$14)</f>
        <v>0.05</v>
      </c>
      <c r="P18" s="9">
        <f t="shared" si="1"/>
        <v>9.9330000000000016</v>
      </c>
      <c r="Q18" s="9">
        <f>VLOOKUP(A18,'QTY &amp; shipping cost'!$A$1:$C$1038,2,FALSE)</f>
        <v>8</v>
      </c>
      <c r="R18" s="9">
        <f t="shared" si="2"/>
        <v>79.464000000000013</v>
      </c>
      <c r="S18" s="16">
        <f>LOOKUP(M18,'Tax and discount slab'!$M$4:$N$14)</f>
        <v>0.02</v>
      </c>
      <c r="T18" s="9">
        <f t="shared" si="3"/>
        <v>1.5892800000000002</v>
      </c>
      <c r="U18" s="9">
        <f>VLOOKUP(A18,'QTY &amp; shipping cost'!$A$1:$C$1038,3,FALSE)</f>
        <v>6.24</v>
      </c>
      <c r="V18" s="9">
        <f t="shared" si="4"/>
        <v>84.114720000000005</v>
      </c>
    </row>
    <row r="19" spans="1:22" x14ac:dyDescent="0.3">
      <c r="A19" s="9" t="s">
        <v>70</v>
      </c>
      <c r="B19" s="8">
        <f>VLOOKUP($A19,'Order date customer name'!$A$1:$C$1038,2,FALSE)</f>
        <v>41617</v>
      </c>
      <c r="C19" s="8" t="str">
        <f>VLOOKUP($A19,'Order date customer name'!$A$1:$C$1038,3,FALSE)</f>
        <v>CHARLIE GOMEZ</v>
      </c>
      <c r="D19" s="9" t="str">
        <f>VLOOKUP($A19,'State and cust type'!$A$1:$C$1038,2,FALSE)</f>
        <v>Illinois</v>
      </c>
      <c r="E19" s="9" t="str">
        <f>VLOOKUP($A19,'State and cust type'!$A$1:$C$1038,3,FALSE)</f>
        <v>Home Office</v>
      </c>
      <c r="F19" s="9" t="str">
        <f>VLOOKUP($A19,'Account, order priority and cat'!$A$1:$D$1038,2,FALSE)</f>
        <v>COREY MILLS</v>
      </c>
      <c r="G19" s="9" t="str">
        <f>VLOOKUP($A19,'Account, order priority and cat'!$A$1:$D$1038,3,FALSE)</f>
        <v>Low</v>
      </c>
      <c r="H19" s="9" t="str">
        <f>VLOOKUP($A19,'Account, order priority and cat'!$A$1:$D$1038,4,FALSE)</f>
        <v>Office Supplies</v>
      </c>
      <c r="I19" s="14" t="str">
        <f>VLOOKUP($A19,'Cost and price details'!$A$1:$F$1038,Table!I$1,FALSE)</f>
        <v>Wrap Bag</v>
      </c>
      <c r="J19" s="14" t="str">
        <f>VLOOKUP($A19,'Cost and price details'!$A$1:$F$1038,Table!J$1,FALSE)</f>
        <v>Regular Air</v>
      </c>
      <c r="K19" s="14">
        <f>VLOOKUP($A19,'Cost and price details'!$A$1:$F$1038,Table!K$1,FALSE)</f>
        <v>41628</v>
      </c>
      <c r="L19" s="14">
        <f>VLOOKUP($A19,'Cost and price details'!$A$1:$F$1038,Table!L$1,FALSE)</f>
        <v>2.5190000000000001</v>
      </c>
      <c r="M19" s="14">
        <f>VLOOKUP($A19,'Cost and price details'!$A$1:$F$1038,Table!M$1,FALSE)</f>
        <v>3.9380000000000006</v>
      </c>
      <c r="N19" s="16">
        <f t="shared" si="0"/>
        <v>0.56331877729257662</v>
      </c>
      <c r="O19" s="16">
        <f>LOOKUP(M19,'Tax and discount slab'!$J$4:$K$14)</f>
        <v>0.05</v>
      </c>
      <c r="P19" s="9">
        <f t="shared" si="1"/>
        <v>4.1349000000000009</v>
      </c>
      <c r="Q19" s="9">
        <f>VLOOKUP(A19,'QTY &amp; shipping cost'!$A$1:$C$1038,2,FALSE)</f>
        <v>32</v>
      </c>
      <c r="R19" s="9">
        <f t="shared" si="2"/>
        <v>132.31680000000003</v>
      </c>
      <c r="S19" s="16">
        <f>LOOKUP(M19,'Tax and discount slab'!$M$4:$N$14)</f>
        <v>0.02</v>
      </c>
      <c r="T19" s="9">
        <f t="shared" si="3"/>
        <v>2.6463360000000007</v>
      </c>
      <c r="U19" s="9">
        <f>VLOOKUP(A19,'QTY &amp; shipping cost'!$A$1:$C$1038,3,FALSE)</f>
        <v>1.68</v>
      </c>
      <c r="V19" s="9">
        <f t="shared" si="4"/>
        <v>131.35046400000004</v>
      </c>
    </row>
    <row r="20" spans="1:22" x14ac:dyDescent="0.3">
      <c r="A20" s="9" t="s">
        <v>71</v>
      </c>
      <c r="B20" s="8">
        <f>VLOOKUP($A20,'Order date customer name'!$A$1:$C$1038,2,FALSE)</f>
        <v>41641</v>
      </c>
      <c r="C20" s="8" t="str">
        <f>VLOOKUP($A20,'Order date customer name'!$A$1:$C$1038,3,FALSE)</f>
        <v>REGINALD WEST</v>
      </c>
      <c r="D20" s="9" t="str">
        <f>VLOOKUP($A20,'State and cust type'!$A$1:$C$1038,2,FALSE)</f>
        <v>New York</v>
      </c>
      <c r="E20" s="9" t="str">
        <f>VLOOKUP($A20,'State and cust type'!$A$1:$C$1038,3,FALSE)</f>
        <v>Consumer</v>
      </c>
      <c r="F20" s="9" t="str">
        <f>VLOOKUP($A20,'Account, order priority and cat'!$A$1:$D$1038,2,FALSE)</f>
        <v>EDDIE MURRAY</v>
      </c>
      <c r="G20" s="9" t="str">
        <f>VLOOKUP($A20,'Account, order priority and cat'!$A$1:$D$1038,3,FALSE)</f>
        <v>Critical</v>
      </c>
      <c r="H20" s="9" t="str">
        <f>VLOOKUP($A20,'Account, order priority and cat'!$A$1:$D$1038,4,FALSE)</f>
        <v>Office Supplies</v>
      </c>
      <c r="I20" s="14" t="str">
        <f>VLOOKUP($A20,'Cost and price details'!$A$1:$F$1038,Table!I$1,FALSE)</f>
        <v>Small Box</v>
      </c>
      <c r="J20" s="14" t="str">
        <f>VLOOKUP($A20,'Cost and price details'!$A$1:$F$1038,Table!J$1,FALSE)</f>
        <v>Regular Air</v>
      </c>
      <c r="K20" s="14">
        <f>VLOOKUP($A20,'Cost and price details'!$A$1:$F$1038,Table!K$1,FALSE)</f>
        <v>41650</v>
      </c>
      <c r="L20" s="14">
        <f>VLOOKUP($A20,'Cost and price details'!$A$1:$F$1038,Table!L$1,FALSE)</f>
        <v>3.8720000000000003</v>
      </c>
      <c r="M20" s="14">
        <f>VLOOKUP($A20,'Cost and price details'!$A$1:$F$1038,Table!M$1,FALSE)</f>
        <v>6.1380000000000008</v>
      </c>
      <c r="N20" s="16">
        <f t="shared" si="0"/>
        <v>0.58522727272727282</v>
      </c>
      <c r="O20" s="16">
        <f>LOOKUP(M20,'Tax and discount slab'!$J$4:$K$14)</f>
        <v>0.05</v>
      </c>
      <c r="P20" s="9">
        <f t="shared" si="1"/>
        <v>6.4449000000000014</v>
      </c>
      <c r="Q20" s="9">
        <f>VLOOKUP(A20,'QTY &amp; shipping cost'!$A$1:$C$1038,2,FALSE)</f>
        <v>51</v>
      </c>
      <c r="R20" s="9">
        <f t="shared" si="2"/>
        <v>328.68990000000008</v>
      </c>
      <c r="S20" s="16">
        <f>LOOKUP(M20,'Tax and discount slab'!$M$4:$N$14)</f>
        <v>0.02</v>
      </c>
      <c r="T20" s="9">
        <f t="shared" si="3"/>
        <v>6.5737980000000018</v>
      </c>
      <c r="U20" s="9">
        <f>VLOOKUP(A20,'QTY &amp; shipping cost'!$A$1:$C$1038,3,FALSE)</f>
        <v>3.04</v>
      </c>
      <c r="V20" s="9">
        <f t="shared" si="4"/>
        <v>325.15610200000009</v>
      </c>
    </row>
    <row r="21" spans="1:22" x14ac:dyDescent="0.3">
      <c r="A21" s="9" t="s">
        <v>74</v>
      </c>
      <c r="B21" s="8">
        <f>VLOOKUP($A21,'Order date customer name'!$A$1:$C$1038,2,FALSE)</f>
        <v>41641</v>
      </c>
      <c r="C21" s="8" t="str">
        <f>VLOOKUP($A21,'Order date customer name'!$A$1:$C$1038,3,FALSE)</f>
        <v>REGINALD WEST</v>
      </c>
      <c r="D21" s="9" t="str">
        <f>VLOOKUP($A21,'State and cust type'!$A$1:$C$1038,2,FALSE)</f>
        <v>New York</v>
      </c>
      <c r="E21" s="9" t="str">
        <f>VLOOKUP($A21,'State and cust type'!$A$1:$C$1038,3,FALSE)</f>
        <v>Consumer</v>
      </c>
      <c r="F21" s="9" t="str">
        <f>VLOOKUP($A21,'Account, order priority and cat'!$A$1:$D$1038,2,FALSE)</f>
        <v>EDDIE MURRAY</v>
      </c>
      <c r="G21" s="9" t="str">
        <f>VLOOKUP($A21,'Account, order priority and cat'!$A$1:$D$1038,3,FALSE)</f>
        <v>Critical</v>
      </c>
      <c r="H21" s="9" t="str">
        <f>VLOOKUP($A21,'Account, order priority and cat'!$A$1:$D$1038,4,FALSE)</f>
        <v>Office Supplies</v>
      </c>
      <c r="I21" s="14" t="str">
        <f>VLOOKUP($A21,'Cost and price details'!$A$1:$F$1038,Table!I$1,FALSE)</f>
        <v>Small Box</v>
      </c>
      <c r="J21" s="14" t="str">
        <f>VLOOKUP($A21,'Cost and price details'!$A$1:$F$1038,Table!J$1,FALSE)</f>
        <v>Regular Air</v>
      </c>
      <c r="K21" s="14">
        <f>VLOOKUP($A21,'Cost and price details'!$A$1:$F$1038,Table!K$1,FALSE)</f>
        <v>41649</v>
      </c>
      <c r="L21" s="14">
        <f>VLOOKUP($A21,'Cost and price details'!$A$1:$F$1038,Table!L$1,FALSE)</f>
        <v>24.398000000000003</v>
      </c>
      <c r="M21" s="14">
        <f>VLOOKUP($A21,'Cost and price details'!$A$1:$F$1038,Table!M$1,FALSE)</f>
        <v>59.510000000000005</v>
      </c>
      <c r="N21" s="16">
        <f t="shared" si="0"/>
        <v>1.4391343552750224</v>
      </c>
      <c r="O21" s="16">
        <f>LOOKUP(M21,'Tax and discount slab'!$J$4:$K$14)</f>
        <v>0.24</v>
      </c>
      <c r="P21" s="9">
        <f t="shared" si="1"/>
        <v>73.792400000000001</v>
      </c>
      <c r="Q21" s="9">
        <f>VLOOKUP(A21,'QTY &amp; shipping cost'!$A$1:$C$1038,2,FALSE)</f>
        <v>44</v>
      </c>
      <c r="R21" s="9">
        <f t="shared" si="2"/>
        <v>3246.8656000000001</v>
      </c>
      <c r="S21" s="16">
        <f>LOOKUP(M21,'Tax and discount slab'!$M$4:$N$14)</f>
        <v>0.27</v>
      </c>
      <c r="T21" s="9">
        <f t="shared" si="3"/>
        <v>876.65371200000004</v>
      </c>
      <c r="U21" s="9">
        <f>VLOOKUP(A21,'QTY &amp; shipping cost'!$A$1:$C$1038,3,FALSE)</f>
        <v>20.04</v>
      </c>
      <c r="V21" s="9">
        <f t="shared" si="4"/>
        <v>2390.2518879999998</v>
      </c>
    </row>
    <row r="22" spans="1:22" x14ac:dyDescent="0.3">
      <c r="A22" s="9" t="s">
        <v>75</v>
      </c>
      <c r="B22" s="8">
        <f>VLOOKUP($A22,'Order date customer name'!$A$1:$C$1038,2,FALSE)</f>
        <v>41647</v>
      </c>
      <c r="C22" s="8" t="str">
        <f>VLOOKUP($A22,'Order date customer name'!$A$1:$C$1038,3,FALSE)</f>
        <v>CHAD BURNS</v>
      </c>
      <c r="D22" s="9" t="str">
        <f>VLOOKUP($A22,'State and cust type'!$A$1:$C$1038,2,FALSE)</f>
        <v>New York</v>
      </c>
      <c r="E22" s="9" t="str">
        <f>VLOOKUP($A22,'State and cust type'!$A$1:$C$1038,3,FALSE)</f>
        <v>Home Office</v>
      </c>
      <c r="F22" s="9" t="str">
        <f>VLOOKUP($A22,'Account, order priority and cat'!$A$1:$D$1038,2,FALSE)</f>
        <v>ROY COOK</v>
      </c>
      <c r="G22" s="9" t="str">
        <f>VLOOKUP($A22,'Account, order priority and cat'!$A$1:$D$1038,3,FALSE)</f>
        <v>Medium</v>
      </c>
      <c r="H22" s="9" t="str">
        <f>VLOOKUP($A22,'Account, order priority and cat'!$A$1:$D$1038,4,FALSE)</f>
        <v>Office Supplies</v>
      </c>
      <c r="I22" s="14" t="str">
        <f>VLOOKUP($A22,'Cost and price details'!$A$1:$F$1038,Table!I$1,FALSE)</f>
        <v>Small Box</v>
      </c>
      <c r="J22" s="14" t="str">
        <f>VLOOKUP($A22,'Cost and price details'!$A$1:$F$1038,Table!J$1,FALSE)</f>
        <v>Express Air</v>
      </c>
      <c r="K22" s="14">
        <f>VLOOKUP($A22,'Cost and price details'!$A$1:$F$1038,Table!K$1,FALSE)</f>
        <v>41654</v>
      </c>
      <c r="L22" s="14">
        <f>VLOOKUP($A22,'Cost and price details'!$A$1:$F$1038,Table!L$1,FALSE)</f>
        <v>3.74</v>
      </c>
      <c r="M22" s="14">
        <f>VLOOKUP($A22,'Cost and price details'!$A$1:$F$1038,Table!M$1,FALSE)</f>
        <v>5.9400000000000013</v>
      </c>
      <c r="N22" s="16">
        <f t="shared" si="0"/>
        <v>0.5882352941176473</v>
      </c>
      <c r="O22" s="16">
        <f>LOOKUP(M22,'Tax and discount slab'!$J$4:$K$14)</f>
        <v>0.05</v>
      </c>
      <c r="P22" s="9">
        <f t="shared" si="1"/>
        <v>6.2370000000000019</v>
      </c>
      <c r="Q22" s="9">
        <f>VLOOKUP(A22,'QTY &amp; shipping cost'!$A$1:$C$1038,2,FALSE)</f>
        <v>11</v>
      </c>
      <c r="R22" s="9">
        <f t="shared" si="2"/>
        <v>68.607000000000028</v>
      </c>
      <c r="S22" s="16">
        <f>LOOKUP(M22,'Tax and discount slab'!$M$4:$N$14)</f>
        <v>0.02</v>
      </c>
      <c r="T22" s="9">
        <f t="shared" si="3"/>
        <v>1.3721400000000006</v>
      </c>
      <c r="U22" s="9">
        <f>VLOOKUP(A22,'QTY &amp; shipping cost'!$A$1:$C$1038,3,FALSE)</f>
        <v>7.83</v>
      </c>
      <c r="V22" s="9">
        <f t="shared" si="4"/>
        <v>75.064860000000024</v>
      </c>
    </row>
    <row r="23" spans="1:22" x14ac:dyDescent="0.3">
      <c r="A23" s="9" t="s">
        <v>78</v>
      </c>
      <c r="B23" s="8">
        <f>VLOOKUP($A23,'Order date customer name'!$A$1:$C$1038,2,FALSE)</f>
        <v>41647</v>
      </c>
      <c r="C23" s="8" t="str">
        <f>VLOOKUP($A23,'Order date customer name'!$A$1:$C$1038,3,FALSE)</f>
        <v>CHAD BURNS</v>
      </c>
      <c r="D23" s="9" t="str">
        <f>VLOOKUP($A23,'State and cust type'!$A$1:$C$1038,2,FALSE)</f>
        <v>New York</v>
      </c>
      <c r="E23" s="9" t="str">
        <f>VLOOKUP($A23,'State and cust type'!$A$1:$C$1038,3,FALSE)</f>
        <v>Home Office</v>
      </c>
      <c r="F23" s="9" t="str">
        <f>VLOOKUP($A23,'Account, order priority and cat'!$A$1:$D$1038,2,FALSE)</f>
        <v>ROY COOK</v>
      </c>
      <c r="G23" s="9" t="str">
        <f>VLOOKUP($A23,'Account, order priority and cat'!$A$1:$D$1038,3,FALSE)</f>
        <v>Medium</v>
      </c>
      <c r="H23" s="9" t="str">
        <f>VLOOKUP($A23,'Account, order priority and cat'!$A$1:$D$1038,4,FALSE)</f>
        <v>Office Supplies</v>
      </c>
      <c r="I23" s="14" t="str">
        <f>VLOOKUP($A23,'Cost and price details'!$A$1:$F$1038,Table!I$1,FALSE)</f>
        <v>Small Pack</v>
      </c>
      <c r="J23" s="14" t="str">
        <f>VLOOKUP($A23,'Cost and price details'!$A$1:$F$1038,Table!J$1,FALSE)</f>
        <v>Regular Air</v>
      </c>
      <c r="K23" s="14">
        <f>VLOOKUP($A23,'Cost and price details'!$A$1:$F$1038,Table!K$1,FALSE)</f>
        <v>41655</v>
      </c>
      <c r="L23" s="14">
        <f>VLOOKUP($A23,'Cost and price details'!$A$1:$F$1038,Table!L$1,FALSE)</f>
        <v>1.034</v>
      </c>
      <c r="M23" s="14">
        <f>VLOOKUP($A23,'Cost and price details'!$A$1:$F$1038,Table!M$1,FALSE)</f>
        <v>2.2880000000000003</v>
      </c>
      <c r="N23" s="16">
        <f t="shared" si="0"/>
        <v>1.2127659574468086</v>
      </c>
      <c r="O23" s="16">
        <f>LOOKUP(M23,'Tax and discount slab'!$J$4:$K$14)</f>
        <v>0.05</v>
      </c>
      <c r="P23" s="9">
        <f t="shared" si="1"/>
        <v>2.4024000000000005</v>
      </c>
      <c r="Q23" s="9">
        <f>VLOOKUP(A23,'QTY &amp; shipping cost'!$A$1:$C$1038,2,FALSE)</f>
        <v>45</v>
      </c>
      <c r="R23" s="9">
        <f t="shared" si="2"/>
        <v>108.10800000000002</v>
      </c>
      <c r="S23" s="16">
        <f>LOOKUP(M23,'Tax and discount slab'!$M$4:$N$14)</f>
        <v>0.02</v>
      </c>
      <c r="T23" s="9">
        <f t="shared" si="3"/>
        <v>2.1621600000000005</v>
      </c>
      <c r="U23" s="9">
        <f>VLOOKUP(A23,'QTY &amp; shipping cost'!$A$1:$C$1038,3,FALSE)</f>
        <v>2.61</v>
      </c>
      <c r="V23" s="9">
        <f t="shared" si="4"/>
        <v>108.55584000000002</v>
      </c>
    </row>
    <row r="24" spans="1:22" x14ac:dyDescent="0.3">
      <c r="A24" s="9" t="s">
        <v>79</v>
      </c>
      <c r="B24" s="8">
        <f>VLOOKUP($A24,'Order date customer name'!$A$1:$C$1038,2,FALSE)</f>
        <v>41675</v>
      </c>
      <c r="C24" s="8" t="str">
        <f>VLOOKUP($A24,'Order date customer name'!$A$1:$C$1038,3,FALSE)</f>
        <v>DERRICK WALLACE</v>
      </c>
      <c r="D24" s="9" t="str">
        <f>VLOOKUP($A24,'State and cust type'!$A$1:$C$1038,2,FALSE)</f>
        <v>Illinois</v>
      </c>
      <c r="E24" s="9" t="str">
        <f>VLOOKUP($A24,'State and cust type'!$A$1:$C$1038,3,FALSE)</f>
        <v>Corporate</v>
      </c>
      <c r="F24" s="9" t="str">
        <f>VLOOKUP($A24,'Account, order priority and cat'!$A$1:$D$1038,2,FALSE)</f>
        <v>COREY MILLS</v>
      </c>
      <c r="G24" s="9" t="str">
        <f>VLOOKUP($A24,'Account, order priority and cat'!$A$1:$D$1038,3,FALSE)</f>
        <v>Low</v>
      </c>
      <c r="H24" s="9" t="str">
        <f>VLOOKUP($A24,'Account, order priority and cat'!$A$1:$D$1038,4,FALSE)</f>
        <v>Technology</v>
      </c>
      <c r="I24" s="14" t="str">
        <f>VLOOKUP($A24,'Cost and price details'!$A$1:$F$1038,Table!I$1,FALSE)</f>
        <v>Large Box</v>
      </c>
      <c r="J24" s="14" t="str">
        <f>VLOOKUP($A24,'Cost and price details'!$A$1:$F$1038,Table!J$1,FALSE)</f>
        <v>Regular Air</v>
      </c>
      <c r="K24" s="14">
        <f>VLOOKUP($A24,'Cost and price details'!$A$1:$F$1038,Table!K$1,FALSE)</f>
        <v>41691</v>
      </c>
      <c r="L24" s="14">
        <f>VLOOKUP($A24,'Cost and price details'!$A$1:$F$1038,Table!L$1,FALSE)</f>
        <v>415.78900000000004</v>
      </c>
      <c r="M24" s="14">
        <f>VLOOKUP($A24,'Cost and price details'!$A$1:$F$1038,Table!M$1,FALSE)</f>
        <v>659.98900000000003</v>
      </c>
      <c r="N24" s="16">
        <f t="shared" si="0"/>
        <v>0.58731712479166109</v>
      </c>
      <c r="O24" s="16">
        <f>LOOKUP(M24,'Tax and discount slab'!$J$4:$K$14)</f>
        <v>0.32000000000000006</v>
      </c>
      <c r="P24" s="9">
        <f t="shared" si="1"/>
        <v>871.1854800000001</v>
      </c>
      <c r="Q24" s="9">
        <f>VLOOKUP(A24,'QTY &amp; shipping cost'!$A$1:$C$1038,2,FALSE)</f>
        <v>50</v>
      </c>
      <c r="R24" s="9">
        <f t="shared" si="2"/>
        <v>43559.274000000005</v>
      </c>
      <c r="S24" s="16">
        <f>LOOKUP(M24,'Tax and discount slab'!$M$4:$N$14)</f>
        <v>0.47</v>
      </c>
      <c r="T24" s="9">
        <f t="shared" si="3"/>
        <v>20472.858780000002</v>
      </c>
      <c r="U24" s="9">
        <f>VLOOKUP(A24,'QTY &amp; shipping cost'!$A$1:$C$1038,3,FALSE)</f>
        <v>24.54</v>
      </c>
      <c r="V24" s="9">
        <f t="shared" si="4"/>
        <v>23110.955220000003</v>
      </c>
    </row>
    <row r="25" spans="1:22" x14ac:dyDescent="0.3">
      <c r="A25" s="9" t="s">
        <v>82</v>
      </c>
      <c r="B25" s="8">
        <f>VLOOKUP($A25,'Order date customer name'!$A$1:$C$1038,2,FALSE)</f>
        <v>41675</v>
      </c>
      <c r="C25" s="8" t="str">
        <f>VLOOKUP($A25,'Order date customer name'!$A$1:$C$1038,3,FALSE)</f>
        <v>DERRICK WALLACE</v>
      </c>
      <c r="D25" s="9" t="str">
        <f>VLOOKUP($A25,'State and cust type'!$A$1:$C$1038,2,FALSE)</f>
        <v>Illinois</v>
      </c>
      <c r="E25" s="9" t="str">
        <f>VLOOKUP($A25,'State and cust type'!$A$1:$C$1038,3,FALSE)</f>
        <v>Corporate</v>
      </c>
      <c r="F25" s="9" t="str">
        <f>VLOOKUP($A25,'Account, order priority and cat'!$A$1:$D$1038,2,FALSE)</f>
        <v>COREY MILLS</v>
      </c>
      <c r="G25" s="9" t="str">
        <f>VLOOKUP($A25,'Account, order priority and cat'!$A$1:$D$1038,3,FALSE)</f>
        <v>Low</v>
      </c>
      <c r="H25" s="9" t="str">
        <f>VLOOKUP($A25,'Account, order priority and cat'!$A$1:$D$1038,4,FALSE)</f>
        <v>Office Supplies</v>
      </c>
      <c r="I25" s="14" t="str">
        <f>VLOOKUP($A25,'Cost and price details'!$A$1:$F$1038,Table!I$1,FALSE)</f>
        <v>Wrap Bag</v>
      </c>
      <c r="J25" s="14" t="str">
        <f>VLOOKUP($A25,'Cost and price details'!$A$1:$F$1038,Table!J$1,FALSE)</f>
        <v>Express Air</v>
      </c>
      <c r="K25" s="14">
        <f>VLOOKUP($A25,'Cost and price details'!$A$1:$F$1038,Table!K$1,FALSE)</f>
        <v>41687</v>
      </c>
      <c r="L25" s="14">
        <f>VLOOKUP($A25,'Cost and price details'!$A$1:$F$1038,Table!L$1,FALSE)</f>
        <v>2.8490000000000002</v>
      </c>
      <c r="M25" s="14">
        <f>VLOOKUP($A25,'Cost and price details'!$A$1:$F$1038,Table!M$1,FALSE)</f>
        <v>4.3780000000000001</v>
      </c>
      <c r="N25" s="16">
        <f t="shared" si="0"/>
        <v>0.53667953667953661</v>
      </c>
      <c r="O25" s="16">
        <f>LOOKUP(M25,'Tax and discount slab'!$J$4:$K$14)</f>
        <v>0.05</v>
      </c>
      <c r="P25" s="9">
        <f t="shared" si="1"/>
        <v>4.5969000000000007</v>
      </c>
      <c r="Q25" s="9">
        <f>VLOOKUP(A25,'QTY &amp; shipping cost'!$A$1:$C$1038,2,FALSE)</f>
        <v>13</v>
      </c>
      <c r="R25" s="9">
        <f t="shared" si="2"/>
        <v>59.759700000000009</v>
      </c>
      <c r="S25" s="16">
        <f>LOOKUP(M25,'Tax and discount slab'!$M$4:$N$14)</f>
        <v>0.02</v>
      </c>
      <c r="T25" s="9">
        <f t="shared" si="3"/>
        <v>1.1951940000000003</v>
      </c>
      <c r="U25" s="9">
        <f>VLOOKUP(A25,'QTY &amp; shipping cost'!$A$1:$C$1038,3,FALSE)</f>
        <v>3.02</v>
      </c>
      <c r="V25" s="9">
        <f t="shared" si="4"/>
        <v>61.584506000000012</v>
      </c>
    </row>
    <row r="26" spans="1:22" x14ac:dyDescent="0.3">
      <c r="A26" s="9" t="s">
        <v>83</v>
      </c>
      <c r="B26" s="8">
        <f>VLOOKUP($A26,'Order date customer name'!$A$1:$C$1038,2,FALSE)</f>
        <v>41763</v>
      </c>
      <c r="C26" s="8" t="str">
        <f>VLOOKUP($A26,'Order date customer name'!$A$1:$C$1038,3,FALSE)</f>
        <v>DUANE NELSON</v>
      </c>
      <c r="D26" s="9" t="str">
        <f>VLOOKUP($A26,'State and cust type'!$A$1:$C$1038,2,FALSE)</f>
        <v>New York</v>
      </c>
      <c r="E26" s="9" t="str">
        <f>VLOOKUP($A26,'State and cust type'!$A$1:$C$1038,3,FALSE)</f>
        <v>Home Office</v>
      </c>
      <c r="F26" s="9" t="str">
        <f>VLOOKUP($A26,'Account, order priority and cat'!$A$1:$D$1038,2,FALSE)</f>
        <v>GREG BLACK</v>
      </c>
      <c r="G26" s="9" t="str">
        <f>VLOOKUP($A26,'Account, order priority and cat'!$A$1:$D$1038,3,FALSE)</f>
        <v>Not Specified</v>
      </c>
      <c r="H26" s="9" t="str">
        <f>VLOOKUP($A26,'Account, order priority and cat'!$A$1:$D$1038,4,FALSE)</f>
        <v>Office Supplies</v>
      </c>
      <c r="I26" s="14" t="str">
        <f>VLOOKUP($A26,'Cost and price details'!$A$1:$F$1038,Table!I$1,FALSE)</f>
        <v>Small Box</v>
      </c>
      <c r="J26" s="14" t="str">
        <f>VLOOKUP($A26,'Cost and price details'!$A$1:$F$1038,Table!J$1,FALSE)</f>
        <v>Regular Air</v>
      </c>
      <c r="K26" s="14">
        <f>VLOOKUP($A26,'Cost and price details'!$A$1:$F$1038,Table!K$1,FALSE)</f>
        <v>41772</v>
      </c>
      <c r="L26" s="14">
        <f>VLOOKUP($A26,'Cost and price details'!$A$1:$F$1038,Table!L$1,FALSE)</f>
        <v>2.4859999999999998</v>
      </c>
      <c r="M26" s="14">
        <f>VLOOKUP($A26,'Cost and price details'!$A$1:$F$1038,Table!M$1,FALSE)</f>
        <v>3.9380000000000006</v>
      </c>
      <c r="N26" s="16">
        <f t="shared" si="0"/>
        <v>0.58407079646017734</v>
      </c>
      <c r="O26" s="16">
        <f>LOOKUP(M26,'Tax and discount slab'!$J$4:$K$14)</f>
        <v>0.05</v>
      </c>
      <c r="P26" s="9">
        <f t="shared" si="1"/>
        <v>4.1349000000000009</v>
      </c>
      <c r="Q26" s="9">
        <f>VLOOKUP(A26,'QTY &amp; shipping cost'!$A$1:$C$1038,2,FALSE)</f>
        <v>27</v>
      </c>
      <c r="R26" s="9">
        <f t="shared" si="2"/>
        <v>111.64230000000002</v>
      </c>
      <c r="S26" s="16">
        <f>LOOKUP(M26,'Tax and discount slab'!$M$4:$N$14)</f>
        <v>0.02</v>
      </c>
      <c r="T26" s="9">
        <f t="shared" si="3"/>
        <v>2.2328460000000003</v>
      </c>
      <c r="U26" s="9">
        <f>VLOOKUP(A26,'QTY &amp; shipping cost'!$A$1:$C$1038,3,FALSE)</f>
        <v>5.52</v>
      </c>
      <c r="V26" s="9">
        <f t="shared" si="4"/>
        <v>114.92945400000002</v>
      </c>
    </row>
    <row r="27" spans="1:22" x14ac:dyDescent="0.3">
      <c r="A27" s="9" t="s">
        <v>85</v>
      </c>
      <c r="B27" s="8">
        <f>VLOOKUP($A27,'Order date customer name'!$A$1:$C$1038,2,FALSE)</f>
        <v>41763</v>
      </c>
      <c r="C27" s="8" t="str">
        <f>VLOOKUP($A27,'Order date customer name'!$A$1:$C$1038,3,FALSE)</f>
        <v>DUANE NELSON</v>
      </c>
      <c r="D27" s="9" t="str">
        <f>VLOOKUP($A27,'State and cust type'!$A$1:$C$1038,2,FALSE)</f>
        <v>New York</v>
      </c>
      <c r="E27" s="9" t="str">
        <f>VLOOKUP($A27,'State and cust type'!$A$1:$C$1038,3,FALSE)</f>
        <v>Home Office</v>
      </c>
      <c r="F27" s="9" t="str">
        <f>VLOOKUP($A27,'Account, order priority and cat'!$A$1:$D$1038,2,FALSE)</f>
        <v>GREG BLACK</v>
      </c>
      <c r="G27" s="9" t="str">
        <f>VLOOKUP($A27,'Account, order priority and cat'!$A$1:$D$1038,3,FALSE)</f>
        <v>Not Specified</v>
      </c>
      <c r="H27" s="9" t="str">
        <f>VLOOKUP($A27,'Account, order priority and cat'!$A$1:$D$1038,4,FALSE)</f>
        <v>Office Supplies</v>
      </c>
      <c r="I27" s="14" t="str">
        <f>VLOOKUP($A27,'Cost and price details'!$A$1:$F$1038,Table!I$1,FALSE)</f>
        <v>Wrap Bag</v>
      </c>
      <c r="J27" s="14" t="str">
        <f>VLOOKUP($A27,'Cost and price details'!$A$1:$F$1038,Table!J$1,FALSE)</f>
        <v>Regular Air</v>
      </c>
      <c r="K27" s="14">
        <f>VLOOKUP($A27,'Cost and price details'!$A$1:$F$1038,Table!K$1,FALSE)</f>
        <v>41772</v>
      </c>
      <c r="L27" s="14">
        <f>VLOOKUP($A27,'Cost and price details'!$A$1:$F$1038,Table!L$1,FALSE)</f>
        <v>0.95700000000000007</v>
      </c>
      <c r="M27" s="14">
        <f>VLOOKUP($A27,'Cost and price details'!$A$1:$F$1038,Table!M$1,FALSE)</f>
        <v>1.9910000000000003</v>
      </c>
      <c r="N27" s="16">
        <f t="shared" si="0"/>
        <v>1.0804597701149428</v>
      </c>
      <c r="O27" s="16">
        <f>LOOKUP(M27,'Tax and discount slab'!$J$4:$K$14)</f>
        <v>0.05</v>
      </c>
      <c r="P27" s="9">
        <f t="shared" si="1"/>
        <v>2.0905500000000004</v>
      </c>
      <c r="Q27" s="9">
        <f>VLOOKUP(A27,'QTY &amp; shipping cost'!$A$1:$C$1038,2,FALSE)</f>
        <v>47</v>
      </c>
      <c r="R27" s="9">
        <f t="shared" si="2"/>
        <v>98.255850000000009</v>
      </c>
      <c r="S27" s="16">
        <f>LOOKUP(M27,'Tax and discount slab'!$M$4:$N$14)</f>
        <v>0.02</v>
      </c>
      <c r="T27" s="9">
        <f t="shared" si="3"/>
        <v>1.9651170000000002</v>
      </c>
      <c r="U27" s="9">
        <f>VLOOKUP(A27,'QTY &amp; shipping cost'!$A$1:$C$1038,3,FALSE)</f>
        <v>0.8</v>
      </c>
      <c r="V27" s="9">
        <f t="shared" si="4"/>
        <v>97.090733</v>
      </c>
    </row>
    <row r="28" spans="1:22" x14ac:dyDescent="0.3">
      <c r="A28" s="9" t="s">
        <v>88</v>
      </c>
      <c r="B28" s="8">
        <f>VLOOKUP($A28,'Order date customer name'!$A$1:$C$1038,2,FALSE)</f>
        <v>41817</v>
      </c>
      <c r="C28" s="8" t="str">
        <f>VLOOKUP($A28,'Order date customer name'!$A$1:$C$1038,3,FALSE)</f>
        <v>LAWRENCE JACKSON</v>
      </c>
      <c r="D28" s="9" t="str">
        <f>VLOOKUP($A28,'State and cust type'!$A$1:$C$1038,2,FALSE)</f>
        <v>New York</v>
      </c>
      <c r="E28" s="9" t="str">
        <f>VLOOKUP($A28,'State and cust type'!$A$1:$C$1038,3,FALSE)</f>
        <v>Home Office</v>
      </c>
      <c r="F28" s="9" t="str">
        <f>VLOOKUP($A28,'Account, order priority and cat'!$A$1:$D$1038,2,FALSE)</f>
        <v>MARC ARNOLD</v>
      </c>
      <c r="G28" s="9" t="str">
        <f>VLOOKUP($A28,'Account, order priority and cat'!$A$1:$D$1038,3,FALSE)</f>
        <v>Not Specified</v>
      </c>
      <c r="H28" s="9" t="str">
        <f>VLOOKUP($A28,'Account, order priority and cat'!$A$1:$D$1038,4,FALSE)</f>
        <v>Office Supplies</v>
      </c>
      <c r="I28" s="14" t="str">
        <f>VLOOKUP($A28,'Cost and price details'!$A$1:$F$1038,Table!I$1,FALSE)</f>
        <v>Wrap Bag</v>
      </c>
      <c r="J28" s="14" t="str">
        <f>VLOOKUP($A28,'Cost and price details'!$A$1:$F$1038,Table!J$1,FALSE)</f>
        <v>Regular Air</v>
      </c>
      <c r="K28" s="14">
        <f>VLOOKUP($A28,'Cost and price details'!$A$1:$F$1038,Table!K$1,FALSE)</f>
        <v>41825</v>
      </c>
      <c r="L28" s="14">
        <f>VLOOKUP($A28,'Cost and price details'!$A$1:$F$1038,Table!L$1,FALSE)</f>
        <v>1.6830000000000003</v>
      </c>
      <c r="M28" s="14">
        <f>VLOOKUP($A28,'Cost and price details'!$A$1:$F$1038,Table!M$1,FALSE)</f>
        <v>2.7170000000000005</v>
      </c>
      <c r="N28" s="16">
        <f t="shared" si="0"/>
        <v>0.6143790849673203</v>
      </c>
      <c r="O28" s="16">
        <f>LOOKUP(M28,'Tax and discount slab'!$J$4:$K$14)</f>
        <v>0.05</v>
      </c>
      <c r="P28" s="9">
        <f t="shared" si="1"/>
        <v>2.8528500000000006</v>
      </c>
      <c r="Q28" s="9">
        <f>VLOOKUP(A28,'QTY &amp; shipping cost'!$A$1:$C$1038,2,FALSE)</f>
        <v>45</v>
      </c>
      <c r="R28" s="9">
        <f t="shared" si="2"/>
        <v>128.37825000000004</v>
      </c>
      <c r="S28" s="16">
        <f>LOOKUP(M28,'Tax and discount slab'!$M$4:$N$14)</f>
        <v>0.02</v>
      </c>
      <c r="T28" s="9">
        <f t="shared" si="3"/>
        <v>2.567565000000001</v>
      </c>
      <c r="U28" s="9">
        <f>VLOOKUP(A28,'QTY &amp; shipping cost'!$A$1:$C$1038,3,FALSE)</f>
        <v>1.07</v>
      </c>
      <c r="V28" s="9">
        <f t="shared" si="4"/>
        <v>126.88068500000003</v>
      </c>
    </row>
    <row r="29" spans="1:22" x14ac:dyDescent="0.3">
      <c r="A29" s="9" t="s">
        <v>89</v>
      </c>
      <c r="B29" s="8">
        <f>VLOOKUP($A29,'Order date customer name'!$A$1:$C$1038,2,FALSE)</f>
        <v>41836</v>
      </c>
      <c r="C29" s="8" t="str">
        <f>VLOOKUP($A29,'Order date customer name'!$A$1:$C$1038,3,FALSE)</f>
        <v>NORMAN MORALES</v>
      </c>
      <c r="D29" s="9" t="str">
        <f>VLOOKUP($A29,'State and cust type'!$A$1:$C$1038,2,FALSE)</f>
        <v>New York</v>
      </c>
      <c r="E29" s="9" t="str">
        <f>VLOOKUP($A29,'State and cust type'!$A$1:$C$1038,3,FALSE)</f>
        <v>Consumer</v>
      </c>
      <c r="F29" s="9" t="str">
        <f>VLOOKUP($A29,'Account, order priority and cat'!$A$1:$D$1038,2,FALSE)</f>
        <v>TONY PERRY</v>
      </c>
      <c r="G29" s="9" t="str">
        <f>VLOOKUP($A29,'Account, order priority and cat'!$A$1:$D$1038,3,FALSE)</f>
        <v>Low</v>
      </c>
      <c r="H29" s="9" t="str">
        <f>VLOOKUP($A29,'Account, order priority and cat'!$A$1:$D$1038,4,FALSE)</f>
        <v>Office Supplies</v>
      </c>
      <c r="I29" s="14" t="str">
        <f>VLOOKUP($A29,'Cost and price details'!$A$1:$F$1038,Table!I$1,FALSE)</f>
        <v>Wrap Bag</v>
      </c>
      <c r="J29" s="14" t="str">
        <f>VLOOKUP($A29,'Cost and price details'!$A$1:$F$1038,Table!J$1,FALSE)</f>
        <v>Regular Air</v>
      </c>
      <c r="K29" s="14">
        <f>VLOOKUP($A29,'Cost and price details'!$A$1:$F$1038,Table!K$1,FALSE)</f>
        <v>41845</v>
      </c>
      <c r="L29" s="14">
        <f>VLOOKUP($A29,'Cost and price details'!$A$1:$F$1038,Table!L$1,FALSE)</f>
        <v>1.0120000000000002</v>
      </c>
      <c r="M29" s="14">
        <f>VLOOKUP($A29,'Cost and price details'!$A$1:$F$1038,Table!M$1,FALSE)</f>
        <v>1.9910000000000003</v>
      </c>
      <c r="N29" s="16">
        <f t="shared" si="0"/>
        <v>0.96739130434782594</v>
      </c>
      <c r="O29" s="16">
        <f>LOOKUP(M29,'Tax and discount slab'!$J$4:$K$14)</f>
        <v>0.05</v>
      </c>
      <c r="P29" s="9">
        <f t="shared" si="1"/>
        <v>2.0905500000000004</v>
      </c>
      <c r="Q29" s="9">
        <f>VLOOKUP(A29,'QTY &amp; shipping cost'!$A$1:$C$1038,2,FALSE)</f>
        <v>10</v>
      </c>
      <c r="R29" s="9">
        <f t="shared" si="2"/>
        <v>20.905500000000004</v>
      </c>
      <c r="S29" s="16">
        <f>LOOKUP(M29,'Tax and discount slab'!$M$4:$N$14)</f>
        <v>0.02</v>
      </c>
      <c r="T29" s="9">
        <f t="shared" si="3"/>
        <v>0.41811000000000009</v>
      </c>
      <c r="U29" s="9">
        <f>VLOOKUP(A29,'QTY &amp; shipping cost'!$A$1:$C$1038,3,FALSE)</f>
        <v>1.61</v>
      </c>
      <c r="V29" s="9">
        <f t="shared" si="4"/>
        <v>22.097390000000004</v>
      </c>
    </row>
    <row r="30" spans="1:22" x14ac:dyDescent="0.3">
      <c r="A30" s="9" t="s">
        <v>91</v>
      </c>
      <c r="B30" s="8">
        <f>VLOOKUP($A30,'Order date customer name'!$A$1:$C$1038,2,FALSE)</f>
        <v>41836</v>
      </c>
      <c r="C30" s="8" t="str">
        <f>VLOOKUP($A30,'Order date customer name'!$A$1:$C$1038,3,FALSE)</f>
        <v>NORMAN MORALES</v>
      </c>
      <c r="D30" s="9" t="str">
        <f>VLOOKUP($A30,'State and cust type'!$A$1:$C$1038,2,FALSE)</f>
        <v>New York</v>
      </c>
      <c r="E30" s="9" t="str">
        <f>VLOOKUP($A30,'State and cust type'!$A$1:$C$1038,3,FALSE)</f>
        <v>Consumer</v>
      </c>
      <c r="F30" s="9" t="str">
        <f>VLOOKUP($A30,'Account, order priority and cat'!$A$1:$D$1038,2,FALSE)</f>
        <v>TONY PERRY</v>
      </c>
      <c r="G30" s="9" t="str">
        <f>VLOOKUP($A30,'Account, order priority and cat'!$A$1:$D$1038,3,FALSE)</f>
        <v>Low</v>
      </c>
      <c r="H30" s="9" t="str">
        <f>VLOOKUP($A30,'Account, order priority and cat'!$A$1:$D$1038,4,FALSE)</f>
        <v>Office Supplies</v>
      </c>
      <c r="I30" s="14" t="str">
        <f>VLOOKUP($A30,'Cost and price details'!$A$1:$F$1038,Table!I$1,FALSE)</f>
        <v>Wrap Bag</v>
      </c>
      <c r="J30" s="14" t="str">
        <f>VLOOKUP($A30,'Cost and price details'!$A$1:$F$1038,Table!J$1,FALSE)</f>
        <v>Regular Air</v>
      </c>
      <c r="K30" s="14">
        <f>VLOOKUP($A30,'Cost and price details'!$A$1:$F$1038,Table!K$1,FALSE)</f>
        <v>41850</v>
      </c>
      <c r="L30" s="14">
        <f>VLOOKUP($A30,'Cost and price details'!$A$1:$F$1038,Table!L$1,FALSE)</f>
        <v>2.09</v>
      </c>
      <c r="M30" s="14">
        <f>VLOOKUP($A30,'Cost and price details'!$A$1:$F$1038,Table!M$1,FALSE)</f>
        <v>3.6080000000000001</v>
      </c>
      <c r="N30" s="16">
        <f t="shared" si="0"/>
        <v>0.72631578947368436</v>
      </c>
      <c r="O30" s="16">
        <f>LOOKUP(M30,'Tax and discount slab'!$J$4:$K$14)</f>
        <v>0.05</v>
      </c>
      <c r="P30" s="9">
        <f t="shared" si="1"/>
        <v>3.7884000000000002</v>
      </c>
      <c r="Q30" s="9">
        <f>VLOOKUP(A30,'QTY &amp; shipping cost'!$A$1:$C$1038,2,FALSE)</f>
        <v>43</v>
      </c>
      <c r="R30" s="9">
        <f t="shared" si="2"/>
        <v>162.90120000000002</v>
      </c>
      <c r="S30" s="16">
        <f>LOOKUP(M30,'Tax and discount slab'!$M$4:$N$14)</f>
        <v>0.02</v>
      </c>
      <c r="T30" s="9">
        <f t="shared" si="3"/>
        <v>3.2580240000000003</v>
      </c>
      <c r="U30" s="9">
        <f>VLOOKUP(A30,'QTY &amp; shipping cost'!$A$1:$C$1038,3,FALSE)</f>
        <v>2</v>
      </c>
      <c r="V30" s="9">
        <f t="shared" si="4"/>
        <v>161.64317600000001</v>
      </c>
    </row>
    <row r="31" spans="1:22" x14ac:dyDescent="0.3">
      <c r="A31" s="9" t="s">
        <v>92</v>
      </c>
      <c r="B31" s="8">
        <f>VLOOKUP($A31,'Order date customer name'!$A$1:$C$1038,2,FALSE)</f>
        <v>41844</v>
      </c>
      <c r="C31" s="8" t="str">
        <f>VLOOKUP($A31,'Order date customer name'!$A$1:$C$1038,3,FALSE)</f>
        <v>MARCUS GONZALEZ</v>
      </c>
      <c r="D31" s="9" t="str">
        <f>VLOOKUP($A31,'State and cust type'!$A$1:$C$1038,2,FALSE)</f>
        <v>New York</v>
      </c>
      <c r="E31" s="9" t="str">
        <f>VLOOKUP($A31,'State and cust type'!$A$1:$C$1038,3,FALSE)</f>
        <v>Home Office</v>
      </c>
      <c r="F31" s="9" t="str">
        <f>VLOOKUP($A31,'Account, order priority and cat'!$A$1:$D$1038,2,FALSE)</f>
        <v>VINCENT JORDAN</v>
      </c>
      <c r="G31" s="9" t="str">
        <f>VLOOKUP($A31,'Account, order priority and cat'!$A$1:$D$1038,3,FALSE)</f>
        <v>Low</v>
      </c>
      <c r="H31" s="9" t="str">
        <f>VLOOKUP($A31,'Account, order priority and cat'!$A$1:$D$1038,4,FALSE)</f>
        <v>Technology</v>
      </c>
      <c r="I31" s="14" t="str">
        <f>VLOOKUP($A31,'Cost and price details'!$A$1:$F$1038,Table!I$1,FALSE)</f>
        <v>Large Box</v>
      </c>
      <c r="J31" s="14" t="str">
        <f>VLOOKUP($A31,'Cost and price details'!$A$1:$F$1038,Table!J$1,FALSE)</f>
        <v>Regular Air</v>
      </c>
      <c r="K31" s="14">
        <f>VLOOKUP($A31,'Cost and price details'!$A$1:$F$1038,Table!K$1,FALSE)</f>
        <v>41860</v>
      </c>
      <c r="L31" s="14">
        <f>VLOOKUP($A31,'Cost and price details'!$A$1:$F$1038,Table!L$1,FALSE)</f>
        <v>415.78900000000004</v>
      </c>
      <c r="M31" s="14">
        <f>VLOOKUP($A31,'Cost and price details'!$A$1:$F$1038,Table!M$1,FALSE)</f>
        <v>659.98900000000003</v>
      </c>
      <c r="N31" s="16">
        <f t="shared" si="0"/>
        <v>0.58731712479166109</v>
      </c>
      <c r="O31" s="16">
        <f>LOOKUP(M31,'Tax and discount slab'!$J$4:$K$14)</f>
        <v>0.32000000000000006</v>
      </c>
      <c r="P31" s="9">
        <f t="shared" si="1"/>
        <v>871.1854800000001</v>
      </c>
      <c r="Q31" s="9">
        <f>VLOOKUP(A31,'QTY &amp; shipping cost'!$A$1:$C$1038,2,FALSE)</f>
        <v>27</v>
      </c>
      <c r="R31" s="9">
        <f t="shared" si="2"/>
        <v>23522.007960000003</v>
      </c>
      <c r="S31" s="16">
        <f>LOOKUP(M31,'Tax and discount slab'!$M$4:$N$14)</f>
        <v>0.47</v>
      </c>
      <c r="T31" s="9">
        <f t="shared" si="3"/>
        <v>11055.3437412</v>
      </c>
      <c r="U31" s="9">
        <f>VLOOKUP(A31,'QTY &amp; shipping cost'!$A$1:$C$1038,3,FALSE)</f>
        <v>24.54</v>
      </c>
      <c r="V31" s="9">
        <f t="shared" si="4"/>
        <v>12491.204218800003</v>
      </c>
    </row>
    <row r="32" spans="1:22" x14ac:dyDescent="0.3">
      <c r="A32" s="9" t="s">
        <v>95</v>
      </c>
      <c r="B32" s="8">
        <f>VLOOKUP($A32,'Order date customer name'!$A$1:$C$1038,2,FALSE)</f>
        <v>41844</v>
      </c>
      <c r="C32" s="8" t="str">
        <f>VLOOKUP($A32,'Order date customer name'!$A$1:$C$1038,3,FALSE)</f>
        <v>MARCUS GONZALEZ</v>
      </c>
      <c r="D32" s="9" t="str">
        <f>VLOOKUP($A32,'State and cust type'!$A$1:$C$1038,2,FALSE)</f>
        <v>New York</v>
      </c>
      <c r="E32" s="9" t="str">
        <f>VLOOKUP($A32,'State and cust type'!$A$1:$C$1038,3,FALSE)</f>
        <v>Home Office</v>
      </c>
      <c r="F32" s="9" t="str">
        <f>VLOOKUP($A32,'Account, order priority and cat'!$A$1:$D$1038,2,FALSE)</f>
        <v>VINCENT JORDAN</v>
      </c>
      <c r="G32" s="9" t="str">
        <f>VLOOKUP($A32,'Account, order priority and cat'!$A$1:$D$1038,3,FALSE)</f>
        <v>Low</v>
      </c>
      <c r="H32" s="9" t="str">
        <f>VLOOKUP($A32,'Account, order priority and cat'!$A$1:$D$1038,4,FALSE)</f>
        <v>Office Supplies</v>
      </c>
      <c r="I32" s="14" t="str">
        <f>VLOOKUP($A32,'Cost and price details'!$A$1:$F$1038,Table!I$1,FALSE)</f>
        <v>Wrap Bag</v>
      </c>
      <c r="J32" s="14" t="str">
        <f>VLOOKUP($A32,'Cost and price details'!$A$1:$F$1038,Table!J$1,FALSE)</f>
        <v>Regular Air</v>
      </c>
      <c r="K32" s="14">
        <f>VLOOKUP($A32,'Cost and price details'!$A$1:$F$1038,Table!K$1,FALSE)</f>
        <v>41858</v>
      </c>
      <c r="L32" s="14">
        <f>VLOOKUP($A32,'Cost and price details'!$A$1:$F$1038,Table!L$1,FALSE)</f>
        <v>1.7600000000000002</v>
      </c>
      <c r="M32" s="14">
        <f>VLOOKUP($A32,'Cost and price details'!$A$1:$F$1038,Table!M$1,FALSE)</f>
        <v>2.8820000000000006</v>
      </c>
      <c r="N32" s="16">
        <f t="shared" si="0"/>
        <v>0.63750000000000007</v>
      </c>
      <c r="O32" s="16">
        <f>LOOKUP(M32,'Tax and discount slab'!$J$4:$K$14)</f>
        <v>0.05</v>
      </c>
      <c r="P32" s="9">
        <f t="shared" si="1"/>
        <v>3.0261000000000009</v>
      </c>
      <c r="Q32" s="9">
        <f>VLOOKUP(A32,'QTY &amp; shipping cost'!$A$1:$C$1038,2,FALSE)</f>
        <v>12</v>
      </c>
      <c r="R32" s="9">
        <f t="shared" si="2"/>
        <v>36.313200000000009</v>
      </c>
      <c r="S32" s="16">
        <f>LOOKUP(M32,'Tax and discount slab'!$M$4:$N$14)</f>
        <v>0.02</v>
      </c>
      <c r="T32" s="9">
        <f t="shared" si="3"/>
        <v>0.72626400000000024</v>
      </c>
      <c r="U32" s="9">
        <f>VLOOKUP(A32,'QTY &amp; shipping cost'!$A$1:$C$1038,3,FALSE)</f>
        <v>0.85000000000000009</v>
      </c>
      <c r="V32" s="9">
        <f t="shared" si="4"/>
        <v>36.43693600000001</v>
      </c>
    </row>
    <row r="33" spans="1:22" x14ac:dyDescent="0.3">
      <c r="A33" s="9" t="s">
        <v>96</v>
      </c>
      <c r="B33" s="8">
        <f>VLOOKUP($A33,'Order date customer name'!$A$1:$C$1038,2,FALSE)</f>
        <v>41877</v>
      </c>
      <c r="C33" s="8" t="str">
        <f>VLOOKUP($A33,'Order date customer name'!$A$1:$C$1038,3,FALSE)</f>
        <v>ALLEN KELLEY</v>
      </c>
      <c r="D33" s="9" t="str">
        <f>VLOOKUP($A33,'State and cust type'!$A$1:$C$1038,2,FALSE)</f>
        <v>Illinois</v>
      </c>
      <c r="E33" s="9" t="str">
        <f>VLOOKUP($A33,'State and cust type'!$A$1:$C$1038,3,FALSE)</f>
        <v>Corporate</v>
      </c>
      <c r="F33" s="9" t="str">
        <f>VLOOKUP($A33,'Account, order priority and cat'!$A$1:$D$1038,2,FALSE)</f>
        <v>COREY MILLS</v>
      </c>
      <c r="G33" s="9" t="str">
        <f>VLOOKUP($A33,'Account, order priority and cat'!$A$1:$D$1038,3,FALSE)</f>
        <v>High</v>
      </c>
      <c r="H33" s="9" t="str">
        <f>VLOOKUP($A33,'Account, order priority and cat'!$A$1:$D$1038,4,FALSE)</f>
        <v>Technology</v>
      </c>
      <c r="I33" s="14" t="str">
        <f>VLOOKUP($A33,'Cost and price details'!$A$1:$F$1038,Table!I$1,FALSE)</f>
        <v>Jumbo Drum</v>
      </c>
      <c r="J33" s="14" t="str">
        <f>VLOOKUP($A33,'Cost and price details'!$A$1:$F$1038,Table!J$1,FALSE)</f>
        <v>Delivery Truck</v>
      </c>
      <c r="K33" s="14">
        <f>VLOOKUP($A33,'Cost and price details'!$A$1:$F$1038,Table!K$1,FALSE)</f>
        <v>41884</v>
      </c>
      <c r="L33" s="14">
        <f>VLOOKUP($A33,'Cost and price details'!$A$1:$F$1038,Table!L$1,FALSE)</f>
        <v>306.88900000000001</v>
      </c>
      <c r="M33" s="14">
        <f>VLOOKUP($A33,'Cost and price details'!$A$1:$F$1038,Table!M$1,FALSE)</f>
        <v>494.98900000000003</v>
      </c>
      <c r="N33" s="16">
        <f t="shared" si="0"/>
        <v>0.61292519445141413</v>
      </c>
      <c r="O33" s="16">
        <f>LOOKUP(M33,'Tax and discount slab'!$J$4:$K$14)</f>
        <v>0.32000000000000006</v>
      </c>
      <c r="P33" s="9">
        <f t="shared" si="1"/>
        <v>653.38548000000003</v>
      </c>
      <c r="Q33" s="9">
        <f>VLOOKUP(A33,'QTY &amp; shipping cost'!$A$1:$C$1038,2,FALSE)</f>
        <v>17</v>
      </c>
      <c r="R33" s="9">
        <f t="shared" si="2"/>
        <v>11107.553160000001</v>
      </c>
      <c r="S33" s="16">
        <f>LOOKUP(M33,'Tax and discount slab'!$M$4:$N$14)</f>
        <v>0.47</v>
      </c>
      <c r="T33" s="9">
        <f t="shared" si="3"/>
        <v>5220.5499852000003</v>
      </c>
      <c r="U33" s="9">
        <f>VLOOKUP(A33,'QTY &amp; shipping cost'!$A$1:$C$1038,3,FALSE)</f>
        <v>49.05</v>
      </c>
      <c r="V33" s="9">
        <f t="shared" si="4"/>
        <v>5936.0531748000012</v>
      </c>
    </row>
    <row r="34" spans="1:22" x14ac:dyDescent="0.3">
      <c r="A34" s="9" t="s">
        <v>101</v>
      </c>
      <c r="B34" s="8">
        <f>VLOOKUP($A34,'Order date customer name'!$A$1:$C$1038,2,FALSE)</f>
        <v>41877</v>
      </c>
      <c r="C34" s="8" t="str">
        <f>VLOOKUP($A34,'Order date customer name'!$A$1:$C$1038,3,FALSE)</f>
        <v>ALLEN KELLEY</v>
      </c>
      <c r="D34" s="9" t="str">
        <f>VLOOKUP($A34,'State and cust type'!$A$1:$C$1038,2,FALSE)</f>
        <v>Illinois</v>
      </c>
      <c r="E34" s="9" t="str">
        <f>VLOOKUP($A34,'State and cust type'!$A$1:$C$1038,3,FALSE)</f>
        <v>Corporate</v>
      </c>
      <c r="F34" s="9" t="str">
        <f>VLOOKUP($A34,'Account, order priority and cat'!$A$1:$D$1038,2,FALSE)</f>
        <v>COREY MILLS</v>
      </c>
      <c r="G34" s="9" t="str">
        <f>VLOOKUP($A34,'Account, order priority and cat'!$A$1:$D$1038,3,FALSE)</f>
        <v>High</v>
      </c>
      <c r="H34" s="9" t="str">
        <f>VLOOKUP($A34,'Account, order priority and cat'!$A$1:$D$1038,4,FALSE)</f>
        <v>Office Supplies</v>
      </c>
      <c r="I34" s="14" t="str">
        <f>VLOOKUP($A34,'Cost and price details'!$A$1:$F$1038,Table!I$1,FALSE)</f>
        <v>Wrap Bag</v>
      </c>
      <c r="J34" s="14" t="str">
        <f>VLOOKUP($A34,'Cost and price details'!$A$1:$F$1038,Table!J$1,FALSE)</f>
        <v>Regular Air</v>
      </c>
      <c r="K34" s="14">
        <f>VLOOKUP($A34,'Cost and price details'!$A$1:$F$1038,Table!K$1,FALSE)</f>
        <v>41885</v>
      </c>
      <c r="L34" s="14">
        <f>VLOOKUP($A34,'Cost and price details'!$A$1:$F$1038,Table!L$1,FALSE)</f>
        <v>2.7720000000000002</v>
      </c>
      <c r="M34" s="14">
        <f>VLOOKUP($A34,'Cost and price details'!$A$1:$F$1038,Table!M$1,FALSE)</f>
        <v>4.4000000000000004</v>
      </c>
      <c r="N34" s="16">
        <f t="shared" si="0"/>
        <v>0.58730158730158732</v>
      </c>
      <c r="O34" s="16">
        <f>LOOKUP(M34,'Tax and discount slab'!$J$4:$K$14)</f>
        <v>0.05</v>
      </c>
      <c r="P34" s="9">
        <f t="shared" si="1"/>
        <v>4.620000000000001</v>
      </c>
      <c r="Q34" s="9">
        <f>VLOOKUP(A34,'QTY &amp; shipping cost'!$A$1:$C$1038,2,FALSE)</f>
        <v>16</v>
      </c>
      <c r="R34" s="9">
        <f t="shared" si="2"/>
        <v>73.920000000000016</v>
      </c>
      <c r="S34" s="16">
        <f>LOOKUP(M34,'Tax and discount slab'!$M$4:$N$14)</f>
        <v>0.02</v>
      </c>
      <c r="T34" s="9">
        <f t="shared" si="3"/>
        <v>1.4784000000000004</v>
      </c>
      <c r="U34" s="9">
        <f>VLOOKUP(A34,'QTY &amp; shipping cost'!$A$1:$C$1038,3,FALSE)</f>
        <v>1.35</v>
      </c>
      <c r="V34" s="9">
        <f t="shared" si="4"/>
        <v>73.791600000000017</v>
      </c>
    </row>
    <row r="35" spans="1:22" x14ac:dyDescent="0.3">
      <c r="A35" s="9" t="s">
        <v>102</v>
      </c>
      <c r="B35" s="8">
        <f>VLOOKUP($A35,'Order date customer name'!$A$1:$C$1038,2,FALSE)</f>
        <v>41887</v>
      </c>
      <c r="C35" s="8" t="str">
        <f>VLOOKUP($A35,'Order date customer name'!$A$1:$C$1038,3,FALSE)</f>
        <v>GABRIEL HAYES</v>
      </c>
      <c r="D35" s="9" t="str">
        <f>VLOOKUP($A35,'State and cust type'!$A$1:$C$1038,2,FALSE)</f>
        <v>New York</v>
      </c>
      <c r="E35" s="9" t="str">
        <f>VLOOKUP($A35,'State and cust type'!$A$1:$C$1038,3,FALSE)</f>
        <v>Home Office</v>
      </c>
      <c r="F35" s="9" t="str">
        <f>VLOOKUP($A35,'Account, order priority and cat'!$A$1:$D$1038,2,FALSE)</f>
        <v>WILLIE STEWART</v>
      </c>
      <c r="G35" s="9" t="str">
        <f>VLOOKUP($A35,'Account, order priority and cat'!$A$1:$D$1038,3,FALSE)</f>
        <v>Not Specified</v>
      </c>
      <c r="H35" s="9" t="str">
        <f>VLOOKUP($A35,'Account, order priority and cat'!$A$1:$D$1038,4,FALSE)</f>
        <v>Office Supplies</v>
      </c>
      <c r="I35" s="14" t="str">
        <f>VLOOKUP($A35,'Cost and price details'!$A$1:$F$1038,Table!I$1,FALSE)</f>
        <v>Small Box</v>
      </c>
      <c r="J35" s="14" t="str">
        <f>VLOOKUP($A35,'Cost and price details'!$A$1:$F$1038,Table!J$1,FALSE)</f>
        <v>Regular Air</v>
      </c>
      <c r="K35" s="14">
        <f>VLOOKUP($A35,'Cost and price details'!$A$1:$F$1038,Table!K$1,FALSE)</f>
        <v>41894</v>
      </c>
      <c r="L35" s="14">
        <f>VLOOKUP($A35,'Cost and price details'!$A$1:$F$1038,Table!L$1,FALSE)</f>
        <v>1.298</v>
      </c>
      <c r="M35" s="14">
        <f>VLOOKUP($A35,'Cost and price details'!$A$1:$F$1038,Table!M$1,FALSE)</f>
        <v>2.0680000000000001</v>
      </c>
      <c r="N35" s="16">
        <f t="shared" si="0"/>
        <v>0.59322033898305082</v>
      </c>
      <c r="O35" s="16">
        <f>LOOKUP(M35,'Tax and discount slab'!$J$4:$K$14)</f>
        <v>0.05</v>
      </c>
      <c r="P35" s="9">
        <f t="shared" si="1"/>
        <v>2.1714000000000002</v>
      </c>
      <c r="Q35" s="9">
        <f>VLOOKUP(A35,'QTY &amp; shipping cost'!$A$1:$C$1038,2,FALSE)</f>
        <v>49</v>
      </c>
      <c r="R35" s="9">
        <f t="shared" si="2"/>
        <v>106.39860000000002</v>
      </c>
      <c r="S35" s="16">
        <f>LOOKUP(M35,'Tax and discount slab'!$M$4:$N$14)</f>
        <v>0.02</v>
      </c>
      <c r="T35" s="9">
        <f t="shared" si="3"/>
        <v>2.1279720000000002</v>
      </c>
      <c r="U35" s="9">
        <f>VLOOKUP(A35,'QTY &amp; shipping cost'!$A$1:$C$1038,3,FALSE)</f>
        <v>1.54</v>
      </c>
      <c r="V35" s="9">
        <f t="shared" si="4"/>
        <v>105.81062800000002</v>
      </c>
    </row>
    <row r="36" spans="1:22" x14ac:dyDescent="0.3">
      <c r="A36" s="9" t="s">
        <v>104</v>
      </c>
      <c r="B36" s="8">
        <f>VLOOKUP($A36,'Order date customer name'!$A$1:$C$1038,2,FALSE)</f>
        <v>41887</v>
      </c>
      <c r="C36" s="8" t="str">
        <f>VLOOKUP($A36,'Order date customer name'!$A$1:$C$1038,3,FALSE)</f>
        <v>GABRIEL HAYES</v>
      </c>
      <c r="D36" s="9" t="str">
        <f>VLOOKUP($A36,'State and cust type'!$A$1:$C$1038,2,FALSE)</f>
        <v>New York</v>
      </c>
      <c r="E36" s="9" t="str">
        <f>VLOOKUP($A36,'State and cust type'!$A$1:$C$1038,3,FALSE)</f>
        <v>Home Office</v>
      </c>
      <c r="F36" s="9" t="str">
        <f>VLOOKUP($A36,'Account, order priority and cat'!$A$1:$D$1038,2,FALSE)</f>
        <v>WILLIE STEWART</v>
      </c>
      <c r="G36" s="9" t="str">
        <f>VLOOKUP($A36,'Account, order priority and cat'!$A$1:$D$1038,3,FALSE)</f>
        <v>Not Specified</v>
      </c>
      <c r="H36" s="9" t="str">
        <f>VLOOKUP($A36,'Account, order priority and cat'!$A$1:$D$1038,4,FALSE)</f>
        <v>Office Supplies</v>
      </c>
      <c r="I36" s="14" t="str">
        <f>VLOOKUP($A36,'Cost and price details'!$A$1:$F$1038,Table!I$1,FALSE)</f>
        <v>Wrap Bag</v>
      </c>
      <c r="J36" s="14" t="str">
        <f>VLOOKUP($A36,'Cost and price details'!$A$1:$F$1038,Table!J$1,FALSE)</f>
        <v>Regular Air</v>
      </c>
      <c r="K36" s="14">
        <f>VLOOKUP($A36,'Cost and price details'!$A$1:$F$1038,Table!K$1,FALSE)</f>
        <v>41896</v>
      </c>
      <c r="L36" s="14">
        <f>VLOOKUP($A36,'Cost and price details'!$A$1:$F$1038,Table!L$1,FALSE)</f>
        <v>1.4410000000000003</v>
      </c>
      <c r="M36" s="14">
        <f>VLOOKUP($A36,'Cost and price details'!$A$1:$F$1038,Table!M$1,FALSE)</f>
        <v>3.1240000000000001</v>
      </c>
      <c r="N36" s="16">
        <f t="shared" si="0"/>
        <v>1.1679389312977095</v>
      </c>
      <c r="O36" s="16">
        <f>LOOKUP(M36,'Tax and discount slab'!$J$4:$K$14)</f>
        <v>0.05</v>
      </c>
      <c r="P36" s="9">
        <f t="shared" si="1"/>
        <v>3.2802000000000002</v>
      </c>
      <c r="Q36" s="9">
        <f>VLOOKUP(A36,'QTY &amp; shipping cost'!$A$1:$C$1038,2,FALSE)</f>
        <v>41</v>
      </c>
      <c r="R36" s="9">
        <f t="shared" si="2"/>
        <v>134.48820000000001</v>
      </c>
      <c r="S36" s="16">
        <f>LOOKUP(M36,'Tax and discount slab'!$M$4:$N$14)</f>
        <v>0.02</v>
      </c>
      <c r="T36" s="9">
        <f t="shared" si="3"/>
        <v>2.6897640000000003</v>
      </c>
      <c r="U36" s="9">
        <f>VLOOKUP(A36,'QTY &amp; shipping cost'!$A$1:$C$1038,3,FALSE)</f>
        <v>0.98000000000000009</v>
      </c>
      <c r="V36" s="9">
        <f t="shared" si="4"/>
        <v>132.778436</v>
      </c>
    </row>
    <row r="37" spans="1:22" x14ac:dyDescent="0.3">
      <c r="A37" s="9" t="s">
        <v>105</v>
      </c>
      <c r="B37" s="8">
        <f>VLOOKUP($A37,'Order date customer name'!$A$1:$C$1038,2,FALSE)</f>
        <v>41901</v>
      </c>
      <c r="C37" s="8" t="str">
        <f>VLOOKUP($A37,'Order date customer name'!$A$1:$C$1038,3,FALSE)</f>
        <v>PEDRO FLORES</v>
      </c>
      <c r="D37" s="9" t="str">
        <f>VLOOKUP($A37,'State and cust type'!$A$1:$C$1038,2,FALSE)</f>
        <v>Illinois</v>
      </c>
      <c r="E37" s="9" t="str">
        <f>VLOOKUP($A37,'State and cust type'!$A$1:$C$1038,3,FALSE)</f>
        <v>Consumer</v>
      </c>
      <c r="F37" s="9" t="str">
        <f>VLOOKUP($A37,'Account, order priority and cat'!$A$1:$D$1038,2,FALSE)</f>
        <v>MANUEL BARNES</v>
      </c>
      <c r="G37" s="9" t="str">
        <f>VLOOKUP($A37,'Account, order priority and cat'!$A$1:$D$1038,3,FALSE)</f>
        <v>Medium</v>
      </c>
      <c r="H37" s="9" t="str">
        <f>VLOOKUP($A37,'Account, order priority and cat'!$A$1:$D$1038,4,FALSE)</f>
        <v>Technology</v>
      </c>
      <c r="I37" s="14" t="str">
        <f>VLOOKUP($A37,'Cost and price details'!$A$1:$F$1038,Table!I$1,FALSE)</f>
        <v>Small Box</v>
      </c>
      <c r="J37" s="14" t="str">
        <f>VLOOKUP($A37,'Cost and price details'!$A$1:$F$1038,Table!J$1,FALSE)</f>
        <v>Regular Air</v>
      </c>
      <c r="K37" s="14">
        <f>VLOOKUP($A37,'Cost and price details'!$A$1:$F$1038,Table!K$1,FALSE)</f>
        <v>41910</v>
      </c>
      <c r="L37" s="14">
        <f>VLOOKUP($A37,'Cost and price details'!$A$1:$F$1038,Table!L$1,FALSE)</f>
        <v>21.758000000000003</v>
      </c>
      <c r="M37" s="14">
        <f>VLOOKUP($A37,'Cost and price details'!$A$1:$F$1038,Table!M$1,FALSE)</f>
        <v>50.589000000000006</v>
      </c>
      <c r="N37" s="16">
        <f t="shared" si="0"/>
        <v>1.3250758341759352</v>
      </c>
      <c r="O37" s="16">
        <f>LOOKUP(M37,'Tax and discount slab'!$J$4:$K$14)</f>
        <v>0.24</v>
      </c>
      <c r="P37" s="9">
        <f t="shared" si="1"/>
        <v>62.730360000000005</v>
      </c>
      <c r="Q37" s="9">
        <f>VLOOKUP(A37,'QTY &amp; shipping cost'!$A$1:$C$1038,2,FALSE)</f>
        <v>25</v>
      </c>
      <c r="R37" s="9">
        <f t="shared" si="2"/>
        <v>1568.259</v>
      </c>
      <c r="S37" s="16">
        <f>LOOKUP(M37,'Tax and discount slab'!$M$4:$N$14)</f>
        <v>0.27</v>
      </c>
      <c r="T37" s="9">
        <f t="shared" si="3"/>
        <v>423.42993000000001</v>
      </c>
      <c r="U37" s="9">
        <f>VLOOKUP(A37,'QTY &amp; shipping cost'!$A$1:$C$1038,3,FALSE)</f>
        <v>5.04</v>
      </c>
      <c r="V37" s="9">
        <f t="shared" si="4"/>
        <v>1149.86907</v>
      </c>
    </row>
    <row r="38" spans="1:22" x14ac:dyDescent="0.3">
      <c r="A38" s="9" t="s">
        <v>107</v>
      </c>
      <c r="B38" s="8">
        <f>VLOOKUP($A38,'Order date customer name'!$A$1:$C$1038,2,FALSE)</f>
        <v>41901</v>
      </c>
      <c r="C38" s="8" t="str">
        <f>VLOOKUP($A38,'Order date customer name'!$A$1:$C$1038,3,FALSE)</f>
        <v>PEDRO FLORES</v>
      </c>
      <c r="D38" s="9" t="str">
        <f>VLOOKUP($A38,'State and cust type'!$A$1:$C$1038,2,FALSE)</f>
        <v>Illinois</v>
      </c>
      <c r="E38" s="9" t="str">
        <f>VLOOKUP($A38,'State and cust type'!$A$1:$C$1038,3,FALSE)</f>
        <v>Consumer</v>
      </c>
      <c r="F38" s="9" t="str">
        <f>VLOOKUP($A38,'Account, order priority and cat'!$A$1:$D$1038,2,FALSE)</f>
        <v>MANUEL BARNES</v>
      </c>
      <c r="G38" s="9" t="str">
        <f>VLOOKUP($A38,'Account, order priority and cat'!$A$1:$D$1038,3,FALSE)</f>
        <v>Medium</v>
      </c>
      <c r="H38" s="9" t="str">
        <f>VLOOKUP($A38,'Account, order priority and cat'!$A$1:$D$1038,4,FALSE)</f>
        <v>Office Supplies</v>
      </c>
      <c r="I38" s="14" t="str">
        <f>VLOOKUP($A38,'Cost and price details'!$A$1:$F$1038,Table!I$1,FALSE)</f>
        <v>Wrap Bag</v>
      </c>
      <c r="J38" s="14" t="str">
        <f>VLOOKUP($A38,'Cost and price details'!$A$1:$F$1038,Table!J$1,FALSE)</f>
        <v>Regular Air</v>
      </c>
      <c r="K38" s="14">
        <f>VLOOKUP($A38,'Cost and price details'!$A$1:$F$1038,Table!K$1,FALSE)</f>
        <v>41909</v>
      </c>
      <c r="L38" s="14">
        <f>VLOOKUP($A38,'Cost and price details'!$A$1:$F$1038,Table!L$1,FALSE)</f>
        <v>1.0230000000000001</v>
      </c>
      <c r="M38" s="14">
        <f>VLOOKUP($A38,'Cost and price details'!$A$1:$F$1038,Table!M$1,FALSE)</f>
        <v>1.6280000000000001</v>
      </c>
      <c r="N38" s="16">
        <f t="shared" si="0"/>
        <v>0.59139784946236551</v>
      </c>
      <c r="O38" s="16">
        <f>LOOKUP(M38,'Tax and discount slab'!$J$4:$K$14)</f>
        <v>0.05</v>
      </c>
      <c r="P38" s="9">
        <f t="shared" si="1"/>
        <v>1.7094000000000003</v>
      </c>
      <c r="Q38" s="9">
        <f>VLOOKUP(A38,'QTY &amp; shipping cost'!$A$1:$C$1038,2,FALSE)</f>
        <v>35</v>
      </c>
      <c r="R38" s="9">
        <f t="shared" si="2"/>
        <v>59.829000000000008</v>
      </c>
      <c r="S38" s="16">
        <f>LOOKUP(M38,'Tax and discount slab'!$M$4:$N$14)</f>
        <v>0.02</v>
      </c>
      <c r="T38" s="9">
        <f t="shared" si="3"/>
        <v>1.1965800000000002</v>
      </c>
      <c r="U38" s="9">
        <f>VLOOKUP(A38,'QTY &amp; shipping cost'!$A$1:$C$1038,3,FALSE)</f>
        <v>0.75</v>
      </c>
      <c r="V38" s="9">
        <f t="shared" si="4"/>
        <v>59.38242000000001</v>
      </c>
    </row>
    <row r="39" spans="1:22" x14ac:dyDescent="0.3">
      <c r="A39" s="9" t="s">
        <v>108</v>
      </c>
      <c r="B39" s="8">
        <f>VLOOKUP($A39,'Order date customer name'!$A$1:$C$1038,2,FALSE)</f>
        <v>41927</v>
      </c>
      <c r="C39" s="8" t="str">
        <f>VLOOKUP($A39,'Order date customer name'!$A$1:$C$1038,3,FALSE)</f>
        <v>JEFFERY BRADLEY</v>
      </c>
      <c r="D39" s="9" t="str">
        <f>VLOOKUP($A39,'State and cust type'!$A$1:$C$1038,2,FALSE)</f>
        <v>Illinois</v>
      </c>
      <c r="E39" s="9" t="str">
        <f>VLOOKUP($A39,'State and cust type'!$A$1:$C$1038,3,FALSE)</f>
        <v>Home Office</v>
      </c>
      <c r="F39" s="9" t="str">
        <f>VLOOKUP($A39,'Account, order priority and cat'!$A$1:$D$1038,2,FALSE)</f>
        <v>MANUEL BARNES</v>
      </c>
      <c r="G39" s="9" t="str">
        <f>VLOOKUP($A39,'Account, order priority and cat'!$A$1:$D$1038,3,FALSE)</f>
        <v>Medium</v>
      </c>
      <c r="H39" s="9" t="str">
        <f>VLOOKUP($A39,'Account, order priority and cat'!$A$1:$D$1038,4,FALSE)</f>
        <v>Office Supplies</v>
      </c>
      <c r="I39" s="14" t="str">
        <f>VLOOKUP($A39,'Cost and price details'!$A$1:$F$1038,Table!I$1,FALSE)</f>
        <v>Small Pack</v>
      </c>
      <c r="J39" s="14" t="str">
        <f>VLOOKUP($A39,'Cost and price details'!$A$1:$F$1038,Table!J$1,FALSE)</f>
        <v>Regular Air</v>
      </c>
      <c r="K39" s="14">
        <f>VLOOKUP($A39,'Cost and price details'!$A$1:$F$1038,Table!K$1,FALSE)</f>
        <v>41934</v>
      </c>
      <c r="L39" s="14">
        <f>VLOOKUP($A39,'Cost and price details'!$A$1:$F$1038,Table!L$1,FALSE)</f>
        <v>5.7090000000000005</v>
      </c>
      <c r="M39" s="14">
        <f>VLOOKUP($A39,'Cost and price details'!$A$1:$F$1038,Table!M$1,FALSE)</f>
        <v>14.278000000000002</v>
      </c>
      <c r="N39" s="16">
        <f t="shared" si="0"/>
        <v>1.5009633911368019</v>
      </c>
      <c r="O39" s="16">
        <f>LOOKUP(M39,'Tax and discount slab'!$J$4:$K$14)</f>
        <v>0.1</v>
      </c>
      <c r="P39" s="9">
        <f t="shared" si="1"/>
        <v>15.705800000000004</v>
      </c>
      <c r="Q39" s="9">
        <f>VLOOKUP(A39,'QTY &amp; shipping cost'!$A$1:$C$1038,2,FALSE)</f>
        <v>13</v>
      </c>
      <c r="R39" s="9">
        <f t="shared" si="2"/>
        <v>204.17540000000005</v>
      </c>
      <c r="S39" s="16">
        <f>LOOKUP(M39,'Tax and discount slab'!$M$4:$N$14)</f>
        <v>7.0000000000000007E-2</v>
      </c>
      <c r="T39" s="9">
        <f t="shared" si="3"/>
        <v>14.292278000000005</v>
      </c>
      <c r="U39" s="9">
        <f>VLOOKUP(A39,'QTY &amp; shipping cost'!$A$1:$C$1038,3,FALSE)</f>
        <v>3.19</v>
      </c>
      <c r="V39" s="9">
        <f t="shared" si="4"/>
        <v>193.07312200000004</v>
      </c>
    </row>
    <row r="40" spans="1:22" x14ac:dyDescent="0.3">
      <c r="A40" s="9" t="s">
        <v>110</v>
      </c>
      <c r="B40" s="8">
        <f>VLOOKUP($A40,'Order date customer name'!$A$1:$C$1038,2,FALSE)</f>
        <v>41927</v>
      </c>
      <c r="C40" s="8" t="str">
        <f>VLOOKUP($A40,'Order date customer name'!$A$1:$C$1038,3,FALSE)</f>
        <v>JEFFERY BRADLEY</v>
      </c>
      <c r="D40" s="9" t="str">
        <f>VLOOKUP($A40,'State and cust type'!$A$1:$C$1038,2,FALSE)</f>
        <v>Illinois</v>
      </c>
      <c r="E40" s="9" t="str">
        <f>VLOOKUP($A40,'State and cust type'!$A$1:$C$1038,3,FALSE)</f>
        <v>Home Office</v>
      </c>
      <c r="F40" s="9" t="str">
        <f>VLOOKUP($A40,'Account, order priority and cat'!$A$1:$D$1038,2,FALSE)</f>
        <v>MANUEL BARNES</v>
      </c>
      <c r="G40" s="9" t="str">
        <f>VLOOKUP($A40,'Account, order priority and cat'!$A$1:$D$1038,3,FALSE)</f>
        <v>Medium</v>
      </c>
      <c r="H40" s="9" t="str">
        <f>VLOOKUP($A40,'Account, order priority and cat'!$A$1:$D$1038,4,FALSE)</f>
        <v>Office Supplies</v>
      </c>
      <c r="I40" s="14" t="str">
        <f>VLOOKUP($A40,'Cost and price details'!$A$1:$F$1038,Table!I$1,FALSE)</f>
        <v>Wrap Bag</v>
      </c>
      <c r="J40" s="14" t="str">
        <f>VLOOKUP($A40,'Cost and price details'!$A$1:$F$1038,Table!J$1,FALSE)</f>
        <v>Regular Air</v>
      </c>
      <c r="K40" s="14">
        <f>VLOOKUP($A40,'Cost and price details'!$A$1:$F$1038,Table!K$1,FALSE)</f>
        <v>41936</v>
      </c>
      <c r="L40" s="14">
        <f>VLOOKUP($A40,'Cost and price details'!$A$1:$F$1038,Table!L$1,FALSE)</f>
        <v>2.7720000000000002</v>
      </c>
      <c r="M40" s="14">
        <f>VLOOKUP($A40,'Cost and price details'!$A$1:$F$1038,Table!M$1,FALSE)</f>
        <v>4.4000000000000004</v>
      </c>
      <c r="N40" s="16">
        <f t="shared" si="0"/>
        <v>0.58730158730158732</v>
      </c>
      <c r="O40" s="16">
        <f>LOOKUP(M40,'Tax and discount slab'!$J$4:$K$14)</f>
        <v>0.05</v>
      </c>
      <c r="P40" s="9">
        <f t="shared" si="1"/>
        <v>4.620000000000001</v>
      </c>
      <c r="Q40" s="9">
        <f>VLOOKUP(A40,'QTY &amp; shipping cost'!$A$1:$C$1038,2,FALSE)</f>
        <v>21</v>
      </c>
      <c r="R40" s="9">
        <f t="shared" si="2"/>
        <v>97.020000000000024</v>
      </c>
      <c r="S40" s="16">
        <f>LOOKUP(M40,'Tax and discount slab'!$M$4:$N$14)</f>
        <v>0.02</v>
      </c>
      <c r="T40" s="9">
        <f t="shared" si="3"/>
        <v>1.9404000000000006</v>
      </c>
      <c r="U40" s="9">
        <f>VLOOKUP(A40,'QTY &amp; shipping cost'!$A$1:$C$1038,3,FALSE)</f>
        <v>1.35</v>
      </c>
      <c r="V40" s="9">
        <f t="shared" si="4"/>
        <v>96.429600000000022</v>
      </c>
    </row>
    <row r="41" spans="1:22" x14ac:dyDescent="0.3">
      <c r="A41" s="9" t="s">
        <v>111</v>
      </c>
      <c r="B41" s="8">
        <f>VLOOKUP($A41,'Order date customer name'!$A$1:$C$1038,2,FALSE)</f>
        <v>41998</v>
      </c>
      <c r="C41" s="8" t="str">
        <f>VLOOKUP($A41,'Order date customer name'!$A$1:$C$1038,3,FALSE)</f>
        <v>BARRY SANCHEZ</v>
      </c>
      <c r="D41" s="9" t="str">
        <f>VLOOKUP($A41,'State and cust type'!$A$1:$C$1038,2,FALSE)</f>
        <v>New York</v>
      </c>
      <c r="E41" s="9" t="str">
        <f>VLOOKUP($A41,'State and cust type'!$A$1:$C$1038,3,FALSE)</f>
        <v>Small Business</v>
      </c>
      <c r="F41" s="9" t="str">
        <f>VLOOKUP($A41,'Account, order priority and cat'!$A$1:$D$1038,2,FALSE)</f>
        <v>EDDIE MURRAY</v>
      </c>
      <c r="G41" s="9" t="str">
        <f>VLOOKUP($A41,'Account, order priority and cat'!$A$1:$D$1038,3,FALSE)</f>
        <v>High</v>
      </c>
      <c r="H41" s="9" t="str">
        <f>VLOOKUP($A41,'Account, order priority and cat'!$A$1:$D$1038,4,FALSE)</f>
        <v>Office Supplies</v>
      </c>
      <c r="I41" s="14" t="str">
        <f>VLOOKUP($A41,'Cost and price details'!$A$1:$F$1038,Table!I$1,FALSE)</f>
        <v>Small Box</v>
      </c>
      <c r="J41" s="14" t="str">
        <f>VLOOKUP($A41,'Cost and price details'!$A$1:$F$1038,Table!J$1,FALSE)</f>
        <v>Regular Air</v>
      </c>
      <c r="K41" s="14">
        <f>VLOOKUP($A41,'Cost and price details'!$A$1:$F$1038,Table!K$1,FALSE)</f>
        <v>42005</v>
      </c>
      <c r="L41" s="14">
        <f>VLOOKUP($A41,'Cost and price details'!$A$1:$F$1038,Table!L$1,FALSE)</f>
        <v>16.445</v>
      </c>
      <c r="M41" s="14">
        <f>VLOOKUP($A41,'Cost and price details'!$A$1:$F$1038,Table!M$1,FALSE)</f>
        <v>38.236000000000004</v>
      </c>
      <c r="N41" s="16">
        <f t="shared" si="0"/>
        <v>1.3250836120401339</v>
      </c>
      <c r="O41" s="16">
        <f>LOOKUP(M41,'Tax and discount slab'!$J$4:$K$14)</f>
        <v>0.2</v>
      </c>
      <c r="P41" s="9">
        <f t="shared" si="1"/>
        <v>45.883200000000002</v>
      </c>
      <c r="Q41" s="9">
        <f>VLOOKUP(A41,'QTY &amp; shipping cost'!$A$1:$C$1038,2,FALSE)</f>
        <v>12</v>
      </c>
      <c r="R41" s="9">
        <f t="shared" si="2"/>
        <v>550.59840000000008</v>
      </c>
      <c r="S41" s="16">
        <f>LOOKUP(M41,'Tax and discount slab'!$M$4:$N$14)</f>
        <v>0.17</v>
      </c>
      <c r="T41" s="9">
        <f t="shared" si="3"/>
        <v>93.601728000000023</v>
      </c>
      <c r="U41" s="9">
        <f>VLOOKUP(A41,'QTY &amp; shipping cost'!$A$1:$C$1038,3,FALSE)</f>
        <v>8.2700000000000014</v>
      </c>
      <c r="V41" s="9">
        <f t="shared" si="4"/>
        <v>465.26667200000003</v>
      </c>
    </row>
    <row r="42" spans="1:22" x14ac:dyDescent="0.3">
      <c r="A42" s="9" t="s">
        <v>113</v>
      </c>
      <c r="B42" s="8">
        <f>VLOOKUP($A42,'Order date customer name'!$A$1:$C$1038,2,FALSE)</f>
        <v>41998</v>
      </c>
      <c r="C42" s="8" t="str">
        <f>VLOOKUP($A42,'Order date customer name'!$A$1:$C$1038,3,FALSE)</f>
        <v>BARRY SANCHEZ</v>
      </c>
      <c r="D42" s="9" t="str">
        <f>VLOOKUP($A42,'State and cust type'!$A$1:$C$1038,2,FALSE)</f>
        <v>New York</v>
      </c>
      <c r="E42" s="9" t="str">
        <f>VLOOKUP($A42,'State and cust type'!$A$1:$C$1038,3,FALSE)</f>
        <v>Small Business</v>
      </c>
      <c r="F42" s="9" t="str">
        <f>VLOOKUP($A42,'Account, order priority and cat'!$A$1:$D$1038,2,FALSE)</f>
        <v>EDDIE MURRAY</v>
      </c>
      <c r="G42" s="9" t="str">
        <f>VLOOKUP($A42,'Account, order priority and cat'!$A$1:$D$1038,3,FALSE)</f>
        <v>High</v>
      </c>
      <c r="H42" s="9" t="str">
        <f>VLOOKUP($A42,'Account, order priority and cat'!$A$1:$D$1038,4,FALSE)</f>
        <v>Office Supplies</v>
      </c>
      <c r="I42" s="14" t="str">
        <f>VLOOKUP($A42,'Cost and price details'!$A$1:$F$1038,Table!I$1,FALSE)</f>
        <v>Wrap Bag</v>
      </c>
      <c r="J42" s="14" t="str">
        <f>VLOOKUP($A42,'Cost and price details'!$A$1:$F$1038,Table!J$1,FALSE)</f>
        <v>Regular Air</v>
      </c>
      <c r="K42" s="14">
        <f>VLOOKUP($A42,'Cost and price details'!$A$1:$F$1038,Table!K$1,FALSE)</f>
        <v>42007</v>
      </c>
      <c r="L42" s="14">
        <f>VLOOKUP($A42,'Cost and price details'!$A$1:$F$1038,Table!L$1,FALSE)</f>
        <v>2.5410000000000004</v>
      </c>
      <c r="M42" s="14">
        <f>VLOOKUP($A42,'Cost and price details'!$A$1:$F$1038,Table!M$1,FALSE)</f>
        <v>4.1580000000000004</v>
      </c>
      <c r="N42" s="16">
        <f t="shared" si="0"/>
        <v>0.63636363636363624</v>
      </c>
      <c r="O42" s="16">
        <f>LOOKUP(M42,'Tax and discount slab'!$J$4:$K$14)</f>
        <v>0.05</v>
      </c>
      <c r="P42" s="9">
        <f t="shared" si="1"/>
        <v>4.3659000000000008</v>
      </c>
      <c r="Q42" s="9">
        <f>VLOOKUP(A42,'QTY &amp; shipping cost'!$A$1:$C$1038,2,FALSE)</f>
        <v>43</v>
      </c>
      <c r="R42" s="9">
        <f t="shared" si="2"/>
        <v>187.73370000000003</v>
      </c>
      <c r="S42" s="16">
        <f>LOOKUP(M42,'Tax and discount slab'!$M$4:$N$14)</f>
        <v>0.02</v>
      </c>
      <c r="T42" s="9">
        <f t="shared" si="3"/>
        <v>3.7546740000000005</v>
      </c>
      <c r="U42" s="9">
        <f>VLOOKUP(A42,'QTY &amp; shipping cost'!$A$1:$C$1038,3,FALSE)</f>
        <v>0.76</v>
      </c>
      <c r="V42" s="9">
        <f t="shared" si="4"/>
        <v>184.73902600000002</v>
      </c>
    </row>
    <row r="43" spans="1:22" x14ac:dyDescent="0.3">
      <c r="A43" s="9" t="s">
        <v>114</v>
      </c>
      <c r="B43" s="8">
        <f>VLOOKUP($A43,'Order date customer name'!$A$1:$C$1038,2,FALSE)</f>
        <v>42022</v>
      </c>
      <c r="C43" s="8" t="str">
        <f>VLOOKUP($A43,'Order date customer name'!$A$1:$C$1038,3,FALSE)</f>
        <v>REGINALD WEST</v>
      </c>
      <c r="D43" s="9" t="str">
        <f>VLOOKUP($A43,'State and cust type'!$A$1:$C$1038,2,FALSE)</f>
        <v>New York</v>
      </c>
      <c r="E43" s="9" t="str">
        <f>VLOOKUP($A43,'State and cust type'!$A$1:$C$1038,3,FALSE)</f>
        <v>Consumer</v>
      </c>
      <c r="F43" s="9" t="str">
        <f>VLOOKUP($A43,'Account, order priority and cat'!$A$1:$D$1038,2,FALSE)</f>
        <v>EDDIE MURRAY</v>
      </c>
      <c r="G43" s="9" t="str">
        <f>VLOOKUP($A43,'Account, order priority and cat'!$A$1:$D$1038,3,FALSE)</f>
        <v>Not Specified</v>
      </c>
      <c r="H43" s="9" t="str">
        <f>VLOOKUP($A43,'Account, order priority and cat'!$A$1:$D$1038,4,FALSE)</f>
        <v>Office Supplies</v>
      </c>
      <c r="I43" s="14" t="str">
        <f>VLOOKUP($A43,'Cost and price details'!$A$1:$F$1038,Table!I$1,FALSE)</f>
        <v>Wrap Bag</v>
      </c>
      <c r="J43" s="14" t="str">
        <f>VLOOKUP($A43,'Cost and price details'!$A$1:$F$1038,Table!J$1,FALSE)</f>
        <v>Regular Air</v>
      </c>
      <c r="K43" s="14">
        <f>VLOOKUP($A43,'Cost and price details'!$A$1:$F$1038,Table!K$1,FALSE)</f>
        <v>42030</v>
      </c>
      <c r="L43" s="14">
        <f>VLOOKUP($A43,'Cost and price details'!$A$1:$F$1038,Table!L$1,FALSE)</f>
        <v>4.9280000000000008</v>
      </c>
      <c r="M43" s="14">
        <f>VLOOKUP($A43,'Cost and price details'!$A$1:$F$1038,Table!M$1,FALSE)</f>
        <v>8.9540000000000006</v>
      </c>
      <c r="N43" s="16">
        <f t="shared" si="0"/>
        <v>0.81696428571428559</v>
      </c>
      <c r="O43" s="16">
        <f>LOOKUP(M43,'Tax and discount slab'!$J$4:$K$14)</f>
        <v>0.05</v>
      </c>
      <c r="P43" s="9">
        <f t="shared" si="1"/>
        <v>9.4017000000000017</v>
      </c>
      <c r="Q43" s="9">
        <f>VLOOKUP(A43,'QTY &amp; shipping cost'!$A$1:$C$1038,2,FALSE)</f>
        <v>25</v>
      </c>
      <c r="R43" s="9">
        <f t="shared" si="2"/>
        <v>235.04250000000005</v>
      </c>
      <c r="S43" s="16">
        <f>LOOKUP(M43,'Tax and discount slab'!$M$4:$N$14)</f>
        <v>0.02</v>
      </c>
      <c r="T43" s="9">
        <f t="shared" si="3"/>
        <v>4.7008500000000009</v>
      </c>
      <c r="U43" s="9">
        <f>VLOOKUP(A43,'QTY &amp; shipping cost'!$A$1:$C$1038,3,FALSE)</f>
        <v>3.17</v>
      </c>
      <c r="V43" s="9">
        <f t="shared" si="4"/>
        <v>233.51165000000003</v>
      </c>
    </row>
    <row r="44" spans="1:22" x14ac:dyDescent="0.3">
      <c r="A44" s="9" t="s">
        <v>115</v>
      </c>
      <c r="B44" s="8">
        <f>VLOOKUP($A44,'Order date customer name'!$A$1:$C$1038,2,FALSE)</f>
        <v>42022</v>
      </c>
      <c r="C44" s="8" t="str">
        <f>VLOOKUP($A44,'Order date customer name'!$A$1:$C$1038,3,FALSE)</f>
        <v>REGINALD WEST</v>
      </c>
      <c r="D44" s="9" t="str">
        <f>VLOOKUP($A44,'State and cust type'!$A$1:$C$1038,2,FALSE)</f>
        <v>New York</v>
      </c>
      <c r="E44" s="9" t="str">
        <f>VLOOKUP($A44,'State and cust type'!$A$1:$C$1038,3,FALSE)</f>
        <v>Consumer</v>
      </c>
      <c r="F44" s="9" t="str">
        <f>VLOOKUP($A44,'Account, order priority and cat'!$A$1:$D$1038,2,FALSE)</f>
        <v>EDDIE MURRAY</v>
      </c>
      <c r="G44" s="9" t="str">
        <f>VLOOKUP($A44,'Account, order priority and cat'!$A$1:$D$1038,3,FALSE)</f>
        <v>Not Specified</v>
      </c>
      <c r="H44" s="9" t="str">
        <f>VLOOKUP($A44,'Account, order priority and cat'!$A$1:$D$1038,4,FALSE)</f>
        <v>Office Supplies</v>
      </c>
      <c r="I44" s="14" t="str">
        <f>VLOOKUP($A44,'Cost and price details'!$A$1:$F$1038,Table!I$1,FALSE)</f>
        <v>Small Box</v>
      </c>
      <c r="J44" s="14" t="str">
        <f>VLOOKUP($A44,'Cost and price details'!$A$1:$F$1038,Table!J$1,FALSE)</f>
        <v>Regular Air</v>
      </c>
      <c r="K44" s="14">
        <f>VLOOKUP($A44,'Cost and price details'!$A$1:$F$1038,Table!K$1,FALSE)</f>
        <v>42030</v>
      </c>
      <c r="L44" s="14">
        <f>VLOOKUP($A44,'Cost and price details'!$A$1:$F$1038,Table!L$1,FALSE)</f>
        <v>1.298</v>
      </c>
      <c r="M44" s="14">
        <f>VLOOKUP($A44,'Cost and price details'!$A$1:$F$1038,Table!M$1,FALSE)</f>
        <v>2.0680000000000001</v>
      </c>
      <c r="N44" s="16">
        <f t="shared" si="0"/>
        <v>0.59322033898305082</v>
      </c>
      <c r="O44" s="16">
        <f>LOOKUP(M44,'Tax and discount slab'!$J$4:$K$14)</f>
        <v>0.05</v>
      </c>
      <c r="P44" s="9">
        <f t="shared" si="1"/>
        <v>2.1714000000000002</v>
      </c>
      <c r="Q44" s="9">
        <f>VLOOKUP(A44,'QTY &amp; shipping cost'!$A$1:$C$1038,2,FALSE)</f>
        <v>35</v>
      </c>
      <c r="R44" s="9">
        <f t="shared" si="2"/>
        <v>75.999000000000009</v>
      </c>
      <c r="S44" s="16">
        <f>LOOKUP(M44,'Tax and discount slab'!$M$4:$N$14)</f>
        <v>0.02</v>
      </c>
      <c r="T44" s="9">
        <f t="shared" si="3"/>
        <v>1.5199800000000003</v>
      </c>
      <c r="U44" s="9">
        <f>VLOOKUP(A44,'QTY &amp; shipping cost'!$A$1:$C$1038,3,FALSE)</f>
        <v>1.54</v>
      </c>
      <c r="V44" s="9">
        <f t="shared" si="4"/>
        <v>76.019020000000012</v>
      </c>
    </row>
    <row r="45" spans="1:22" x14ac:dyDescent="0.3">
      <c r="A45" s="9" t="s">
        <v>116</v>
      </c>
      <c r="B45" s="8">
        <f>VLOOKUP($A45,'Order date customer name'!$A$1:$C$1038,2,FALSE)</f>
        <v>42024</v>
      </c>
      <c r="C45" s="8" t="str">
        <f>VLOOKUP($A45,'Order date customer name'!$A$1:$C$1038,3,FALSE)</f>
        <v>JIMMY HARRIS</v>
      </c>
      <c r="D45" s="9" t="str">
        <f>VLOOKUP($A45,'State and cust type'!$A$1:$C$1038,2,FALSE)</f>
        <v>New York</v>
      </c>
      <c r="E45" s="9" t="str">
        <f>VLOOKUP($A45,'State and cust type'!$A$1:$C$1038,3,FALSE)</f>
        <v>Corporate</v>
      </c>
      <c r="F45" s="9" t="str">
        <f>VLOOKUP($A45,'Account, order priority and cat'!$A$1:$D$1038,2,FALSE)</f>
        <v>TONY PERRY</v>
      </c>
      <c r="G45" s="9" t="str">
        <f>VLOOKUP($A45,'Account, order priority and cat'!$A$1:$D$1038,3,FALSE)</f>
        <v>Critical</v>
      </c>
      <c r="H45" s="9" t="str">
        <f>VLOOKUP($A45,'Account, order priority and cat'!$A$1:$D$1038,4,FALSE)</f>
        <v>Technology</v>
      </c>
      <c r="I45" s="14" t="str">
        <f>VLOOKUP($A45,'Cost and price details'!$A$1:$F$1038,Table!I$1,FALSE)</f>
        <v>Medium Box</v>
      </c>
      <c r="J45" s="14" t="str">
        <f>VLOOKUP($A45,'Cost and price details'!$A$1:$F$1038,Table!J$1,FALSE)</f>
        <v>Regular Air</v>
      </c>
      <c r="K45" s="14">
        <f>VLOOKUP($A45,'Cost and price details'!$A$1:$F$1038,Table!K$1,FALSE)</f>
        <v>42032</v>
      </c>
      <c r="L45" s="14">
        <f>VLOOKUP($A45,'Cost and price details'!$A$1:$F$1038,Table!L$1,FALSE)</f>
        <v>9.7020000000000017</v>
      </c>
      <c r="M45" s="14">
        <f>VLOOKUP($A45,'Cost and price details'!$A$1:$F$1038,Table!M$1,FALSE)</f>
        <v>23.088999999999999</v>
      </c>
      <c r="N45" s="16">
        <f t="shared" si="0"/>
        <v>1.3798185941043077</v>
      </c>
      <c r="O45" s="16">
        <f>LOOKUP(M45,'Tax and discount slab'!$J$4:$K$14)</f>
        <v>0.15000000000000002</v>
      </c>
      <c r="P45" s="9">
        <f t="shared" si="1"/>
        <v>26.552349999999997</v>
      </c>
      <c r="Q45" s="9">
        <f>VLOOKUP(A45,'QTY &amp; shipping cost'!$A$1:$C$1038,2,FALSE)</f>
        <v>5</v>
      </c>
      <c r="R45" s="9">
        <f t="shared" si="2"/>
        <v>132.76174999999998</v>
      </c>
      <c r="S45" s="16">
        <f>LOOKUP(M45,'Tax and discount slab'!$M$4:$N$14)</f>
        <v>0.12000000000000001</v>
      </c>
      <c r="T45" s="9">
        <f t="shared" si="3"/>
        <v>15.931409999999998</v>
      </c>
      <c r="U45" s="9">
        <f>VLOOKUP(A45,'QTY &amp; shipping cost'!$A$1:$C$1038,3,FALSE)</f>
        <v>4.8599999999999994</v>
      </c>
      <c r="V45" s="9">
        <f t="shared" si="4"/>
        <v>121.69033999999998</v>
      </c>
    </row>
    <row r="46" spans="1:22" x14ac:dyDescent="0.3">
      <c r="A46" s="9" t="s">
        <v>118</v>
      </c>
      <c r="B46" s="8">
        <f>VLOOKUP($A46,'Order date customer name'!$A$1:$C$1038,2,FALSE)</f>
        <v>42024</v>
      </c>
      <c r="C46" s="8" t="str">
        <f>VLOOKUP($A46,'Order date customer name'!$A$1:$C$1038,3,FALSE)</f>
        <v>JIMMY HARRIS</v>
      </c>
      <c r="D46" s="9" t="str">
        <f>VLOOKUP($A46,'State and cust type'!$A$1:$C$1038,2,FALSE)</f>
        <v>New York</v>
      </c>
      <c r="E46" s="9" t="str">
        <f>VLOOKUP($A46,'State and cust type'!$A$1:$C$1038,3,FALSE)</f>
        <v>Corporate</v>
      </c>
      <c r="F46" s="9" t="str">
        <f>VLOOKUP($A46,'Account, order priority and cat'!$A$1:$D$1038,2,FALSE)</f>
        <v>TONY PERRY</v>
      </c>
      <c r="G46" s="9" t="str">
        <f>VLOOKUP($A46,'Account, order priority and cat'!$A$1:$D$1038,3,FALSE)</f>
        <v>Critical</v>
      </c>
      <c r="H46" s="9" t="str">
        <f>VLOOKUP($A46,'Account, order priority and cat'!$A$1:$D$1038,4,FALSE)</f>
        <v>Office Supplies</v>
      </c>
      <c r="I46" s="14" t="str">
        <f>VLOOKUP($A46,'Cost and price details'!$A$1:$F$1038,Table!I$1,FALSE)</f>
        <v>Small Box</v>
      </c>
      <c r="J46" s="14" t="str">
        <f>VLOOKUP($A46,'Cost and price details'!$A$1:$F$1038,Table!J$1,FALSE)</f>
        <v>Express Air</v>
      </c>
      <c r="K46" s="14">
        <f>VLOOKUP($A46,'Cost and price details'!$A$1:$F$1038,Table!K$1,FALSE)</f>
        <v>42031</v>
      </c>
      <c r="L46" s="14">
        <f>VLOOKUP($A46,'Cost and price details'!$A$1:$F$1038,Table!L$1,FALSE)</f>
        <v>15.268000000000002</v>
      </c>
      <c r="M46" s="14">
        <f>VLOOKUP($A46,'Cost and price details'!$A$1:$F$1038,Table!M$1,FALSE)</f>
        <v>24.618000000000002</v>
      </c>
      <c r="N46" s="16">
        <f t="shared" si="0"/>
        <v>0.61239193083573473</v>
      </c>
      <c r="O46" s="16">
        <f>LOOKUP(M46,'Tax and discount slab'!$J$4:$K$14)</f>
        <v>0.15000000000000002</v>
      </c>
      <c r="P46" s="9">
        <f t="shared" si="1"/>
        <v>28.310700000000001</v>
      </c>
      <c r="Q46" s="9">
        <f>VLOOKUP(A46,'QTY &amp; shipping cost'!$A$1:$C$1038,2,FALSE)</f>
        <v>44</v>
      </c>
      <c r="R46" s="9">
        <f t="shared" si="2"/>
        <v>1245.6708000000001</v>
      </c>
      <c r="S46" s="16">
        <f>LOOKUP(M46,'Tax and discount slab'!$M$4:$N$14)</f>
        <v>0.12000000000000001</v>
      </c>
      <c r="T46" s="9">
        <f t="shared" si="3"/>
        <v>149.48049600000002</v>
      </c>
      <c r="U46" s="9">
        <f>VLOOKUP(A46,'QTY &amp; shipping cost'!$A$1:$C$1038,3,FALSE)</f>
        <v>15.15</v>
      </c>
      <c r="V46" s="9">
        <f t="shared" si="4"/>
        <v>1111.3403040000003</v>
      </c>
    </row>
    <row r="47" spans="1:22" x14ac:dyDescent="0.3">
      <c r="A47" s="9" t="s">
        <v>119</v>
      </c>
      <c r="B47" s="8">
        <f>VLOOKUP($A47,'Order date customer name'!$A$1:$C$1038,2,FALSE)</f>
        <v>42024</v>
      </c>
      <c r="C47" s="8" t="str">
        <f>VLOOKUP($A47,'Order date customer name'!$A$1:$C$1038,3,FALSE)</f>
        <v>JIMMY HARRIS</v>
      </c>
      <c r="D47" s="9" t="str">
        <f>VLOOKUP($A47,'State and cust type'!$A$1:$C$1038,2,FALSE)</f>
        <v>New York</v>
      </c>
      <c r="E47" s="9" t="str">
        <f>VLOOKUP($A47,'State and cust type'!$A$1:$C$1038,3,FALSE)</f>
        <v>Corporate</v>
      </c>
      <c r="F47" s="9" t="str">
        <f>VLOOKUP($A47,'Account, order priority and cat'!$A$1:$D$1038,2,FALSE)</f>
        <v>TONY PERRY</v>
      </c>
      <c r="G47" s="9" t="str">
        <f>VLOOKUP($A47,'Account, order priority and cat'!$A$1:$D$1038,3,FALSE)</f>
        <v>Critical</v>
      </c>
      <c r="H47" s="9" t="str">
        <f>VLOOKUP($A47,'Account, order priority and cat'!$A$1:$D$1038,4,FALSE)</f>
        <v>Technology</v>
      </c>
      <c r="I47" s="14" t="str">
        <f>VLOOKUP($A47,'Cost and price details'!$A$1:$F$1038,Table!I$1,FALSE)</f>
        <v>Small Box</v>
      </c>
      <c r="J47" s="14" t="str">
        <f>VLOOKUP($A47,'Cost and price details'!$A$1:$F$1038,Table!J$1,FALSE)</f>
        <v>Regular Air</v>
      </c>
      <c r="K47" s="14">
        <f>VLOOKUP($A47,'Cost and price details'!$A$1:$F$1038,Table!K$1,FALSE)</f>
        <v>42033</v>
      </c>
      <c r="L47" s="14">
        <f>VLOOKUP($A47,'Cost and price details'!$A$1:$F$1038,Table!L$1,FALSE)</f>
        <v>7.0289999999999999</v>
      </c>
      <c r="M47" s="14">
        <f>VLOOKUP($A47,'Cost and price details'!$A$1:$F$1038,Table!M$1,FALSE)</f>
        <v>21.978000000000002</v>
      </c>
      <c r="N47" s="16">
        <f t="shared" si="0"/>
        <v>2.126760563380282</v>
      </c>
      <c r="O47" s="16">
        <f>LOOKUP(M47,'Tax and discount slab'!$J$4:$K$14)</f>
        <v>0.15000000000000002</v>
      </c>
      <c r="P47" s="9">
        <f t="shared" si="1"/>
        <v>25.274699999999999</v>
      </c>
      <c r="Q47" s="9">
        <f>VLOOKUP(A47,'QTY &amp; shipping cost'!$A$1:$C$1038,2,FALSE)</f>
        <v>47</v>
      </c>
      <c r="R47" s="9">
        <f t="shared" si="2"/>
        <v>1187.9108999999999</v>
      </c>
      <c r="S47" s="16">
        <f>LOOKUP(M47,'Tax and discount slab'!$M$4:$N$14)</f>
        <v>0.12000000000000001</v>
      </c>
      <c r="T47" s="9">
        <f t="shared" si="3"/>
        <v>142.549308</v>
      </c>
      <c r="U47" s="9">
        <f>VLOOKUP(A47,'QTY &amp; shipping cost'!$A$1:$C$1038,3,FALSE)</f>
        <v>4.05</v>
      </c>
      <c r="V47" s="9">
        <f t="shared" si="4"/>
        <v>1049.4115919999997</v>
      </c>
    </row>
    <row r="48" spans="1:22" x14ac:dyDescent="0.3">
      <c r="A48" s="9" t="s">
        <v>120</v>
      </c>
      <c r="B48" s="8">
        <f>VLOOKUP($A48,'Order date customer name'!$A$1:$C$1038,2,FALSE)</f>
        <v>42051</v>
      </c>
      <c r="C48" s="8" t="str">
        <f>VLOOKUP($A48,'Order date customer name'!$A$1:$C$1038,3,FALSE)</f>
        <v>OSCAR JONES</v>
      </c>
      <c r="D48" s="9" t="str">
        <f>VLOOKUP($A48,'State and cust type'!$A$1:$C$1038,2,FALSE)</f>
        <v>Illinois</v>
      </c>
      <c r="E48" s="9" t="str">
        <f>VLOOKUP($A48,'State and cust type'!$A$1:$C$1038,3,FALSE)</f>
        <v>Home Office</v>
      </c>
      <c r="F48" s="9" t="str">
        <f>VLOOKUP($A48,'Account, order priority and cat'!$A$1:$D$1038,2,FALSE)</f>
        <v>MANUEL BARNES</v>
      </c>
      <c r="G48" s="9" t="str">
        <f>VLOOKUP($A48,'Account, order priority and cat'!$A$1:$D$1038,3,FALSE)</f>
        <v>High</v>
      </c>
      <c r="H48" s="9" t="str">
        <f>VLOOKUP($A48,'Account, order priority and cat'!$A$1:$D$1038,4,FALSE)</f>
        <v>Office Supplies</v>
      </c>
      <c r="I48" s="14" t="str">
        <f>VLOOKUP($A48,'Cost and price details'!$A$1:$F$1038,Table!I$1,FALSE)</f>
        <v>Small Box</v>
      </c>
      <c r="J48" s="14" t="str">
        <f>VLOOKUP($A48,'Cost and price details'!$A$1:$F$1038,Table!J$1,FALSE)</f>
        <v>Regular Air</v>
      </c>
      <c r="K48" s="14">
        <f>VLOOKUP($A48,'Cost and price details'!$A$1:$F$1038,Table!K$1,FALSE)</f>
        <v>42061</v>
      </c>
      <c r="L48" s="14">
        <f>VLOOKUP($A48,'Cost and price details'!$A$1:$F$1038,Table!L$1,FALSE)</f>
        <v>3.7070000000000003</v>
      </c>
      <c r="M48" s="14">
        <f>VLOOKUP($A48,'Cost and price details'!$A$1:$F$1038,Table!M$1,FALSE)</f>
        <v>6.0830000000000011</v>
      </c>
      <c r="N48" s="16">
        <f t="shared" si="0"/>
        <v>0.64094955489614258</v>
      </c>
      <c r="O48" s="16">
        <f>LOOKUP(M48,'Tax and discount slab'!$J$4:$K$14)</f>
        <v>0.05</v>
      </c>
      <c r="P48" s="9">
        <f t="shared" si="1"/>
        <v>6.387150000000001</v>
      </c>
      <c r="Q48" s="9">
        <f>VLOOKUP(A48,'QTY &amp; shipping cost'!$A$1:$C$1038,2,FALSE)</f>
        <v>14</v>
      </c>
      <c r="R48" s="9">
        <f t="shared" si="2"/>
        <v>89.420100000000019</v>
      </c>
      <c r="S48" s="16">
        <f>LOOKUP(M48,'Tax and discount slab'!$M$4:$N$14)</f>
        <v>0.02</v>
      </c>
      <c r="T48" s="9">
        <f t="shared" si="3"/>
        <v>1.7884020000000005</v>
      </c>
      <c r="U48" s="9">
        <f>VLOOKUP(A48,'QTY &amp; shipping cost'!$A$1:$C$1038,3,FALSE)</f>
        <v>7.03</v>
      </c>
      <c r="V48" s="9">
        <f t="shared" si="4"/>
        <v>94.661698000000015</v>
      </c>
    </row>
    <row r="49" spans="1:22" x14ac:dyDescent="0.3">
      <c r="A49" s="9" t="s">
        <v>122</v>
      </c>
      <c r="B49" s="8">
        <f>VLOOKUP($A49,'Order date customer name'!$A$1:$C$1038,2,FALSE)</f>
        <v>42051</v>
      </c>
      <c r="C49" s="8" t="str">
        <f>VLOOKUP($A49,'Order date customer name'!$A$1:$C$1038,3,FALSE)</f>
        <v>OSCAR JONES</v>
      </c>
      <c r="D49" s="9" t="str">
        <f>VLOOKUP($A49,'State and cust type'!$A$1:$C$1038,2,FALSE)</f>
        <v>Illinois</v>
      </c>
      <c r="E49" s="9" t="str">
        <f>VLOOKUP($A49,'State and cust type'!$A$1:$C$1038,3,FALSE)</f>
        <v>Home Office</v>
      </c>
      <c r="F49" s="9" t="str">
        <f>VLOOKUP($A49,'Account, order priority and cat'!$A$1:$D$1038,2,FALSE)</f>
        <v>MANUEL BARNES</v>
      </c>
      <c r="G49" s="9" t="str">
        <f>VLOOKUP($A49,'Account, order priority and cat'!$A$1:$D$1038,3,FALSE)</f>
        <v>High</v>
      </c>
      <c r="H49" s="9" t="str">
        <f>VLOOKUP($A49,'Account, order priority and cat'!$A$1:$D$1038,4,FALSE)</f>
        <v>Office Supplies</v>
      </c>
      <c r="I49" s="14" t="str">
        <f>VLOOKUP($A49,'Cost and price details'!$A$1:$F$1038,Table!I$1,FALSE)</f>
        <v>Wrap Bag</v>
      </c>
      <c r="J49" s="14" t="str">
        <f>VLOOKUP($A49,'Cost and price details'!$A$1:$F$1038,Table!J$1,FALSE)</f>
        <v>Regular Air</v>
      </c>
      <c r="K49" s="14">
        <f>VLOOKUP($A49,'Cost and price details'!$A$1:$F$1038,Table!K$1,FALSE)</f>
        <v>42059</v>
      </c>
      <c r="L49" s="14">
        <f>VLOOKUP($A49,'Cost and price details'!$A$1:$F$1038,Table!L$1,FALSE)</f>
        <v>2.3760000000000003</v>
      </c>
      <c r="M49" s="14">
        <f>VLOOKUP($A49,'Cost and price details'!$A$1:$F$1038,Table!M$1,FALSE)</f>
        <v>4.2350000000000003</v>
      </c>
      <c r="N49" s="16">
        <f t="shared" si="0"/>
        <v>0.78240740740740733</v>
      </c>
      <c r="O49" s="16">
        <f>LOOKUP(M49,'Tax and discount slab'!$J$4:$K$14)</f>
        <v>0.05</v>
      </c>
      <c r="P49" s="9">
        <f t="shared" si="1"/>
        <v>4.4467500000000006</v>
      </c>
      <c r="Q49" s="9">
        <f>VLOOKUP(A49,'QTY &amp; shipping cost'!$A$1:$C$1038,2,FALSE)</f>
        <v>14</v>
      </c>
      <c r="R49" s="9">
        <f t="shared" si="2"/>
        <v>62.254500000000007</v>
      </c>
      <c r="S49" s="16">
        <f>LOOKUP(M49,'Tax and discount slab'!$M$4:$N$14)</f>
        <v>0.02</v>
      </c>
      <c r="T49" s="9">
        <f t="shared" si="3"/>
        <v>1.2450900000000003</v>
      </c>
      <c r="U49" s="9">
        <f>VLOOKUP(A49,'QTY &amp; shipping cost'!$A$1:$C$1038,3,FALSE)</f>
        <v>0.75</v>
      </c>
      <c r="V49" s="9">
        <f t="shared" si="4"/>
        <v>61.75941000000001</v>
      </c>
    </row>
    <row r="50" spans="1:22" x14ac:dyDescent="0.3">
      <c r="A50" s="9" t="s">
        <v>123</v>
      </c>
      <c r="B50" s="8">
        <f>VLOOKUP($A50,'Order date customer name'!$A$1:$C$1038,2,FALSE)</f>
        <v>42117</v>
      </c>
      <c r="C50" s="8" t="str">
        <f>VLOOKUP($A50,'Order date customer name'!$A$1:$C$1038,3,FALSE)</f>
        <v>STANLEY RAMOS</v>
      </c>
      <c r="D50" s="9" t="str">
        <f>VLOOKUP($A50,'State and cust type'!$A$1:$C$1038,2,FALSE)</f>
        <v>Illinois</v>
      </c>
      <c r="E50" s="9" t="str">
        <f>VLOOKUP($A50,'State and cust type'!$A$1:$C$1038,3,FALSE)</f>
        <v>Small Business</v>
      </c>
      <c r="F50" s="9" t="str">
        <f>VLOOKUP($A50,'Account, order priority and cat'!$A$1:$D$1038,2,FALSE)</f>
        <v>MANUEL BARNES</v>
      </c>
      <c r="G50" s="9" t="str">
        <f>VLOOKUP($A50,'Account, order priority and cat'!$A$1:$D$1038,3,FALSE)</f>
        <v>Critical</v>
      </c>
      <c r="H50" s="9" t="str">
        <f>VLOOKUP($A50,'Account, order priority and cat'!$A$1:$D$1038,4,FALSE)</f>
        <v>Office Supplies</v>
      </c>
      <c r="I50" s="14" t="str">
        <f>VLOOKUP($A50,'Cost and price details'!$A$1:$F$1038,Table!I$1,FALSE)</f>
        <v>Wrap Bag</v>
      </c>
      <c r="J50" s="14" t="str">
        <f>VLOOKUP($A50,'Cost and price details'!$A$1:$F$1038,Table!J$1,FALSE)</f>
        <v>Regular Air</v>
      </c>
      <c r="K50" s="14">
        <f>VLOOKUP($A50,'Cost and price details'!$A$1:$F$1038,Table!K$1,FALSE)</f>
        <v>42125</v>
      </c>
      <c r="L50" s="14">
        <f>VLOOKUP($A50,'Cost and price details'!$A$1:$F$1038,Table!L$1,FALSE)</f>
        <v>0.26400000000000001</v>
      </c>
      <c r="M50" s="14">
        <f>VLOOKUP($A50,'Cost and price details'!$A$1:$F$1038,Table!M$1,FALSE)</f>
        <v>1.3860000000000001</v>
      </c>
      <c r="N50" s="16">
        <f t="shared" si="0"/>
        <v>4.25</v>
      </c>
      <c r="O50" s="16">
        <f>LOOKUP(M50,'Tax and discount slab'!$J$4:$K$14)</f>
        <v>0.05</v>
      </c>
      <c r="P50" s="9">
        <f t="shared" si="1"/>
        <v>1.4553000000000003</v>
      </c>
      <c r="Q50" s="9">
        <f>VLOOKUP(A50,'QTY &amp; shipping cost'!$A$1:$C$1038,2,FALSE)</f>
        <v>37</v>
      </c>
      <c r="R50" s="9">
        <f t="shared" si="2"/>
        <v>53.846100000000007</v>
      </c>
      <c r="S50" s="16">
        <f>LOOKUP(M50,'Tax and discount slab'!$M$4:$N$14)</f>
        <v>0.02</v>
      </c>
      <c r="T50" s="9">
        <f t="shared" si="3"/>
        <v>1.0769220000000002</v>
      </c>
      <c r="U50" s="9">
        <f>VLOOKUP(A50,'QTY &amp; shipping cost'!$A$1:$C$1038,3,FALSE)</f>
        <v>0.75</v>
      </c>
      <c r="V50" s="9">
        <f t="shared" si="4"/>
        <v>53.519178000000004</v>
      </c>
    </row>
    <row r="51" spans="1:22" x14ac:dyDescent="0.3">
      <c r="A51" s="9" t="s">
        <v>125</v>
      </c>
      <c r="B51" s="8">
        <f>VLOOKUP($A51,'Order date customer name'!$A$1:$C$1038,2,FALSE)</f>
        <v>42117</v>
      </c>
      <c r="C51" s="8" t="str">
        <f>VLOOKUP($A51,'Order date customer name'!$A$1:$C$1038,3,FALSE)</f>
        <v>STANLEY RAMOS</v>
      </c>
      <c r="D51" s="9" t="str">
        <f>VLOOKUP($A51,'State and cust type'!$A$1:$C$1038,2,FALSE)</f>
        <v>Illinois</v>
      </c>
      <c r="E51" s="9" t="str">
        <f>VLOOKUP($A51,'State and cust type'!$A$1:$C$1038,3,FALSE)</f>
        <v>Small Business</v>
      </c>
      <c r="F51" s="9" t="str">
        <f>VLOOKUP($A51,'Account, order priority and cat'!$A$1:$D$1038,2,FALSE)</f>
        <v>MANUEL BARNES</v>
      </c>
      <c r="G51" s="9" t="str">
        <f>VLOOKUP($A51,'Account, order priority and cat'!$A$1:$D$1038,3,FALSE)</f>
        <v>Critical</v>
      </c>
      <c r="H51" s="9" t="str">
        <f>VLOOKUP($A51,'Account, order priority and cat'!$A$1:$D$1038,4,FALSE)</f>
        <v>Office Supplies</v>
      </c>
      <c r="I51" s="14" t="str">
        <f>VLOOKUP($A51,'Cost and price details'!$A$1:$F$1038,Table!I$1,FALSE)</f>
        <v>Wrap Bag</v>
      </c>
      <c r="J51" s="14" t="str">
        <f>VLOOKUP($A51,'Cost and price details'!$A$1:$F$1038,Table!J$1,FALSE)</f>
        <v>Regular Air</v>
      </c>
      <c r="K51" s="14">
        <f>VLOOKUP($A51,'Cost and price details'!$A$1:$F$1038,Table!K$1,FALSE)</f>
        <v>42126</v>
      </c>
      <c r="L51" s="14">
        <f>VLOOKUP($A51,'Cost and price details'!$A$1:$F$1038,Table!L$1,FALSE)</f>
        <v>2.6290000000000004</v>
      </c>
      <c r="M51" s="14">
        <f>VLOOKUP($A51,'Cost and price details'!$A$1:$F$1038,Table!M$1,FALSE)</f>
        <v>4.6859999999999999</v>
      </c>
      <c r="N51" s="16">
        <f t="shared" si="0"/>
        <v>0.78242677824267748</v>
      </c>
      <c r="O51" s="16">
        <f>LOOKUP(M51,'Tax and discount slab'!$J$4:$K$14)</f>
        <v>0.05</v>
      </c>
      <c r="P51" s="9">
        <f t="shared" si="1"/>
        <v>4.9203000000000001</v>
      </c>
      <c r="Q51" s="9">
        <f>VLOOKUP(A51,'QTY &amp; shipping cost'!$A$1:$C$1038,2,FALSE)</f>
        <v>10</v>
      </c>
      <c r="R51" s="9">
        <f t="shared" si="2"/>
        <v>49.203000000000003</v>
      </c>
      <c r="S51" s="16">
        <f>LOOKUP(M51,'Tax and discount slab'!$M$4:$N$14)</f>
        <v>0.02</v>
      </c>
      <c r="T51" s="9">
        <f t="shared" si="3"/>
        <v>0.98406000000000005</v>
      </c>
      <c r="U51" s="9">
        <f>VLOOKUP(A51,'QTY &amp; shipping cost'!$A$1:$C$1038,3,FALSE)</f>
        <v>1.25</v>
      </c>
      <c r="V51" s="9">
        <f t="shared" si="4"/>
        <v>49.468940000000003</v>
      </c>
    </row>
    <row r="52" spans="1:22" x14ac:dyDescent="0.3">
      <c r="A52" s="9" t="s">
        <v>126</v>
      </c>
      <c r="B52" s="8">
        <f>VLOOKUP($A52,'Order date customer name'!$A$1:$C$1038,2,FALSE)</f>
        <v>42133</v>
      </c>
      <c r="C52" s="8" t="str">
        <f>VLOOKUP($A52,'Order date customer name'!$A$1:$C$1038,3,FALSE)</f>
        <v>MAURICE MARTIN</v>
      </c>
      <c r="D52" s="9" t="str">
        <f>VLOOKUP($A52,'State and cust type'!$A$1:$C$1038,2,FALSE)</f>
        <v>New York</v>
      </c>
      <c r="E52" s="9" t="str">
        <f>VLOOKUP($A52,'State and cust type'!$A$1:$C$1038,3,FALSE)</f>
        <v>Corporate</v>
      </c>
      <c r="F52" s="9" t="str">
        <f>VLOOKUP($A52,'Account, order priority and cat'!$A$1:$D$1038,2,FALSE)</f>
        <v>GREG BLACK</v>
      </c>
      <c r="G52" s="9" t="str">
        <f>VLOOKUP($A52,'Account, order priority and cat'!$A$1:$D$1038,3,FALSE)</f>
        <v>Medium</v>
      </c>
      <c r="H52" s="9" t="str">
        <f>VLOOKUP($A52,'Account, order priority and cat'!$A$1:$D$1038,4,FALSE)</f>
        <v>Office Supplies</v>
      </c>
      <c r="I52" s="14" t="str">
        <f>VLOOKUP($A52,'Cost and price details'!$A$1:$F$1038,Table!I$1,FALSE)</f>
        <v>Small Pack</v>
      </c>
      <c r="J52" s="14" t="str">
        <f>VLOOKUP($A52,'Cost and price details'!$A$1:$F$1038,Table!J$1,FALSE)</f>
        <v>Regular Air</v>
      </c>
      <c r="K52" s="14">
        <f>VLOOKUP($A52,'Cost and price details'!$A$1:$F$1038,Table!K$1,FALSE)</f>
        <v>42142</v>
      </c>
      <c r="L52" s="14">
        <f>VLOOKUP($A52,'Cost and price details'!$A$1:$F$1038,Table!L$1,FALSE)</f>
        <v>4.6090000000000009</v>
      </c>
      <c r="M52" s="14">
        <f>VLOOKUP($A52,'Cost and price details'!$A$1:$F$1038,Table!M$1,FALSE)</f>
        <v>11.253000000000002</v>
      </c>
      <c r="N52" s="16">
        <f t="shared" si="0"/>
        <v>1.4415274463007159</v>
      </c>
      <c r="O52" s="16">
        <f>LOOKUP(M52,'Tax and discount slab'!$J$4:$K$14)</f>
        <v>0.1</v>
      </c>
      <c r="P52" s="9">
        <f t="shared" si="1"/>
        <v>12.378300000000003</v>
      </c>
      <c r="Q52" s="9">
        <f>VLOOKUP(A52,'QTY &amp; shipping cost'!$A$1:$C$1038,2,FALSE)</f>
        <v>48</v>
      </c>
      <c r="R52" s="9">
        <f t="shared" si="2"/>
        <v>594.15840000000014</v>
      </c>
      <c r="S52" s="16">
        <f>LOOKUP(M52,'Tax and discount slab'!$M$4:$N$14)</f>
        <v>7.0000000000000007E-2</v>
      </c>
      <c r="T52" s="9">
        <f t="shared" si="3"/>
        <v>41.591088000000013</v>
      </c>
      <c r="U52" s="9">
        <f>VLOOKUP(A52,'QTY &amp; shipping cost'!$A$1:$C$1038,3,FALSE)</f>
        <v>4.7299999999999995</v>
      </c>
      <c r="V52" s="9">
        <f t="shared" si="4"/>
        <v>557.29731200000015</v>
      </c>
    </row>
    <row r="53" spans="1:22" x14ac:dyDescent="0.3">
      <c r="A53" s="9" t="s">
        <v>128</v>
      </c>
      <c r="B53" s="8">
        <f>VLOOKUP($A53,'Order date customer name'!$A$1:$C$1038,2,FALSE)</f>
        <v>42133</v>
      </c>
      <c r="C53" s="8" t="str">
        <f>VLOOKUP($A53,'Order date customer name'!$A$1:$C$1038,3,FALSE)</f>
        <v>MAURICE MARTIN</v>
      </c>
      <c r="D53" s="9" t="str">
        <f>VLOOKUP($A53,'State and cust type'!$A$1:$C$1038,2,FALSE)</f>
        <v>New York</v>
      </c>
      <c r="E53" s="9" t="str">
        <f>VLOOKUP($A53,'State and cust type'!$A$1:$C$1038,3,FALSE)</f>
        <v>Corporate</v>
      </c>
      <c r="F53" s="9" t="str">
        <f>VLOOKUP($A53,'Account, order priority and cat'!$A$1:$D$1038,2,FALSE)</f>
        <v>GREG BLACK</v>
      </c>
      <c r="G53" s="9" t="str">
        <f>VLOOKUP($A53,'Account, order priority and cat'!$A$1:$D$1038,3,FALSE)</f>
        <v>Medium</v>
      </c>
      <c r="H53" s="9" t="str">
        <f>VLOOKUP($A53,'Account, order priority and cat'!$A$1:$D$1038,4,FALSE)</f>
        <v>Office Supplies</v>
      </c>
      <c r="I53" s="14" t="str">
        <f>VLOOKUP($A53,'Cost and price details'!$A$1:$F$1038,Table!I$1,FALSE)</f>
        <v>Small Box</v>
      </c>
      <c r="J53" s="14" t="str">
        <f>VLOOKUP($A53,'Cost and price details'!$A$1:$F$1038,Table!J$1,FALSE)</f>
        <v>Regular Air</v>
      </c>
      <c r="K53" s="14">
        <f>VLOOKUP($A53,'Cost and price details'!$A$1:$F$1038,Table!K$1,FALSE)</f>
        <v>42142</v>
      </c>
      <c r="L53" s="14">
        <f>VLOOKUP($A53,'Cost and price details'!$A$1:$F$1038,Table!L$1,FALSE)</f>
        <v>4.0150000000000006</v>
      </c>
      <c r="M53" s="14">
        <f>VLOOKUP($A53,'Cost and price details'!$A$1:$F$1038,Table!M$1,FALSE)</f>
        <v>6.5780000000000012</v>
      </c>
      <c r="N53" s="16">
        <f t="shared" si="0"/>
        <v>0.63835616438356169</v>
      </c>
      <c r="O53" s="16">
        <f>LOOKUP(M53,'Tax and discount slab'!$J$4:$K$14)</f>
        <v>0.05</v>
      </c>
      <c r="P53" s="9">
        <f t="shared" si="1"/>
        <v>6.9069000000000011</v>
      </c>
      <c r="Q53" s="9">
        <f>VLOOKUP(A53,'QTY &amp; shipping cost'!$A$1:$C$1038,2,FALSE)</f>
        <v>6</v>
      </c>
      <c r="R53" s="9">
        <f t="shared" si="2"/>
        <v>41.441400000000009</v>
      </c>
      <c r="S53" s="16">
        <f>LOOKUP(M53,'Tax and discount slab'!$M$4:$N$14)</f>
        <v>0.02</v>
      </c>
      <c r="T53" s="9">
        <f t="shared" si="3"/>
        <v>0.82882800000000023</v>
      </c>
      <c r="U53" s="9">
        <f>VLOOKUP(A53,'QTY &amp; shipping cost'!$A$1:$C$1038,3,FALSE)</f>
        <v>1.54</v>
      </c>
      <c r="V53" s="9">
        <f t="shared" si="4"/>
        <v>42.152572000000006</v>
      </c>
    </row>
    <row r="54" spans="1:22" x14ac:dyDescent="0.3">
      <c r="A54" s="9" t="s">
        <v>129</v>
      </c>
      <c r="B54" s="8">
        <f>VLOOKUP($A54,'Order date customer name'!$A$1:$C$1038,2,FALSE)</f>
        <v>42178</v>
      </c>
      <c r="C54" s="8" t="str">
        <f>VLOOKUP($A54,'Order date customer name'!$A$1:$C$1038,3,FALSE)</f>
        <v>RICARDO WARREN</v>
      </c>
      <c r="D54" s="9" t="str">
        <f>VLOOKUP($A54,'State and cust type'!$A$1:$C$1038,2,FALSE)</f>
        <v>New York</v>
      </c>
      <c r="E54" s="9" t="str">
        <f>VLOOKUP($A54,'State and cust type'!$A$1:$C$1038,3,FALSE)</f>
        <v>Home Office</v>
      </c>
      <c r="F54" s="9" t="str">
        <f>VLOOKUP($A54,'Account, order priority and cat'!$A$1:$D$1038,2,FALSE)</f>
        <v>MARC ARNOLD</v>
      </c>
      <c r="G54" s="9" t="str">
        <f>VLOOKUP($A54,'Account, order priority and cat'!$A$1:$D$1038,3,FALSE)</f>
        <v>Medium</v>
      </c>
      <c r="H54" s="9" t="str">
        <f>VLOOKUP($A54,'Account, order priority and cat'!$A$1:$D$1038,4,FALSE)</f>
        <v>Office Supplies</v>
      </c>
      <c r="I54" s="14" t="str">
        <f>VLOOKUP($A54,'Cost and price details'!$A$1:$F$1038,Table!I$1,FALSE)</f>
        <v>Wrap Bag</v>
      </c>
      <c r="J54" s="14" t="str">
        <f>VLOOKUP($A54,'Cost and price details'!$A$1:$F$1038,Table!J$1,FALSE)</f>
        <v>Regular Air</v>
      </c>
      <c r="K54" s="14">
        <f>VLOOKUP($A54,'Cost and price details'!$A$1:$F$1038,Table!K$1,FALSE)</f>
        <v>42185</v>
      </c>
      <c r="L54" s="14">
        <f>VLOOKUP($A54,'Cost and price details'!$A$1:$F$1038,Table!L$1,FALSE)</f>
        <v>1.1990000000000003</v>
      </c>
      <c r="M54" s="14">
        <f>VLOOKUP($A54,'Cost and price details'!$A$1:$F$1038,Table!M$1,FALSE)</f>
        <v>2.8600000000000003</v>
      </c>
      <c r="N54" s="16">
        <f t="shared" si="0"/>
        <v>1.3853211009174309</v>
      </c>
      <c r="O54" s="16">
        <f>LOOKUP(M54,'Tax and discount slab'!$J$4:$K$14)</f>
        <v>0.05</v>
      </c>
      <c r="P54" s="9">
        <f t="shared" si="1"/>
        <v>3.0030000000000006</v>
      </c>
      <c r="Q54" s="9">
        <f>VLOOKUP(A54,'QTY &amp; shipping cost'!$A$1:$C$1038,2,FALSE)</f>
        <v>28</v>
      </c>
      <c r="R54" s="9">
        <f t="shared" si="2"/>
        <v>84.084000000000017</v>
      </c>
      <c r="S54" s="16">
        <f>LOOKUP(M54,'Tax and discount slab'!$M$4:$N$14)</f>
        <v>0.02</v>
      </c>
      <c r="T54" s="9">
        <f t="shared" si="3"/>
        <v>1.6816800000000003</v>
      </c>
      <c r="U54" s="9">
        <f>VLOOKUP(A54,'QTY &amp; shipping cost'!$A$1:$C$1038,3,FALSE)</f>
        <v>2.4499999999999997</v>
      </c>
      <c r="V54" s="9">
        <f t="shared" si="4"/>
        <v>84.85232000000002</v>
      </c>
    </row>
    <row r="55" spans="1:22" x14ac:dyDescent="0.3">
      <c r="A55" s="9" t="s">
        <v>131</v>
      </c>
      <c r="B55" s="8">
        <f>VLOOKUP($A55,'Order date customer name'!$A$1:$C$1038,2,FALSE)</f>
        <v>42178</v>
      </c>
      <c r="C55" s="8" t="str">
        <f>VLOOKUP($A55,'Order date customer name'!$A$1:$C$1038,3,FALSE)</f>
        <v>RICARDO WARREN</v>
      </c>
      <c r="D55" s="9" t="str">
        <f>VLOOKUP($A55,'State and cust type'!$A$1:$C$1038,2,FALSE)</f>
        <v>New York</v>
      </c>
      <c r="E55" s="9" t="str">
        <f>VLOOKUP($A55,'State and cust type'!$A$1:$C$1038,3,FALSE)</f>
        <v>Home Office</v>
      </c>
      <c r="F55" s="9" t="str">
        <f>VLOOKUP($A55,'Account, order priority and cat'!$A$1:$D$1038,2,FALSE)</f>
        <v>MARC ARNOLD</v>
      </c>
      <c r="G55" s="9" t="str">
        <f>VLOOKUP($A55,'Account, order priority and cat'!$A$1:$D$1038,3,FALSE)</f>
        <v>Medium</v>
      </c>
      <c r="H55" s="9" t="str">
        <f>VLOOKUP($A55,'Account, order priority and cat'!$A$1:$D$1038,4,FALSE)</f>
        <v>Technology</v>
      </c>
      <c r="I55" s="14" t="str">
        <f>VLOOKUP($A55,'Cost and price details'!$A$1:$F$1038,Table!I$1,FALSE)</f>
        <v>Small Box</v>
      </c>
      <c r="J55" s="14" t="str">
        <f>VLOOKUP($A55,'Cost and price details'!$A$1:$F$1038,Table!J$1,FALSE)</f>
        <v>Regular Air</v>
      </c>
      <c r="K55" s="14">
        <f>VLOOKUP($A55,'Cost and price details'!$A$1:$F$1038,Table!K$1,FALSE)</f>
        <v>42187</v>
      </c>
      <c r="L55" s="14">
        <f>VLOOKUP($A55,'Cost and price details'!$A$1:$F$1038,Table!L$1,FALSE)</f>
        <v>46.321000000000005</v>
      </c>
      <c r="M55" s="14">
        <f>VLOOKUP($A55,'Cost and price details'!$A$1:$F$1038,Table!M$1,FALSE)</f>
        <v>89.078000000000017</v>
      </c>
      <c r="N55" s="16">
        <f t="shared" si="0"/>
        <v>0.92305865590121128</v>
      </c>
      <c r="O55" s="16">
        <f>LOOKUP(M55,'Tax and discount slab'!$J$4:$K$14)</f>
        <v>0.30000000000000004</v>
      </c>
      <c r="P55" s="9">
        <f t="shared" si="1"/>
        <v>115.80140000000003</v>
      </c>
      <c r="Q55" s="9">
        <f>VLOOKUP(A55,'QTY &amp; shipping cost'!$A$1:$C$1038,2,FALSE)</f>
        <v>36</v>
      </c>
      <c r="R55" s="9">
        <f t="shared" si="2"/>
        <v>4168.8504000000012</v>
      </c>
      <c r="S55" s="16">
        <f>LOOKUP(M55,'Tax and discount slab'!$M$4:$N$14)</f>
        <v>0.42</v>
      </c>
      <c r="T55" s="9">
        <f t="shared" si="3"/>
        <v>1750.9171680000004</v>
      </c>
      <c r="U55" s="9">
        <f>VLOOKUP(A55,'QTY &amp; shipping cost'!$A$1:$C$1038,3,FALSE)</f>
        <v>7.2299999999999995</v>
      </c>
      <c r="V55" s="9">
        <f t="shared" si="4"/>
        <v>2425.1632320000008</v>
      </c>
    </row>
    <row r="56" spans="1:22" x14ac:dyDescent="0.3">
      <c r="A56" s="9" t="s">
        <v>132</v>
      </c>
      <c r="B56" s="8">
        <f>VLOOKUP($A56,'Order date customer name'!$A$1:$C$1038,2,FALSE)</f>
        <v>42208</v>
      </c>
      <c r="C56" s="8" t="str">
        <f>VLOOKUP($A56,'Order date customer name'!$A$1:$C$1038,3,FALSE)</f>
        <v>RAFAEL MARTINEZ</v>
      </c>
      <c r="D56" s="9" t="str">
        <f>VLOOKUP($A56,'State and cust type'!$A$1:$C$1038,2,FALSE)</f>
        <v>Illinois</v>
      </c>
      <c r="E56" s="9" t="str">
        <f>VLOOKUP($A56,'State and cust type'!$A$1:$C$1038,3,FALSE)</f>
        <v>Home Office</v>
      </c>
      <c r="F56" s="9" t="str">
        <f>VLOOKUP($A56,'Account, order priority and cat'!$A$1:$D$1038,2,FALSE)</f>
        <v>COREY MILLS</v>
      </c>
      <c r="G56" s="9" t="str">
        <f>VLOOKUP($A56,'Account, order priority and cat'!$A$1:$D$1038,3,FALSE)</f>
        <v>High</v>
      </c>
      <c r="H56" s="9" t="str">
        <f>VLOOKUP($A56,'Account, order priority and cat'!$A$1:$D$1038,4,FALSE)</f>
        <v>Office Supplies</v>
      </c>
      <c r="I56" s="14" t="str">
        <f>VLOOKUP($A56,'Cost and price details'!$A$1:$F$1038,Table!I$1,FALSE)</f>
        <v>Wrap Bag</v>
      </c>
      <c r="J56" s="14" t="str">
        <f>VLOOKUP($A56,'Cost and price details'!$A$1:$F$1038,Table!J$1,FALSE)</f>
        <v>Express Air</v>
      </c>
      <c r="K56" s="14">
        <f>VLOOKUP($A56,'Cost and price details'!$A$1:$F$1038,Table!K$1,FALSE)</f>
        <v>42216</v>
      </c>
      <c r="L56" s="14">
        <f>VLOOKUP($A56,'Cost and price details'!$A$1:$F$1038,Table!L$1,FALSE)</f>
        <v>2.0680000000000001</v>
      </c>
      <c r="M56" s="14">
        <f>VLOOKUP($A56,'Cost and price details'!$A$1:$F$1038,Table!M$1,FALSE)</f>
        <v>3.4540000000000006</v>
      </c>
      <c r="N56" s="16">
        <f t="shared" si="0"/>
        <v>0.67021276595744705</v>
      </c>
      <c r="O56" s="16">
        <f>LOOKUP(M56,'Tax and discount slab'!$J$4:$K$14)</f>
        <v>0.05</v>
      </c>
      <c r="P56" s="9">
        <f t="shared" si="1"/>
        <v>3.6267000000000009</v>
      </c>
      <c r="Q56" s="9">
        <f>VLOOKUP(A56,'QTY &amp; shipping cost'!$A$1:$C$1038,2,FALSE)</f>
        <v>45</v>
      </c>
      <c r="R56" s="9">
        <f t="shared" si="2"/>
        <v>163.20150000000004</v>
      </c>
      <c r="S56" s="16">
        <f>LOOKUP(M56,'Tax and discount slab'!$M$4:$N$14)</f>
        <v>0.02</v>
      </c>
      <c r="T56" s="9">
        <f t="shared" si="3"/>
        <v>3.2640300000000009</v>
      </c>
      <c r="U56" s="9">
        <f>VLOOKUP(A56,'QTY &amp; shipping cost'!$A$1:$C$1038,3,FALSE)</f>
        <v>1.19</v>
      </c>
      <c r="V56" s="9">
        <f t="shared" si="4"/>
        <v>161.12747000000005</v>
      </c>
    </row>
    <row r="57" spans="1:22" x14ac:dyDescent="0.3">
      <c r="A57" s="9" t="s">
        <v>134</v>
      </c>
      <c r="B57" s="8">
        <f>VLOOKUP($A57,'Order date customer name'!$A$1:$C$1038,2,FALSE)</f>
        <v>42208</v>
      </c>
      <c r="C57" s="8" t="str">
        <f>VLOOKUP($A57,'Order date customer name'!$A$1:$C$1038,3,FALSE)</f>
        <v>RAFAEL MARTINEZ</v>
      </c>
      <c r="D57" s="9" t="str">
        <f>VLOOKUP($A57,'State and cust type'!$A$1:$C$1038,2,FALSE)</f>
        <v>Illinois</v>
      </c>
      <c r="E57" s="9" t="str">
        <f>VLOOKUP($A57,'State and cust type'!$A$1:$C$1038,3,FALSE)</f>
        <v>Home Office</v>
      </c>
      <c r="F57" s="9" t="str">
        <f>VLOOKUP($A57,'Account, order priority and cat'!$A$1:$D$1038,2,FALSE)</f>
        <v>COREY MILLS</v>
      </c>
      <c r="G57" s="9" t="str">
        <f>VLOOKUP($A57,'Account, order priority and cat'!$A$1:$D$1038,3,FALSE)</f>
        <v>High</v>
      </c>
      <c r="H57" s="9" t="str">
        <f>VLOOKUP($A57,'Account, order priority and cat'!$A$1:$D$1038,4,FALSE)</f>
        <v>Office Supplies</v>
      </c>
      <c r="I57" s="14" t="str">
        <f>VLOOKUP($A57,'Cost and price details'!$A$1:$F$1038,Table!I$1,FALSE)</f>
        <v>Small Pack</v>
      </c>
      <c r="J57" s="14" t="str">
        <f>VLOOKUP($A57,'Cost and price details'!$A$1:$F$1038,Table!J$1,FALSE)</f>
        <v>Regular Air</v>
      </c>
      <c r="K57" s="14">
        <f>VLOOKUP($A57,'Cost and price details'!$A$1:$F$1038,Table!K$1,FALSE)</f>
        <v>42217</v>
      </c>
      <c r="L57" s="14">
        <f>VLOOKUP($A57,'Cost and price details'!$A$1:$F$1038,Table!L$1,FALSE)</f>
        <v>1.6060000000000001</v>
      </c>
      <c r="M57" s="14">
        <f>VLOOKUP($A57,'Cost and price details'!$A$1:$F$1038,Table!M$1,FALSE)</f>
        <v>3.927</v>
      </c>
      <c r="N57" s="16">
        <f t="shared" si="0"/>
        <v>1.4452054794520546</v>
      </c>
      <c r="O57" s="16">
        <f>LOOKUP(M57,'Tax and discount slab'!$J$4:$K$14)</f>
        <v>0.05</v>
      </c>
      <c r="P57" s="9">
        <f t="shared" si="1"/>
        <v>4.1233500000000003</v>
      </c>
      <c r="Q57" s="9">
        <f>VLOOKUP(A57,'QTY &amp; shipping cost'!$A$1:$C$1038,2,FALSE)</f>
        <v>21</v>
      </c>
      <c r="R57" s="9">
        <f t="shared" si="2"/>
        <v>86.590350000000001</v>
      </c>
      <c r="S57" s="16">
        <f>LOOKUP(M57,'Tax and discount slab'!$M$4:$N$14)</f>
        <v>0.02</v>
      </c>
      <c r="T57" s="9">
        <f t="shared" si="3"/>
        <v>1.7318070000000001</v>
      </c>
      <c r="U57" s="9">
        <f>VLOOKUP(A57,'QTY &amp; shipping cost'!$A$1:$C$1038,3,FALSE)</f>
        <v>4.22</v>
      </c>
      <c r="V57" s="9">
        <f t="shared" si="4"/>
        <v>89.078542999999996</v>
      </c>
    </row>
    <row r="58" spans="1:22" x14ac:dyDescent="0.3">
      <c r="A58" s="9" t="s">
        <v>135</v>
      </c>
      <c r="B58" s="8">
        <f>VLOOKUP($A58,'Order date customer name'!$A$1:$C$1038,2,FALSE)</f>
        <v>42210</v>
      </c>
      <c r="C58" s="8" t="str">
        <f>VLOOKUP($A58,'Order date customer name'!$A$1:$C$1038,3,FALSE)</f>
        <v>TROY MORENO</v>
      </c>
      <c r="D58" s="9" t="str">
        <f>VLOOKUP($A58,'State and cust type'!$A$1:$C$1038,2,FALSE)</f>
        <v>Illinois</v>
      </c>
      <c r="E58" s="9" t="str">
        <f>VLOOKUP($A58,'State and cust type'!$A$1:$C$1038,3,FALSE)</f>
        <v>Small Business</v>
      </c>
      <c r="F58" s="9" t="str">
        <f>VLOOKUP($A58,'Account, order priority and cat'!$A$1:$D$1038,2,FALSE)</f>
        <v>MANUEL BARNES</v>
      </c>
      <c r="G58" s="9" t="str">
        <f>VLOOKUP($A58,'Account, order priority and cat'!$A$1:$D$1038,3,FALSE)</f>
        <v>Low</v>
      </c>
      <c r="H58" s="9" t="str">
        <f>VLOOKUP($A58,'Account, order priority and cat'!$A$1:$D$1038,4,FALSE)</f>
        <v>Office Supplies</v>
      </c>
      <c r="I58" s="14" t="str">
        <f>VLOOKUP($A58,'Cost and price details'!$A$1:$F$1038,Table!I$1,FALSE)</f>
        <v>Wrap Bag</v>
      </c>
      <c r="J58" s="14" t="str">
        <f>VLOOKUP($A58,'Cost and price details'!$A$1:$F$1038,Table!J$1,FALSE)</f>
        <v>Express Air</v>
      </c>
      <c r="K58" s="14">
        <f>VLOOKUP($A58,'Cost and price details'!$A$1:$F$1038,Table!K$1,FALSE)</f>
        <v>42221</v>
      </c>
      <c r="L58" s="14">
        <f>VLOOKUP($A58,'Cost and price details'!$A$1:$F$1038,Table!L$1,FALSE)</f>
        <v>1.0230000000000001</v>
      </c>
      <c r="M58" s="14">
        <f>VLOOKUP($A58,'Cost and price details'!$A$1:$F$1038,Table!M$1,FALSE)</f>
        <v>1.6280000000000001</v>
      </c>
      <c r="N58" s="16">
        <f t="shared" si="0"/>
        <v>0.59139784946236551</v>
      </c>
      <c r="O58" s="16">
        <f>LOOKUP(M58,'Tax and discount slab'!$J$4:$K$14)</f>
        <v>0.05</v>
      </c>
      <c r="P58" s="9">
        <f t="shared" si="1"/>
        <v>1.7094000000000003</v>
      </c>
      <c r="Q58" s="9">
        <f>VLOOKUP(A58,'QTY &amp; shipping cost'!$A$1:$C$1038,2,FALSE)</f>
        <v>39</v>
      </c>
      <c r="R58" s="9">
        <f t="shared" si="2"/>
        <v>66.666600000000017</v>
      </c>
      <c r="S58" s="16">
        <f>LOOKUP(M58,'Tax and discount slab'!$M$4:$N$14)</f>
        <v>0.02</v>
      </c>
      <c r="T58" s="9">
        <f t="shared" si="3"/>
        <v>1.3333320000000004</v>
      </c>
      <c r="U58" s="9">
        <f>VLOOKUP(A58,'QTY &amp; shipping cost'!$A$1:$C$1038,3,FALSE)</f>
        <v>0.75</v>
      </c>
      <c r="V58" s="9">
        <f t="shared" si="4"/>
        <v>66.083268000000018</v>
      </c>
    </row>
    <row r="59" spans="1:22" x14ac:dyDescent="0.3">
      <c r="A59" s="9" t="s">
        <v>137</v>
      </c>
      <c r="B59" s="8">
        <f>VLOOKUP($A59,'Order date customer name'!$A$1:$C$1038,2,FALSE)</f>
        <v>42210</v>
      </c>
      <c r="C59" s="8" t="str">
        <f>VLOOKUP($A59,'Order date customer name'!$A$1:$C$1038,3,FALSE)</f>
        <v>TROY MORENO</v>
      </c>
      <c r="D59" s="9" t="str">
        <f>VLOOKUP($A59,'State and cust type'!$A$1:$C$1038,2,FALSE)</f>
        <v>Illinois</v>
      </c>
      <c r="E59" s="9" t="str">
        <f>VLOOKUP($A59,'State and cust type'!$A$1:$C$1038,3,FALSE)</f>
        <v>Small Business</v>
      </c>
      <c r="F59" s="9" t="str">
        <f>VLOOKUP($A59,'Account, order priority and cat'!$A$1:$D$1038,2,FALSE)</f>
        <v>MANUEL BARNES</v>
      </c>
      <c r="G59" s="9" t="str">
        <f>VLOOKUP($A59,'Account, order priority and cat'!$A$1:$D$1038,3,FALSE)</f>
        <v>Low</v>
      </c>
      <c r="H59" s="9" t="str">
        <f>VLOOKUP($A59,'Account, order priority and cat'!$A$1:$D$1038,4,FALSE)</f>
        <v>Office Supplies</v>
      </c>
      <c r="I59" s="14" t="str">
        <f>VLOOKUP($A59,'Cost and price details'!$A$1:$F$1038,Table!I$1,FALSE)</f>
        <v>Wrap Bag</v>
      </c>
      <c r="J59" s="14" t="str">
        <f>VLOOKUP($A59,'Cost and price details'!$A$1:$F$1038,Table!J$1,FALSE)</f>
        <v>Regular Air</v>
      </c>
      <c r="K59" s="14">
        <f>VLOOKUP($A59,'Cost and price details'!$A$1:$F$1038,Table!K$1,FALSE)</f>
        <v>42222</v>
      </c>
      <c r="L59" s="14">
        <f>VLOOKUP($A59,'Cost and price details'!$A$1:$F$1038,Table!L$1,FALSE)</f>
        <v>12.221</v>
      </c>
      <c r="M59" s="14">
        <f>VLOOKUP($A59,'Cost and price details'!$A$1:$F$1038,Table!M$1,FALSE)</f>
        <v>21.824000000000002</v>
      </c>
      <c r="N59" s="16">
        <f t="shared" si="0"/>
        <v>0.78577857785778593</v>
      </c>
      <c r="O59" s="16">
        <f>LOOKUP(M59,'Tax and discount slab'!$J$4:$K$14)</f>
        <v>0.15000000000000002</v>
      </c>
      <c r="P59" s="9">
        <f t="shared" si="1"/>
        <v>25.0976</v>
      </c>
      <c r="Q59" s="9">
        <f>VLOOKUP(A59,'QTY &amp; shipping cost'!$A$1:$C$1038,2,FALSE)</f>
        <v>30</v>
      </c>
      <c r="R59" s="9">
        <f t="shared" si="2"/>
        <v>752.928</v>
      </c>
      <c r="S59" s="16">
        <f>LOOKUP(M59,'Tax and discount slab'!$M$4:$N$14)</f>
        <v>0.12000000000000001</v>
      </c>
      <c r="T59" s="9">
        <f t="shared" si="3"/>
        <v>90.35136</v>
      </c>
      <c r="U59" s="9">
        <f>VLOOKUP(A59,'QTY &amp; shipping cost'!$A$1:$C$1038,3,FALSE)</f>
        <v>4.1499999999999995</v>
      </c>
      <c r="V59" s="9">
        <f t="shared" si="4"/>
        <v>666.72663999999997</v>
      </c>
    </row>
    <row r="60" spans="1:22" x14ac:dyDescent="0.3">
      <c r="A60" s="9" t="s">
        <v>138</v>
      </c>
      <c r="B60" s="8">
        <f>VLOOKUP($A60,'Order date customer name'!$A$1:$C$1038,2,FALSE)</f>
        <v>42224</v>
      </c>
      <c r="C60" s="8" t="str">
        <f>VLOOKUP($A60,'Order date customer name'!$A$1:$C$1038,3,FALSE)</f>
        <v>JAMES PRICE</v>
      </c>
      <c r="D60" s="9" t="str">
        <f>VLOOKUP($A60,'State and cust type'!$A$1:$C$1038,2,FALSE)</f>
        <v>New York</v>
      </c>
      <c r="E60" s="9" t="str">
        <f>VLOOKUP($A60,'State and cust type'!$A$1:$C$1038,3,FALSE)</f>
        <v>Small Business</v>
      </c>
      <c r="F60" s="9" t="str">
        <f>VLOOKUP($A60,'Account, order priority and cat'!$A$1:$D$1038,2,FALSE)</f>
        <v>EDDIE MURRAY</v>
      </c>
      <c r="G60" s="9" t="str">
        <f>VLOOKUP($A60,'Account, order priority and cat'!$A$1:$D$1038,3,FALSE)</f>
        <v>Not Specified</v>
      </c>
      <c r="H60" s="9" t="str">
        <f>VLOOKUP($A60,'Account, order priority and cat'!$A$1:$D$1038,4,FALSE)</f>
        <v>Office Supplies</v>
      </c>
      <c r="I60" s="14" t="str">
        <f>VLOOKUP($A60,'Cost and price details'!$A$1:$F$1038,Table!I$1,FALSE)</f>
        <v>Small Box</v>
      </c>
      <c r="J60" s="14" t="str">
        <f>VLOOKUP($A60,'Cost and price details'!$A$1:$F$1038,Table!J$1,FALSE)</f>
        <v>Regular Air</v>
      </c>
      <c r="K60" s="14">
        <f>VLOOKUP($A60,'Cost and price details'!$A$1:$F$1038,Table!K$1,FALSE)</f>
        <v>42232</v>
      </c>
      <c r="L60" s="14">
        <f>VLOOKUP($A60,'Cost and price details'!$A$1:$F$1038,Table!L$1,FALSE)</f>
        <v>3.036</v>
      </c>
      <c r="M60" s="14">
        <f>VLOOKUP($A60,'Cost and price details'!$A$1:$F$1038,Table!M$1,FALSE)</f>
        <v>4.8180000000000005</v>
      </c>
      <c r="N60" s="16">
        <f t="shared" si="0"/>
        <v>0.5869565217391306</v>
      </c>
      <c r="O60" s="16">
        <f>LOOKUP(M60,'Tax and discount slab'!$J$4:$K$14)</f>
        <v>0.05</v>
      </c>
      <c r="P60" s="9">
        <f t="shared" si="1"/>
        <v>5.0589000000000004</v>
      </c>
      <c r="Q60" s="9">
        <f>VLOOKUP(A60,'QTY &amp; shipping cost'!$A$1:$C$1038,2,FALSE)</f>
        <v>26</v>
      </c>
      <c r="R60" s="9">
        <f t="shared" si="2"/>
        <v>131.53140000000002</v>
      </c>
      <c r="S60" s="16">
        <f>LOOKUP(M60,'Tax and discount slab'!$M$4:$N$14)</f>
        <v>0.02</v>
      </c>
      <c r="T60" s="9">
        <f t="shared" si="3"/>
        <v>2.6306280000000006</v>
      </c>
      <c r="U60" s="9">
        <f>VLOOKUP(A60,'QTY &amp; shipping cost'!$A$1:$C$1038,3,FALSE)</f>
        <v>6.26</v>
      </c>
      <c r="V60" s="9">
        <f t="shared" si="4"/>
        <v>135.16077200000001</v>
      </c>
    </row>
    <row r="61" spans="1:22" x14ac:dyDescent="0.3">
      <c r="A61" s="9" t="s">
        <v>140</v>
      </c>
      <c r="B61" s="8">
        <f>VLOOKUP($A61,'Order date customer name'!$A$1:$C$1038,2,FALSE)</f>
        <v>42224</v>
      </c>
      <c r="C61" s="8" t="str">
        <f>VLOOKUP($A61,'Order date customer name'!$A$1:$C$1038,3,FALSE)</f>
        <v>JAMES PRICE</v>
      </c>
      <c r="D61" s="9" t="str">
        <f>VLOOKUP($A61,'State and cust type'!$A$1:$C$1038,2,FALSE)</f>
        <v>New York</v>
      </c>
      <c r="E61" s="9" t="str">
        <f>VLOOKUP($A61,'State and cust type'!$A$1:$C$1038,3,FALSE)</f>
        <v>Small Business</v>
      </c>
      <c r="F61" s="9" t="str">
        <f>VLOOKUP($A61,'Account, order priority and cat'!$A$1:$D$1038,2,FALSE)</f>
        <v>EDDIE MURRAY</v>
      </c>
      <c r="G61" s="9" t="str">
        <f>VLOOKUP($A61,'Account, order priority and cat'!$A$1:$D$1038,3,FALSE)</f>
        <v>Not Specified</v>
      </c>
      <c r="H61" s="9" t="str">
        <f>VLOOKUP($A61,'Account, order priority and cat'!$A$1:$D$1038,4,FALSE)</f>
        <v>Office Supplies</v>
      </c>
      <c r="I61" s="14" t="str">
        <f>VLOOKUP($A61,'Cost and price details'!$A$1:$F$1038,Table!I$1,FALSE)</f>
        <v>Small Pack</v>
      </c>
      <c r="J61" s="14" t="str">
        <f>VLOOKUP($A61,'Cost and price details'!$A$1:$F$1038,Table!J$1,FALSE)</f>
        <v>Regular Air</v>
      </c>
      <c r="K61" s="14">
        <f>VLOOKUP($A61,'Cost and price details'!$A$1:$F$1038,Table!K$1,FALSE)</f>
        <v>42234</v>
      </c>
      <c r="L61" s="14">
        <f>VLOOKUP($A61,'Cost and price details'!$A$1:$F$1038,Table!L$1,FALSE)</f>
        <v>4.51</v>
      </c>
      <c r="M61" s="14">
        <f>VLOOKUP($A61,'Cost and price details'!$A$1:$F$1038,Table!M$1,FALSE)</f>
        <v>10.241000000000001</v>
      </c>
      <c r="N61" s="16">
        <f t="shared" si="0"/>
        <v>1.2707317073170736</v>
      </c>
      <c r="O61" s="16">
        <f>LOOKUP(M61,'Tax and discount slab'!$J$4:$K$14)</f>
        <v>0.1</v>
      </c>
      <c r="P61" s="9">
        <f t="shared" si="1"/>
        <v>11.265100000000002</v>
      </c>
      <c r="Q61" s="9">
        <f>VLOOKUP(A61,'QTY &amp; shipping cost'!$A$1:$C$1038,2,FALSE)</f>
        <v>32</v>
      </c>
      <c r="R61" s="9">
        <f t="shared" si="2"/>
        <v>360.48320000000007</v>
      </c>
      <c r="S61" s="16">
        <f>LOOKUP(M61,'Tax and discount slab'!$M$4:$N$14)</f>
        <v>7.0000000000000007E-2</v>
      </c>
      <c r="T61" s="9">
        <f t="shared" si="3"/>
        <v>25.233824000000006</v>
      </c>
      <c r="U61" s="9">
        <f>VLOOKUP(A61,'QTY &amp; shipping cost'!$A$1:$C$1038,3,FALSE)</f>
        <v>4.03</v>
      </c>
      <c r="V61" s="9">
        <f t="shared" si="4"/>
        <v>339.27937600000001</v>
      </c>
    </row>
    <row r="62" spans="1:22" x14ac:dyDescent="0.3">
      <c r="A62" s="9" t="s">
        <v>141</v>
      </c>
      <c r="B62" s="8">
        <f>VLOOKUP($A62,'Order date customer name'!$A$1:$C$1038,2,FALSE)</f>
        <v>42290</v>
      </c>
      <c r="C62" s="8" t="str">
        <f>VLOOKUP($A62,'Order date customer name'!$A$1:$C$1038,3,FALSE)</f>
        <v>CLARENCE OLSON</v>
      </c>
      <c r="D62" s="9" t="str">
        <f>VLOOKUP($A62,'State and cust type'!$A$1:$C$1038,2,FALSE)</f>
        <v>New York</v>
      </c>
      <c r="E62" s="9" t="str">
        <f>VLOOKUP($A62,'State and cust type'!$A$1:$C$1038,3,FALSE)</f>
        <v>Consumer</v>
      </c>
      <c r="F62" s="9" t="str">
        <f>VLOOKUP($A62,'Account, order priority and cat'!$A$1:$D$1038,2,FALSE)</f>
        <v>WILLIE STEWART</v>
      </c>
      <c r="G62" s="9" t="str">
        <f>VLOOKUP($A62,'Account, order priority and cat'!$A$1:$D$1038,3,FALSE)</f>
        <v>Low</v>
      </c>
      <c r="H62" s="9" t="str">
        <f>VLOOKUP($A62,'Account, order priority and cat'!$A$1:$D$1038,4,FALSE)</f>
        <v>Office Supplies</v>
      </c>
      <c r="I62" s="14" t="str">
        <f>VLOOKUP($A62,'Cost and price details'!$A$1:$F$1038,Table!I$1,FALSE)</f>
        <v>Wrap Bag</v>
      </c>
      <c r="J62" s="14" t="str">
        <f>VLOOKUP($A62,'Cost and price details'!$A$1:$F$1038,Table!J$1,FALSE)</f>
        <v>Express Air</v>
      </c>
      <c r="K62" s="14">
        <f>VLOOKUP($A62,'Cost and price details'!$A$1:$F$1038,Table!K$1,FALSE)</f>
        <v>42297</v>
      </c>
      <c r="L62" s="14">
        <f>VLOOKUP($A62,'Cost and price details'!$A$1:$F$1038,Table!L$1,FALSE)</f>
        <v>1.6830000000000003</v>
      </c>
      <c r="M62" s="14">
        <f>VLOOKUP($A62,'Cost and price details'!$A$1:$F$1038,Table!M$1,FALSE)</f>
        <v>2.7170000000000005</v>
      </c>
      <c r="N62" s="16">
        <f t="shared" si="0"/>
        <v>0.6143790849673203</v>
      </c>
      <c r="O62" s="16">
        <f>LOOKUP(M62,'Tax and discount slab'!$J$4:$K$14)</f>
        <v>0.05</v>
      </c>
      <c r="P62" s="9">
        <f t="shared" si="1"/>
        <v>2.8528500000000006</v>
      </c>
      <c r="Q62" s="9">
        <f>VLOOKUP(A62,'QTY &amp; shipping cost'!$A$1:$C$1038,2,FALSE)</f>
        <v>47</v>
      </c>
      <c r="R62" s="9">
        <f t="shared" si="2"/>
        <v>134.08395000000002</v>
      </c>
      <c r="S62" s="16">
        <f>LOOKUP(M62,'Tax and discount slab'!$M$4:$N$14)</f>
        <v>0.02</v>
      </c>
      <c r="T62" s="9">
        <f t="shared" si="3"/>
        <v>2.6816790000000004</v>
      </c>
      <c r="U62" s="9">
        <f>VLOOKUP(A62,'QTY &amp; shipping cost'!$A$1:$C$1038,3,FALSE)</f>
        <v>1.07</v>
      </c>
      <c r="V62" s="9">
        <f t="shared" si="4"/>
        <v>132.47227100000001</v>
      </c>
    </row>
    <row r="63" spans="1:22" x14ac:dyDescent="0.3">
      <c r="A63" s="9" t="s">
        <v>143</v>
      </c>
      <c r="B63" s="8">
        <f>VLOOKUP($A63,'Order date customer name'!$A$1:$C$1038,2,FALSE)</f>
        <v>42290</v>
      </c>
      <c r="C63" s="8" t="str">
        <f>VLOOKUP($A63,'Order date customer name'!$A$1:$C$1038,3,FALSE)</f>
        <v>CLARENCE OLSON</v>
      </c>
      <c r="D63" s="9" t="str">
        <f>VLOOKUP($A63,'State and cust type'!$A$1:$C$1038,2,FALSE)</f>
        <v>New York</v>
      </c>
      <c r="E63" s="9" t="str">
        <f>VLOOKUP($A63,'State and cust type'!$A$1:$C$1038,3,FALSE)</f>
        <v>Consumer</v>
      </c>
      <c r="F63" s="9" t="str">
        <f>VLOOKUP($A63,'Account, order priority and cat'!$A$1:$D$1038,2,FALSE)</f>
        <v>WILLIE STEWART</v>
      </c>
      <c r="G63" s="9" t="str">
        <f>VLOOKUP($A63,'Account, order priority and cat'!$A$1:$D$1038,3,FALSE)</f>
        <v>Low</v>
      </c>
      <c r="H63" s="9" t="str">
        <f>VLOOKUP($A63,'Account, order priority and cat'!$A$1:$D$1038,4,FALSE)</f>
        <v>Office Supplies</v>
      </c>
      <c r="I63" s="14" t="str">
        <f>VLOOKUP($A63,'Cost and price details'!$A$1:$F$1038,Table!I$1,FALSE)</f>
        <v>Wrap Bag</v>
      </c>
      <c r="J63" s="14" t="str">
        <f>VLOOKUP($A63,'Cost and price details'!$A$1:$F$1038,Table!J$1,FALSE)</f>
        <v>Regular Air</v>
      </c>
      <c r="K63" s="14">
        <f>VLOOKUP($A63,'Cost and price details'!$A$1:$F$1038,Table!K$1,FALSE)</f>
        <v>42301</v>
      </c>
      <c r="L63" s="14">
        <f>VLOOKUP($A63,'Cost and price details'!$A$1:$F$1038,Table!L$1,FALSE)</f>
        <v>3.8280000000000003</v>
      </c>
      <c r="M63" s="14">
        <f>VLOOKUP($A63,'Cost and price details'!$A$1:$F$1038,Table!M$1,FALSE)</f>
        <v>5.9729999999999999</v>
      </c>
      <c r="N63" s="16">
        <f t="shared" si="0"/>
        <v>0.56034482758620674</v>
      </c>
      <c r="O63" s="16">
        <f>LOOKUP(M63,'Tax and discount slab'!$J$4:$K$14)</f>
        <v>0.05</v>
      </c>
      <c r="P63" s="9">
        <f t="shared" si="1"/>
        <v>6.2716500000000002</v>
      </c>
      <c r="Q63" s="9">
        <f>VLOOKUP(A63,'QTY &amp; shipping cost'!$A$1:$C$1038,2,FALSE)</f>
        <v>13</v>
      </c>
      <c r="R63" s="9">
        <f t="shared" si="2"/>
        <v>81.531450000000007</v>
      </c>
      <c r="S63" s="16">
        <f>LOOKUP(M63,'Tax and discount slab'!$M$4:$N$14)</f>
        <v>0.02</v>
      </c>
      <c r="T63" s="9">
        <f t="shared" si="3"/>
        <v>1.6306290000000001</v>
      </c>
      <c r="U63" s="9">
        <f>VLOOKUP(A63,'QTY &amp; shipping cost'!$A$1:$C$1038,3,FALSE)</f>
        <v>1</v>
      </c>
      <c r="V63" s="9">
        <f t="shared" si="4"/>
        <v>80.900821000000008</v>
      </c>
    </row>
    <row r="64" spans="1:22" x14ac:dyDescent="0.3">
      <c r="A64" s="9" t="s">
        <v>144</v>
      </c>
      <c r="B64" s="8">
        <f>VLOOKUP($A64,'Order date customer name'!$A$1:$C$1038,2,FALSE)</f>
        <v>42307</v>
      </c>
      <c r="C64" s="8" t="str">
        <f>VLOOKUP($A64,'Order date customer name'!$A$1:$C$1038,3,FALSE)</f>
        <v>LEWIS ROBINSON</v>
      </c>
      <c r="D64" s="9" t="str">
        <f>VLOOKUP($A64,'State and cust type'!$A$1:$C$1038,2,FALSE)</f>
        <v>New York</v>
      </c>
      <c r="E64" s="9" t="str">
        <f>VLOOKUP($A64,'State and cust type'!$A$1:$C$1038,3,FALSE)</f>
        <v>Small Business</v>
      </c>
      <c r="F64" s="9" t="str">
        <f>VLOOKUP($A64,'Account, order priority and cat'!$A$1:$D$1038,2,FALSE)</f>
        <v>WILLIE STEWART</v>
      </c>
      <c r="G64" s="9" t="str">
        <f>VLOOKUP($A64,'Account, order priority and cat'!$A$1:$D$1038,3,FALSE)</f>
        <v>Low</v>
      </c>
      <c r="H64" s="9" t="str">
        <f>VLOOKUP($A64,'Account, order priority and cat'!$A$1:$D$1038,4,FALSE)</f>
        <v>Office Supplies</v>
      </c>
      <c r="I64" s="14" t="str">
        <f>VLOOKUP($A64,'Cost and price details'!$A$1:$F$1038,Table!I$1,FALSE)</f>
        <v>Wrap Bag</v>
      </c>
      <c r="J64" s="14" t="str">
        <f>VLOOKUP($A64,'Cost and price details'!$A$1:$F$1038,Table!J$1,FALSE)</f>
        <v>Regular Air</v>
      </c>
      <c r="K64" s="14">
        <f>VLOOKUP($A64,'Cost and price details'!$A$1:$F$1038,Table!K$1,FALSE)</f>
        <v>42316</v>
      </c>
      <c r="L64" s="14">
        <f>VLOOKUP($A64,'Cost and price details'!$A$1:$F$1038,Table!L$1,FALSE)</f>
        <v>2.6290000000000004</v>
      </c>
      <c r="M64" s="14">
        <f>VLOOKUP($A64,'Cost and price details'!$A$1:$F$1038,Table!M$1,FALSE)</f>
        <v>4.6859999999999999</v>
      </c>
      <c r="N64" s="16">
        <f t="shared" si="0"/>
        <v>0.78242677824267748</v>
      </c>
      <c r="O64" s="16">
        <f>LOOKUP(M64,'Tax and discount slab'!$J$4:$K$14)</f>
        <v>0.05</v>
      </c>
      <c r="P64" s="9">
        <f t="shared" si="1"/>
        <v>4.9203000000000001</v>
      </c>
      <c r="Q64" s="9">
        <f>VLOOKUP(A64,'QTY &amp; shipping cost'!$A$1:$C$1038,2,FALSE)</f>
        <v>49</v>
      </c>
      <c r="R64" s="9">
        <f t="shared" si="2"/>
        <v>241.09470000000002</v>
      </c>
      <c r="S64" s="16">
        <f>LOOKUP(M64,'Tax and discount slab'!$M$4:$N$14)</f>
        <v>0.02</v>
      </c>
      <c r="T64" s="9">
        <f t="shared" si="3"/>
        <v>4.8218940000000003</v>
      </c>
      <c r="U64" s="9">
        <f>VLOOKUP(A64,'QTY &amp; shipping cost'!$A$1:$C$1038,3,FALSE)</f>
        <v>1.25</v>
      </c>
      <c r="V64" s="9">
        <f t="shared" si="4"/>
        <v>237.522806</v>
      </c>
    </row>
    <row r="65" spans="1:22" x14ac:dyDescent="0.3">
      <c r="A65" s="9" t="s">
        <v>146</v>
      </c>
      <c r="B65" s="8">
        <f>VLOOKUP($A65,'Order date customer name'!$A$1:$C$1038,2,FALSE)</f>
        <v>42307</v>
      </c>
      <c r="C65" s="8" t="str">
        <f>VLOOKUP($A65,'Order date customer name'!$A$1:$C$1038,3,FALSE)</f>
        <v>LEWIS ROBINSON</v>
      </c>
      <c r="D65" s="9" t="str">
        <f>VLOOKUP($A65,'State and cust type'!$A$1:$C$1038,2,FALSE)</f>
        <v>New York</v>
      </c>
      <c r="E65" s="9" t="str">
        <f>VLOOKUP($A65,'State and cust type'!$A$1:$C$1038,3,FALSE)</f>
        <v>Small Business</v>
      </c>
      <c r="F65" s="9" t="str">
        <f>VLOOKUP($A65,'Account, order priority and cat'!$A$1:$D$1038,2,FALSE)</f>
        <v>WILLIE STEWART</v>
      </c>
      <c r="G65" s="9" t="str">
        <f>VLOOKUP($A65,'Account, order priority and cat'!$A$1:$D$1038,3,FALSE)</f>
        <v>Low</v>
      </c>
      <c r="H65" s="9" t="str">
        <f>VLOOKUP($A65,'Account, order priority and cat'!$A$1:$D$1038,4,FALSE)</f>
        <v>Office Supplies</v>
      </c>
      <c r="I65" s="14" t="str">
        <f>VLOOKUP($A65,'Cost and price details'!$A$1:$F$1038,Table!I$1,FALSE)</f>
        <v>Wrap Bag</v>
      </c>
      <c r="J65" s="14" t="str">
        <f>VLOOKUP($A65,'Cost and price details'!$A$1:$F$1038,Table!J$1,FALSE)</f>
        <v>Regular Air</v>
      </c>
      <c r="K65" s="14">
        <f>VLOOKUP($A65,'Cost and price details'!$A$1:$F$1038,Table!K$1,FALSE)</f>
        <v>42319</v>
      </c>
      <c r="L65" s="14">
        <f>VLOOKUP($A65,'Cost and price details'!$A$1:$F$1038,Table!L$1,FALSE)</f>
        <v>1.4300000000000002</v>
      </c>
      <c r="M65" s="14">
        <f>VLOOKUP($A65,'Cost and price details'!$A$1:$F$1038,Table!M$1,FALSE)</f>
        <v>3.1680000000000001</v>
      </c>
      <c r="N65" s="16">
        <f t="shared" si="0"/>
        <v>1.2153846153846153</v>
      </c>
      <c r="O65" s="16">
        <f>LOOKUP(M65,'Tax and discount slab'!$J$4:$K$14)</f>
        <v>0.05</v>
      </c>
      <c r="P65" s="9">
        <f t="shared" si="1"/>
        <v>3.3264000000000005</v>
      </c>
      <c r="Q65" s="9">
        <f>VLOOKUP(A65,'QTY &amp; shipping cost'!$A$1:$C$1038,2,FALSE)</f>
        <v>19</v>
      </c>
      <c r="R65" s="9">
        <f t="shared" si="2"/>
        <v>63.201600000000006</v>
      </c>
      <c r="S65" s="16">
        <f>LOOKUP(M65,'Tax and discount slab'!$M$4:$N$14)</f>
        <v>0.02</v>
      </c>
      <c r="T65" s="9">
        <f t="shared" si="3"/>
        <v>1.264032</v>
      </c>
      <c r="U65" s="9">
        <f>VLOOKUP(A65,'QTY &amp; shipping cost'!$A$1:$C$1038,3,FALSE)</f>
        <v>1.06</v>
      </c>
      <c r="V65" s="9">
        <f t="shared" si="4"/>
        <v>62.997568000000008</v>
      </c>
    </row>
    <row r="66" spans="1:22" x14ac:dyDescent="0.3">
      <c r="A66" s="9" t="s">
        <v>147</v>
      </c>
      <c r="B66" s="8">
        <f>VLOOKUP($A66,'Order date customer name'!$A$1:$C$1038,2,FALSE)</f>
        <v>42352</v>
      </c>
      <c r="C66" s="8" t="str">
        <f>VLOOKUP($A66,'Order date customer name'!$A$1:$C$1038,3,FALSE)</f>
        <v>HERMAN GRANT</v>
      </c>
      <c r="D66" s="9" t="str">
        <f>VLOOKUP($A66,'State and cust type'!$A$1:$C$1038,2,FALSE)</f>
        <v>New York</v>
      </c>
      <c r="E66" s="9" t="str">
        <f>VLOOKUP($A66,'State and cust type'!$A$1:$C$1038,3,FALSE)</f>
        <v>Home Office</v>
      </c>
      <c r="F66" s="9" t="str">
        <f>VLOOKUP($A66,'Account, order priority and cat'!$A$1:$D$1038,2,FALSE)</f>
        <v>GREG BLACK</v>
      </c>
      <c r="G66" s="9" t="str">
        <f>VLOOKUP($A66,'Account, order priority and cat'!$A$1:$D$1038,3,FALSE)</f>
        <v>Critical</v>
      </c>
      <c r="H66" s="9" t="str">
        <f>VLOOKUP($A66,'Account, order priority and cat'!$A$1:$D$1038,4,FALSE)</f>
        <v>Technology</v>
      </c>
      <c r="I66" s="14" t="str">
        <f>VLOOKUP($A66,'Cost and price details'!$A$1:$F$1038,Table!I$1,FALSE)</f>
        <v>Small Box</v>
      </c>
      <c r="J66" s="14" t="str">
        <f>VLOOKUP($A66,'Cost and price details'!$A$1:$F$1038,Table!J$1,FALSE)</f>
        <v>Express Air</v>
      </c>
      <c r="K66" s="14">
        <f>VLOOKUP($A66,'Cost and price details'!$A$1:$F$1038,Table!K$1,FALSE)</f>
        <v>42361</v>
      </c>
      <c r="L66" s="14">
        <f>VLOOKUP($A66,'Cost and price details'!$A$1:$F$1038,Table!L$1,FALSE)</f>
        <v>7.0289999999999999</v>
      </c>
      <c r="M66" s="14">
        <f>VLOOKUP($A66,'Cost and price details'!$A$1:$F$1038,Table!M$1,FALSE)</f>
        <v>21.978000000000002</v>
      </c>
      <c r="N66" s="16">
        <f t="shared" si="0"/>
        <v>2.126760563380282</v>
      </c>
      <c r="O66" s="16">
        <f>LOOKUP(M66,'Tax and discount slab'!$J$4:$K$14)</f>
        <v>0.15000000000000002</v>
      </c>
      <c r="P66" s="9">
        <f t="shared" si="1"/>
        <v>25.274699999999999</v>
      </c>
      <c r="Q66" s="9">
        <f>VLOOKUP(A66,'QTY &amp; shipping cost'!$A$1:$C$1038,2,FALSE)</f>
        <v>20</v>
      </c>
      <c r="R66" s="9">
        <f t="shared" si="2"/>
        <v>505.49399999999997</v>
      </c>
      <c r="S66" s="16">
        <f>LOOKUP(M66,'Tax and discount slab'!$M$4:$N$14)</f>
        <v>0.12000000000000001</v>
      </c>
      <c r="T66" s="9">
        <f t="shared" si="3"/>
        <v>60.659280000000003</v>
      </c>
      <c r="U66" s="9">
        <f>VLOOKUP(A66,'QTY &amp; shipping cost'!$A$1:$C$1038,3,FALSE)</f>
        <v>4.05</v>
      </c>
      <c r="V66" s="9">
        <f t="shared" si="4"/>
        <v>448.88471999999996</v>
      </c>
    </row>
    <row r="67" spans="1:22" x14ac:dyDescent="0.3">
      <c r="A67" s="9" t="s">
        <v>149</v>
      </c>
      <c r="B67" s="8">
        <f>VLOOKUP($A67,'Order date customer name'!$A$1:$C$1038,2,FALSE)</f>
        <v>42352</v>
      </c>
      <c r="C67" s="8" t="str">
        <f>VLOOKUP($A67,'Order date customer name'!$A$1:$C$1038,3,FALSE)</f>
        <v>HERMAN GRANT</v>
      </c>
      <c r="D67" s="9" t="str">
        <f>VLOOKUP($A67,'State and cust type'!$A$1:$C$1038,2,FALSE)</f>
        <v>New York</v>
      </c>
      <c r="E67" s="9" t="str">
        <f>VLOOKUP($A67,'State and cust type'!$A$1:$C$1038,3,FALSE)</f>
        <v>Home Office</v>
      </c>
      <c r="F67" s="9" t="str">
        <f>VLOOKUP($A67,'Account, order priority and cat'!$A$1:$D$1038,2,FALSE)</f>
        <v>GREG BLACK</v>
      </c>
      <c r="G67" s="9" t="str">
        <f>VLOOKUP($A67,'Account, order priority and cat'!$A$1:$D$1038,3,FALSE)</f>
        <v>Critical</v>
      </c>
      <c r="H67" s="9" t="str">
        <f>VLOOKUP($A67,'Account, order priority and cat'!$A$1:$D$1038,4,FALSE)</f>
        <v>Office Supplies</v>
      </c>
      <c r="I67" s="14" t="str">
        <f>VLOOKUP($A67,'Cost and price details'!$A$1:$F$1038,Table!I$1,FALSE)</f>
        <v>Small Box</v>
      </c>
      <c r="J67" s="14" t="str">
        <f>VLOOKUP($A67,'Cost and price details'!$A$1:$F$1038,Table!J$1,FALSE)</f>
        <v>Regular Air</v>
      </c>
      <c r="K67" s="14">
        <f>VLOOKUP($A67,'Cost and price details'!$A$1:$F$1038,Table!K$1,FALSE)</f>
        <v>42361</v>
      </c>
      <c r="L67" s="14">
        <f>VLOOKUP($A67,'Cost and price details'!$A$1:$F$1038,Table!L$1,FALSE)</f>
        <v>16.445</v>
      </c>
      <c r="M67" s="14">
        <f>VLOOKUP($A67,'Cost and price details'!$A$1:$F$1038,Table!M$1,FALSE)</f>
        <v>38.236000000000004</v>
      </c>
      <c r="N67" s="16">
        <f t="shared" si="0"/>
        <v>1.3250836120401339</v>
      </c>
      <c r="O67" s="16">
        <f>LOOKUP(M67,'Tax and discount slab'!$J$4:$K$14)</f>
        <v>0.2</v>
      </c>
      <c r="P67" s="9">
        <f t="shared" si="1"/>
        <v>45.883200000000002</v>
      </c>
      <c r="Q67" s="9">
        <f>VLOOKUP(A67,'QTY &amp; shipping cost'!$A$1:$C$1038,2,FALSE)</f>
        <v>48</v>
      </c>
      <c r="R67" s="9">
        <f t="shared" si="2"/>
        <v>2202.3936000000003</v>
      </c>
      <c r="S67" s="16">
        <f>LOOKUP(M67,'Tax and discount slab'!$M$4:$N$14)</f>
        <v>0.17</v>
      </c>
      <c r="T67" s="9">
        <f t="shared" si="3"/>
        <v>374.40691200000009</v>
      </c>
      <c r="U67" s="9">
        <f>VLOOKUP(A67,'QTY &amp; shipping cost'!$A$1:$C$1038,3,FALSE)</f>
        <v>8.2700000000000014</v>
      </c>
      <c r="V67" s="9">
        <f t="shared" si="4"/>
        <v>1836.2566880000002</v>
      </c>
    </row>
    <row r="68" spans="1:22" x14ac:dyDescent="0.3">
      <c r="A68" s="9" t="s">
        <v>150</v>
      </c>
      <c r="B68" s="8">
        <f>VLOOKUP($A68,'Order date customer name'!$A$1:$C$1038,2,FALSE)</f>
        <v>42367</v>
      </c>
      <c r="C68" s="8" t="str">
        <f>VLOOKUP($A68,'Order date customer name'!$A$1:$C$1038,3,FALSE)</f>
        <v>VICTOR CARPENTER</v>
      </c>
      <c r="D68" s="9" t="str">
        <f>VLOOKUP($A68,'State and cust type'!$A$1:$C$1038,2,FALSE)</f>
        <v>New York</v>
      </c>
      <c r="E68" s="9" t="str">
        <f>VLOOKUP($A68,'State and cust type'!$A$1:$C$1038,3,FALSE)</f>
        <v>Home Office</v>
      </c>
      <c r="F68" s="9" t="str">
        <f>VLOOKUP($A68,'Account, order priority and cat'!$A$1:$D$1038,2,FALSE)</f>
        <v>VINCENT JORDAN</v>
      </c>
      <c r="G68" s="9" t="str">
        <f>VLOOKUP($A68,'Account, order priority and cat'!$A$1:$D$1038,3,FALSE)</f>
        <v>High</v>
      </c>
      <c r="H68" s="9" t="str">
        <f>VLOOKUP($A68,'Account, order priority and cat'!$A$1:$D$1038,4,FALSE)</f>
        <v>Office Supplies</v>
      </c>
      <c r="I68" s="14" t="str">
        <f>VLOOKUP($A68,'Cost and price details'!$A$1:$F$1038,Table!I$1,FALSE)</f>
        <v>Small Box</v>
      </c>
      <c r="J68" s="14" t="str">
        <f>VLOOKUP($A68,'Cost and price details'!$A$1:$F$1038,Table!J$1,FALSE)</f>
        <v>Regular Air</v>
      </c>
      <c r="K68" s="14">
        <f>VLOOKUP($A68,'Cost and price details'!$A$1:$F$1038,Table!K$1,FALSE)</f>
        <v>42375</v>
      </c>
      <c r="L68" s="14">
        <f>VLOOKUP($A68,'Cost and price details'!$A$1:$F$1038,Table!L$1,FALSE)</f>
        <v>4.9830000000000005</v>
      </c>
      <c r="M68" s="14">
        <f>VLOOKUP($A68,'Cost and price details'!$A$1:$F$1038,Table!M$1,FALSE)</f>
        <v>8.0300000000000011</v>
      </c>
      <c r="N68" s="16">
        <f t="shared" si="0"/>
        <v>0.61147902869757176</v>
      </c>
      <c r="O68" s="16">
        <f>LOOKUP(M68,'Tax and discount slab'!$J$4:$K$14)</f>
        <v>0.05</v>
      </c>
      <c r="P68" s="9">
        <f t="shared" si="1"/>
        <v>8.4315000000000015</v>
      </c>
      <c r="Q68" s="9">
        <f>VLOOKUP(A68,'QTY &amp; shipping cost'!$A$1:$C$1038,2,FALSE)</f>
        <v>40</v>
      </c>
      <c r="R68" s="9">
        <f t="shared" si="2"/>
        <v>337.26000000000005</v>
      </c>
      <c r="S68" s="16">
        <f>LOOKUP(M68,'Tax and discount slab'!$M$4:$N$14)</f>
        <v>0.02</v>
      </c>
      <c r="T68" s="9">
        <f t="shared" si="3"/>
        <v>6.7452000000000014</v>
      </c>
      <c r="U68" s="9">
        <f>VLOOKUP(A68,'QTY &amp; shipping cost'!$A$1:$C$1038,3,FALSE)</f>
        <v>7.77</v>
      </c>
      <c r="V68" s="9">
        <f t="shared" si="4"/>
        <v>338.28480000000002</v>
      </c>
    </row>
    <row r="69" spans="1:22" x14ac:dyDescent="0.3">
      <c r="A69" s="9" t="s">
        <v>152</v>
      </c>
      <c r="B69" s="8">
        <f>VLOOKUP($A69,'Order date customer name'!$A$1:$C$1038,2,FALSE)</f>
        <v>42367</v>
      </c>
      <c r="C69" s="8" t="str">
        <f>VLOOKUP($A69,'Order date customer name'!$A$1:$C$1038,3,FALSE)</f>
        <v>VICTOR CARPENTER</v>
      </c>
      <c r="D69" s="9" t="str">
        <f>VLOOKUP($A69,'State and cust type'!$A$1:$C$1038,2,FALSE)</f>
        <v>New York</v>
      </c>
      <c r="E69" s="9" t="str">
        <f>VLOOKUP($A69,'State and cust type'!$A$1:$C$1038,3,FALSE)</f>
        <v>Home Office</v>
      </c>
      <c r="F69" s="9" t="str">
        <f>VLOOKUP($A69,'Account, order priority and cat'!$A$1:$D$1038,2,FALSE)</f>
        <v>VINCENT JORDAN</v>
      </c>
      <c r="G69" s="9" t="str">
        <f>VLOOKUP($A69,'Account, order priority and cat'!$A$1:$D$1038,3,FALSE)</f>
        <v>Medium</v>
      </c>
      <c r="H69" s="9" t="str">
        <f>VLOOKUP($A69,'Account, order priority and cat'!$A$1:$D$1038,4,FALSE)</f>
        <v>Office Supplies</v>
      </c>
      <c r="I69" s="14" t="str">
        <f>VLOOKUP($A69,'Cost and price details'!$A$1:$F$1038,Table!I$1,FALSE)</f>
        <v>Small Box</v>
      </c>
      <c r="J69" s="14" t="str">
        <f>VLOOKUP($A69,'Cost and price details'!$A$1:$F$1038,Table!J$1,FALSE)</f>
        <v>Regular Air</v>
      </c>
      <c r="K69" s="14">
        <f>VLOOKUP($A69,'Cost and price details'!$A$1:$F$1038,Table!K$1,FALSE)</f>
        <v>42375</v>
      </c>
      <c r="L69" s="14">
        <f>VLOOKUP($A69,'Cost and price details'!$A$1:$F$1038,Table!L$1,FALSE)</f>
        <v>2.5190000000000001</v>
      </c>
      <c r="M69" s="14">
        <f>VLOOKUP($A69,'Cost and price details'!$A$1:$F$1038,Table!M$1,FALSE)</f>
        <v>4.0590000000000002</v>
      </c>
      <c r="N69" s="16">
        <f t="shared" ref="N69:N132" si="5">(M69-L69)/L69</f>
        <v>0.611353711790393</v>
      </c>
      <c r="O69" s="16">
        <f>LOOKUP(M69,'Tax and discount slab'!$J$4:$K$14)</f>
        <v>0.05</v>
      </c>
      <c r="P69" s="9">
        <f t="shared" ref="P69:P132" si="6">(1+O69)*M69</f>
        <v>4.2619500000000006</v>
      </c>
      <c r="Q69" s="9">
        <f>VLOOKUP(A69,'QTY &amp; shipping cost'!$A$1:$C$1038,2,FALSE)</f>
        <v>43</v>
      </c>
      <c r="R69" s="9">
        <f t="shared" ref="R69:R132" si="7">P69*Q69</f>
        <v>183.26385000000002</v>
      </c>
      <c r="S69" s="16">
        <f>LOOKUP(M69,'Tax and discount slab'!$M$4:$N$14)</f>
        <v>0.02</v>
      </c>
      <c r="T69" s="9">
        <f t="shared" ref="T69:T132" si="8">R69*S69</f>
        <v>3.6652770000000006</v>
      </c>
      <c r="U69" s="9">
        <f>VLOOKUP(A69,'QTY &amp; shipping cost'!$A$1:$C$1038,3,FALSE)</f>
        <v>0.55000000000000004</v>
      </c>
      <c r="V69" s="9">
        <f t="shared" ref="V69:V132" si="9">(R69-T69)+U69</f>
        <v>180.14857300000003</v>
      </c>
    </row>
    <row r="70" spans="1:22" x14ac:dyDescent="0.3">
      <c r="A70" s="9" t="s">
        <v>153</v>
      </c>
      <c r="B70" s="8">
        <f>VLOOKUP($A70,'Order date customer name'!$A$1:$C$1038,2,FALSE)</f>
        <v>42367</v>
      </c>
      <c r="C70" s="8" t="str">
        <f>VLOOKUP($A70,'Order date customer name'!$A$1:$C$1038,3,FALSE)</f>
        <v>VICTOR CARPENTER</v>
      </c>
      <c r="D70" s="9" t="str">
        <f>VLOOKUP($A70,'State and cust type'!$A$1:$C$1038,2,FALSE)</f>
        <v>New York</v>
      </c>
      <c r="E70" s="9" t="str">
        <f>VLOOKUP($A70,'State and cust type'!$A$1:$C$1038,3,FALSE)</f>
        <v>Home Office</v>
      </c>
      <c r="F70" s="9" t="str">
        <f>VLOOKUP($A70,'Account, order priority and cat'!$A$1:$D$1038,2,FALSE)</f>
        <v>VINCENT JORDAN</v>
      </c>
      <c r="G70" s="9" t="str">
        <f>VLOOKUP($A70,'Account, order priority and cat'!$A$1:$D$1038,3,FALSE)</f>
        <v>High</v>
      </c>
      <c r="H70" s="9" t="str">
        <f>VLOOKUP($A70,'Account, order priority and cat'!$A$1:$D$1038,4,FALSE)</f>
        <v>Office Supplies</v>
      </c>
      <c r="I70" s="14" t="str">
        <f>VLOOKUP($A70,'Cost and price details'!$A$1:$F$1038,Table!I$1,FALSE)</f>
        <v>Wrap Bag</v>
      </c>
      <c r="J70" s="14" t="str">
        <f>VLOOKUP($A70,'Cost and price details'!$A$1:$F$1038,Table!J$1,FALSE)</f>
        <v>Express Air</v>
      </c>
      <c r="K70" s="14">
        <f>VLOOKUP($A70,'Cost and price details'!$A$1:$F$1038,Table!K$1,FALSE)</f>
        <v>42375</v>
      </c>
      <c r="L70" s="14">
        <f>VLOOKUP($A70,'Cost and price details'!$A$1:$F$1038,Table!L$1,FALSE)</f>
        <v>4.8070000000000004</v>
      </c>
      <c r="M70" s="14">
        <f>VLOOKUP($A70,'Cost and price details'!$A$1:$F$1038,Table!M$1,FALSE)</f>
        <v>10.021000000000001</v>
      </c>
      <c r="N70" s="16">
        <f t="shared" si="5"/>
        <v>1.0846681922196797</v>
      </c>
      <c r="O70" s="16">
        <f>LOOKUP(M70,'Tax and discount slab'!$J$4:$K$14)</f>
        <v>0.1</v>
      </c>
      <c r="P70" s="9">
        <f t="shared" si="6"/>
        <v>11.023100000000001</v>
      </c>
      <c r="Q70" s="9">
        <f>VLOOKUP(A70,'QTY &amp; shipping cost'!$A$1:$C$1038,2,FALSE)</f>
        <v>23</v>
      </c>
      <c r="R70" s="9">
        <f t="shared" si="7"/>
        <v>253.53130000000002</v>
      </c>
      <c r="S70" s="16">
        <f>LOOKUP(M70,'Tax and discount slab'!$M$4:$N$14)</f>
        <v>7.0000000000000007E-2</v>
      </c>
      <c r="T70" s="9">
        <f t="shared" si="8"/>
        <v>17.747191000000004</v>
      </c>
      <c r="U70" s="9">
        <f>VLOOKUP(A70,'QTY &amp; shipping cost'!$A$1:$C$1038,3,FALSE)</f>
        <v>2.2999999999999998</v>
      </c>
      <c r="V70" s="9">
        <f t="shared" si="9"/>
        <v>238.08410900000001</v>
      </c>
    </row>
    <row r="71" spans="1:22" x14ac:dyDescent="0.3">
      <c r="A71" s="9" t="s">
        <v>154</v>
      </c>
      <c r="B71" s="8">
        <f>VLOOKUP($A71,'Order date customer name'!$A$1:$C$1038,2,FALSE)</f>
        <v>42410</v>
      </c>
      <c r="C71" s="8" t="str">
        <f>VLOOKUP($A71,'Order date customer name'!$A$1:$C$1038,3,FALSE)</f>
        <v>SAMUEL LONG</v>
      </c>
      <c r="D71" s="9" t="str">
        <f>VLOOKUP($A71,'State and cust type'!$A$1:$C$1038,2,FALSE)</f>
        <v>Illinois</v>
      </c>
      <c r="E71" s="9" t="str">
        <f>VLOOKUP($A71,'State and cust type'!$A$1:$C$1038,3,FALSE)</f>
        <v>Small Business</v>
      </c>
      <c r="F71" s="9" t="str">
        <f>VLOOKUP($A71,'Account, order priority and cat'!$A$1:$D$1038,2,FALSE)</f>
        <v>MANUEL BARNES</v>
      </c>
      <c r="G71" s="9" t="str">
        <f>VLOOKUP($A71,'Account, order priority and cat'!$A$1:$D$1038,3,FALSE)</f>
        <v>Critical</v>
      </c>
      <c r="H71" s="9" t="str">
        <f>VLOOKUP($A71,'Account, order priority and cat'!$A$1:$D$1038,4,FALSE)</f>
        <v>Office Supplies</v>
      </c>
      <c r="I71" s="14" t="str">
        <f>VLOOKUP($A71,'Cost and price details'!$A$1:$F$1038,Table!I$1,FALSE)</f>
        <v>Wrap Bag</v>
      </c>
      <c r="J71" s="14" t="str">
        <f>VLOOKUP($A71,'Cost and price details'!$A$1:$F$1038,Table!J$1,FALSE)</f>
        <v>Regular Air</v>
      </c>
      <c r="K71" s="14">
        <f>VLOOKUP($A71,'Cost and price details'!$A$1:$F$1038,Table!K$1,FALSE)</f>
        <v>42418</v>
      </c>
      <c r="L71" s="14">
        <f>VLOOKUP($A71,'Cost and price details'!$A$1:$F$1038,Table!L$1,FALSE)</f>
        <v>5.742</v>
      </c>
      <c r="M71" s="14">
        <f>VLOOKUP($A71,'Cost and price details'!$A$1:$F$1038,Table!M$1,FALSE)</f>
        <v>10.835000000000001</v>
      </c>
      <c r="N71" s="16">
        <f t="shared" si="5"/>
        <v>0.88697318007662851</v>
      </c>
      <c r="O71" s="16">
        <f>LOOKUP(M71,'Tax and discount slab'!$J$4:$K$14)</f>
        <v>0.1</v>
      </c>
      <c r="P71" s="9">
        <f t="shared" si="6"/>
        <v>11.918500000000002</v>
      </c>
      <c r="Q71" s="9">
        <f>VLOOKUP(A71,'QTY &amp; shipping cost'!$A$1:$C$1038,2,FALSE)</f>
        <v>50</v>
      </c>
      <c r="R71" s="9">
        <f t="shared" si="7"/>
        <v>595.92500000000007</v>
      </c>
      <c r="S71" s="16">
        <f>LOOKUP(M71,'Tax and discount slab'!$M$4:$N$14)</f>
        <v>7.0000000000000007E-2</v>
      </c>
      <c r="T71" s="9">
        <f t="shared" si="8"/>
        <v>41.714750000000009</v>
      </c>
      <c r="U71" s="9">
        <f>VLOOKUP(A71,'QTY &amp; shipping cost'!$A$1:$C$1038,3,FALSE)</f>
        <v>4.87</v>
      </c>
      <c r="V71" s="9">
        <f t="shared" si="9"/>
        <v>559.08025000000009</v>
      </c>
    </row>
    <row r="72" spans="1:22" x14ac:dyDescent="0.3">
      <c r="A72" s="9" t="s">
        <v>156</v>
      </c>
      <c r="B72" s="8">
        <f>VLOOKUP($A72,'Order date customer name'!$A$1:$C$1038,2,FALSE)</f>
        <v>42410</v>
      </c>
      <c r="C72" s="8" t="str">
        <f>VLOOKUP($A72,'Order date customer name'!$A$1:$C$1038,3,FALSE)</f>
        <v>SAMUEL LONG</v>
      </c>
      <c r="D72" s="9" t="str">
        <f>VLOOKUP($A72,'State and cust type'!$A$1:$C$1038,2,FALSE)</f>
        <v>Illinois</v>
      </c>
      <c r="E72" s="9" t="str">
        <f>VLOOKUP($A72,'State and cust type'!$A$1:$C$1038,3,FALSE)</f>
        <v>Small Business</v>
      </c>
      <c r="F72" s="9" t="str">
        <f>VLOOKUP($A72,'Account, order priority and cat'!$A$1:$D$1038,2,FALSE)</f>
        <v>MANUEL BARNES</v>
      </c>
      <c r="G72" s="9" t="str">
        <f>VLOOKUP($A72,'Account, order priority and cat'!$A$1:$D$1038,3,FALSE)</f>
        <v>Critical</v>
      </c>
      <c r="H72" s="9" t="str">
        <f>VLOOKUP($A72,'Account, order priority and cat'!$A$1:$D$1038,4,FALSE)</f>
        <v>Office Supplies</v>
      </c>
      <c r="I72" s="14" t="str">
        <f>VLOOKUP($A72,'Cost and price details'!$A$1:$F$1038,Table!I$1,FALSE)</f>
        <v>Wrap Bag</v>
      </c>
      <c r="J72" s="14" t="str">
        <f>VLOOKUP($A72,'Cost and price details'!$A$1:$F$1038,Table!J$1,FALSE)</f>
        <v>Regular Air</v>
      </c>
      <c r="K72" s="14">
        <f>VLOOKUP($A72,'Cost and price details'!$A$1:$F$1038,Table!K$1,FALSE)</f>
        <v>42418</v>
      </c>
      <c r="L72" s="14">
        <f>VLOOKUP($A72,'Cost and price details'!$A$1:$F$1038,Table!L$1,FALSE)</f>
        <v>1.9360000000000002</v>
      </c>
      <c r="M72" s="14">
        <f>VLOOKUP($A72,'Cost and price details'!$A$1:$F$1038,Table!M$1,FALSE)</f>
        <v>3.234</v>
      </c>
      <c r="N72" s="16">
        <f t="shared" si="5"/>
        <v>0.6704545454545453</v>
      </c>
      <c r="O72" s="16">
        <f>LOOKUP(M72,'Tax and discount slab'!$J$4:$K$14)</f>
        <v>0.05</v>
      </c>
      <c r="P72" s="9">
        <f t="shared" si="6"/>
        <v>3.3957000000000002</v>
      </c>
      <c r="Q72" s="9">
        <f>VLOOKUP(A72,'QTY &amp; shipping cost'!$A$1:$C$1038,2,FALSE)</f>
        <v>20</v>
      </c>
      <c r="R72" s="9">
        <f t="shared" si="7"/>
        <v>67.914000000000001</v>
      </c>
      <c r="S72" s="16">
        <f>LOOKUP(M72,'Tax and discount slab'!$M$4:$N$14)</f>
        <v>0.02</v>
      </c>
      <c r="T72" s="9">
        <f t="shared" si="8"/>
        <v>1.3582800000000002</v>
      </c>
      <c r="U72" s="9">
        <f>VLOOKUP(A72,'QTY &amp; shipping cost'!$A$1:$C$1038,3,FALSE)</f>
        <v>0.8600000000000001</v>
      </c>
      <c r="V72" s="9">
        <f t="shared" si="9"/>
        <v>67.415720000000007</v>
      </c>
    </row>
    <row r="73" spans="1:22" x14ac:dyDescent="0.3">
      <c r="A73" s="9" t="s">
        <v>157</v>
      </c>
      <c r="B73" s="8">
        <f>VLOOKUP($A73,'Order date customer name'!$A$1:$C$1038,2,FALSE)</f>
        <v>42476</v>
      </c>
      <c r="C73" s="8" t="str">
        <f>VLOOKUP($A73,'Order date customer name'!$A$1:$C$1038,3,FALSE)</f>
        <v>GLEN BRADLEY</v>
      </c>
      <c r="D73" s="9" t="str">
        <f>VLOOKUP($A73,'State and cust type'!$A$1:$C$1038,2,FALSE)</f>
        <v>New York</v>
      </c>
      <c r="E73" s="9" t="str">
        <f>VLOOKUP($A73,'State and cust type'!$A$1:$C$1038,3,FALSE)</f>
        <v>Corporate</v>
      </c>
      <c r="F73" s="9" t="str">
        <f>VLOOKUP($A73,'Account, order priority and cat'!$A$1:$D$1038,2,FALSE)</f>
        <v>ROY COOK</v>
      </c>
      <c r="G73" s="9" t="str">
        <f>VLOOKUP($A73,'Account, order priority and cat'!$A$1:$D$1038,3,FALSE)</f>
        <v>Medium</v>
      </c>
      <c r="H73" s="9" t="str">
        <f>VLOOKUP($A73,'Account, order priority and cat'!$A$1:$D$1038,4,FALSE)</f>
        <v>Furniture</v>
      </c>
      <c r="I73" s="14" t="str">
        <f>VLOOKUP($A73,'Cost and price details'!$A$1:$F$1038,Table!I$1,FALSE)</f>
        <v>Large Box</v>
      </c>
      <c r="J73" s="14" t="str">
        <f>VLOOKUP($A73,'Cost and price details'!$A$1:$F$1038,Table!J$1,FALSE)</f>
        <v>Regular Air</v>
      </c>
      <c r="K73" s="14">
        <f>VLOOKUP($A73,'Cost and price details'!$A$1:$F$1038,Table!K$1,FALSE)</f>
        <v>42484</v>
      </c>
      <c r="L73" s="14">
        <f>VLOOKUP($A73,'Cost and price details'!$A$1:$F$1038,Table!L$1,FALSE)</f>
        <v>61.776000000000003</v>
      </c>
      <c r="M73" s="14">
        <f>VLOOKUP($A73,'Cost and price details'!$A$1:$F$1038,Table!M$1,FALSE)</f>
        <v>150.678</v>
      </c>
      <c r="N73" s="16">
        <f t="shared" si="5"/>
        <v>1.4391025641025639</v>
      </c>
      <c r="O73" s="16">
        <f>LOOKUP(M73,'Tax and discount slab'!$J$4:$K$14)</f>
        <v>0.32000000000000006</v>
      </c>
      <c r="P73" s="9">
        <f t="shared" si="6"/>
        <v>198.89496</v>
      </c>
      <c r="Q73" s="9">
        <f>VLOOKUP(A73,'QTY &amp; shipping cost'!$A$1:$C$1038,2,FALSE)</f>
        <v>16</v>
      </c>
      <c r="R73" s="9">
        <f t="shared" si="7"/>
        <v>3182.31936</v>
      </c>
      <c r="S73" s="16">
        <f>LOOKUP(M73,'Tax and discount slab'!$M$4:$N$14)</f>
        <v>0.47</v>
      </c>
      <c r="T73" s="9">
        <f t="shared" si="8"/>
        <v>1495.6900991999998</v>
      </c>
      <c r="U73" s="9">
        <f>VLOOKUP(A73,'QTY &amp; shipping cost'!$A$1:$C$1038,3,FALSE)</f>
        <v>24.54</v>
      </c>
      <c r="V73" s="9">
        <f t="shared" si="9"/>
        <v>1711.1692608000001</v>
      </c>
    </row>
    <row r="74" spans="1:22" x14ac:dyDescent="0.3">
      <c r="A74" s="9" t="s">
        <v>160</v>
      </c>
      <c r="B74" s="8">
        <f>VLOOKUP($A74,'Order date customer name'!$A$1:$C$1038,2,FALSE)</f>
        <v>42476</v>
      </c>
      <c r="C74" s="8" t="str">
        <f>VLOOKUP($A74,'Order date customer name'!$A$1:$C$1038,3,FALSE)</f>
        <v>GLEN BRADLEY</v>
      </c>
      <c r="D74" s="9" t="str">
        <f>VLOOKUP($A74,'State and cust type'!$A$1:$C$1038,2,FALSE)</f>
        <v>New York</v>
      </c>
      <c r="E74" s="9" t="str">
        <f>VLOOKUP($A74,'State and cust type'!$A$1:$C$1038,3,FALSE)</f>
        <v>Corporate</v>
      </c>
      <c r="F74" s="9" t="str">
        <f>VLOOKUP($A74,'Account, order priority and cat'!$A$1:$D$1038,2,FALSE)</f>
        <v>ROY COOK</v>
      </c>
      <c r="G74" s="9" t="str">
        <f>VLOOKUP($A74,'Account, order priority and cat'!$A$1:$D$1038,3,FALSE)</f>
        <v>Medium</v>
      </c>
      <c r="H74" s="9" t="str">
        <f>VLOOKUP($A74,'Account, order priority and cat'!$A$1:$D$1038,4,FALSE)</f>
        <v>Office Supplies</v>
      </c>
      <c r="I74" s="14" t="str">
        <f>VLOOKUP($A74,'Cost and price details'!$A$1:$F$1038,Table!I$1,FALSE)</f>
        <v>Wrap Bag</v>
      </c>
      <c r="J74" s="14" t="str">
        <f>VLOOKUP($A74,'Cost and price details'!$A$1:$F$1038,Table!J$1,FALSE)</f>
        <v>Regular Air</v>
      </c>
      <c r="K74" s="14">
        <f>VLOOKUP($A74,'Cost and price details'!$A$1:$F$1038,Table!K$1,FALSE)</f>
        <v>42485</v>
      </c>
      <c r="L74" s="14">
        <f>VLOOKUP($A74,'Cost and price details'!$A$1:$F$1038,Table!L$1,FALSE)</f>
        <v>1.0230000000000001</v>
      </c>
      <c r="M74" s="14">
        <f>VLOOKUP($A74,'Cost and price details'!$A$1:$F$1038,Table!M$1,FALSE)</f>
        <v>1.6280000000000001</v>
      </c>
      <c r="N74" s="16">
        <f t="shared" si="5"/>
        <v>0.59139784946236551</v>
      </c>
      <c r="O74" s="16">
        <f>LOOKUP(M74,'Tax and discount slab'!$J$4:$K$14)</f>
        <v>0.05</v>
      </c>
      <c r="P74" s="9">
        <f t="shared" si="6"/>
        <v>1.7094000000000003</v>
      </c>
      <c r="Q74" s="9">
        <f>VLOOKUP(A74,'QTY &amp; shipping cost'!$A$1:$C$1038,2,FALSE)</f>
        <v>5</v>
      </c>
      <c r="R74" s="9">
        <f t="shared" si="7"/>
        <v>8.5470000000000006</v>
      </c>
      <c r="S74" s="16">
        <f>LOOKUP(M74,'Tax and discount slab'!$M$4:$N$14)</f>
        <v>0.02</v>
      </c>
      <c r="T74" s="9">
        <f t="shared" si="8"/>
        <v>0.17094000000000001</v>
      </c>
      <c r="U74" s="9">
        <f>VLOOKUP(A74,'QTY &amp; shipping cost'!$A$1:$C$1038,3,FALSE)</f>
        <v>0.75</v>
      </c>
      <c r="V74" s="9">
        <f t="shared" si="9"/>
        <v>9.1260600000000007</v>
      </c>
    </row>
    <row r="75" spans="1:22" x14ac:dyDescent="0.3">
      <c r="A75" s="9" t="s">
        <v>161</v>
      </c>
      <c r="B75" s="8">
        <f>VLOOKUP($A75,'Order date customer name'!$A$1:$C$1038,2,FALSE)</f>
        <v>42489</v>
      </c>
      <c r="C75" s="8" t="str">
        <f>VLOOKUP($A75,'Order date customer name'!$A$1:$C$1038,3,FALSE)</f>
        <v>GLENN PETERS</v>
      </c>
      <c r="D75" s="9" t="str">
        <f>VLOOKUP($A75,'State and cust type'!$A$1:$C$1038,2,FALSE)</f>
        <v>New York</v>
      </c>
      <c r="E75" s="9" t="str">
        <f>VLOOKUP($A75,'State and cust type'!$A$1:$C$1038,3,FALSE)</f>
        <v>Consumer</v>
      </c>
      <c r="F75" s="9" t="str">
        <f>VLOOKUP($A75,'Account, order priority and cat'!$A$1:$D$1038,2,FALSE)</f>
        <v>WILLIE STEWART</v>
      </c>
      <c r="G75" s="9" t="str">
        <f>VLOOKUP($A75,'Account, order priority and cat'!$A$1:$D$1038,3,FALSE)</f>
        <v>Not Specified</v>
      </c>
      <c r="H75" s="9" t="str">
        <f>VLOOKUP($A75,'Account, order priority and cat'!$A$1:$D$1038,4,FALSE)</f>
        <v>Office Supplies</v>
      </c>
      <c r="I75" s="14" t="str">
        <f>VLOOKUP($A75,'Cost and price details'!$A$1:$F$1038,Table!I$1,FALSE)</f>
        <v>Small Box</v>
      </c>
      <c r="J75" s="14" t="str">
        <f>VLOOKUP($A75,'Cost and price details'!$A$1:$F$1038,Table!J$1,FALSE)</f>
        <v>Regular Air</v>
      </c>
      <c r="K75" s="14">
        <f>VLOOKUP($A75,'Cost and price details'!$A$1:$F$1038,Table!K$1,FALSE)</f>
        <v>42498</v>
      </c>
      <c r="L75" s="14">
        <f>VLOOKUP($A75,'Cost and price details'!$A$1:$F$1038,Table!L$1,FALSE)</f>
        <v>2.0240000000000005</v>
      </c>
      <c r="M75" s="14">
        <f>VLOOKUP($A75,'Cost and price details'!$A$1:$F$1038,Table!M$1,FALSE)</f>
        <v>3.1680000000000001</v>
      </c>
      <c r="N75" s="16">
        <f t="shared" si="5"/>
        <v>0.56521739130434756</v>
      </c>
      <c r="O75" s="16">
        <f>LOOKUP(M75,'Tax and discount slab'!$J$4:$K$14)</f>
        <v>0.05</v>
      </c>
      <c r="P75" s="9">
        <f t="shared" si="6"/>
        <v>3.3264000000000005</v>
      </c>
      <c r="Q75" s="9">
        <f>VLOOKUP(A75,'QTY &amp; shipping cost'!$A$1:$C$1038,2,FALSE)</f>
        <v>47</v>
      </c>
      <c r="R75" s="9">
        <f t="shared" si="7"/>
        <v>156.34080000000003</v>
      </c>
      <c r="S75" s="16">
        <f>LOOKUP(M75,'Tax and discount slab'!$M$4:$N$14)</f>
        <v>0.02</v>
      </c>
      <c r="T75" s="9">
        <f t="shared" si="8"/>
        <v>3.1268160000000007</v>
      </c>
      <c r="U75" s="9">
        <f>VLOOKUP(A75,'QTY &amp; shipping cost'!$A$1:$C$1038,3,FALSE)</f>
        <v>1.54</v>
      </c>
      <c r="V75" s="9">
        <f t="shared" si="9"/>
        <v>154.75398400000003</v>
      </c>
    </row>
    <row r="76" spans="1:22" x14ac:dyDescent="0.3">
      <c r="A76" s="9" t="s">
        <v>163</v>
      </c>
      <c r="B76" s="8">
        <f>VLOOKUP($A76,'Order date customer name'!$A$1:$C$1038,2,FALSE)</f>
        <v>42489</v>
      </c>
      <c r="C76" s="8" t="str">
        <f>VLOOKUP($A76,'Order date customer name'!$A$1:$C$1038,3,FALSE)</f>
        <v>GLENN PETERS</v>
      </c>
      <c r="D76" s="9" t="str">
        <f>VLOOKUP($A76,'State and cust type'!$A$1:$C$1038,2,FALSE)</f>
        <v>New York</v>
      </c>
      <c r="E76" s="9" t="str">
        <f>VLOOKUP($A76,'State and cust type'!$A$1:$C$1038,3,FALSE)</f>
        <v>Consumer</v>
      </c>
      <c r="F76" s="9" t="str">
        <f>VLOOKUP($A76,'Account, order priority and cat'!$A$1:$D$1038,2,FALSE)</f>
        <v>WILLIE STEWART</v>
      </c>
      <c r="G76" s="9" t="str">
        <f>VLOOKUP($A76,'Account, order priority and cat'!$A$1:$D$1038,3,FALSE)</f>
        <v>Not Specified</v>
      </c>
      <c r="H76" s="9" t="str">
        <f>VLOOKUP($A76,'Account, order priority and cat'!$A$1:$D$1038,4,FALSE)</f>
        <v>Office Supplies</v>
      </c>
      <c r="I76" s="14" t="str">
        <f>VLOOKUP($A76,'Cost and price details'!$A$1:$F$1038,Table!I$1,FALSE)</f>
        <v>Small Box</v>
      </c>
      <c r="J76" s="14" t="str">
        <f>VLOOKUP($A76,'Cost and price details'!$A$1:$F$1038,Table!J$1,FALSE)</f>
        <v>Regular Air</v>
      </c>
      <c r="K76" s="14">
        <f>VLOOKUP($A76,'Cost and price details'!$A$1:$F$1038,Table!K$1,FALSE)</f>
        <v>42497</v>
      </c>
      <c r="L76" s="14">
        <f>VLOOKUP($A76,'Cost and price details'!$A$1:$F$1038,Table!L$1,FALSE)</f>
        <v>4.9060000000000006</v>
      </c>
      <c r="M76" s="14">
        <f>VLOOKUP($A76,'Cost and price details'!$A$1:$F$1038,Table!M$1,FALSE)</f>
        <v>11.979000000000001</v>
      </c>
      <c r="N76" s="16">
        <f t="shared" si="5"/>
        <v>1.4417040358744393</v>
      </c>
      <c r="O76" s="16">
        <f>LOOKUP(M76,'Tax and discount slab'!$J$4:$K$14)</f>
        <v>0.1</v>
      </c>
      <c r="P76" s="9">
        <f t="shared" si="6"/>
        <v>13.176900000000002</v>
      </c>
      <c r="Q76" s="9">
        <f>VLOOKUP(A76,'QTY &amp; shipping cost'!$A$1:$C$1038,2,FALSE)</f>
        <v>41</v>
      </c>
      <c r="R76" s="9">
        <f t="shared" si="7"/>
        <v>540.25290000000007</v>
      </c>
      <c r="S76" s="16">
        <f>LOOKUP(M76,'Tax and discount slab'!$M$4:$N$14)</f>
        <v>7.0000000000000007E-2</v>
      </c>
      <c r="T76" s="9">
        <f t="shared" si="8"/>
        <v>37.817703000000009</v>
      </c>
      <c r="U76" s="9">
        <f>VLOOKUP(A76,'QTY &amp; shipping cost'!$A$1:$C$1038,3,FALSE)</f>
        <v>4.55</v>
      </c>
      <c r="V76" s="9">
        <f t="shared" si="9"/>
        <v>506.98519700000008</v>
      </c>
    </row>
    <row r="77" spans="1:22" x14ac:dyDescent="0.3">
      <c r="A77" s="9" t="s">
        <v>164</v>
      </c>
      <c r="B77" s="8">
        <f>VLOOKUP($A77,'Order date customer name'!$A$1:$C$1038,2,FALSE)</f>
        <v>42490</v>
      </c>
      <c r="C77" s="8" t="str">
        <f>VLOOKUP($A77,'Order date customer name'!$A$1:$C$1038,3,FALSE)</f>
        <v>RON BAKER</v>
      </c>
      <c r="D77" s="9" t="str">
        <f>VLOOKUP($A77,'State and cust type'!$A$1:$C$1038,2,FALSE)</f>
        <v>Illinois</v>
      </c>
      <c r="E77" s="9" t="str">
        <f>VLOOKUP($A77,'State and cust type'!$A$1:$C$1038,3,FALSE)</f>
        <v>Home Office</v>
      </c>
      <c r="F77" s="9" t="str">
        <f>VLOOKUP($A77,'Account, order priority and cat'!$A$1:$D$1038,2,FALSE)</f>
        <v>COREY MILLS</v>
      </c>
      <c r="G77" s="9" t="str">
        <f>VLOOKUP($A77,'Account, order priority and cat'!$A$1:$D$1038,3,FALSE)</f>
        <v>High</v>
      </c>
      <c r="H77" s="9" t="str">
        <f>VLOOKUP($A77,'Account, order priority and cat'!$A$1:$D$1038,4,FALSE)</f>
        <v>Furniture</v>
      </c>
      <c r="I77" s="14" t="str">
        <f>VLOOKUP($A77,'Cost and price details'!$A$1:$F$1038,Table!I$1,FALSE)</f>
        <v>Small Pack</v>
      </c>
      <c r="J77" s="14" t="str">
        <f>VLOOKUP($A77,'Cost and price details'!$A$1:$F$1038,Table!J$1,FALSE)</f>
        <v>Regular Air</v>
      </c>
      <c r="K77" s="14">
        <f>VLOOKUP($A77,'Cost and price details'!$A$1:$F$1038,Table!K$1,FALSE)</f>
        <v>42499</v>
      </c>
      <c r="L77" s="14">
        <f>VLOOKUP($A77,'Cost and price details'!$A$1:$F$1038,Table!L$1,FALSE)</f>
        <v>6.0500000000000007</v>
      </c>
      <c r="M77" s="14">
        <f>VLOOKUP($A77,'Cost and price details'!$A$1:$F$1038,Table!M$1,FALSE)</f>
        <v>13.442000000000002</v>
      </c>
      <c r="N77" s="16">
        <f t="shared" si="5"/>
        <v>1.2218181818181819</v>
      </c>
      <c r="O77" s="16">
        <f>LOOKUP(M77,'Tax and discount slab'!$J$4:$K$14)</f>
        <v>0.1</v>
      </c>
      <c r="P77" s="9">
        <f t="shared" si="6"/>
        <v>14.786200000000003</v>
      </c>
      <c r="Q77" s="9">
        <f>VLOOKUP(A77,'QTY &amp; shipping cost'!$A$1:$C$1038,2,FALSE)</f>
        <v>48</v>
      </c>
      <c r="R77" s="9">
        <f t="shared" si="7"/>
        <v>709.73760000000016</v>
      </c>
      <c r="S77" s="16">
        <f>LOOKUP(M77,'Tax and discount slab'!$M$4:$N$14)</f>
        <v>7.0000000000000007E-2</v>
      </c>
      <c r="T77" s="9">
        <f t="shared" si="8"/>
        <v>49.681632000000015</v>
      </c>
      <c r="U77" s="9">
        <f>VLOOKUP(A77,'QTY &amp; shipping cost'!$A$1:$C$1038,3,FALSE)</f>
        <v>2.9</v>
      </c>
      <c r="V77" s="9">
        <f t="shared" si="9"/>
        <v>662.9559680000001</v>
      </c>
    </row>
    <row r="78" spans="1:22" x14ac:dyDescent="0.3">
      <c r="A78" s="9" t="s">
        <v>166</v>
      </c>
      <c r="B78" s="8">
        <f>VLOOKUP($A78,'Order date customer name'!$A$1:$C$1038,2,FALSE)</f>
        <v>42490</v>
      </c>
      <c r="C78" s="8" t="str">
        <f>VLOOKUP($A78,'Order date customer name'!$A$1:$C$1038,3,FALSE)</f>
        <v>RON BAKER</v>
      </c>
      <c r="D78" s="9" t="str">
        <f>VLOOKUP($A78,'State and cust type'!$A$1:$C$1038,2,FALSE)</f>
        <v>Illinois</v>
      </c>
      <c r="E78" s="9" t="str">
        <f>VLOOKUP($A78,'State and cust type'!$A$1:$C$1038,3,FALSE)</f>
        <v>Home Office</v>
      </c>
      <c r="F78" s="9" t="str">
        <f>VLOOKUP($A78,'Account, order priority and cat'!$A$1:$D$1038,2,FALSE)</f>
        <v>COREY MILLS</v>
      </c>
      <c r="G78" s="9" t="str">
        <f>VLOOKUP($A78,'Account, order priority and cat'!$A$1:$D$1038,3,FALSE)</f>
        <v>High</v>
      </c>
      <c r="H78" s="9" t="str">
        <f>VLOOKUP($A78,'Account, order priority and cat'!$A$1:$D$1038,4,FALSE)</f>
        <v>Office Supplies</v>
      </c>
      <c r="I78" s="14" t="str">
        <f>VLOOKUP($A78,'Cost and price details'!$A$1:$F$1038,Table!I$1,FALSE)</f>
        <v>Small Box</v>
      </c>
      <c r="J78" s="14" t="str">
        <f>VLOOKUP($A78,'Cost and price details'!$A$1:$F$1038,Table!J$1,FALSE)</f>
        <v>Regular Air</v>
      </c>
      <c r="K78" s="14">
        <f>VLOOKUP($A78,'Cost and price details'!$A$1:$F$1038,Table!K$1,FALSE)</f>
        <v>42498</v>
      </c>
      <c r="L78" s="14">
        <f>VLOOKUP($A78,'Cost and price details'!$A$1:$F$1038,Table!L$1,FALSE)</f>
        <v>2.4859999999999998</v>
      </c>
      <c r="M78" s="14">
        <f>VLOOKUP($A78,'Cost and price details'!$A$1:$F$1038,Table!M$1,FALSE)</f>
        <v>3.9380000000000006</v>
      </c>
      <c r="N78" s="16">
        <f t="shared" si="5"/>
        <v>0.58407079646017734</v>
      </c>
      <c r="O78" s="16">
        <f>LOOKUP(M78,'Tax and discount slab'!$J$4:$K$14)</f>
        <v>0.05</v>
      </c>
      <c r="P78" s="9">
        <f t="shared" si="6"/>
        <v>4.1349000000000009</v>
      </c>
      <c r="Q78" s="9">
        <f>VLOOKUP(A78,'QTY &amp; shipping cost'!$A$1:$C$1038,2,FALSE)</f>
        <v>10</v>
      </c>
      <c r="R78" s="9">
        <f t="shared" si="7"/>
        <v>41.349000000000011</v>
      </c>
      <c r="S78" s="16">
        <f>LOOKUP(M78,'Tax and discount slab'!$M$4:$N$14)</f>
        <v>0.02</v>
      </c>
      <c r="T78" s="9">
        <f t="shared" si="8"/>
        <v>0.82698000000000027</v>
      </c>
      <c r="U78" s="9">
        <f>VLOOKUP(A78,'QTY &amp; shipping cost'!$A$1:$C$1038,3,FALSE)</f>
        <v>5.52</v>
      </c>
      <c r="V78" s="9">
        <f t="shared" si="9"/>
        <v>46.042020000000008</v>
      </c>
    </row>
    <row r="79" spans="1:22" x14ac:dyDescent="0.3">
      <c r="A79" s="9" t="s">
        <v>167</v>
      </c>
      <c r="B79" s="8">
        <f>VLOOKUP($A79,'Order date customer name'!$A$1:$C$1038,2,FALSE)</f>
        <v>42533</v>
      </c>
      <c r="C79" s="8" t="str">
        <f>VLOOKUP($A79,'Order date customer name'!$A$1:$C$1038,3,FALSE)</f>
        <v>ADRIAN SANDERS</v>
      </c>
      <c r="D79" s="9" t="str">
        <f>VLOOKUP($A79,'State and cust type'!$A$1:$C$1038,2,FALSE)</f>
        <v>Illinois</v>
      </c>
      <c r="E79" s="9" t="str">
        <f>VLOOKUP($A79,'State and cust type'!$A$1:$C$1038,3,FALSE)</f>
        <v>Home Office</v>
      </c>
      <c r="F79" s="9" t="str">
        <f>VLOOKUP($A79,'Account, order priority and cat'!$A$1:$D$1038,2,FALSE)</f>
        <v>MANUEL BARNES</v>
      </c>
      <c r="G79" s="9" t="str">
        <f>VLOOKUP($A79,'Account, order priority and cat'!$A$1:$D$1038,3,FALSE)</f>
        <v>Low</v>
      </c>
      <c r="H79" s="9" t="str">
        <f>VLOOKUP($A79,'Account, order priority and cat'!$A$1:$D$1038,4,FALSE)</f>
        <v>Technology</v>
      </c>
      <c r="I79" s="14" t="str">
        <f>VLOOKUP($A79,'Cost and price details'!$A$1:$F$1038,Table!I$1,FALSE)</f>
        <v>Medium Box</v>
      </c>
      <c r="J79" s="14" t="str">
        <f>VLOOKUP($A79,'Cost and price details'!$A$1:$F$1038,Table!J$1,FALSE)</f>
        <v>Regular Air</v>
      </c>
      <c r="K79" s="14">
        <f>VLOOKUP($A79,'Cost and price details'!$A$1:$F$1038,Table!K$1,FALSE)</f>
        <v>42540</v>
      </c>
      <c r="L79" s="14">
        <f>VLOOKUP($A79,'Cost and price details'!$A$1:$F$1038,Table!L$1,FALSE)</f>
        <v>9.7020000000000017</v>
      </c>
      <c r="M79" s="14">
        <f>VLOOKUP($A79,'Cost and price details'!$A$1:$F$1038,Table!M$1,FALSE)</f>
        <v>23.088999999999999</v>
      </c>
      <c r="N79" s="16">
        <f t="shared" si="5"/>
        <v>1.3798185941043077</v>
      </c>
      <c r="O79" s="16">
        <f>LOOKUP(M79,'Tax and discount slab'!$J$4:$K$14)</f>
        <v>0.15000000000000002</v>
      </c>
      <c r="P79" s="9">
        <f t="shared" si="6"/>
        <v>26.552349999999997</v>
      </c>
      <c r="Q79" s="9">
        <f>VLOOKUP(A79,'QTY &amp; shipping cost'!$A$1:$C$1038,2,FALSE)</f>
        <v>4</v>
      </c>
      <c r="R79" s="9">
        <f t="shared" si="7"/>
        <v>106.20939999999999</v>
      </c>
      <c r="S79" s="16">
        <f>LOOKUP(M79,'Tax and discount slab'!$M$4:$N$14)</f>
        <v>0.12000000000000001</v>
      </c>
      <c r="T79" s="9">
        <f t="shared" si="8"/>
        <v>12.745127999999999</v>
      </c>
      <c r="U79" s="9">
        <f>VLOOKUP(A79,'QTY &amp; shipping cost'!$A$1:$C$1038,3,FALSE)</f>
        <v>4.8599999999999994</v>
      </c>
      <c r="V79" s="9">
        <f t="shared" si="9"/>
        <v>98.324271999999993</v>
      </c>
    </row>
    <row r="80" spans="1:22" x14ac:dyDescent="0.3">
      <c r="A80" s="9" t="s">
        <v>169</v>
      </c>
      <c r="B80" s="8">
        <f>VLOOKUP($A80,'Order date customer name'!$A$1:$C$1038,2,FALSE)</f>
        <v>42533</v>
      </c>
      <c r="C80" s="8" t="str">
        <f>VLOOKUP($A80,'Order date customer name'!$A$1:$C$1038,3,FALSE)</f>
        <v>JOSE DIXON</v>
      </c>
      <c r="D80" s="9" t="str">
        <f>VLOOKUP($A80,'State and cust type'!$A$1:$C$1038,2,FALSE)</f>
        <v>New York</v>
      </c>
      <c r="E80" s="9" t="str">
        <f>VLOOKUP($A80,'State and cust type'!$A$1:$C$1038,3,FALSE)</f>
        <v>Home Office</v>
      </c>
      <c r="F80" s="9" t="str">
        <f>VLOOKUP($A80,'Account, order priority and cat'!$A$1:$D$1038,2,FALSE)</f>
        <v>TONY PERRY</v>
      </c>
      <c r="G80" s="9" t="str">
        <f>VLOOKUP($A80,'Account, order priority and cat'!$A$1:$D$1038,3,FALSE)</f>
        <v>High</v>
      </c>
      <c r="H80" s="9" t="str">
        <f>VLOOKUP($A80,'Account, order priority and cat'!$A$1:$D$1038,4,FALSE)</f>
        <v>Technology</v>
      </c>
      <c r="I80" s="14" t="str">
        <f>VLOOKUP($A80,'Cost and price details'!$A$1:$F$1038,Table!I$1,FALSE)</f>
        <v>Small Box</v>
      </c>
      <c r="J80" s="14" t="str">
        <f>VLOOKUP($A80,'Cost and price details'!$A$1:$F$1038,Table!J$1,FALSE)</f>
        <v>Regular Air</v>
      </c>
      <c r="K80" s="14">
        <f>VLOOKUP($A80,'Cost and price details'!$A$1:$F$1038,Table!K$1,FALSE)</f>
        <v>42542</v>
      </c>
      <c r="L80" s="14">
        <f>VLOOKUP($A80,'Cost and price details'!$A$1:$F$1038,Table!L$1,FALSE)</f>
        <v>35.222000000000008</v>
      </c>
      <c r="M80" s="14">
        <f>VLOOKUP($A80,'Cost and price details'!$A$1:$F$1038,Table!M$1,FALSE)</f>
        <v>167.72800000000001</v>
      </c>
      <c r="N80" s="16">
        <f t="shared" si="5"/>
        <v>3.7620237351655206</v>
      </c>
      <c r="O80" s="16">
        <f>LOOKUP(M80,'Tax and discount slab'!$J$4:$K$14)</f>
        <v>0.32000000000000006</v>
      </c>
      <c r="P80" s="9">
        <f t="shared" si="6"/>
        <v>221.40096000000003</v>
      </c>
      <c r="Q80" s="9">
        <f>VLOOKUP(A80,'QTY &amp; shipping cost'!$A$1:$C$1038,2,FALSE)</f>
        <v>39</v>
      </c>
      <c r="R80" s="9">
        <f t="shared" si="7"/>
        <v>8634.6374400000004</v>
      </c>
      <c r="S80" s="16">
        <f>LOOKUP(M80,'Tax and discount slab'!$M$4:$N$14)</f>
        <v>0.47</v>
      </c>
      <c r="T80" s="9">
        <f t="shared" si="8"/>
        <v>4058.2795968</v>
      </c>
      <c r="U80" s="9">
        <f>VLOOKUP(A80,'QTY &amp; shipping cost'!$A$1:$C$1038,3,FALSE)</f>
        <v>4.05</v>
      </c>
      <c r="V80" s="9">
        <f t="shared" si="9"/>
        <v>4580.4078432000006</v>
      </c>
    </row>
    <row r="81" spans="1:22" x14ac:dyDescent="0.3">
      <c r="A81" s="9" t="s">
        <v>171</v>
      </c>
      <c r="B81" s="8">
        <f>VLOOKUP($A81,'Order date customer name'!$A$1:$C$1038,2,FALSE)</f>
        <v>42533</v>
      </c>
      <c r="C81" s="8" t="str">
        <f>VLOOKUP($A81,'Order date customer name'!$A$1:$C$1038,3,FALSE)</f>
        <v>JOSE DIXON</v>
      </c>
      <c r="D81" s="9" t="str">
        <f>VLOOKUP($A81,'State and cust type'!$A$1:$C$1038,2,FALSE)</f>
        <v>New York</v>
      </c>
      <c r="E81" s="9" t="str">
        <f>VLOOKUP($A81,'State and cust type'!$A$1:$C$1038,3,FALSE)</f>
        <v>Home Office</v>
      </c>
      <c r="F81" s="9" t="str">
        <f>VLOOKUP($A81,'Account, order priority and cat'!$A$1:$D$1038,2,FALSE)</f>
        <v>TONY PERRY</v>
      </c>
      <c r="G81" s="9" t="str">
        <f>VLOOKUP($A81,'Account, order priority and cat'!$A$1:$D$1038,3,FALSE)</f>
        <v>High</v>
      </c>
      <c r="H81" s="9" t="str">
        <f>VLOOKUP($A81,'Account, order priority and cat'!$A$1:$D$1038,4,FALSE)</f>
        <v>Technology</v>
      </c>
      <c r="I81" s="14" t="str">
        <f>VLOOKUP($A81,'Cost and price details'!$A$1:$F$1038,Table!I$1,FALSE)</f>
        <v>Small Pack</v>
      </c>
      <c r="J81" s="14" t="str">
        <f>VLOOKUP($A81,'Cost and price details'!$A$1:$F$1038,Table!J$1,FALSE)</f>
        <v>Regular Air</v>
      </c>
      <c r="K81" s="14">
        <f>VLOOKUP($A81,'Cost and price details'!$A$1:$F$1038,Table!K$1,FALSE)</f>
        <v>42542</v>
      </c>
      <c r="L81" s="14">
        <f>VLOOKUP($A81,'Cost and price details'!$A$1:$F$1038,Table!L$1,FALSE)</f>
        <v>22.198</v>
      </c>
      <c r="M81" s="14">
        <f>VLOOKUP($A81,'Cost and price details'!$A$1:$F$1038,Table!M$1,FALSE)</f>
        <v>38.951000000000001</v>
      </c>
      <c r="N81" s="16">
        <f t="shared" si="5"/>
        <v>0.75470763131813678</v>
      </c>
      <c r="O81" s="16">
        <f>LOOKUP(M81,'Tax and discount slab'!$J$4:$K$14)</f>
        <v>0.2</v>
      </c>
      <c r="P81" s="9">
        <f t="shared" si="6"/>
        <v>46.741199999999999</v>
      </c>
      <c r="Q81" s="9">
        <f>VLOOKUP(A81,'QTY &amp; shipping cost'!$A$1:$C$1038,2,FALSE)</f>
        <v>32</v>
      </c>
      <c r="R81" s="9">
        <f t="shared" si="7"/>
        <v>1495.7184</v>
      </c>
      <c r="S81" s="16">
        <f>LOOKUP(M81,'Tax and discount slab'!$M$4:$N$14)</f>
        <v>0.17</v>
      </c>
      <c r="T81" s="9">
        <f t="shared" si="8"/>
        <v>254.27212800000001</v>
      </c>
      <c r="U81" s="9">
        <f>VLOOKUP(A81,'QTY &amp; shipping cost'!$A$1:$C$1038,3,FALSE)</f>
        <v>2.04</v>
      </c>
      <c r="V81" s="9">
        <f t="shared" si="9"/>
        <v>1243.4862719999999</v>
      </c>
    </row>
    <row r="82" spans="1:22" x14ac:dyDescent="0.3">
      <c r="A82" s="9" t="s">
        <v>172</v>
      </c>
      <c r="B82" s="8">
        <f>VLOOKUP($A82,'Order date customer name'!$A$1:$C$1038,2,FALSE)</f>
        <v>42533</v>
      </c>
      <c r="C82" s="8" t="str">
        <f>VLOOKUP($A82,'Order date customer name'!$A$1:$C$1038,3,FALSE)</f>
        <v>ADRIAN SANDERS</v>
      </c>
      <c r="D82" s="9" t="str">
        <f>VLOOKUP($A82,'State and cust type'!$A$1:$C$1038,2,FALSE)</f>
        <v>Illinois</v>
      </c>
      <c r="E82" s="9" t="str">
        <f>VLOOKUP($A82,'State and cust type'!$A$1:$C$1038,3,FALSE)</f>
        <v>Home Office</v>
      </c>
      <c r="F82" s="9" t="str">
        <f>VLOOKUP($A82,'Account, order priority and cat'!$A$1:$D$1038,2,FALSE)</f>
        <v>MANUEL BARNES</v>
      </c>
      <c r="G82" s="9" t="str">
        <f>VLOOKUP($A82,'Account, order priority and cat'!$A$1:$D$1038,3,FALSE)</f>
        <v>Low</v>
      </c>
      <c r="H82" s="9" t="str">
        <f>VLOOKUP($A82,'Account, order priority and cat'!$A$1:$D$1038,4,FALSE)</f>
        <v>Office Supplies</v>
      </c>
      <c r="I82" s="14" t="str">
        <f>VLOOKUP($A82,'Cost and price details'!$A$1:$F$1038,Table!I$1,FALSE)</f>
        <v>Wrap Bag</v>
      </c>
      <c r="J82" s="14" t="str">
        <f>VLOOKUP($A82,'Cost and price details'!$A$1:$F$1038,Table!J$1,FALSE)</f>
        <v>Regular Air</v>
      </c>
      <c r="K82" s="14">
        <f>VLOOKUP($A82,'Cost and price details'!$A$1:$F$1038,Table!K$1,FALSE)</f>
        <v>42545</v>
      </c>
      <c r="L82" s="14">
        <f>VLOOKUP($A82,'Cost and price details'!$A$1:$F$1038,Table!L$1,FALSE)</f>
        <v>0.78100000000000003</v>
      </c>
      <c r="M82" s="14">
        <f>VLOOKUP($A82,'Cost and price details'!$A$1:$F$1038,Table!M$1,FALSE)</f>
        <v>1.254</v>
      </c>
      <c r="N82" s="16">
        <f t="shared" si="5"/>
        <v>0.60563380281690138</v>
      </c>
      <c r="O82" s="16">
        <f>LOOKUP(M82,'Tax and discount slab'!$J$4:$K$14)</f>
        <v>0.05</v>
      </c>
      <c r="P82" s="9">
        <f t="shared" si="6"/>
        <v>1.3167</v>
      </c>
      <c r="Q82" s="9">
        <f>VLOOKUP(A82,'QTY &amp; shipping cost'!$A$1:$C$1038,2,FALSE)</f>
        <v>33</v>
      </c>
      <c r="R82" s="9">
        <f t="shared" si="7"/>
        <v>43.451099999999997</v>
      </c>
      <c r="S82" s="16">
        <f>LOOKUP(M82,'Tax and discount slab'!$M$4:$N$14)</f>
        <v>0.02</v>
      </c>
      <c r="T82" s="9">
        <f t="shared" si="8"/>
        <v>0.86902199999999996</v>
      </c>
      <c r="U82" s="9">
        <f>VLOOKUP(A82,'QTY &amp; shipping cost'!$A$1:$C$1038,3,FALSE)</f>
        <v>0.75</v>
      </c>
      <c r="V82" s="9">
        <f t="shared" si="9"/>
        <v>43.332077999999996</v>
      </c>
    </row>
    <row r="83" spans="1:22" x14ac:dyDescent="0.3">
      <c r="A83" s="9" t="s">
        <v>173</v>
      </c>
      <c r="B83" s="8">
        <f>VLOOKUP($A83,'Order date customer name'!$A$1:$C$1038,2,FALSE)</f>
        <v>42539</v>
      </c>
      <c r="C83" s="8" t="str">
        <f>VLOOKUP($A83,'Order date customer name'!$A$1:$C$1038,3,FALSE)</f>
        <v>RYAN RIVERA</v>
      </c>
      <c r="D83" s="9" t="str">
        <f>VLOOKUP($A83,'State and cust type'!$A$1:$C$1038,2,FALSE)</f>
        <v>New York</v>
      </c>
      <c r="E83" s="9" t="str">
        <f>VLOOKUP($A83,'State and cust type'!$A$1:$C$1038,3,FALSE)</f>
        <v>Consumer</v>
      </c>
      <c r="F83" s="9" t="str">
        <f>VLOOKUP($A83,'Account, order priority and cat'!$A$1:$D$1038,2,FALSE)</f>
        <v>GREG BLACK</v>
      </c>
      <c r="G83" s="9" t="str">
        <f>VLOOKUP($A83,'Account, order priority and cat'!$A$1:$D$1038,3,FALSE)</f>
        <v>Medium</v>
      </c>
      <c r="H83" s="9" t="str">
        <f>VLOOKUP($A83,'Account, order priority and cat'!$A$1:$D$1038,4,FALSE)</f>
        <v>Office Supplies</v>
      </c>
      <c r="I83" s="14" t="str">
        <f>VLOOKUP($A83,'Cost and price details'!$A$1:$F$1038,Table!I$1,FALSE)</f>
        <v>Wrap Bag</v>
      </c>
      <c r="J83" s="14" t="str">
        <f>VLOOKUP($A83,'Cost and price details'!$A$1:$F$1038,Table!J$1,FALSE)</f>
        <v>Express Air</v>
      </c>
      <c r="K83" s="14">
        <f>VLOOKUP($A83,'Cost and price details'!$A$1:$F$1038,Table!K$1,FALSE)</f>
        <v>42546</v>
      </c>
      <c r="L83" s="14">
        <f>VLOOKUP($A83,'Cost and price details'!$A$1:$F$1038,Table!L$1,FALSE)</f>
        <v>1.6830000000000003</v>
      </c>
      <c r="M83" s="14">
        <f>VLOOKUP($A83,'Cost and price details'!$A$1:$F$1038,Table!M$1,FALSE)</f>
        <v>3.0579999999999998</v>
      </c>
      <c r="N83" s="16">
        <f t="shared" si="5"/>
        <v>0.81699346405228723</v>
      </c>
      <c r="O83" s="16">
        <f>LOOKUP(M83,'Tax and discount slab'!$J$4:$K$14)</f>
        <v>0.05</v>
      </c>
      <c r="P83" s="9">
        <f t="shared" si="6"/>
        <v>3.2109000000000001</v>
      </c>
      <c r="Q83" s="9">
        <f>VLOOKUP(A83,'QTY &amp; shipping cost'!$A$1:$C$1038,2,FALSE)</f>
        <v>49</v>
      </c>
      <c r="R83" s="9">
        <f t="shared" si="7"/>
        <v>157.33410000000001</v>
      </c>
      <c r="S83" s="16">
        <f>LOOKUP(M83,'Tax and discount slab'!$M$4:$N$14)</f>
        <v>0.02</v>
      </c>
      <c r="T83" s="9">
        <f t="shared" si="8"/>
        <v>3.1466820000000002</v>
      </c>
      <c r="U83" s="9">
        <f>VLOOKUP(A83,'QTY &amp; shipping cost'!$A$1:$C$1038,3,FALSE)</f>
        <v>1.3900000000000001</v>
      </c>
      <c r="V83" s="9">
        <f t="shared" si="9"/>
        <v>155.57741799999999</v>
      </c>
    </row>
    <row r="84" spans="1:22" x14ac:dyDescent="0.3">
      <c r="A84" s="9" t="s">
        <v>175</v>
      </c>
      <c r="B84" s="8">
        <f>VLOOKUP($A84,'Order date customer name'!$A$1:$C$1038,2,FALSE)</f>
        <v>42539</v>
      </c>
      <c r="C84" s="8" t="str">
        <f>VLOOKUP($A84,'Order date customer name'!$A$1:$C$1038,3,FALSE)</f>
        <v>RYAN RIVERA</v>
      </c>
      <c r="D84" s="9" t="str">
        <f>VLOOKUP($A84,'State and cust type'!$A$1:$C$1038,2,FALSE)</f>
        <v>New York</v>
      </c>
      <c r="E84" s="9" t="str">
        <f>VLOOKUP($A84,'State and cust type'!$A$1:$C$1038,3,FALSE)</f>
        <v>Consumer</v>
      </c>
      <c r="F84" s="9" t="str">
        <f>VLOOKUP($A84,'Account, order priority and cat'!$A$1:$D$1038,2,FALSE)</f>
        <v>GREG BLACK</v>
      </c>
      <c r="G84" s="9" t="str">
        <f>VLOOKUP($A84,'Account, order priority and cat'!$A$1:$D$1038,3,FALSE)</f>
        <v>Medium</v>
      </c>
      <c r="H84" s="9" t="str">
        <f>VLOOKUP($A84,'Account, order priority and cat'!$A$1:$D$1038,4,FALSE)</f>
        <v>Office Supplies</v>
      </c>
      <c r="I84" s="14" t="str">
        <f>VLOOKUP($A84,'Cost and price details'!$A$1:$F$1038,Table!I$1,FALSE)</f>
        <v>Wrap Bag</v>
      </c>
      <c r="J84" s="14" t="str">
        <f>VLOOKUP($A84,'Cost and price details'!$A$1:$F$1038,Table!J$1,FALSE)</f>
        <v>Regular Air</v>
      </c>
      <c r="K84" s="14">
        <f>VLOOKUP($A84,'Cost and price details'!$A$1:$F$1038,Table!K$1,FALSE)</f>
        <v>42549</v>
      </c>
      <c r="L84" s="14">
        <f>VLOOKUP($A84,'Cost and price details'!$A$1:$F$1038,Table!L$1,FALSE)</f>
        <v>1.7600000000000002</v>
      </c>
      <c r="M84" s="14">
        <f>VLOOKUP($A84,'Cost and price details'!$A$1:$F$1038,Table!M$1,FALSE)</f>
        <v>2.8820000000000006</v>
      </c>
      <c r="N84" s="16">
        <f t="shared" si="5"/>
        <v>0.63750000000000007</v>
      </c>
      <c r="O84" s="16">
        <f>LOOKUP(M84,'Tax and discount slab'!$J$4:$K$14)</f>
        <v>0.05</v>
      </c>
      <c r="P84" s="9">
        <f t="shared" si="6"/>
        <v>3.0261000000000009</v>
      </c>
      <c r="Q84" s="9">
        <f>VLOOKUP(A84,'QTY &amp; shipping cost'!$A$1:$C$1038,2,FALSE)</f>
        <v>32</v>
      </c>
      <c r="R84" s="9">
        <f t="shared" si="7"/>
        <v>96.835200000000029</v>
      </c>
      <c r="S84" s="16">
        <f>LOOKUP(M84,'Tax and discount slab'!$M$4:$N$14)</f>
        <v>0.02</v>
      </c>
      <c r="T84" s="9">
        <f t="shared" si="8"/>
        <v>1.9367040000000006</v>
      </c>
      <c r="U84" s="9">
        <f>VLOOKUP(A84,'QTY &amp; shipping cost'!$A$1:$C$1038,3,FALSE)</f>
        <v>0.85000000000000009</v>
      </c>
      <c r="V84" s="9">
        <f t="shared" si="9"/>
        <v>95.748496000000017</v>
      </c>
    </row>
    <row r="85" spans="1:22" x14ac:dyDescent="0.3">
      <c r="A85" s="9" t="s">
        <v>176</v>
      </c>
      <c r="B85" s="8">
        <f>VLOOKUP($A85,'Order date customer name'!$A$1:$C$1038,2,FALSE)</f>
        <v>42604</v>
      </c>
      <c r="C85" s="8" t="str">
        <f>VLOOKUP($A85,'Order date customer name'!$A$1:$C$1038,3,FALSE)</f>
        <v>CALVIN MURPHY</v>
      </c>
      <c r="D85" s="9" t="str">
        <f>VLOOKUP($A85,'State and cust type'!$A$1:$C$1038,2,FALSE)</f>
        <v>New York</v>
      </c>
      <c r="E85" s="9" t="str">
        <f>VLOOKUP($A85,'State and cust type'!$A$1:$C$1038,3,FALSE)</f>
        <v>Home Office</v>
      </c>
      <c r="F85" s="9" t="str">
        <f>VLOOKUP($A85,'Account, order priority and cat'!$A$1:$D$1038,2,FALSE)</f>
        <v>EDWIN AGUILAR</v>
      </c>
      <c r="G85" s="9" t="str">
        <f>VLOOKUP($A85,'Account, order priority and cat'!$A$1:$D$1038,3,FALSE)</f>
        <v>Low</v>
      </c>
      <c r="H85" s="9" t="str">
        <f>VLOOKUP($A85,'Account, order priority and cat'!$A$1:$D$1038,4,FALSE)</f>
        <v>Technology</v>
      </c>
      <c r="I85" s="14" t="str">
        <f>VLOOKUP($A85,'Cost and price details'!$A$1:$F$1038,Table!I$1,FALSE)</f>
        <v>Large Box</v>
      </c>
      <c r="J85" s="14" t="str">
        <f>VLOOKUP($A85,'Cost and price details'!$A$1:$F$1038,Table!J$1,FALSE)</f>
        <v>Regular Air</v>
      </c>
      <c r="K85" s="14">
        <f>VLOOKUP($A85,'Cost and price details'!$A$1:$F$1038,Table!K$1,FALSE)</f>
        <v>42620</v>
      </c>
      <c r="L85" s="14">
        <f>VLOOKUP($A85,'Cost and price details'!$A$1:$F$1038,Table!L$1,FALSE)</f>
        <v>415.78900000000004</v>
      </c>
      <c r="M85" s="14">
        <f>VLOOKUP($A85,'Cost and price details'!$A$1:$F$1038,Table!M$1,FALSE)</f>
        <v>659.98900000000003</v>
      </c>
      <c r="N85" s="16">
        <f t="shared" si="5"/>
        <v>0.58731712479166109</v>
      </c>
      <c r="O85" s="16">
        <f>LOOKUP(M85,'Tax and discount slab'!$J$4:$K$14)</f>
        <v>0.32000000000000006</v>
      </c>
      <c r="P85" s="9">
        <f t="shared" si="6"/>
        <v>871.1854800000001</v>
      </c>
      <c r="Q85" s="9">
        <f>VLOOKUP(A85,'QTY &amp; shipping cost'!$A$1:$C$1038,2,FALSE)</f>
        <v>18</v>
      </c>
      <c r="R85" s="9">
        <f t="shared" si="7"/>
        <v>15681.338640000002</v>
      </c>
      <c r="S85" s="16">
        <f>LOOKUP(M85,'Tax and discount slab'!$M$4:$N$14)</f>
        <v>0.47</v>
      </c>
      <c r="T85" s="9">
        <f t="shared" si="8"/>
        <v>7370.2291608000005</v>
      </c>
      <c r="U85" s="9">
        <f>VLOOKUP(A85,'QTY &amp; shipping cost'!$A$1:$C$1038,3,FALSE)</f>
        <v>24.54</v>
      </c>
      <c r="V85" s="9">
        <f t="shared" si="9"/>
        <v>8335.6494792000012</v>
      </c>
    </row>
    <row r="86" spans="1:22" x14ac:dyDescent="0.3">
      <c r="A86" s="9" t="s">
        <v>178</v>
      </c>
      <c r="B86" s="8">
        <f>VLOOKUP($A86,'Order date customer name'!$A$1:$C$1038,2,FALSE)</f>
        <v>42604</v>
      </c>
      <c r="C86" s="8" t="str">
        <f>VLOOKUP($A86,'Order date customer name'!$A$1:$C$1038,3,FALSE)</f>
        <v>CALVIN MURPHY</v>
      </c>
      <c r="D86" s="9" t="str">
        <f>VLOOKUP($A86,'State and cust type'!$A$1:$C$1038,2,FALSE)</f>
        <v>New York</v>
      </c>
      <c r="E86" s="9" t="str">
        <f>VLOOKUP($A86,'State and cust type'!$A$1:$C$1038,3,FALSE)</f>
        <v>Home Office</v>
      </c>
      <c r="F86" s="9" t="str">
        <f>VLOOKUP($A86,'Account, order priority and cat'!$A$1:$D$1038,2,FALSE)</f>
        <v>EDWIN AGUILAR</v>
      </c>
      <c r="G86" s="9" t="str">
        <f>VLOOKUP($A86,'Account, order priority and cat'!$A$1:$D$1038,3,FALSE)</f>
        <v>Low</v>
      </c>
      <c r="H86" s="9" t="str">
        <f>VLOOKUP($A86,'Account, order priority and cat'!$A$1:$D$1038,4,FALSE)</f>
        <v>Office Supplies</v>
      </c>
      <c r="I86" s="14" t="str">
        <f>VLOOKUP($A86,'Cost and price details'!$A$1:$F$1038,Table!I$1,FALSE)</f>
        <v>Wrap Bag</v>
      </c>
      <c r="J86" s="14" t="str">
        <f>VLOOKUP($A86,'Cost and price details'!$A$1:$F$1038,Table!J$1,FALSE)</f>
        <v>Regular Air</v>
      </c>
      <c r="K86" s="14">
        <f>VLOOKUP($A86,'Cost and price details'!$A$1:$F$1038,Table!K$1,FALSE)</f>
        <v>42620</v>
      </c>
      <c r="L86" s="14">
        <f>VLOOKUP($A86,'Cost and price details'!$A$1:$F$1038,Table!L$1,FALSE)</f>
        <v>12.221</v>
      </c>
      <c r="M86" s="14">
        <f>VLOOKUP($A86,'Cost and price details'!$A$1:$F$1038,Table!M$1,FALSE)</f>
        <v>21.824000000000002</v>
      </c>
      <c r="N86" s="16">
        <f t="shared" si="5"/>
        <v>0.78577857785778593</v>
      </c>
      <c r="O86" s="16">
        <f>LOOKUP(M86,'Tax and discount slab'!$J$4:$K$14)</f>
        <v>0.15000000000000002</v>
      </c>
      <c r="P86" s="9">
        <f t="shared" si="6"/>
        <v>25.0976</v>
      </c>
      <c r="Q86" s="9">
        <f>VLOOKUP(A86,'QTY &amp; shipping cost'!$A$1:$C$1038,2,FALSE)</f>
        <v>41</v>
      </c>
      <c r="R86" s="9">
        <f t="shared" si="7"/>
        <v>1029.0016000000001</v>
      </c>
      <c r="S86" s="16">
        <f>LOOKUP(M86,'Tax and discount slab'!$M$4:$N$14)</f>
        <v>0.12000000000000001</v>
      </c>
      <c r="T86" s="9">
        <f t="shared" si="8"/>
        <v>123.48019200000002</v>
      </c>
      <c r="U86" s="9">
        <f>VLOOKUP(A86,'QTY &amp; shipping cost'!$A$1:$C$1038,3,FALSE)</f>
        <v>4.1499999999999995</v>
      </c>
      <c r="V86" s="9">
        <f t="shared" si="9"/>
        <v>909.67140800000004</v>
      </c>
    </row>
    <row r="87" spans="1:22" x14ac:dyDescent="0.3">
      <c r="A87" s="9" t="s">
        <v>179</v>
      </c>
      <c r="B87" s="8">
        <f>VLOOKUP($A87,'Order date customer name'!$A$1:$C$1038,2,FALSE)</f>
        <v>42629</v>
      </c>
      <c r="C87" s="8" t="str">
        <f>VLOOKUP($A87,'Order date customer name'!$A$1:$C$1038,3,FALSE)</f>
        <v>JAMES PRICE</v>
      </c>
      <c r="D87" s="9" t="str">
        <f>VLOOKUP($A87,'State and cust type'!$A$1:$C$1038,2,FALSE)</f>
        <v>New York</v>
      </c>
      <c r="E87" s="9" t="str">
        <f>VLOOKUP($A87,'State and cust type'!$A$1:$C$1038,3,FALSE)</f>
        <v>Small Business</v>
      </c>
      <c r="F87" s="9" t="str">
        <f>VLOOKUP($A87,'Account, order priority and cat'!$A$1:$D$1038,2,FALSE)</f>
        <v>EDDIE MURRAY</v>
      </c>
      <c r="G87" s="9" t="str">
        <f>VLOOKUP($A87,'Account, order priority and cat'!$A$1:$D$1038,3,FALSE)</f>
        <v>Medium</v>
      </c>
      <c r="H87" s="9" t="str">
        <f>VLOOKUP($A87,'Account, order priority and cat'!$A$1:$D$1038,4,FALSE)</f>
        <v>Office Supplies</v>
      </c>
      <c r="I87" s="14" t="str">
        <f>VLOOKUP($A87,'Cost and price details'!$A$1:$F$1038,Table!I$1,FALSE)</f>
        <v>Small Box</v>
      </c>
      <c r="J87" s="14" t="str">
        <f>VLOOKUP($A87,'Cost and price details'!$A$1:$F$1038,Table!J$1,FALSE)</f>
        <v>Regular Air</v>
      </c>
      <c r="K87" s="14">
        <f>VLOOKUP($A87,'Cost and price details'!$A$1:$F$1038,Table!K$1,FALSE)</f>
        <v>42638</v>
      </c>
      <c r="L87" s="14">
        <f>VLOOKUP($A87,'Cost and price details'!$A$1:$F$1038,Table!L$1,FALSE)</f>
        <v>5.8630000000000004</v>
      </c>
      <c r="M87" s="14">
        <f>VLOOKUP($A87,'Cost and price details'!$A$1:$F$1038,Table!M$1,FALSE)</f>
        <v>9.4600000000000009</v>
      </c>
      <c r="N87" s="16">
        <f t="shared" si="5"/>
        <v>0.61350844277673544</v>
      </c>
      <c r="O87" s="16">
        <f>LOOKUP(M87,'Tax and discount slab'!$J$4:$K$14)</f>
        <v>0.05</v>
      </c>
      <c r="P87" s="9">
        <f t="shared" si="6"/>
        <v>9.9330000000000016</v>
      </c>
      <c r="Q87" s="9">
        <f>VLOOKUP(A87,'QTY &amp; shipping cost'!$A$1:$C$1038,2,FALSE)</f>
        <v>4</v>
      </c>
      <c r="R87" s="9">
        <f t="shared" si="7"/>
        <v>39.732000000000006</v>
      </c>
      <c r="S87" s="16">
        <f>LOOKUP(M87,'Tax and discount slab'!$M$4:$N$14)</f>
        <v>0.02</v>
      </c>
      <c r="T87" s="9">
        <f t="shared" si="8"/>
        <v>0.79464000000000012</v>
      </c>
      <c r="U87" s="9">
        <f>VLOOKUP(A87,'QTY &amp; shipping cost'!$A$1:$C$1038,3,FALSE)</f>
        <v>6.24</v>
      </c>
      <c r="V87" s="9">
        <f t="shared" si="9"/>
        <v>45.177360000000007</v>
      </c>
    </row>
    <row r="88" spans="1:22" x14ac:dyDescent="0.3">
      <c r="A88" s="9" t="s">
        <v>180</v>
      </c>
      <c r="B88" s="8">
        <f>VLOOKUP($A88,'Order date customer name'!$A$1:$C$1038,2,FALSE)</f>
        <v>42629</v>
      </c>
      <c r="C88" s="8" t="str">
        <f>VLOOKUP($A88,'Order date customer name'!$A$1:$C$1038,3,FALSE)</f>
        <v>JAMES PRICE</v>
      </c>
      <c r="D88" s="9" t="str">
        <f>VLOOKUP($A88,'State and cust type'!$A$1:$C$1038,2,FALSE)</f>
        <v>New York</v>
      </c>
      <c r="E88" s="9" t="str">
        <f>VLOOKUP($A88,'State and cust type'!$A$1:$C$1038,3,FALSE)</f>
        <v>Small Business</v>
      </c>
      <c r="F88" s="9" t="str">
        <f>VLOOKUP($A88,'Account, order priority and cat'!$A$1:$D$1038,2,FALSE)</f>
        <v>EDDIE MURRAY</v>
      </c>
      <c r="G88" s="9" t="str">
        <f>VLOOKUP($A88,'Account, order priority and cat'!$A$1:$D$1038,3,FALSE)</f>
        <v>Medium</v>
      </c>
      <c r="H88" s="9" t="str">
        <f>VLOOKUP($A88,'Account, order priority and cat'!$A$1:$D$1038,4,FALSE)</f>
        <v>Office Supplies</v>
      </c>
      <c r="I88" s="14" t="str">
        <f>VLOOKUP($A88,'Cost and price details'!$A$1:$F$1038,Table!I$1,FALSE)</f>
        <v>Small Box</v>
      </c>
      <c r="J88" s="14" t="str">
        <f>VLOOKUP($A88,'Cost and price details'!$A$1:$F$1038,Table!J$1,FALSE)</f>
        <v>Regular Air</v>
      </c>
      <c r="K88" s="14">
        <f>VLOOKUP($A88,'Cost and price details'!$A$1:$F$1038,Table!K$1,FALSE)</f>
        <v>42637</v>
      </c>
      <c r="L88" s="14">
        <f>VLOOKUP($A88,'Cost and price details'!$A$1:$F$1038,Table!L$1,FALSE)</f>
        <v>74.503000000000014</v>
      </c>
      <c r="M88" s="14">
        <f>VLOOKUP($A88,'Cost and price details'!$A$1:$F$1038,Table!M$1,FALSE)</f>
        <v>181.72</v>
      </c>
      <c r="N88" s="16">
        <f t="shared" si="5"/>
        <v>1.4390964122250105</v>
      </c>
      <c r="O88" s="16">
        <f>LOOKUP(M88,'Tax and discount slab'!$J$4:$K$14)</f>
        <v>0.32000000000000006</v>
      </c>
      <c r="P88" s="9">
        <f t="shared" si="6"/>
        <v>239.87040000000002</v>
      </c>
      <c r="Q88" s="9">
        <f>VLOOKUP(A88,'QTY &amp; shipping cost'!$A$1:$C$1038,2,FALSE)</f>
        <v>12</v>
      </c>
      <c r="R88" s="9">
        <f t="shared" si="7"/>
        <v>2878.4448000000002</v>
      </c>
      <c r="S88" s="16">
        <f>LOOKUP(M88,'Tax and discount slab'!$M$4:$N$14)</f>
        <v>0.47</v>
      </c>
      <c r="T88" s="9">
        <f t="shared" si="8"/>
        <v>1352.869056</v>
      </c>
      <c r="U88" s="9">
        <f>VLOOKUP(A88,'QTY &amp; shipping cost'!$A$1:$C$1038,3,FALSE)</f>
        <v>20.04</v>
      </c>
      <c r="V88" s="9">
        <f t="shared" si="9"/>
        <v>1545.6157440000002</v>
      </c>
    </row>
    <row r="89" spans="1:22" x14ac:dyDescent="0.3">
      <c r="A89" s="9" t="s">
        <v>181</v>
      </c>
      <c r="B89" s="8">
        <f>VLOOKUP($A89,'Order date customer name'!$A$1:$C$1038,2,FALSE)</f>
        <v>42637</v>
      </c>
      <c r="C89" s="8" t="str">
        <f>VLOOKUP($A89,'Order date customer name'!$A$1:$C$1038,3,FALSE)</f>
        <v>RYAN WALKER</v>
      </c>
      <c r="D89" s="9" t="str">
        <f>VLOOKUP($A89,'State and cust type'!$A$1:$C$1038,2,FALSE)</f>
        <v>New York</v>
      </c>
      <c r="E89" s="9" t="str">
        <f>VLOOKUP($A89,'State and cust type'!$A$1:$C$1038,3,FALSE)</f>
        <v>Small Business</v>
      </c>
      <c r="F89" s="9" t="str">
        <f>VLOOKUP($A89,'Account, order priority and cat'!$A$1:$D$1038,2,FALSE)</f>
        <v>GREG BLACK</v>
      </c>
      <c r="G89" s="9" t="str">
        <f>VLOOKUP($A89,'Account, order priority and cat'!$A$1:$D$1038,3,FALSE)</f>
        <v>Medium</v>
      </c>
      <c r="H89" s="9" t="str">
        <f>VLOOKUP($A89,'Account, order priority and cat'!$A$1:$D$1038,4,FALSE)</f>
        <v>Office Supplies</v>
      </c>
      <c r="I89" s="14" t="str">
        <f>VLOOKUP($A89,'Cost and price details'!$A$1:$F$1038,Table!I$1,FALSE)</f>
        <v>Small Box</v>
      </c>
      <c r="J89" s="14" t="str">
        <f>VLOOKUP($A89,'Cost and price details'!$A$1:$F$1038,Table!J$1,FALSE)</f>
        <v>Regular Air</v>
      </c>
      <c r="K89" s="14">
        <f>VLOOKUP($A89,'Cost and price details'!$A$1:$F$1038,Table!K$1,FALSE)</f>
        <v>42646</v>
      </c>
      <c r="L89" s="14">
        <f>VLOOKUP($A89,'Cost and price details'!$A$1:$F$1038,Table!L$1,FALSE)</f>
        <v>15.268000000000002</v>
      </c>
      <c r="M89" s="14">
        <f>VLOOKUP($A89,'Cost and price details'!$A$1:$F$1038,Table!M$1,FALSE)</f>
        <v>24.618000000000002</v>
      </c>
      <c r="N89" s="16">
        <f t="shared" si="5"/>
        <v>0.61239193083573473</v>
      </c>
      <c r="O89" s="16">
        <f>LOOKUP(M89,'Tax and discount slab'!$J$4:$K$14)</f>
        <v>0.15000000000000002</v>
      </c>
      <c r="P89" s="9">
        <f t="shared" si="6"/>
        <v>28.310700000000001</v>
      </c>
      <c r="Q89" s="9">
        <f>VLOOKUP(A89,'QTY &amp; shipping cost'!$A$1:$C$1038,2,FALSE)</f>
        <v>36</v>
      </c>
      <c r="R89" s="9">
        <f t="shared" si="7"/>
        <v>1019.1852</v>
      </c>
      <c r="S89" s="16">
        <f>LOOKUP(M89,'Tax and discount slab'!$M$4:$N$14)</f>
        <v>0.12000000000000001</v>
      </c>
      <c r="T89" s="9">
        <f t="shared" si="8"/>
        <v>122.30222400000001</v>
      </c>
      <c r="U89" s="9">
        <f>VLOOKUP(A89,'QTY &amp; shipping cost'!$A$1:$C$1038,3,FALSE)</f>
        <v>15.15</v>
      </c>
      <c r="V89" s="9">
        <f t="shared" si="9"/>
        <v>912.03297599999996</v>
      </c>
    </row>
    <row r="90" spans="1:22" x14ac:dyDescent="0.3">
      <c r="A90" s="9" t="s">
        <v>183</v>
      </c>
      <c r="B90" s="8">
        <f>VLOOKUP($A90,'Order date customer name'!$A$1:$C$1038,2,FALSE)</f>
        <v>42637</v>
      </c>
      <c r="C90" s="8" t="str">
        <f>VLOOKUP($A90,'Order date customer name'!$A$1:$C$1038,3,FALSE)</f>
        <v>RYAN WALKER</v>
      </c>
      <c r="D90" s="9" t="str">
        <f>VLOOKUP($A90,'State and cust type'!$A$1:$C$1038,2,FALSE)</f>
        <v>New York</v>
      </c>
      <c r="E90" s="9" t="str">
        <f>VLOOKUP($A90,'State and cust type'!$A$1:$C$1038,3,FALSE)</f>
        <v>Small Business</v>
      </c>
      <c r="F90" s="9" t="str">
        <f>VLOOKUP($A90,'Account, order priority and cat'!$A$1:$D$1038,2,FALSE)</f>
        <v>GREG BLACK</v>
      </c>
      <c r="G90" s="9" t="str">
        <f>VLOOKUP($A90,'Account, order priority and cat'!$A$1:$D$1038,3,FALSE)</f>
        <v>Medium</v>
      </c>
      <c r="H90" s="9" t="str">
        <f>VLOOKUP($A90,'Account, order priority and cat'!$A$1:$D$1038,4,FALSE)</f>
        <v>Technology</v>
      </c>
      <c r="I90" s="14" t="str">
        <f>VLOOKUP($A90,'Cost and price details'!$A$1:$F$1038,Table!I$1,FALSE)</f>
        <v>Small Box</v>
      </c>
      <c r="J90" s="14" t="str">
        <f>VLOOKUP($A90,'Cost and price details'!$A$1:$F$1038,Table!J$1,FALSE)</f>
        <v>Express Air</v>
      </c>
      <c r="K90" s="14">
        <f>VLOOKUP($A90,'Cost and price details'!$A$1:$F$1038,Table!K$1,FALSE)</f>
        <v>42645</v>
      </c>
      <c r="L90" s="14">
        <f>VLOOKUP($A90,'Cost and price details'!$A$1:$F$1038,Table!L$1,FALSE)</f>
        <v>16.170000000000002</v>
      </c>
      <c r="M90" s="14">
        <f>VLOOKUP($A90,'Cost and price details'!$A$1:$F$1038,Table!M$1,FALSE)</f>
        <v>32.989000000000004</v>
      </c>
      <c r="N90" s="16">
        <f t="shared" si="5"/>
        <v>1.0401360544217688</v>
      </c>
      <c r="O90" s="16">
        <f>LOOKUP(M90,'Tax and discount slab'!$J$4:$K$14)</f>
        <v>0.2</v>
      </c>
      <c r="P90" s="9">
        <f t="shared" si="6"/>
        <v>39.586800000000004</v>
      </c>
      <c r="Q90" s="9">
        <f>VLOOKUP(A90,'QTY &amp; shipping cost'!$A$1:$C$1038,2,FALSE)</f>
        <v>38</v>
      </c>
      <c r="R90" s="9">
        <f t="shared" si="7"/>
        <v>1504.2984000000001</v>
      </c>
      <c r="S90" s="16">
        <f>LOOKUP(M90,'Tax and discount slab'!$M$4:$N$14)</f>
        <v>0.17</v>
      </c>
      <c r="T90" s="9">
        <f t="shared" si="8"/>
        <v>255.73072800000003</v>
      </c>
      <c r="U90" s="9">
        <f>VLOOKUP(A90,'QTY &amp; shipping cost'!$A$1:$C$1038,3,FALSE)</f>
        <v>5.55</v>
      </c>
      <c r="V90" s="9">
        <f t="shared" si="9"/>
        <v>1254.1176720000001</v>
      </c>
    </row>
    <row r="91" spans="1:22" x14ac:dyDescent="0.3">
      <c r="A91" s="9" t="s">
        <v>184</v>
      </c>
      <c r="B91" s="8">
        <f>VLOOKUP($A91,'Order date customer name'!$A$1:$C$1038,2,FALSE)</f>
        <v>42668</v>
      </c>
      <c r="C91" s="8" t="str">
        <f>VLOOKUP($A91,'Order date customer name'!$A$1:$C$1038,3,FALSE)</f>
        <v>CHARLIE GOMEZ</v>
      </c>
      <c r="D91" s="9" t="str">
        <f>VLOOKUP($A91,'State and cust type'!$A$1:$C$1038,2,FALSE)</f>
        <v>Illinois</v>
      </c>
      <c r="E91" s="9" t="str">
        <f>VLOOKUP($A91,'State and cust type'!$A$1:$C$1038,3,FALSE)</f>
        <v>Home Office</v>
      </c>
      <c r="F91" s="9" t="str">
        <f>VLOOKUP($A91,'Account, order priority and cat'!$A$1:$D$1038,2,FALSE)</f>
        <v>COREY MILLS</v>
      </c>
      <c r="G91" s="9" t="str">
        <f>VLOOKUP($A91,'Account, order priority and cat'!$A$1:$D$1038,3,FALSE)</f>
        <v>Medium</v>
      </c>
      <c r="H91" s="9" t="str">
        <f>VLOOKUP($A91,'Account, order priority and cat'!$A$1:$D$1038,4,FALSE)</f>
        <v>Technology</v>
      </c>
      <c r="I91" s="14" t="str">
        <f>VLOOKUP($A91,'Cost and price details'!$A$1:$F$1038,Table!I$1,FALSE)</f>
        <v>Small Box</v>
      </c>
      <c r="J91" s="14" t="str">
        <f>VLOOKUP($A91,'Cost and price details'!$A$1:$F$1038,Table!J$1,FALSE)</f>
        <v>Regular Air</v>
      </c>
      <c r="K91" s="14">
        <f>VLOOKUP($A91,'Cost and price details'!$A$1:$F$1038,Table!K$1,FALSE)</f>
        <v>42676</v>
      </c>
      <c r="L91" s="14">
        <f>VLOOKUP($A91,'Cost and price details'!$A$1:$F$1038,Table!L$1,FALSE)</f>
        <v>59.972000000000008</v>
      </c>
      <c r="M91" s="14">
        <f>VLOOKUP($A91,'Cost and price details'!$A$1:$F$1038,Table!M$1,FALSE)</f>
        <v>111.06700000000001</v>
      </c>
      <c r="N91" s="16">
        <f t="shared" si="5"/>
        <v>0.85198092443140117</v>
      </c>
      <c r="O91" s="16">
        <f>LOOKUP(M91,'Tax and discount slab'!$J$4:$K$14)</f>
        <v>0.32000000000000006</v>
      </c>
      <c r="P91" s="9">
        <f t="shared" si="6"/>
        <v>146.60844000000003</v>
      </c>
      <c r="Q91" s="9">
        <f>VLOOKUP(A91,'QTY &amp; shipping cost'!$A$1:$C$1038,2,FALSE)</f>
        <v>31</v>
      </c>
      <c r="R91" s="9">
        <f t="shared" si="7"/>
        <v>4544.861640000001</v>
      </c>
      <c r="S91" s="16">
        <f>LOOKUP(M91,'Tax and discount slab'!$M$4:$N$14)</f>
        <v>0.47</v>
      </c>
      <c r="T91" s="9">
        <f t="shared" si="8"/>
        <v>2136.0849708000005</v>
      </c>
      <c r="U91" s="9">
        <f>VLOOKUP(A91,'QTY &amp; shipping cost'!$A$1:$C$1038,3,FALSE)</f>
        <v>7.2299999999999995</v>
      </c>
      <c r="V91" s="9">
        <f t="shared" si="9"/>
        <v>2416.0066692000005</v>
      </c>
    </row>
    <row r="92" spans="1:22" x14ac:dyDescent="0.3">
      <c r="A92" s="9" t="s">
        <v>185</v>
      </c>
      <c r="B92" s="8">
        <f>VLOOKUP($A92,'Order date customer name'!$A$1:$C$1038,2,FALSE)</f>
        <v>42668</v>
      </c>
      <c r="C92" s="8" t="str">
        <f>VLOOKUP($A92,'Order date customer name'!$A$1:$C$1038,3,FALSE)</f>
        <v>CHARLIE GOMEZ</v>
      </c>
      <c r="D92" s="9" t="str">
        <f>VLOOKUP($A92,'State and cust type'!$A$1:$C$1038,2,FALSE)</f>
        <v>Illinois</v>
      </c>
      <c r="E92" s="9" t="str">
        <f>VLOOKUP($A92,'State and cust type'!$A$1:$C$1038,3,FALSE)</f>
        <v>Home Office</v>
      </c>
      <c r="F92" s="9" t="str">
        <f>VLOOKUP($A92,'Account, order priority and cat'!$A$1:$D$1038,2,FALSE)</f>
        <v>COREY MILLS</v>
      </c>
      <c r="G92" s="9" t="str">
        <f>VLOOKUP($A92,'Account, order priority and cat'!$A$1:$D$1038,3,FALSE)</f>
        <v>Medium</v>
      </c>
      <c r="H92" s="9" t="str">
        <f>VLOOKUP($A92,'Account, order priority and cat'!$A$1:$D$1038,4,FALSE)</f>
        <v>Office Supplies</v>
      </c>
      <c r="I92" s="14" t="str">
        <f>VLOOKUP($A92,'Cost and price details'!$A$1:$F$1038,Table!I$1,FALSE)</f>
        <v>Wrap Bag</v>
      </c>
      <c r="J92" s="14" t="str">
        <f>VLOOKUP($A92,'Cost and price details'!$A$1:$F$1038,Table!J$1,FALSE)</f>
        <v>Regular Air</v>
      </c>
      <c r="K92" s="14">
        <f>VLOOKUP($A92,'Cost and price details'!$A$1:$F$1038,Table!K$1,FALSE)</f>
        <v>42675</v>
      </c>
      <c r="L92" s="14">
        <f>VLOOKUP($A92,'Cost and price details'!$A$1:$F$1038,Table!L$1,FALSE)</f>
        <v>2.8490000000000002</v>
      </c>
      <c r="M92" s="14">
        <f>VLOOKUP($A92,'Cost and price details'!$A$1:$F$1038,Table!M$1,FALSE)</f>
        <v>4.3780000000000001</v>
      </c>
      <c r="N92" s="16">
        <f t="shared" si="5"/>
        <v>0.53667953667953661</v>
      </c>
      <c r="O92" s="16">
        <f>LOOKUP(M92,'Tax and discount slab'!$J$4:$K$14)</f>
        <v>0.05</v>
      </c>
      <c r="P92" s="9">
        <f t="shared" si="6"/>
        <v>4.5969000000000007</v>
      </c>
      <c r="Q92" s="9">
        <f>VLOOKUP(A92,'QTY &amp; shipping cost'!$A$1:$C$1038,2,FALSE)</f>
        <v>6</v>
      </c>
      <c r="R92" s="9">
        <f t="shared" si="7"/>
        <v>27.581400000000002</v>
      </c>
      <c r="S92" s="16">
        <f>LOOKUP(M92,'Tax and discount slab'!$M$4:$N$14)</f>
        <v>0.02</v>
      </c>
      <c r="T92" s="9">
        <f t="shared" si="8"/>
        <v>0.55162800000000001</v>
      </c>
      <c r="U92" s="9">
        <f>VLOOKUP(A92,'QTY &amp; shipping cost'!$A$1:$C$1038,3,FALSE)</f>
        <v>3.02</v>
      </c>
      <c r="V92" s="9">
        <f t="shared" si="9"/>
        <v>30.049772000000001</v>
      </c>
    </row>
    <row r="93" spans="1:22" x14ac:dyDescent="0.3">
      <c r="A93" s="9" t="s">
        <v>186</v>
      </c>
      <c r="B93" s="8">
        <f>VLOOKUP($A93,'Order date customer name'!$A$1:$C$1038,2,FALSE)</f>
        <v>42710</v>
      </c>
      <c r="C93" s="8" t="str">
        <f>VLOOKUP($A93,'Order date customer name'!$A$1:$C$1038,3,FALSE)</f>
        <v>JOE HANSEN</v>
      </c>
      <c r="D93" s="9" t="str">
        <f>VLOOKUP($A93,'State and cust type'!$A$1:$C$1038,2,FALSE)</f>
        <v>New York</v>
      </c>
      <c r="E93" s="9" t="str">
        <f>VLOOKUP($A93,'State and cust type'!$A$1:$C$1038,3,FALSE)</f>
        <v>Small Business</v>
      </c>
      <c r="F93" s="9" t="str">
        <f>VLOOKUP($A93,'Account, order priority and cat'!$A$1:$D$1038,2,FALSE)</f>
        <v>BRYAN JENKINS</v>
      </c>
      <c r="G93" s="9" t="str">
        <f>VLOOKUP($A93,'Account, order priority and cat'!$A$1:$D$1038,3,FALSE)</f>
        <v>Low</v>
      </c>
      <c r="H93" s="9" t="str">
        <f>VLOOKUP($A93,'Account, order priority and cat'!$A$1:$D$1038,4,FALSE)</f>
        <v>Office Supplies</v>
      </c>
      <c r="I93" s="14" t="str">
        <f>VLOOKUP($A93,'Cost and price details'!$A$1:$F$1038,Table!I$1,FALSE)</f>
        <v>Small Box</v>
      </c>
      <c r="J93" s="14" t="str">
        <f>VLOOKUP($A93,'Cost and price details'!$A$1:$F$1038,Table!J$1,FALSE)</f>
        <v>Regular Air</v>
      </c>
      <c r="K93" s="14">
        <f>VLOOKUP($A93,'Cost and price details'!$A$1:$F$1038,Table!K$1,FALSE)</f>
        <v>42724</v>
      </c>
      <c r="L93" s="14">
        <f>VLOOKUP($A93,'Cost and price details'!$A$1:$F$1038,Table!L$1,FALSE)</f>
        <v>5.0490000000000004</v>
      </c>
      <c r="M93" s="14">
        <f>VLOOKUP($A93,'Cost and price details'!$A$1:$F$1038,Table!M$1,FALSE)</f>
        <v>8.0080000000000009</v>
      </c>
      <c r="N93" s="16">
        <f t="shared" si="5"/>
        <v>0.58605664488017439</v>
      </c>
      <c r="O93" s="16">
        <f>LOOKUP(M93,'Tax and discount slab'!$J$4:$K$14)</f>
        <v>0.05</v>
      </c>
      <c r="P93" s="9">
        <f t="shared" si="6"/>
        <v>8.4084000000000021</v>
      </c>
      <c r="Q93" s="9">
        <f>VLOOKUP(A93,'QTY &amp; shipping cost'!$A$1:$C$1038,2,FALSE)</f>
        <v>20</v>
      </c>
      <c r="R93" s="9">
        <f t="shared" si="7"/>
        <v>168.16800000000003</v>
      </c>
      <c r="S93" s="16">
        <f>LOOKUP(M93,'Tax and discount slab'!$M$4:$N$14)</f>
        <v>0.02</v>
      </c>
      <c r="T93" s="9">
        <f t="shared" si="8"/>
        <v>3.3633600000000006</v>
      </c>
      <c r="U93" s="9">
        <f>VLOOKUP(A93,'QTY &amp; shipping cost'!$A$1:$C$1038,3,FALSE)</f>
        <v>11.200000000000001</v>
      </c>
      <c r="V93" s="9">
        <f t="shared" si="9"/>
        <v>176.00464000000002</v>
      </c>
    </row>
    <row r="94" spans="1:22" x14ac:dyDescent="0.3">
      <c r="A94" s="9" t="s">
        <v>189</v>
      </c>
      <c r="B94" s="8">
        <f>VLOOKUP($A94,'Order date customer name'!$A$1:$C$1038,2,FALSE)</f>
        <v>42710</v>
      </c>
      <c r="C94" s="8" t="str">
        <f>VLOOKUP($A94,'Order date customer name'!$A$1:$C$1038,3,FALSE)</f>
        <v>JOE HANSEN</v>
      </c>
      <c r="D94" s="9" t="str">
        <f>VLOOKUP($A94,'State and cust type'!$A$1:$C$1038,2,FALSE)</f>
        <v>New York</v>
      </c>
      <c r="E94" s="9" t="str">
        <f>VLOOKUP($A94,'State and cust type'!$A$1:$C$1038,3,FALSE)</f>
        <v>Small Business</v>
      </c>
      <c r="F94" s="9" t="str">
        <f>VLOOKUP($A94,'Account, order priority and cat'!$A$1:$D$1038,2,FALSE)</f>
        <v>BRYAN JENKINS</v>
      </c>
      <c r="G94" s="9" t="str">
        <f>VLOOKUP($A94,'Account, order priority and cat'!$A$1:$D$1038,3,FALSE)</f>
        <v>Low</v>
      </c>
      <c r="H94" s="9" t="str">
        <f>VLOOKUP($A94,'Account, order priority and cat'!$A$1:$D$1038,4,FALSE)</f>
        <v>Office Supplies</v>
      </c>
      <c r="I94" s="14" t="str">
        <f>VLOOKUP($A94,'Cost and price details'!$A$1:$F$1038,Table!I$1,FALSE)</f>
        <v>Wrap Bag</v>
      </c>
      <c r="J94" s="14" t="str">
        <f>VLOOKUP($A94,'Cost and price details'!$A$1:$F$1038,Table!J$1,FALSE)</f>
        <v>Regular Air</v>
      </c>
      <c r="K94" s="14">
        <f>VLOOKUP($A94,'Cost and price details'!$A$1:$F$1038,Table!K$1,FALSE)</f>
        <v>42721</v>
      </c>
      <c r="L94" s="14">
        <f>VLOOKUP($A94,'Cost and price details'!$A$1:$F$1038,Table!L$1,FALSE)</f>
        <v>0.78100000000000003</v>
      </c>
      <c r="M94" s="14">
        <f>VLOOKUP($A94,'Cost and price details'!$A$1:$F$1038,Table!M$1,FALSE)</f>
        <v>1.254</v>
      </c>
      <c r="N94" s="16">
        <f t="shared" si="5"/>
        <v>0.60563380281690138</v>
      </c>
      <c r="O94" s="16">
        <f>LOOKUP(M94,'Tax and discount slab'!$J$4:$K$14)</f>
        <v>0.05</v>
      </c>
      <c r="P94" s="9">
        <f t="shared" si="6"/>
        <v>1.3167</v>
      </c>
      <c r="Q94" s="9">
        <f>VLOOKUP(A94,'QTY &amp; shipping cost'!$A$1:$C$1038,2,FALSE)</f>
        <v>30</v>
      </c>
      <c r="R94" s="9">
        <f t="shared" si="7"/>
        <v>39.500999999999998</v>
      </c>
      <c r="S94" s="16">
        <f>LOOKUP(M94,'Tax and discount slab'!$M$4:$N$14)</f>
        <v>0.02</v>
      </c>
      <c r="T94" s="9">
        <f t="shared" si="8"/>
        <v>0.79001999999999994</v>
      </c>
      <c r="U94" s="9">
        <f>VLOOKUP(A94,'QTY &amp; shipping cost'!$A$1:$C$1038,3,FALSE)</f>
        <v>0.75</v>
      </c>
      <c r="V94" s="9">
        <f t="shared" si="9"/>
        <v>39.460979999999999</v>
      </c>
    </row>
    <row r="95" spans="1:22" x14ac:dyDescent="0.3">
      <c r="A95" s="9" t="s">
        <v>190</v>
      </c>
      <c r="B95" s="8">
        <f>VLOOKUP($A95,'Order date customer name'!$A$1:$C$1038,2,FALSE)</f>
        <v>41314</v>
      </c>
      <c r="C95" s="8" t="str">
        <f>VLOOKUP($A95,'Order date customer name'!$A$1:$C$1038,3,FALSE)</f>
        <v>CHARLIE GOMEZ</v>
      </c>
      <c r="D95" s="9" t="str">
        <f>VLOOKUP($A95,'State and cust type'!$A$1:$C$1038,2,FALSE)</f>
        <v>Illinois</v>
      </c>
      <c r="E95" s="9" t="str">
        <f>VLOOKUP($A95,'State and cust type'!$A$1:$C$1038,3,FALSE)</f>
        <v>Home Office</v>
      </c>
      <c r="F95" s="9" t="str">
        <f>VLOOKUP($A95,'Account, order priority and cat'!$A$1:$D$1038,2,FALSE)</f>
        <v>COREY MILLS</v>
      </c>
      <c r="G95" s="9" t="str">
        <f>VLOOKUP($A95,'Account, order priority and cat'!$A$1:$D$1038,3,FALSE)</f>
        <v>High</v>
      </c>
      <c r="H95" s="9" t="str">
        <f>VLOOKUP($A95,'Account, order priority and cat'!$A$1:$D$1038,4,FALSE)</f>
        <v>Office Supplies</v>
      </c>
      <c r="I95" s="14" t="str">
        <f>VLOOKUP($A95,'Cost and price details'!$A$1:$F$1038,Table!I$1,FALSE)</f>
        <v>Small Box</v>
      </c>
      <c r="J95" s="14" t="str">
        <f>VLOOKUP($A95,'Cost and price details'!$A$1:$F$1038,Table!J$1,FALSE)</f>
        <v>Regular Air</v>
      </c>
      <c r="K95" s="14">
        <f>VLOOKUP($A95,'Cost and price details'!$A$1:$F$1038,Table!K$1,FALSE)</f>
        <v>41322</v>
      </c>
      <c r="L95" s="14">
        <f>VLOOKUP($A95,'Cost and price details'!$A$1:$F$1038,Table!L$1,FALSE)</f>
        <v>3.8720000000000003</v>
      </c>
      <c r="M95" s="14">
        <f>VLOOKUP($A95,'Cost and price details'!$A$1:$F$1038,Table!M$1,FALSE)</f>
        <v>6.1380000000000008</v>
      </c>
      <c r="N95" s="16">
        <f t="shared" si="5"/>
        <v>0.58522727272727282</v>
      </c>
      <c r="O95" s="16">
        <f>LOOKUP(M95,'Tax and discount slab'!$J$4:$K$14)</f>
        <v>0.05</v>
      </c>
      <c r="P95" s="9">
        <f t="shared" si="6"/>
        <v>6.4449000000000014</v>
      </c>
      <c r="Q95" s="9">
        <f>VLOOKUP(A95,'QTY &amp; shipping cost'!$A$1:$C$1038,2,FALSE)</f>
        <v>31</v>
      </c>
      <c r="R95" s="9">
        <f t="shared" si="7"/>
        <v>199.79190000000006</v>
      </c>
      <c r="S95" s="16">
        <f>LOOKUP(M95,'Tax and discount slab'!$M$4:$N$14)</f>
        <v>0.02</v>
      </c>
      <c r="T95" s="9">
        <f t="shared" si="8"/>
        <v>3.9958380000000013</v>
      </c>
      <c r="U95" s="9">
        <f>VLOOKUP(A95,'QTY &amp; shipping cost'!$A$1:$C$1038,3,FALSE)</f>
        <v>3.04</v>
      </c>
      <c r="V95" s="9">
        <f t="shared" si="9"/>
        <v>198.83606200000006</v>
      </c>
    </row>
    <row r="96" spans="1:22" x14ac:dyDescent="0.3">
      <c r="A96" s="9" t="s">
        <v>191</v>
      </c>
      <c r="B96" s="8">
        <f>VLOOKUP($A96,'Order date customer name'!$A$1:$C$1038,2,FALSE)</f>
        <v>41314</v>
      </c>
      <c r="C96" s="8" t="str">
        <f>VLOOKUP($A96,'Order date customer name'!$A$1:$C$1038,3,FALSE)</f>
        <v>EDDIE FREEMAN</v>
      </c>
      <c r="D96" s="9" t="str">
        <f>VLOOKUP($A96,'State and cust type'!$A$1:$C$1038,2,FALSE)</f>
        <v>Illinois</v>
      </c>
      <c r="E96" s="9" t="str">
        <f>VLOOKUP($A96,'State and cust type'!$A$1:$C$1038,3,FALSE)</f>
        <v>Home Office</v>
      </c>
      <c r="F96" s="9" t="str">
        <f>VLOOKUP($A96,'Account, order priority and cat'!$A$1:$D$1038,2,FALSE)</f>
        <v>MANUEL BARNES</v>
      </c>
      <c r="G96" s="9" t="str">
        <f>VLOOKUP($A96,'Account, order priority and cat'!$A$1:$D$1038,3,FALSE)</f>
        <v>High</v>
      </c>
      <c r="H96" s="9" t="str">
        <f>VLOOKUP($A96,'Account, order priority and cat'!$A$1:$D$1038,4,FALSE)</f>
        <v>Office Supplies</v>
      </c>
      <c r="I96" s="14" t="str">
        <f>VLOOKUP($A96,'Cost and price details'!$A$1:$F$1038,Table!I$1,FALSE)</f>
        <v>Wrap Bag</v>
      </c>
      <c r="J96" s="14" t="str">
        <f>VLOOKUP($A96,'Cost and price details'!$A$1:$F$1038,Table!J$1,FALSE)</f>
        <v>Regular Air</v>
      </c>
      <c r="K96" s="14">
        <f>VLOOKUP($A96,'Cost and price details'!$A$1:$F$1038,Table!K$1,FALSE)</f>
        <v>41322</v>
      </c>
      <c r="L96" s="14">
        <f>VLOOKUP($A96,'Cost and price details'!$A$1:$F$1038,Table!L$1,FALSE)</f>
        <v>2.6290000000000004</v>
      </c>
      <c r="M96" s="14">
        <f>VLOOKUP($A96,'Cost and price details'!$A$1:$F$1038,Table!M$1,FALSE)</f>
        <v>4.6859999999999999</v>
      </c>
      <c r="N96" s="16">
        <f t="shared" si="5"/>
        <v>0.78242677824267748</v>
      </c>
      <c r="O96" s="16">
        <f>LOOKUP(M96,'Tax and discount slab'!$J$4:$K$14)</f>
        <v>0.05</v>
      </c>
      <c r="P96" s="9">
        <f t="shared" si="6"/>
        <v>4.9203000000000001</v>
      </c>
      <c r="Q96" s="9">
        <f>VLOOKUP(A96,'QTY &amp; shipping cost'!$A$1:$C$1038,2,FALSE)</f>
        <v>31</v>
      </c>
      <c r="R96" s="9">
        <f t="shared" si="7"/>
        <v>152.52930000000001</v>
      </c>
      <c r="S96" s="16">
        <f>LOOKUP(M96,'Tax and discount slab'!$M$4:$N$14)</f>
        <v>0.02</v>
      </c>
      <c r="T96" s="9">
        <f t="shared" si="8"/>
        <v>3.050586</v>
      </c>
      <c r="U96" s="9">
        <f>VLOOKUP(A96,'QTY &amp; shipping cost'!$A$1:$C$1038,3,FALSE)</f>
        <v>1.25</v>
      </c>
      <c r="V96" s="9">
        <f t="shared" si="9"/>
        <v>150.728714</v>
      </c>
    </row>
    <row r="97" spans="1:22" x14ac:dyDescent="0.3">
      <c r="A97" s="9" t="s">
        <v>193</v>
      </c>
      <c r="B97" s="8">
        <f>VLOOKUP($A97,'Order date customer name'!$A$1:$C$1038,2,FALSE)</f>
        <v>41315</v>
      </c>
      <c r="C97" s="8" t="str">
        <f>VLOOKUP($A97,'Order date customer name'!$A$1:$C$1038,3,FALSE)</f>
        <v>JERRY GOMEZ</v>
      </c>
      <c r="D97" s="9" t="str">
        <f>VLOOKUP($A97,'State and cust type'!$A$1:$C$1038,2,FALSE)</f>
        <v>New York</v>
      </c>
      <c r="E97" s="9" t="str">
        <f>VLOOKUP($A97,'State and cust type'!$A$1:$C$1038,3,FALSE)</f>
        <v>Corporate</v>
      </c>
      <c r="F97" s="9" t="str">
        <f>VLOOKUP($A97,'Account, order priority and cat'!$A$1:$D$1038,2,FALSE)</f>
        <v>BOBBY CHAVEZ</v>
      </c>
      <c r="G97" s="9" t="str">
        <f>VLOOKUP($A97,'Account, order priority and cat'!$A$1:$D$1038,3,FALSE)</f>
        <v>Critical</v>
      </c>
      <c r="H97" s="9" t="str">
        <f>VLOOKUP($A97,'Account, order priority and cat'!$A$1:$D$1038,4,FALSE)</f>
        <v>Office Supplies</v>
      </c>
      <c r="I97" s="14" t="str">
        <f>VLOOKUP($A97,'Cost and price details'!$A$1:$F$1038,Table!I$1,FALSE)</f>
        <v>Wrap Bag</v>
      </c>
      <c r="J97" s="14" t="str">
        <f>VLOOKUP($A97,'Cost and price details'!$A$1:$F$1038,Table!J$1,FALSE)</f>
        <v>Express Air</v>
      </c>
      <c r="K97" s="14">
        <f>VLOOKUP($A97,'Cost and price details'!$A$1:$F$1038,Table!K$1,FALSE)</f>
        <v>41324</v>
      </c>
      <c r="L97" s="14">
        <f>VLOOKUP($A97,'Cost and price details'!$A$1:$F$1038,Table!L$1,FALSE)</f>
        <v>2.6510000000000002</v>
      </c>
      <c r="M97" s="14">
        <f>VLOOKUP($A97,'Cost and price details'!$A$1:$F$1038,Table!M$1,FALSE)</f>
        <v>4.0810000000000004</v>
      </c>
      <c r="N97" s="16">
        <f t="shared" si="5"/>
        <v>0.53941908713692943</v>
      </c>
      <c r="O97" s="16">
        <f>LOOKUP(M97,'Tax and discount slab'!$J$4:$K$14)</f>
        <v>0.05</v>
      </c>
      <c r="P97" s="9">
        <f t="shared" si="6"/>
        <v>4.2850500000000009</v>
      </c>
      <c r="Q97" s="9">
        <f>VLOOKUP(A97,'QTY &amp; shipping cost'!$A$1:$C$1038,2,FALSE)</f>
        <v>44</v>
      </c>
      <c r="R97" s="9">
        <f t="shared" si="7"/>
        <v>188.54220000000004</v>
      </c>
      <c r="S97" s="16">
        <f>LOOKUP(M97,'Tax and discount slab'!$M$4:$N$14)</f>
        <v>0.02</v>
      </c>
      <c r="T97" s="9">
        <f t="shared" si="8"/>
        <v>3.7708440000000008</v>
      </c>
      <c r="U97" s="9">
        <f>VLOOKUP(A97,'QTY &amp; shipping cost'!$A$1:$C$1038,3,FALSE)</f>
        <v>1.98</v>
      </c>
      <c r="V97" s="9">
        <f t="shared" si="9"/>
        <v>186.75135600000002</v>
      </c>
    </row>
    <row r="98" spans="1:22" x14ac:dyDescent="0.3">
      <c r="A98" s="9" t="s">
        <v>196</v>
      </c>
      <c r="B98" s="8">
        <f>VLOOKUP($A98,'Order date customer name'!$A$1:$C$1038,2,FALSE)</f>
        <v>41316</v>
      </c>
      <c r="C98" s="8" t="str">
        <f>VLOOKUP($A98,'Order date customer name'!$A$1:$C$1038,3,FALSE)</f>
        <v>JOE RILEY</v>
      </c>
      <c r="D98" s="9" t="str">
        <f>VLOOKUP($A98,'State and cust type'!$A$1:$C$1038,2,FALSE)</f>
        <v>Illinois</v>
      </c>
      <c r="E98" s="9" t="str">
        <f>VLOOKUP($A98,'State and cust type'!$A$1:$C$1038,3,FALSE)</f>
        <v>Home Office</v>
      </c>
      <c r="F98" s="9" t="str">
        <f>VLOOKUP($A98,'Account, order priority and cat'!$A$1:$D$1038,2,FALSE)</f>
        <v>COREY MILLS</v>
      </c>
      <c r="G98" s="9" t="str">
        <f>VLOOKUP($A98,'Account, order priority and cat'!$A$1:$D$1038,3,FALSE)</f>
        <v>High</v>
      </c>
      <c r="H98" s="9" t="str">
        <f>VLOOKUP($A98,'Account, order priority and cat'!$A$1:$D$1038,4,FALSE)</f>
        <v>Technology</v>
      </c>
      <c r="I98" s="14" t="str">
        <f>VLOOKUP($A98,'Cost and price details'!$A$1:$F$1038,Table!I$1,FALSE)</f>
        <v>Jumbo Drum</v>
      </c>
      <c r="J98" s="14" t="str">
        <f>VLOOKUP($A98,'Cost and price details'!$A$1:$F$1038,Table!J$1,FALSE)</f>
        <v>Delivery Truck</v>
      </c>
      <c r="K98" s="14">
        <f>VLOOKUP($A98,'Cost and price details'!$A$1:$F$1038,Table!K$1,FALSE)</f>
        <v>41325</v>
      </c>
      <c r="L98" s="14">
        <f>VLOOKUP($A98,'Cost and price details'!$A$1:$F$1038,Table!L$1,FALSE)</f>
        <v>82.5</v>
      </c>
      <c r="M98" s="14">
        <f>VLOOKUP($A98,'Cost and price details'!$A$1:$F$1038,Table!M$1,FALSE)</f>
        <v>133.06700000000001</v>
      </c>
      <c r="N98" s="16">
        <f t="shared" si="5"/>
        <v>0.61293333333333344</v>
      </c>
      <c r="O98" s="16">
        <f>LOOKUP(M98,'Tax and discount slab'!$J$4:$K$14)</f>
        <v>0.32000000000000006</v>
      </c>
      <c r="P98" s="9">
        <f t="shared" si="6"/>
        <v>175.64844000000002</v>
      </c>
      <c r="Q98" s="9">
        <f>VLOOKUP(A98,'QTY &amp; shipping cost'!$A$1:$C$1038,2,FALSE)</f>
        <v>8</v>
      </c>
      <c r="R98" s="9">
        <f t="shared" si="7"/>
        <v>1405.1875200000002</v>
      </c>
      <c r="S98" s="16">
        <f>LOOKUP(M98,'Tax and discount slab'!$M$4:$N$14)</f>
        <v>0.47</v>
      </c>
      <c r="T98" s="9">
        <f t="shared" si="8"/>
        <v>660.43813440000008</v>
      </c>
      <c r="U98" s="9">
        <f>VLOOKUP(A98,'QTY &amp; shipping cost'!$A$1:$C$1038,3,FALSE)</f>
        <v>26.35</v>
      </c>
      <c r="V98" s="9">
        <f t="shared" si="9"/>
        <v>771.09938560000012</v>
      </c>
    </row>
    <row r="99" spans="1:22" x14ac:dyDescent="0.3">
      <c r="A99" s="9" t="s">
        <v>198</v>
      </c>
      <c r="B99" s="8">
        <f>VLOOKUP($A99,'Order date customer name'!$A$1:$C$1038,2,FALSE)</f>
        <v>41317</v>
      </c>
      <c r="C99" s="8" t="str">
        <f>VLOOKUP($A99,'Order date customer name'!$A$1:$C$1038,3,FALSE)</f>
        <v>RONALD GONZALES</v>
      </c>
      <c r="D99" s="9" t="str">
        <f>VLOOKUP($A99,'State and cust type'!$A$1:$C$1038,2,FALSE)</f>
        <v>New York</v>
      </c>
      <c r="E99" s="9" t="str">
        <f>VLOOKUP($A99,'State and cust type'!$A$1:$C$1038,3,FALSE)</f>
        <v>Consumer</v>
      </c>
      <c r="F99" s="9" t="str">
        <f>VLOOKUP($A99,'Account, order priority and cat'!$A$1:$D$1038,2,FALSE)</f>
        <v>BRYAN JENKINS</v>
      </c>
      <c r="G99" s="9" t="str">
        <f>VLOOKUP($A99,'Account, order priority and cat'!$A$1:$D$1038,3,FALSE)</f>
        <v>Critical</v>
      </c>
      <c r="H99" s="9" t="str">
        <f>VLOOKUP($A99,'Account, order priority and cat'!$A$1:$D$1038,4,FALSE)</f>
        <v>Office Supplies</v>
      </c>
      <c r="I99" s="14" t="str">
        <f>VLOOKUP($A99,'Cost and price details'!$A$1:$F$1038,Table!I$1,FALSE)</f>
        <v>Wrap Bag</v>
      </c>
      <c r="J99" s="14" t="str">
        <f>VLOOKUP($A99,'Cost and price details'!$A$1:$F$1038,Table!J$1,FALSE)</f>
        <v>Regular Air</v>
      </c>
      <c r="K99" s="14">
        <f>VLOOKUP($A99,'Cost and price details'!$A$1:$F$1038,Table!K$1,FALSE)</f>
        <v>41325</v>
      </c>
      <c r="L99" s="14">
        <f>VLOOKUP($A99,'Cost and price details'!$A$1:$F$1038,Table!L$1,FALSE)</f>
        <v>0.9900000000000001</v>
      </c>
      <c r="M99" s="14">
        <f>VLOOKUP($A99,'Cost and price details'!$A$1:$F$1038,Table!M$1,FALSE)</f>
        <v>2.3100000000000005</v>
      </c>
      <c r="N99" s="16">
        <f t="shared" si="5"/>
        <v>1.3333333333333335</v>
      </c>
      <c r="O99" s="16">
        <f>LOOKUP(M99,'Tax and discount slab'!$J$4:$K$14)</f>
        <v>0.05</v>
      </c>
      <c r="P99" s="9">
        <f t="shared" si="6"/>
        <v>2.4255000000000004</v>
      </c>
      <c r="Q99" s="9">
        <f>VLOOKUP(A99,'QTY &amp; shipping cost'!$A$1:$C$1038,2,FALSE)</f>
        <v>19</v>
      </c>
      <c r="R99" s="9">
        <f t="shared" si="7"/>
        <v>46.084500000000006</v>
      </c>
      <c r="S99" s="16">
        <f>LOOKUP(M99,'Tax and discount slab'!$M$4:$N$14)</f>
        <v>0.02</v>
      </c>
      <c r="T99" s="9">
        <f t="shared" si="8"/>
        <v>0.92169000000000012</v>
      </c>
      <c r="U99" s="9">
        <f>VLOOKUP(A99,'QTY &amp; shipping cost'!$A$1:$C$1038,3,FALSE)</f>
        <v>0.75</v>
      </c>
      <c r="V99" s="9">
        <f t="shared" si="9"/>
        <v>45.912810000000007</v>
      </c>
    </row>
    <row r="100" spans="1:22" x14ac:dyDescent="0.3">
      <c r="A100" s="9" t="s">
        <v>200</v>
      </c>
      <c r="B100" s="8">
        <f>VLOOKUP($A100,'Order date customer name'!$A$1:$C$1038,2,FALSE)</f>
        <v>41318</v>
      </c>
      <c r="C100" s="8" t="str">
        <f>VLOOKUP($A100,'Order date customer name'!$A$1:$C$1038,3,FALSE)</f>
        <v>CALVIN MURPHY</v>
      </c>
      <c r="D100" s="9" t="str">
        <f>VLOOKUP($A100,'State and cust type'!$A$1:$C$1038,2,FALSE)</f>
        <v>New York</v>
      </c>
      <c r="E100" s="9" t="str">
        <f>VLOOKUP($A100,'State and cust type'!$A$1:$C$1038,3,FALSE)</f>
        <v>Home Office</v>
      </c>
      <c r="F100" s="9" t="str">
        <f>VLOOKUP($A100,'Account, order priority and cat'!$A$1:$D$1038,2,FALSE)</f>
        <v>EDWIN AGUILAR</v>
      </c>
      <c r="G100" s="9" t="str">
        <f>VLOOKUP($A100,'Account, order priority and cat'!$A$1:$D$1038,3,FALSE)</f>
        <v>Medium</v>
      </c>
      <c r="H100" s="9" t="str">
        <f>VLOOKUP($A100,'Account, order priority and cat'!$A$1:$D$1038,4,FALSE)</f>
        <v>Office Supplies</v>
      </c>
      <c r="I100" s="14" t="str">
        <f>VLOOKUP($A100,'Cost and price details'!$A$1:$F$1038,Table!I$1,FALSE)</f>
        <v>Small Box</v>
      </c>
      <c r="J100" s="14" t="str">
        <f>VLOOKUP($A100,'Cost and price details'!$A$1:$F$1038,Table!J$1,FALSE)</f>
        <v>Regular Air</v>
      </c>
      <c r="K100" s="14">
        <f>VLOOKUP($A100,'Cost and price details'!$A$1:$F$1038,Table!K$1,FALSE)</f>
        <v>41326</v>
      </c>
      <c r="L100" s="14">
        <f>VLOOKUP($A100,'Cost and price details'!$A$1:$F$1038,Table!L$1,FALSE)</f>
        <v>1.3089999999999999</v>
      </c>
      <c r="M100" s="14">
        <f>VLOOKUP($A100,'Cost and price details'!$A$1:$F$1038,Table!M$1,FALSE)</f>
        <v>2.1779999999999999</v>
      </c>
      <c r="N100" s="16">
        <f t="shared" si="5"/>
        <v>0.66386554621848737</v>
      </c>
      <c r="O100" s="16">
        <f>LOOKUP(M100,'Tax and discount slab'!$J$4:$K$14)</f>
        <v>0.05</v>
      </c>
      <c r="P100" s="9">
        <f t="shared" si="6"/>
        <v>2.2869000000000002</v>
      </c>
      <c r="Q100" s="9">
        <f>VLOOKUP(A100,'QTY &amp; shipping cost'!$A$1:$C$1038,2,FALSE)</f>
        <v>5</v>
      </c>
      <c r="R100" s="9">
        <f t="shared" si="7"/>
        <v>11.4345</v>
      </c>
      <c r="S100" s="16">
        <f>LOOKUP(M100,'Tax and discount slab'!$M$4:$N$14)</f>
        <v>0.02</v>
      </c>
      <c r="T100" s="9">
        <f t="shared" si="8"/>
        <v>0.22869</v>
      </c>
      <c r="U100" s="9">
        <f>VLOOKUP(A100,'QTY &amp; shipping cost'!$A$1:$C$1038,3,FALSE)</f>
        <v>4.8199999999999994</v>
      </c>
      <c r="V100" s="9">
        <f t="shared" si="9"/>
        <v>16.02581</v>
      </c>
    </row>
    <row r="101" spans="1:22" x14ac:dyDescent="0.3">
      <c r="A101" s="9" t="s">
        <v>201</v>
      </c>
      <c r="B101" s="8">
        <f>VLOOKUP($A101,'Order date customer name'!$A$1:$C$1038,2,FALSE)</f>
        <v>41320</v>
      </c>
      <c r="C101" s="8" t="str">
        <f>VLOOKUP($A101,'Order date customer name'!$A$1:$C$1038,3,FALSE)</f>
        <v>TROY NELSON</v>
      </c>
      <c r="D101" s="9" t="str">
        <f>VLOOKUP($A101,'State and cust type'!$A$1:$C$1038,2,FALSE)</f>
        <v>Illinois</v>
      </c>
      <c r="E101" s="9" t="str">
        <f>VLOOKUP($A101,'State and cust type'!$A$1:$C$1038,3,FALSE)</f>
        <v>Home Office</v>
      </c>
      <c r="F101" s="9" t="str">
        <f>VLOOKUP($A101,'Account, order priority and cat'!$A$1:$D$1038,2,FALSE)</f>
        <v>COREY MILLS</v>
      </c>
      <c r="G101" s="9" t="str">
        <f>VLOOKUP($A101,'Account, order priority and cat'!$A$1:$D$1038,3,FALSE)</f>
        <v>Low</v>
      </c>
      <c r="H101" s="9" t="str">
        <f>VLOOKUP($A101,'Account, order priority and cat'!$A$1:$D$1038,4,FALSE)</f>
        <v>Office Supplies</v>
      </c>
      <c r="I101" s="14" t="str">
        <f>VLOOKUP($A101,'Cost and price details'!$A$1:$F$1038,Table!I$1,FALSE)</f>
        <v>Wrap Bag</v>
      </c>
      <c r="J101" s="14" t="str">
        <f>VLOOKUP($A101,'Cost and price details'!$A$1:$F$1038,Table!J$1,FALSE)</f>
        <v>Regular Air</v>
      </c>
      <c r="K101" s="14">
        <f>VLOOKUP($A101,'Cost and price details'!$A$1:$F$1038,Table!K$1,FALSE)</f>
        <v>41332</v>
      </c>
      <c r="L101" s="14">
        <f>VLOOKUP($A101,'Cost and price details'!$A$1:$F$1038,Table!L$1,FALSE)</f>
        <v>1.1990000000000003</v>
      </c>
      <c r="M101" s="14">
        <f>VLOOKUP($A101,'Cost and price details'!$A$1:$F$1038,Table!M$1,FALSE)</f>
        <v>2.8600000000000003</v>
      </c>
      <c r="N101" s="16">
        <f t="shared" si="5"/>
        <v>1.3853211009174309</v>
      </c>
      <c r="O101" s="16">
        <f>LOOKUP(M101,'Tax and discount slab'!$J$4:$K$14)</f>
        <v>0.05</v>
      </c>
      <c r="P101" s="9">
        <f t="shared" si="6"/>
        <v>3.0030000000000006</v>
      </c>
      <c r="Q101" s="9">
        <f>VLOOKUP(A101,'QTY &amp; shipping cost'!$A$1:$C$1038,2,FALSE)</f>
        <v>49</v>
      </c>
      <c r="R101" s="9">
        <f t="shared" si="7"/>
        <v>147.14700000000002</v>
      </c>
      <c r="S101" s="16">
        <f>LOOKUP(M101,'Tax and discount slab'!$M$4:$N$14)</f>
        <v>0.02</v>
      </c>
      <c r="T101" s="9">
        <f t="shared" si="8"/>
        <v>2.9429400000000006</v>
      </c>
      <c r="U101" s="9">
        <f>VLOOKUP(A101,'QTY &amp; shipping cost'!$A$1:$C$1038,3,FALSE)</f>
        <v>2.4499999999999997</v>
      </c>
      <c r="V101" s="9">
        <f t="shared" si="9"/>
        <v>146.65406000000002</v>
      </c>
    </row>
    <row r="102" spans="1:22" x14ac:dyDescent="0.3">
      <c r="A102" s="9" t="s">
        <v>203</v>
      </c>
      <c r="B102" s="8">
        <f>VLOOKUP($A102,'Order date customer name'!$A$1:$C$1038,2,FALSE)</f>
        <v>41321</v>
      </c>
      <c r="C102" s="8" t="str">
        <f>VLOOKUP($A102,'Order date customer name'!$A$1:$C$1038,3,FALSE)</f>
        <v>BARRY JACKSON</v>
      </c>
      <c r="D102" s="9" t="str">
        <f>VLOOKUP($A102,'State and cust type'!$A$1:$C$1038,2,FALSE)</f>
        <v>New York</v>
      </c>
      <c r="E102" s="9" t="str">
        <f>VLOOKUP($A102,'State and cust type'!$A$1:$C$1038,3,FALSE)</f>
        <v>Corporate</v>
      </c>
      <c r="F102" s="9" t="str">
        <f>VLOOKUP($A102,'Account, order priority and cat'!$A$1:$D$1038,2,FALSE)</f>
        <v>TONY PERRY</v>
      </c>
      <c r="G102" s="9" t="str">
        <f>VLOOKUP($A102,'Account, order priority and cat'!$A$1:$D$1038,3,FALSE)</f>
        <v>Critical</v>
      </c>
      <c r="H102" s="9" t="str">
        <f>VLOOKUP($A102,'Account, order priority and cat'!$A$1:$D$1038,4,FALSE)</f>
        <v>Office Supplies</v>
      </c>
      <c r="I102" s="14" t="str">
        <f>VLOOKUP($A102,'Cost and price details'!$A$1:$F$1038,Table!I$1,FALSE)</f>
        <v>Small Box</v>
      </c>
      <c r="J102" s="14" t="str">
        <f>VLOOKUP($A102,'Cost and price details'!$A$1:$F$1038,Table!J$1,FALSE)</f>
        <v>Regular Air</v>
      </c>
      <c r="K102" s="14">
        <f>VLOOKUP($A102,'Cost and price details'!$A$1:$F$1038,Table!K$1,FALSE)</f>
        <v>41330</v>
      </c>
      <c r="L102" s="14">
        <f>VLOOKUP($A102,'Cost and price details'!$A$1:$F$1038,Table!L$1,FALSE)</f>
        <v>109.32900000000001</v>
      </c>
      <c r="M102" s="14">
        <f>VLOOKUP($A102,'Cost and price details'!$A$1:$F$1038,Table!M$1,FALSE)</f>
        <v>179.22300000000001</v>
      </c>
      <c r="N102" s="16">
        <f t="shared" si="5"/>
        <v>0.63929972834289162</v>
      </c>
      <c r="O102" s="16">
        <f>LOOKUP(M102,'Tax and discount slab'!$J$4:$K$14)</f>
        <v>0.32000000000000006</v>
      </c>
      <c r="P102" s="9">
        <f t="shared" si="6"/>
        <v>236.57436000000004</v>
      </c>
      <c r="Q102" s="9">
        <f>VLOOKUP(A102,'QTY &amp; shipping cost'!$A$1:$C$1038,2,FALSE)</f>
        <v>34</v>
      </c>
      <c r="R102" s="9">
        <f t="shared" si="7"/>
        <v>8043.5282400000015</v>
      </c>
      <c r="S102" s="16">
        <f>LOOKUP(M102,'Tax and discount slab'!$M$4:$N$14)</f>
        <v>0.47</v>
      </c>
      <c r="T102" s="9">
        <f t="shared" si="8"/>
        <v>3780.4582728000005</v>
      </c>
      <c r="U102" s="9">
        <f>VLOOKUP(A102,'QTY &amp; shipping cost'!$A$1:$C$1038,3,FALSE)</f>
        <v>20.04</v>
      </c>
      <c r="V102" s="9">
        <f t="shared" si="9"/>
        <v>4283.1099672000009</v>
      </c>
    </row>
    <row r="103" spans="1:22" x14ac:dyDescent="0.3">
      <c r="A103" s="9" t="s">
        <v>205</v>
      </c>
      <c r="B103" s="8">
        <f>VLOOKUP($A103,'Order date customer name'!$A$1:$C$1038,2,FALSE)</f>
        <v>41323</v>
      </c>
      <c r="C103" s="8" t="str">
        <f>VLOOKUP($A103,'Order date customer name'!$A$1:$C$1038,3,FALSE)</f>
        <v>VICTOR LOPEZ</v>
      </c>
      <c r="D103" s="9" t="str">
        <f>VLOOKUP($A103,'State and cust type'!$A$1:$C$1038,2,FALSE)</f>
        <v>New York</v>
      </c>
      <c r="E103" s="9" t="str">
        <f>VLOOKUP($A103,'State and cust type'!$A$1:$C$1038,3,FALSE)</f>
        <v>Consumer</v>
      </c>
      <c r="F103" s="9" t="str">
        <f>VLOOKUP($A103,'Account, order priority and cat'!$A$1:$D$1038,2,FALSE)</f>
        <v>TONY PERRY</v>
      </c>
      <c r="G103" s="9" t="str">
        <f>VLOOKUP($A103,'Account, order priority and cat'!$A$1:$D$1038,3,FALSE)</f>
        <v>Critical</v>
      </c>
      <c r="H103" s="9" t="str">
        <f>VLOOKUP($A103,'Account, order priority and cat'!$A$1:$D$1038,4,FALSE)</f>
        <v>Office Supplies</v>
      </c>
      <c r="I103" s="14" t="str">
        <f>VLOOKUP($A103,'Cost and price details'!$A$1:$F$1038,Table!I$1,FALSE)</f>
        <v>Wrap Bag</v>
      </c>
      <c r="J103" s="14" t="str">
        <f>VLOOKUP($A103,'Cost and price details'!$A$1:$F$1038,Table!J$1,FALSE)</f>
        <v>Regular Air</v>
      </c>
      <c r="K103" s="14">
        <f>VLOOKUP($A103,'Cost and price details'!$A$1:$F$1038,Table!K$1,FALSE)</f>
        <v>41332</v>
      </c>
      <c r="L103" s="14">
        <f>VLOOKUP($A103,'Cost and price details'!$A$1:$F$1038,Table!L$1,FALSE)</f>
        <v>1.1990000000000003</v>
      </c>
      <c r="M103" s="14">
        <f>VLOOKUP($A103,'Cost and price details'!$A$1:$F$1038,Table!M$1,FALSE)</f>
        <v>1.8480000000000001</v>
      </c>
      <c r="N103" s="16">
        <f t="shared" si="5"/>
        <v>0.54128440366972452</v>
      </c>
      <c r="O103" s="16">
        <f>LOOKUP(M103,'Tax and discount slab'!$J$4:$K$14)</f>
        <v>0.05</v>
      </c>
      <c r="P103" s="9">
        <f t="shared" si="6"/>
        <v>1.9404000000000001</v>
      </c>
      <c r="Q103" s="9">
        <f>VLOOKUP(A103,'QTY &amp; shipping cost'!$A$1:$C$1038,2,FALSE)</f>
        <v>35</v>
      </c>
      <c r="R103" s="9">
        <f t="shared" si="7"/>
        <v>67.914000000000001</v>
      </c>
      <c r="S103" s="16">
        <f>LOOKUP(M103,'Tax and discount slab'!$M$4:$N$14)</f>
        <v>0.02</v>
      </c>
      <c r="T103" s="9">
        <f t="shared" si="8"/>
        <v>1.3582800000000002</v>
      </c>
      <c r="U103" s="9">
        <f>VLOOKUP(A103,'QTY &amp; shipping cost'!$A$1:$C$1038,3,FALSE)</f>
        <v>1.05</v>
      </c>
      <c r="V103" s="9">
        <f t="shared" si="9"/>
        <v>67.605720000000005</v>
      </c>
    </row>
    <row r="104" spans="1:22" x14ac:dyDescent="0.3">
      <c r="A104" s="9" t="s">
        <v>207</v>
      </c>
      <c r="B104" s="8">
        <f>VLOOKUP($A104,'Order date customer name'!$A$1:$C$1038,2,FALSE)</f>
        <v>41325</v>
      </c>
      <c r="C104" s="8" t="str">
        <f>VLOOKUP($A104,'Order date customer name'!$A$1:$C$1038,3,FALSE)</f>
        <v>FRANKLIN AGUILAR</v>
      </c>
      <c r="D104" s="9" t="str">
        <f>VLOOKUP($A104,'State and cust type'!$A$1:$C$1038,2,FALSE)</f>
        <v>New York</v>
      </c>
      <c r="E104" s="9" t="str">
        <f>VLOOKUP($A104,'State and cust type'!$A$1:$C$1038,3,FALSE)</f>
        <v>Small Business</v>
      </c>
      <c r="F104" s="9" t="str">
        <f>VLOOKUP($A104,'Account, order priority and cat'!$A$1:$D$1038,2,FALSE)</f>
        <v>BOBBY CHAVEZ</v>
      </c>
      <c r="G104" s="9" t="str">
        <f>VLOOKUP($A104,'Account, order priority and cat'!$A$1:$D$1038,3,FALSE)</f>
        <v>Not Specified</v>
      </c>
      <c r="H104" s="9" t="str">
        <f>VLOOKUP($A104,'Account, order priority and cat'!$A$1:$D$1038,4,FALSE)</f>
        <v>Office Supplies</v>
      </c>
      <c r="I104" s="14" t="str">
        <f>VLOOKUP($A104,'Cost and price details'!$A$1:$F$1038,Table!I$1,FALSE)</f>
        <v>Small Box</v>
      </c>
      <c r="J104" s="14" t="str">
        <f>VLOOKUP($A104,'Cost and price details'!$A$1:$F$1038,Table!J$1,FALSE)</f>
        <v>Regular Air</v>
      </c>
      <c r="K104" s="14">
        <f>VLOOKUP($A104,'Cost and price details'!$A$1:$F$1038,Table!K$1,FALSE)</f>
        <v>41333</v>
      </c>
      <c r="L104" s="14">
        <f>VLOOKUP($A104,'Cost and price details'!$A$1:$F$1038,Table!L$1,FALSE)</f>
        <v>59.719000000000001</v>
      </c>
      <c r="M104" s="14">
        <f>VLOOKUP($A104,'Cost and price details'!$A$1:$F$1038,Table!M$1,FALSE)</f>
        <v>99.528000000000006</v>
      </c>
      <c r="N104" s="16">
        <f t="shared" si="5"/>
        <v>0.66660526800515751</v>
      </c>
      <c r="O104" s="16">
        <f>LOOKUP(M104,'Tax and discount slab'!$J$4:$K$14)</f>
        <v>0.32000000000000006</v>
      </c>
      <c r="P104" s="9">
        <f t="shared" si="6"/>
        <v>131.37696000000003</v>
      </c>
      <c r="Q104" s="9">
        <f>VLOOKUP(A104,'QTY &amp; shipping cost'!$A$1:$C$1038,2,FALSE)</f>
        <v>10</v>
      </c>
      <c r="R104" s="9">
        <f t="shared" si="7"/>
        <v>1313.7696000000003</v>
      </c>
      <c r="S104" s="16">
        <f>LOOKUP(M104,'Tax and discount slab'!$M$4:$N$14)</f>
        <v>0.47</v>
      </c>
      <c r="T104" s="9">
        <f t="shared" si="8"/>
        <v>617.47171200000014</v>
      </c>
      <c r="U104" s="9">
        <f>VLOOKUP(A104,'QTY &amp; shipping cost'!$A$1:$C$1038,3,FALSE)</f>
        <v>20.04</v>
      </c>
      <c r="V104" s="9">
        <f t="shared" si="9"/>
        <v>716.33788800000013</v>
      </c>
    </row>
    <row r="105" spans="1:22" x14ac:dyDescent="0.3">
      <c r="A105" s="9" t="s">
        <v>209</v>
      </c>
      <c r="B105" s="8">
        <f>VLOOKUP($A105,'Order date customer name'!$A$1:$C$1038,2,FALSE)</f>
        <v>41326</v>
      </c>
      <c r="C105" s="8" t="str">
        <f>VLOOKUP($A105,'Order date customer name'!$A$1:$C$1038,3,FALSE)</f>
        <v>BENJAMIN RAMOS</v>
      </c>
      <c r="D105" s="9" t="str">
        <f>VLOOKUP($A105,'State and cust type'!$A$1:$C$1038,2,FALSE)</f>
        <v>New York</v>
      </c>
      <c r="E105" s="9" t="str">
        <f>VLOOKUP($A105,'State and cust type'!$A$1:$C$1038,3,FALSE)</f>
        <v>Corporate</v>
      </c>
      <c r="F105" s="9" t="str">
        <f>VLOOKUP($A105,'Account, order priority and cat'!$A$1:$D$1038,2,FALSE)</f>
        <v>VINCENT JORDAN</v>
      </c>
      <c r="G105" s="9" t="str">
        <f>VLOOKUP($A105,'Account, order priority and cat'!$A$1:$D$1038,3,FALSE)</f>
        <v>Not Specified</v>
      </c>
      <c r="H105" s="9" t="str">
        <f>VLOOKUP($A105,'Account, order priority and cat'!$A$1:$D$1038,4,FALSE)</f>
        <v>Office Supplies</v>
      </c>
      <c r="I105" s="14" t="str">
        <f>VLOOKUP($A105,'Cost and price details'!$A$1:$F$1038,Table!I$1,FALSE)</f>
        <v>Small Box</v>
      </c>
      <c r="J105" s="14" t="str">
        <f>VLOOKUP($A105,'Cost and price details'!$A$1:$F$1038,Table!J$1,FALSE)</f>
        <v>Regular Air</v>
      </c>
      <c r="K105" s="14">
        <f>VLOOKUP($A105,'Cost and price details'!$A$1:$F$1038,Table!K$1,FALSE)</f>
        <v>41333</v>
      </c>
      <c r="L105" s="14">
        <f>VLOOKUP($A105,'Cost and price details'!$A$1:$F$1038,Table!L$1,FALSE)</f>
        <v>5.8630000000000004</v>
      </c>
      <c r="M105" s="14">
        <f>VLOOKUP($A105,'Cost and price details'!$A$1:$F$1038,Table!M$1,FALSE)</f>
        <v>9.4600000000000009</v>
      </c>
      <c r="N105" s="16">
        <f t="shared" si="5"/>
        <v>0.61350844277673544</v>
      </c>
      <c r="O105" s="16">
        <f>LOOKUP(M105,'Tax and discount slab'!$J$4:$K$14)</f>
        <v>0.05</v>
      </c>
      <c r="P105" s="9">
        <f t="shared" si="6"/>
        <v>9.9330000000000016</v>
      </c>
      <c r="Q105" s="9">
        <f>VLOOKUP(A105,'QTY &amp; shipping cost'!$A$1:$C$1038,2,FALSE)</f>
        <v>50</v>
      </c>
      <c r="R105" s="9">
        <f t="shared" si="7"/>
        <v>496.65000000000009</v>
      </c>
      <c r="S105" s="16">
        <f>LOOKUP(M105,'Tax and discount slab'!$M$4:$N$14)</f>
        <v>0.02</v>
      </c>
      <c r="T105" s="9">
        <f t="shared" si="8"/>
        <v>9.9330000000000016</v>
      </c>
      <c r="U105" s="9">
        <f>VLOOKUP(A105,'QTY &amp; shipping cost'!$A$1:$C$1038,3,FALSE)</f>
        <v>6.24</v>
      </c>
      <c r="V105" s="9">
        <f t="shared" si="9"/>
        <v>492.95700000000011</v>
      </c>
    </row>
    <row r="106" spans="1:22" x14ac:dyDescent="0.3">
      <c r="A106" s="9" t="s">
        <v>211</v>
      </c>
      <c r="B106" s="8">
        <f>VLOOKUP($A106,'Order date customer name'!$A$1:$C$1038,2,FALSE)</f>
        <v>41327</v>
      </c>
      <c r="C106" s="8" t="str">
        <f>VLOOKUP($A106,'Order date customer name'!$A$1:$C$1038,3,FALSE)</f>
        <v>JEFFREY OWENS</v>
      </c>
      <c r="D106" s="9" t="str">
        <f>VLOOKUP($A106,'State and cust type'!$A$1:$C$1038,2,FALSE)</f>
        <v>New York</v>
      </c>
      <c r="E106" s="9" t="str">
        <f>VLOOKUP($A106,'State and cust type'!$A$1:$C$1038,3,FALSE)</f>
        <v>Corporate</v>
      </c>
      <c r="F106" s="9" t="str">
        <f>VLOOKUP($A106,'Account, order priority and cat'!$A$1:$D$1038,2,FALSE)</f>
        <v>GREG BLACK</v>
      </c>
      <c r="G106" s="9" t="str">
        <f>VLOOKUP($A106,'Account, order priority and cat'!$A$1:$D$1038,3,FALSE)</f>
        <v>Medium</v>
      </c>
      <c r="H106" s="9" t="str">
        <f>VLOOKUP($A106,'Account, order priority and cat'!$A$1:$D$1038,4,FALSE)</f>
        <v>Office Supplies</v>
      </c>
      <c r="I106" s="14" t="str">
        <f>VLOOKUP($A106,'Cost and price details'!$A$1:$F$1038,Table!I$1,FALSE)</f>
        <v>Wrap Bag</v>
      </c>
      <c r="J106" s="14" t="str">
        <f>VLOOKUP($A106,'Cost and price details'!$A$1:$F$1038,Table!J$1,FALSE)</f>
        <v>Regular Air</v>
      </c>
      <c r="K106" s="14">
        <f>VLOOKUP($A106,'Cost and price details'!$A$1:$F$1038,Table!K$1,FALSE)</f>
        <v>41335</v>
      </c>
      <c r="L106" s="14">
        <f>VLOOKUP($A106,'Cost and price details'!$A$1:$F$1038,Table!L$1,FALSE)</f>
        <v>0.95700000000000007</v>
      </c>
      <c r="M106" s="14">
        <f>VLOOKUP($A106,'Cost and price details'!$A$1:$F$1038,Table!M$1,FALSE)</f>
        <v>1.9910000000000003</v>
      </c>
      <c r="N106" s="16">
        <f t="shared" si="5"/>
        <v>1.0804597701149428</v>
      </c>
      <c r="O106" s="16">
        <f>LOOKUP(M106,'Tax and discount slab'!$J$4:$K$14)</f>
        <v>0.05</v>
      </c>
      <c r="P106" s="9">
        <f t="shared" si="6"/>
        <v>2.0905500000000004</v>
      </c>
      <c r="Q106" s="9">
        <f>VLOOKUP(A106,'QTY &amp; shipping cost'!$A$1:$C$1038,2,FALSE)</f>
        <v>43</v>
      </c>
      <c r="R106" s="9">
        <f t="shared" si="7"/>
        <v>89.893650000000008</v>
      </c>
      <c r="S106" s="16">
        <f>LOOKUP(M106,'Tax and discount slab'!$M$4:$N$14)</f>
        <v>0.02</v>
      </c>
      <c r="T106" s="9">
        <f t="shared" si="8"/>
        <v>1.7978730000000003</v>
      </c>
      <c r="U106" s="9">
        <f>VLOOKUP(A106,'QTY &amp; shipping cost'!$A$1:$C$1038,3,FALSE)</f>
        <v>0.8</v>
      </c>
      <c r="V106" s="9">
        <f t="shared" si="9"/>
        <v>88.89577700000001</v>
      </c>
    </row>
    <row r="107" spans="1:22" x14ac:dyDescent="0.3">
      <c r="A107" s="9" t="s">
        <v>212</v>
      </c>
      <c r="B107" s="8">
        <f>VLOOKUP($A107,'Order date customer name'!$A$1:$C$1038,2,FALSE)</f>
        <v>41328</v>
      </c>
      <c r="C107" s="8" t="str">
        <f>VLOOKUP($A107,'Order date customer name'!$A$1:$C$1038,3,FALSE)</f>
        <v>BRIAN WRIGHT</v>
      </c>
      <c r="D107" s="9" t="str">
        <f>VLOOKUP($A107,'State and cust type'!$A$1:$C$1038,2,FALSE)</f>
        <v>Illinois</v>
      </c>
      <c r="E107" s="9" t="str">
        <f>VLOOKUP($A107,'State and cust type'!$A$1:$C$1038,3,FALSE)</f>
        <v>Corporate</v>
      </c>
      <c r="F107" s="9" t="str">
        <f>VLOOKUP($A107,'Account, order priority and cat'!$A$1:$D$1038,2,FALSE)</f>
        <v>MANUEL BARNES</v>
      </c>
      <c r="G107" s="9" t="str">
        <f>VLOOKUP($A107,'Account, order priority and cat'!$A$1:$D$1038,3,FALSE)</f>
        <v>Medium</v>
      </c>
      <c r="H107" s="9" t="str">
        <f>VLOOKUP($A107,'Account, order priority and cat'!$A$1:$D$1038,4,FALSE)</f>
        <v>Office Supplies</v>
      </c>
      <c r="I107" s="14" t="str">
        <f>VLOOKUP($A107,'Cost and price details'!$A$1:$F$1038,Table!I$1,FALSE)</f>
        <v>Small Box</v>
      </c>
      <c r="J107" s="14" t="str">
        <f>VLOOKUP($A107,'Cost and price details'!$A$1:$F$1038,Table!J$1,FALSE)</f>
        <v>Regular Air</v>
      </c>
      <c r="K107" s="14">
        <f>VLOOKUP($A107,'Cost and price details'!$A$1:$F$1038,Table!K$1,FALSE)</f>
        <v>41337</v>
      </c>
      <c r="L107" s="14">
        <f>VLOOKUP($A107,'Cost and price details'!$A$1:$F$1038,Table!L$1,FALSE)</f>
        <v>5.3790000000000004</v>
      </c>
      <c r="M107" s="14">
        <f>VLOOKUP($A107,'Cost and price details'!$A$1:$F$1038,Table!M$1,FALSE)</f>
        <v>8.4039999999999999</v>
      </c>
      <c r="N107" s="16">
        <f t="shared" si="5"/>
        <v>0.5623721881390592</v>
      </c>
      <c r="O107" s="16">
        <f>LOOKUP(M107,'Tax and discount slab'!$J$4:$K$14)</f>
        <v>0.05</v>
      </c>
      <c r="P107" s="9">
        <f t="shared" si="6"/>
        <v>8.8242000000000012</v>
      </c>
      <c r="Q107" s="9">
        <f>VLOOKUP(A107,'QTY &amp; shipping cost'!$A$1:$C$1038,2,FALSE)</f>
        <v>20</v>
      </c>
      <c r="R107" s="9">
        <f t="shared" si="7"/>
        <v>176.48400000000004</v>
      </c>
      <c r="S107" s="16">
        <f>LOOKUP(M107,'Tax and discount slab'!$M$4:$N$14)</f>
        <v>0.02</v>
      </c>
      <c r="T107" s="9">
        <f t="shared" si="8"/>
        <v>3.5296800000000008</v>
      </c>
      <c r="U107" s="9">
        <f>VLOOKUP(A107,'QTY &amp; shipping cost'!$A$1:$C$1038,3,FALSE)</f>
        <v>1.44</v>
      </c>
      <c r="V107" s="9">
        <f t="shared" si="9"/>
        <v>174.39432000000002</v>
      </c>
    </row>
    <row r="108" spans="1:22" x14ac:dyDescent="0.3">
      <c r="A108" s="9" t="s">
        <v>214</v>
      </c>
      <c r="B108" s="8">
        <f>VLOOKUP($A108,'Order date customer name'!$A$1:$C$1038,2,FALSE)</f>
        <v>41328</v>
      </c>
      <c r="C108" s="8" t="str">
        <f>VLOOKUP($A108,'Order date customer name'!$A$1:$C$1038,3,FALSE)</f>
        <v>JIMMY DANIELS</v>
      </c>
      <c r="D108" s="9" t="str">
        <f>VLOOKUP($A108,'State and cust type'!$A$1:$C$1038,2,FALSE)</f>
        <v>New York</v>
      </c>
      <c r="E108" s="9" t="str">
        <f>VLOOKUP($A108,'State and cust type'!$A$1:$C$1038,3,FALSE)</f>
        <v>Corporate</v>
      </c>
      <c r="F108" s="9" t="str">
        <f>VLOOKUP($A108,'Account, order priority and cat'!$A$1:$D$1038,2,FALSE)</f>
        <v>MARC ARNOLD</v>
      </c>
      <c r="G108" s="9" t="str">
        <f>VLOOKUP($A108,'Account, order priority and cat'!$A$1:$D$1038,3,FALSE)</f>
        <v>Medium</v>
      </c>
      <c r="H108" s="9" t="str">
        <f>VLOOKUP($A108,'Account, order priority and cat'!$A$1:$D$1038,4,FALSE)</f>
        <v>Office Supplies</v>
      </c>
      <c r="I108" s="14" t="str">
        <f>VLOOKUP($A108,'Cost and price details'!$A$1:$F$1038,Table!I$1,FALSE)</f>
        <v>Small Box</v>
      </c>
      <c r="J108" s="14" t="str">
        <f>VLOOKUP($A108,'Cost and price details'!$A$1:$F$1038,Table!J$1,FALSE)</f>
        <v>Regular Air</v>
      </c>
      <c r="K108" s="14">
        <f>VLOOKUP($A108,'Cost and price details'!$A$1:$F$1038,Table!K$1,FALSE)</f>
        <v>41337</v>
      </c>
      <c r="L108" s="14">
        <f>VLOOKUP($A108,'Cost and price details'!$A$1:$F$1038,Table!L$1,FALSE)</f>
        <v>59.719000000000001</v>
      </c>
      <c r="M108" s="14">
        <f>VLOOKUP($A108,'Cost and price details'!$A$1:$F$1038,Table!M$1,FALSE)</f>
        <v>99.528000000000006</v>
      </c>
      <c r="N108" s="16">
        <f t="shared" si="5"/>
        <v>0.66660526800515751</v>
      </c>
      <c r="O108" s="16">
        <f>LOOKUP(M108,'Tax and discount slab'!$J$4:$K$14)</f>
        <v>0.32000000000000006</v>
      </c>
      <c r="P108" s="9">
        <f t="shared" si="6"/>
        <v>131.37696000000003</v>
      </c>
      <c r="Q108" s="9">
        <f>VLOOKUP(A108,'QTY &amp; shipping cost'!$A$1:$C$1038,2,FALSE)</f>
        <v>5</v>
      </c>
      <c r="R108" s="9">
        <f t="shared" si="7"/>
        <v>656.88480000000015</v>
      </c>
      <c r="S108" s="16">
        <f>LOOKUP(M108,'Tax and discount slab'!$M$4:$N$14)</f>
        <v>0.47</v>
      </c>
      <c r="T108" s="9">
        <f t="shared" si="8"/>
        <v>308.73585600000007</v>
      </c>
      <c r="U108" s="9">
        <f>VLOOKUP(A108,'QTY &amp; shipping cost'!$A$1:$C$1038,3,FALSE)</f>
        <v>20.04</v>
      </c>
      <c r="V108" s="9">
        <f t="shared" si="9"/>
        <v>368.18894400000011</v>
      </c>
    </row>
    <row r="109" spans="1:22" x14ac:dyDescent="0.3">
      <c r="A109" s="9" t="s">
        <v>216</v>
      </c>
      <c r="B109" s="8">
        <f>VLOOKUP($A109,'Order date customer name'!$A$1:$C$1038,2,FALSE)</f>
        <v>41329</v>
      </c>
      <c r="C109" s="8" t="str">
        <f>VLOOKUP($A109,'Order date customer name'!$A$1:$C$1038,3,FALSE)</f>
        <v>PETER PENA</v>
      </c>
      <c r="D109" s="9" t="str">
        <f>VLOOKUP($A109,'State and cust type'!$A$1:$C$1038,2,FALSE)</f>
        <v>New York</v>
      </c>
      <c r="E109" s="9" t="str">
        <f>VLOOKUP($A109,'State and cust type'!$A$1:$C$1038,3,FALSE)</f>
        <v>Corporate</v>
      </c>
      <c r="F109" s="9" t="str">
        <f>VLOOKUP($A109,'Account, order priority and cat'!$A$1:$D$1038,2,FALSE)</f>
        <v>TONY PERRY</v>
      </c>
      <c r="G109" s="9" t="str">
        <f>VLOOKUP($A109,'Account, order priority and cat'!$A$1:$D$1038,3,FALSE)</f>
        <v>High</v>
      </c>
      <c r="H109" s="9" t="str">
        <f>VLOOKUP($A109,'Account, order priority and cat'!$A$1:$D$1038,4,FALSE)</f>
        <v>Office Supplies</v>
      </c>
      <c r="I109" s="14" t="str">
        <f>VLOOKUP($A109,'Cost and price details'!$A$1:$F$1038,Table!I$1,FALSE)</f>
        <v>Small Box</v>
      </c>
      <c r="J109" s="14" t="str">
        <f>VLOOKUP($A109,'Cost and price details'!$A$1:$F$1038,Table!J$1,FALSE)</f>
        <v>Regular Air</v>
      </c>
      <c r="K109" s="14">
        <f>VLOOKUP($A109,'Cost and price details'!$A$1:$F$1038,Table!K$1,FALSE)</f>
        <v>41336</v>
      </c>
      <c r="L109" s="14">
        <f>VLOOKUP($A109,'Cost and price details'!$A$1:$F$1038,Table!L$1,FALSE)</f>
        <v>39.622000000000007</v>
      </c>
      <c r="M109" s="14">
        <f>VLOOKUP($A109,'Cost and price details'!$A$1:$F$1038,Table!M$1,FALSE)</f>
        <v>63.910000000000004</v>
      </c>
      <c r="N109" s="16">
        <f t="shared" si="5"/>
        <v>0.6129927817878954</v>
      </c>
      <c r="O109" s="16">
        <f>LOOKUP(M109,'Tax and discount slab'!$J$4:$K$14)</f>
        <v>0.26</v>
      </c>
      <c r="P109" s="9">
        <f t="shared" si="6"/>
        <v>80.526600000000002</v>
      </c>
      <c r="Q109" s="9">
        <f>VLOOKUP(A109,'QTY &amp; shipping cost'!$A$1:$C$1038,2,FALSE)</f>
        <v>52</v>
      </c>
      <c r="R109" s="9">
        <f t="shared" si="7"/>
        <v>4187.3832000000002</v>
      </c>
      <c r="S109" s="16">
        <f>LOOKUP(M109,'Tax and discount slab'!$M$4:$N$14)</f>
        <v>0.32</v>
      </c>
      <c r="T109" s="9">
        <f t="shared" si="8"/>
        <v>1339.962624</v>
      </c>
      <c r="U109" s="9">
        <f>VLOOKUP(A109,'QTY &amp; shipping cost'!$A$1:$C$1038,3,FALSE)</f>
        <v>1.54</v>
      </c>
      <c r="V109" s="9">
        <f t="shared" si="9"/>
        <v>2848.9605760000004</v>
      </c>
    </row>
    <row r="110" spans="1:22" x14ac:dyDescent="0.3">
      <c r="A110" s="9" t="s">
        <v>218</v>
      </c>
      <c r="B110" s="8">
        <f>VLOOKUP($A110,'Order date customer name'!$A$1:$C$1038,2,FALSE)</f>
        <v>41338</v>
      </c>
      <c r="C110" s="8" t="str">
        <f>VLOOKUP($A110,'Order date customer name'!$A$1:$C$1038,3,FALSE)</f>
        <v>JOSEPH CARTER</v>
      </c>
      <c r="D110" s="9" t="str">
        <f>VLOOKUP($A110,'State and cust type'!$A$1:$C$1038,2,FALSE)</f>
        <v>Illinois</v>
      </c>
      <c r="E110" s="9" t="str">
        <f>VLOOKUP($A110,'State and cust type'!$A$1:$C$1038,3,FALSE)</f>
        <v>Corporate</v>
      </c>
      <c r="F110" s="9" t="str">
        <f>VLOOKUP($A110,'Account, order priority and cat'!$A$1:$D$1038,2,FALSE)</f>
        <v>COREY MILLS</v>
      </c>
      <c r="G110" s="9" t="str">
        <f>VLOOKUP($A110,'Account, order priority and cat'!$A$1:$D$1038,3,FALSE)</f>
        <v>Critical</v>
      </c>
      <c r="H110" s="9" t="str">
        <f>VLOOKUP($A110,'Account, order priority and cat'!$A$1:$D$1038,4,FALSE)</f>
        <v>Office Supplies</v>
      </c>
      <c r="I110" s="14" t="str">
        <f>VLOOKUP($A110,'Cost and price details'!$A$1:$F$1038,Table!I$1,FALSE)</f>
        <v>Wrap Bag</v>
      </c>
      <c r="J110" s="14" t="str">
        <f>VLOOKUP($A110,'Cost and price details'!$A$1:$F$1038,Table!J$1,FALSE)</f>
        <v>Regular Air</v>
      </c>
      <c r="K110" s="14">
        <f>VLOOKUP($A110,'Cost and price details'!$A$1:$F$1038,Table!K$1,FALSE)</f>
        <v>41348</v>
      </c>
      <c r="L110" s="14">
        <f>VLOOKUP($A110,'Cost and price details'!$A$1:$F$1038,Table!L$1,FALSE)</f>
        <v>0.78100000000000003</v>
      </c>
      <c r="M110" s="14">
        <f>VLOOKUP($A110,'Cost and price details'!$A$1:$F$1038,Table!M$1,FALSE)</f>
        <v>1.254</v>
      </c>
      <c r="N110" s="16">
        <f t="shared" si="5"/>
        <v>0.60563380281690138</v>
      </c>
      <c r="O110" s="16">
        <f>LOOKUP(M110,'Tax and discount slab'!$J$4:$K$14)</f>
        <v>0.05</v>
      </c>
      <c r="P110" s="9">
        <f t="shared" si="6"/>
        <v>1.3167</v>
      </c>
      <c r="Q110" s="9">
        <f>VLOOKUP(A110,'QTY &amp; shipping cost'!$A$1:$C$1038,2,FALSE)</f>
        <v>52</v>
      </c>
      <c r="R110" s="9">
        <f t="shared" si="7"/>
        <v>68.468400000000003</v>
      </c>
      <c r="S110" s="16">
        <f>LOOKUP(M110,'Tax and discount slab'!$M$4:$N$14)</f>
        <v>0.02</v>
      </c>
      <c r="T110" s="9">
        <f t="shared" si="8"/>
        <v>1.3693680000000001</v>
      </c>
      <c r="U110" s="9">
        <f>VLOOKUP(A110,'QTY &amp; shipping cost'!$A$1:$C$1038,3,FALSE)</f>
        <v>0.75</v>
      </c>
      <c r="V110" s="9">
        <f t="shared" si="9"/>
        <v>67.849032000000008</v>
      </c>
    </row>
    <row r="111" spans="1:22" x14ac:dyDescent="0.3">
      <c r="A111" s="9" t="s">
        <v>220</v>
      </c>
      <c r="B111" s="8">
        <f>VLOOKUP($A111,'Order date customer name'!$A$1:$C$1038,2,FALSE)</f>
        <v>41342</v>
      </c>
      <c r="C111" s="8" t="str">
        <f>VLOOKUP($A111,'Order date customer name'!$A$1:$C$1038,3,FALSE)</f>
        <v>LOUIS CASTILLO</v>
      </c>
      <c r="D111" s="9" t="str">
        <f>VLOOKUP($A111,'State and cust type'!$A$1:$C$1038,2,FALSE)</f>
        <v>New York</v>
      </c>
      <c r="E111" s="9" t="str">
        <f>VLOOKUP($A111,'State and cust type'!$A$1:$C$1038,3,FALSE)</f>
        <v>Home Office</v>
      </c>
      <c r="F111" s="9" t="str">
        <f>VLOOKUP($A111,'Account, order priority and cat'!$A$1:$D$1038,2,FALSE)</f>
        <v>GERALD EDWARDS</v>
      </c>
      <c r="G111" s="9" t="str">
        <f>VLOOKUP($A111,'Account, order priority and cat'!$A$1:$D$1038,3,FALSE)</f>
        <v>Critical</v>
      </c>
      <c r="H111" s="9" t="str">
        <f>VLOOKUP($A111,'Account, order priority and cat'!$A$1:$D$1038,4,FALSE)</f>
        <v>Office Supplies</v>
      </c>
      <c r="I111" s="14" t="str">
        <f>VLOOKUP($A111,'Cost and price details'!$A$1:$F$1038,Table!I$1,FALSE)</f>
        <v>Small Pack</v>
      </c>
      <c r="J111" s="14" t="str">
        <f>VLOOKUP($A111,'Cost and price details'!$A$1:$F$1038,Table!J$1,FALSE)</f>
        <v>Regular Air</v>
      </c>
      <c r="K111" s="14">
        <f>VLOOKUP($A111,'Cost and price details'!$A$1:$F$1038,Table!K$1,FALSE)</f>
        <v>41351</v>
      </c>
      <c r="L111" s="14">
        <f>VLOOKUP($A111,'Cost and price details'!$A$1:$F$1038,Table!L$1,FALSE)</f>
        <v>3.762</v>
      </c>
      <c r="M111" s="14">
        <f>VLOOKUP($A111,'Cost and price details'!$A$1:$F$1038,Table!M$1,FALSE)</f>
        <v>9.1740000000000013</v>
      </c>
      <c r="N111" s="16">
        <f t="shared" si="5"/>
        <v>1.4385964912280704</v>
      </c>
      <c r="O111" s="16">
        <f>LOOKUP(M111,'Tax and discount slab'!$J$4:$K$14)</f>
        <v>0.05</v>
      </c>
      <c r="P111" s="9">
        <f t="shared" si="6"/>
        <v>9.6327000000000016</v>
      </c>
      <c r="Q111" s="9">
        <f>VLOOKUP(A111,'QTY &amp; shipping cost'!$A$1:$C$1038,2,FALSE)</f>
        <v>18</v>
      </c>
      <c r="R111" s="9">
        <f t="shared" si="7"/>
        <v>173.38860000000003</v>
      </c>
      <c r="S111" s="16">
        <f>LOOKUP(M111,'Tax and discount slab'!$M$4:$N$14)</f>
        <v>0.02</v>
      </c>
      <c r="T111" s="9">
        <f t="shared" si="8"/>
        <v>3.4677720000000005</v>
      </c>
      <c r="U111" s="9">
        <f>VLOOKUP(A111,'QTY &amp; shipping cost'!$A$1:$C$1038,3,FALSE)</f>
        <v>2.69</v>
      </c>
      <c r="V111" s="9">
        <f t="shared" si="9"/>
        <v>172.61082800000003</v>
      </c>
    </row>
    <row r="112" spans="1:22" x14ac:dyDescent="0.3">
      <c r="A112" s="9" t="s">
        <v>223</v>
      </c>
      <c r="B112" s="8">
        <f>VLOOKUP($A112,'Order date customer name'!$A$1:$C$1038,2,FALSE)</f>
        <v>41344</v>
      </c>
      <c r="C112" s="8" t="str">
        <f>VLOOKUP($A112,'Order date customer name'!$A$1:$C$1038,3,FALSE)</f>
        <v>VICTOR GIBSON</v>
      </c>
      <c r="D112" s="9" t="str">
        <f>VLOOKUP($A112,'State and cust type'!$A$1:$C$1038,2,FALSE)</f>
        <v>Illinois</v>
      </c>
      <c r="E112" s="9" t="str">
        <f>VLOOKUP($A112,'State and cust type'!$A$1:$C$1038,3,FALSE)</f>
        <v>Corporate</v>
      </c>
      <c r="F112" s="9" t="str">
        <f>VLOOKUP($A112,'Account, order priority and cat'!$A$1:$D$1038,2,FALSE)</f>
        <v>MANUEL BARNES</v>
      </c>
      <c r="G112" s="9" t="str">
        <f>VLOOKUP($A112,'Account, order priority and cat'!$A$1:$D$1038,3,FALSE)</f>
        <v>Low</v>
      </c>
      <c r="H112" s="9" t="str">
        <f>VLOOKUP($A112,'Account, order priority and cat'!$A$1:$D$1038,4,FALSE)</f>
        <v>Office Supplies</v>
      </c>
      <c r="I112" s="14" t="str">
        <f>VLOOKUP($A112,'Cost and price details'!$A$1:$F$1038,Table!I$1,FALSE)</f>
        <v>Wrap Bag</v>
      </c>
      <c r="J112" s="14" t="str">
        <f>VLOOKUP($A112,'Cost and price details'!$A$1:$F$1038,Table!J$1,FALSE)</f>
        <v>Regular Air</v>
      </c>
      <c r="K112" s="14">
        <f>VLOOKUP($A112,'Cost and price details'!$A$1:$F$1038,Table!K$1,FALSE)</f>
        <v>41351</v>
      </c>
      <c r="L112" s="14">
        <f>VLOOKUP($A112,'Cost and price details'!$A$1:$F$1038,Table!L$1,FALSE)</f>
        <v>0.78100000000000003</v>
      </c>
      <c r="M112" s="14">
        <f>VLOOKUP($A112,'Cost and price details'!$A$1:$F$1038,Table!M$1,FALSE)</f>
        <v>1.254</v>
      </c>
      <c r="N112" s="16">
        <f t="shared" si="5"/>
        <v>0.60563380281690138</v>
      </c>
      <c r="O112" s="16">
        <f>LOOKUP(M112,'Tax and discount slab'!$J$4:$K$14)</f>
        <v>0.05</v>
      </c>
      <c r="P112" s="9">
        <f t="shared" si="6"/>
        <v>1.3167</v>
      </c>
      <c r="Q112" s="9">
        <f>VLOOKUP(A112,'QTY &amp; shipping cost'!$A$1:$C$1038,2,FALSE)</f>
        <v>40</v>
      </c>
      <c r="R112" s="9">
        <f t="shared" si="7"/>
        <v>52.667999999999999</v>
      </c>
      <c r="S112" s="16">
        <f>LOOKUP(M112,'Tax and discount slab'!$M$4:$N$14)</f>
        <v>0.02</v>
      </c>
      <c r="T112" s="9">
        <f t="shared" si="8"/>
        <v>1.0533600000000001</v>
      </c>
      <c r="U112" s="9">
        <f>VLOOKUP(A112,'QTY &amp; shipping cost'!$A$1:$C$1038,3,FALSE)</f>
        <v>0.75</v>
      </c>
      <c r="V112" s="9">
        <f t="shared" si="9"/>
        <v>52.364640000000001</v>
      </c>
    </row>
    <row r="113" spans="1:22" x14ac:dyDescent="0.3">
      <c r="A113" s="9" t="s">
        <v>225</v>
      </c>
      <c r="B113" s="8">
        <f>VLOOKUP($A113,'Order date customer name'!$A$1:$C$1038,2,FALSE)</f>
        <v>41346</v>
      </c>
      <c r="C113" s="8" t="str">
        <f>VLOOKUP($A113,'Order date customer name'!$A$1:$C$1038,3,FALSE)</f>
        <v>TOMMY ANDREWS</v>
      </c>
      <c r="D113" s="9" t="str">
        <f>VLOOKUP($A113,'State and cust type'!$A$1:$C$1038,2,FALSE)</f>
        <v>New York</v>
      </c>
      <c r="E113" s="9" t="str">
        <f>VLOOKUP($A113,'State and cust type'!$A$1:$C$1038,3,FALSE)</f>
        <v>Corporate</v>
      </c>
      <c r="F113" s="9" t="str">
        <f>VLOOKUP($A113,'Account, order priority and cat'!$A$1:$D$1038,2,FALSE)</f>
        <v>VINCENT JORDAN</v>
      </c>
      <c r="G113" s="9" t="str">
        <f>VLOOKUP($A113,'Account, order priority and cat'!$A$1:$D$1038,3,FALSE)</f>
        <v>Medium</v>
      </c>
      <c r="H113" s="9" t="str">
        <f>VLOOKUP($A113,'Account, order priority and cat'!$A$1:$D$1038,4,FALSE)</f>
        <v>Office Supplies</v>
      </c>
      <c r="I113" s="14" t="str">
        <f>VLOOKUP($A113,'Cost and price details'!$A$1:$F$1038,Table!I$1,FALSE)</f>
        <v>Small Box</v>
      </c>
      <c r="J113" s="14" t="str">
        <f>VLOOKUP($A113,'Cost and price details'!$A$1:$F$1038,Table!J$1,FALSE)</f>
        <v>Regular Air</v>
      </c>
      <c r="K113" s="14">
        <f>VLOOKUP($A113,'Cost and price details'!$A$1:$F$1038,Table!K$1,FALSE)</f>
        <v>41354</v>
      </c>
      <c r="L113" s="14">
        <f>VLOOKUP($A113,'Cost and price details'!$A$1:$F$1038,Table!L$1,FALSE)</f>
        <v>5.0490000000000004</v>
      </c>
      <c r="M113" s="14">
        <f>VLOOKUP($A113,'Cost and price details'!$A$1:$F$1038,Table!M$1,FALSE)</f>
        <v>8.0080000000000009</v>
      </c>
      <c r="N113" s="16">
        <f t="shared" si="5"/>
        <v>0.58605664488017439</v>
      </c>
      <c r="O113" s="16">
        <f>LOOKUP(M113,'Tax and discount slab'!$J$4:$K$14)</f>
        <v>0.05</v>
      </c>
      <c r="P113" s="9">
        <f t="shared" si="6"/>
        <v>8.4084000000000021</v>
      </c>
      <c r="Q113" s="9">
        <f>VLOOKUP(A113,'QTY &amp; shipping cost'!$A$1:$C$1038,2,FALSE)</f>
        <v>24</v>
      </c>
      <c r="R113" s="9">
        <f t="shared" si="7"/>
        <v>201.80160000000006</v>
      </c>
      <c r="S113" s="16">
        <f>LOOKUP(M113,'Tax and discount slab'!$M$4:$N$14)</f>
        <v>0.02</v>
      </c>
      <c r="T113" s="9">
        <f t="shared" si="8"/>
        <v>4.0360320000000014</v>
      </c>
      <c r="U113" s="9">
        <f>VLOOKUP(A113,'QTY &amp; shipping cost'!$A$1:$C$1038,3,FALSE)</f>
        <v>11.200000000000001</v>
      </c>
      <c r="V113" s="9">
        <f t="shared" si="9"/>
        <v>208.96556800000005</v>
      </c>
    </row>
    <row r="114" spans="1:22" x14ac:dyDescent="0.3">
      <c r="A114" s="9" t="s">
        <v>227</v>
      </c>
      <c r="B114" s="8">
        <f>VLOOKUP($A114,'Order date customer name'!$A$1:$C$1038,2,FALSE)</f>
        <v>41347</v>
      </c>
      <c r="C114" s="8" t="str">
        <f>VLOOKUP($A114,'Order date customer name'!$A$1:$C$1038,3,FALSE)</f>
        <v>TERRY CUNNINGHAM</v>
      </c>
      <c r="D114" s="9" t="str">
        <f>VLOOKUP($A114,'State and cust type'!$A$1:$C$1038,2,FALSE)</f>
        <v>New York</v>
      </c>
      <c r="E114" s="9" t="str">
        <f>VLOOKUP($A114,'State and cust type'!$A$1:$C$1038,3,FALSE)</f>
        <v>Small Business</v>
      </c>
      <c r="F114" s="9" t="str">
        <f>VLOOKUP($A114,'Account, order priority and cat'!$A$1:$D$1038,2,FALSE)</f>
        <v>GREG BLACK</v>
      </c>
      <c r="G114" s="9" t="str">
        <f>VLOOKUP($A114,'Account, order priority and cat'!$A$1:$D$1038,3,FALSE)</f>
        <v>Low</v>
      </c>
      <c r="H114" s="9" t="str">
        <f>VLOOKUP($A114,'Account, order priority and cat'!$A$1:$D$1038,4,FALSE)</f>
        <v>Office Supplies</v>
      </c>
      <c r="I114" s="14" t="str">
        <f>VLOOKUP($A114,'Cost and price details'!$A$1:$F$1038,Table!I$1,FALSE)</f>
        <v>Wrap Bag</v>
      </c>
      <c r="J114" s="14" t="str">
        <f>VLOOKUP($A114,'Cost and price details'!$A$1:$F$1038,Table!J$1,FALSE)</f>
        <v>Regular Air</v>
      </c>
      <c r="K114" s="14">
        <f>VLOOKUP($A114,'Cost and price details'!$A$1:$F$1038,Table!K$1,FALSE)</f>
        <v>41358</v>
      </c>
      <c r="L114" s="14">
        <f>VLOOKUP($A114,'Cost and price details'!$A$1:$F$1038,Table!L$1,FALSE)</f>
        <v>1.4300000000000002</v>
      </c>
      <c r="M114" s="14">
        <f>VLOOKUP($A114,'Cost and price details'!$A$1:$F$1038,Table!M$1,FALSE)</f>
        <v>3.1680000000000001</v>
      </c>
      <c r="N114" s="16">
        <f t="shared" si="5"/>
        <v>1.2153846153846153</v>
      </c>
      <c r="O114" s="16">
        <f>LOOKUP(M114,'Tax and discount slab'!$J$4:$K$14)</f>
        <v>0.05</v>
      </c>
      <c r="P114" s="9">
        <f t="shared" si="6"/>
        <v>3.3264000000000005</v>
      </c>
      <c r="Q114" s="9">
        <f>VLOOKUP(A114,'QTY &amp; shipping cost'!$A$1:$C$1038,2,FALSE)</f>
        <v>50</v>
      </c>
      <c r="R114" s="9">
        <f t="shared" si="7"/>
        <v>166.32000000000002</v>
      </c>
      <c r="S114" s="16">
        <f>LOOKUP(M114,'Tax and discount slab'!$M$4:$N$14)</f>
        <v>0.02</v>
      </c>
      <c r="T114" s="9">
        <f t="shared" si="8"/>
        <v>3.3264000000000005</v>
      </c>
      <c r="U114" s="9">
        <f>VLOOKUP(A114,'QTY &amp; shipping cost'!$A$1:$C$1038,3,FALSE)</f>
        <v>1.06</v>
      </c>
      <c r="V114" s="9">
        <f t="shared" si="9"/>
        <v>164.05360000000002</v>
      </c>
    </row>
    <row r="115" spans="1:22" x14ac:dyDescent="0.3">
      <c r="A115" s="9" t="s">
        <v>229</v>
      </c>
      <c r="B115" s="8">
        <f>VLOOKUP($A115,'Order date customer name'!$A$1:$C$1038,2,FALSE)</f>
        <v>41352</v>
      </c>
      <c r="C115" s="8" t="str">
        <f>VLOOKUP($A115,'Order date customer name'!$A$1:$C$1038,3,FALSE)</f>
        <v>CRAIG PRICE</v>
      </c>
      <c r="D115" s="9" t="str">
        <f>VLOOKUP($A115,'State and cust type'!$A$1:$C$1038,2,FALSE)</f>
        <v>New York</v>
      </c>
      <c r="E115" s="9" t="str">
        <f>VLOOKUP($A115,'State and cust type'!$A$1:$C$1038,3,FALSE)</f>
        <v>Small Business</v>
      </c>
      <c r="F115" s="9" t="str">
        <f>VLOOKUP($A115,'Account, order priority and cat'!$A$1:$D$1038,2,FALSE)</f>
        <v>GREG BLACK</v>
      </c>
      <c r="G115" s="9" t="str">
        <f>VLOOKUP($A115,'Account, order priority and cat'!$A$1:$D$1038,3,FALSE)</f>
        <v>Low</v>
      </c>
      <c r="H115" s="9" t="str">
        <f>VLOOKUP($A115,'Account, order priority and cat'!$A$1:$D$1038,4,FALSE)</f>
        <v>Furniture</v>
      </c>
      <c r="I115" s="14" t="str">
        <f>VLOOKUP($A115,'Cost and price details'!$A$1:$F$1038,Table!I$1,FALSE)</f>
        <v>Small Pack</v>
      </c>
      <c r="J115" s="14" t="str">
        <f>VLOOKUP($A115,'Cost and price details'!$A$1:$F$1038,Table!J$1,FALSE)</f>
        <v>Regular Air</v>
      </c>
      <c r="K115" s="14">
        <f>VLOOKUP($A115,'Cost and price details'!$A$1:$F$1038,Table!K$1,FALSE)</f>
        <v>41366</v>
      </c>
      <c r="L115" s="14">
        <f>VLOOKUP($A115,'Cost and price details'!$A$1:$F$1038,Table!L$1,FALSE)</f>
        <v>6.0500000000000007</v>
      </c>
      <c r="M115" s="14">
        <f>VLOOKUP($A115,'Cost and price details'!$A$1:$F$1038,Table!M$1,FALSE)</f>
        <v>13.442000000000002</v>
      </c>
      <c r="N115" s="16">
        <f t="shared" si="5"/>
        <v>1.2218181818181819</v>
      </c>
      <c r="O115" s="16">
        <f>LOOKUP(M115,'Tax and discount slab'!$J$4:$K$14)</f>
        <v>0.1</v>
      </c>
      <c r="P115" s="9">
        <f t="shared" si="6"/>
        <v>14.786200000000003</v>
      </c>
      <c r="Q115" s="9">
        <f>VLOOKUP(A115,'QTY &amp; shipping cost'!$A$1:$C$1038,2,FALSE)</f>
        <v>7</v>
      </c>
      <c r="R115" s="9">
        <f t="shared" si="7"/>
        <v>103.50340000000001</v>
      </c>
      <c r="S115" s="16">
        <f>LOOKUP(M115,'Tax and discount slab'!$M$4:$N$14)</f>
        <v>7.0000000000000007E-2</v>
      </c>
      <c r="T115" s="9">
        <f t="shared" si="8"/>
        <v>7.2452380000000014</v>
      </c>
      <c r="U115" s="9">
        <f>VLOOKUP(A115,'QTY &amp; shipping cost'!$A$1:$C$1038,3,FALSE)</f>
        <v>2.9</v>
      </c>
      <c r="V115" s="9">
        <f t="shared" si="9"/>
        <v>99.158162000000019</v>
      </c>
    </row>
    <row r="116" spans="1:22" x14ac:dyDescent="0.3">
      <c r="A116" s="9" t="s">
        <v>231</v>
      </c>
      <c r="B116" s="8">
        <f>VLOOKUP($A116,'Order date customer name'!$A$1:$C$1038,2,FALSE)</f>
        <v>41354</v>
      </c>
      <c r="C116" s="8" t="str">
        <f>VLOOKUP($A116,'Order date customer name'!$A$1:$C$1038,3,FALSE)</f>
        <v>ZACHARY TURNER</v>
      </c>
      <c r="D116" s="9" t="str">
        <f>VLOOKUP($A116,'State and cust type'!$A$1:$C$1038,2,FALSE)</f>
        <v>New York</v>
      </c>
      <c r="E116" s="9" t="str">
        <f>VLOOKUP($A116,'State and cust type'!$A$1:$C$1038,3,FALSE)</f>
        <v>Small Business</v>
      </c>
      <c r="F116" s="9" t="str">
        <f>VLOOKUP($A116,'Account, order priority and cat'!$A$1:$D$1038,2,FALSE)</f>
        <v>BRYAN JENKINS</v>
      </c>
      <c r="G116" s="9" t="str">
        <f>VLOOKUP($A116,'Account, order priority and cat'!$A$1:$D$1038,3,FALSE)</f>
        <v>High</v>
      </c>
      <c r="H116" s="9" t="str">
        <f>VLOOKUP($A116,'Account, order priority and cat'!$A$1:$D$1038,4,FALSE)</f>
        <v>Office Supplies</v>
      </c>
      <c r="I116" s="14" t="str">
        <f>VLOOKUP($A116,'Cost and price details'!$A$1:$F$1038,Table!I$1,FALSE)</f>
        <v>Wrap Bag</v>
      </c>
      <c r="J116" s="14" t="str">
        <f>VLOOKUP($A116,'Cost and price details'!$A$1:$F$1038,Table!J$1,FALSE)</f>
        <v>Regular Air</v>
      </c>
      <c r="K116" s="14">
        <f>VLOOKUP($A116,'Cost and price details'!$A$1:$F$1038,Table!K$1,FALSE)</f>
        <v>41364</v>
      </c>
      <c r="L116" s="14">
        <f>VLOOKUP($A116,'Cost and price details'!$A$1:$F$1038,Table!L$1,FALSE)</f>
        <v>2.0020000000000002</v>
      </c>
      <c r="M116" s="14">
        <f>VLOOKUP($A116,'Cost and price details'!$A$1:$F$1038,Table!M$1,FALSE)</f>
        <v>3.278</v>
      </c>
      <c r="N116" s="16">
        <f t="shared" si="5"/>
        <v>0.63736263736263721</v>
      </c>
      <c r="O116" s="16">
        <f>LOOKUP(M116,'Tax and discount slab'!$J$4:$K$14)</f>
        <v>0.05</v>
      </c>
      <c r="P116" s="9">
        <f t="shared" si="6"/>
        <v>3.4419</v>
      </c>
      <c r="Q116" s="9">
        <f>VLOOKUP(A116,'QTY &amp; shipping cost'!$A$1:$C$1038,2,FALSE)</f>
        <v>24</v>
      </c>
      <c r="R116" s="9">
        <f t="shared" si="7"/>
        <v>82.605599999999995</v>
      </c>
      <c r="S116" s="16">
        <f>LOOKUP(M116,'Tax and discount slab'!$M$4:$N$14)</f>
        <v>0.02</v>
      </c>
      <c r="T116" s="9">
        <f t="shared" si="8"/>
        <v>1.652112</v>
      </c>
      <c r="U116" s="9">
        <f>VLOOKUP(A116,'QTY &amp; shipping cost'!$A$1:$C$1038,3,FALSE)</f>
        <v>1.6300000000000001</v>
      </c>
      <c r="V116" s="9">
        <f t="shared" si="9"/>
        <v>82.583487999999988</v>
      </c>
    </row>
    <row r="117" spans="1:22" x14ac:dyDescent="0.3">
      <c r="A117" s="9" t="s">
        <v>233</v>
      </c>
      <c r="B117" s="8">
        <f>VLOOKUP($A117,'Order date customer name'!$A$1:$C$1038,2,FALSE)</f>
        <v>41357</v>
      </c>
      <c r="C117" s="8" t="str">
        <f>VLOOKUP($A117,'Order date customer name'!$A$1:$C$1038,3,FALSE)</f>
        <v>MICHAEL COLE</v>
      </c>
      <c r="D117" s="9" t="str">
        <f>VLOOKUP($A117,'State and cust type'!$A$1:$C$1038,2,FALSE)</f>
        <v>New York</v>
      </c>
      <c r="E117" s="9" t="str">
        <f>VLOOKUP($A117,'State and cust type'!$A$1:$C$1038,3,FALSE)</f>
        <v>Consumer</v>
      </c>
      <c r="F117" s="9" t="str">
        <f>VLOOKUP($A117,'Account, order priority and cat'!$A$1:$D$1038,2,FALSE)</f>
        <v>ROY COOK</v>
      </c>
      <c r="G117" s="9" t="str">
        <f>VLOOKUP($A117,'Account, order priority and cat'!$A$1:$D$1038,3,FALSE)</f>
        <v>Not Specified</v>
      </c>
      <c r="H117" s="9" t="str">
        <f>VLOOKUP($A117,'Account, order priority and cat'!$A$1:$D$1038,4,FALSE)</f>
        <v>Technology</v>
      </c>
      <c r="I117" s="14" t="str">
        <f>VLOOKUP($A117,'Cost and price details'!$A$1:$F$1038,Table!I$1,FALSE)</f>
        <v>Small Box</v>
      </c>
      <c r="J117" s="14" t="str">
        <f>VLOOKUP($A117,'Cost and price details'!$A$1:$F$1038,Table!J$1,FALSE)</f>
        <v>Regular Air</v>
      </c>
      <c r="K117" s="14">
        <f>VLOOKUP($A117,'Cost and price details'!$A$1:$F$1038,Table!K$1,FALSE)</f>
        <v>41366</v>
      </c>
      <c r="L117" s="14">
        <f>VLOOKUP($A117,'Cost and price details'!$A$1:$F$1038,Table!L$1,FALSE)</f>
        <v>89.749000000000009</v>
      </c>
      <c r="M117" s="14">
        <f>VLOOKUP($A117,'Cost and price details'!$A$1:$F$1038,Table!M$1,FALSE)</f>
        <v>175.98900000000003</v>
      </c>
      <c r="N117" s="16">
        <f t="shared" si="5"/>
        <v>0.96090207133227123</v>
      </c>
      <c r="O117" s="16">
        <f>LOOKUP(M117,'Tax and discount slab'!$J$4:$K$14)</f>
        <v>0.32000000000000006</v>
      </c>
      <c r="P117" s="9">
        <f t="shared" si="6"/>
        <v>232.30548000000005</v>
      </c>
      <c r="Q117" s="9">
        <f>VLOOKUP(A117,'QTY &amp; shipping cost'!$A$1:$C$1038,2,FALSE)</f>
        <v>32</v>
      </c>
      <c r="R117" s="9">
        <f t="shared" si="7"/>
        <v>7433.7753600000015</v>
      </c>
      <c r="S117" s="16">
        <f>LOOKUP(M117,'Tax and discount slab'!$M$4:$N$14)</f>
        <v>0.47</v>
      </c>
      <c r="T117" s="9">
        <f t="shared" si="8"/>
        <v>3493.8744192000004</v>
      </c>
      <c r="U117" s="9">
        <f>VLOOKUP(A117,'QTY &amp; shipping cost'!$A$1:$C$1038,3,FALSE)</f>
        <v>5.55</v>
      </c>
      <c r="V117" s="9">
        <f t="shared" si="9"/>
        <v>3945.4509408000013</v>
      </c>
    </row>
    <row r="118" spans="1:22" x14ac:dyDescent="0.3">
      <c r="A118" s="9" t="s">
        <v>235</v>
      </c>
      <c r="B118" s="8">
        <f>VLOOKUP($A118,'Order date customer name'!$A$1:$C$1038,2,FALSE)</f>
        <v>41358</v>
      </c>
      <c r="C118" s="8" t="str">
        <f>VLOOKUP($A118,'Order date customer name'!$A$1:$C$1038,3,FALSE)</f>
        <v>VINCENT MARTIN</v>
      </c>
      <c r="D118" s="9" t="str">
        <f>VLOOKUP($A118,'State and cust type'!$A$1:$C$1038,2,FALSE)</f>
        <v>New York</v>
      </c>
      <c r="E118" s="9" t="str">
        <f>VLOOKUP($A118,'State and cust type'!$A$1:$C$1038,3,FALSE)</f>
        <v>Home Office</v>
      </c>
      <c r="F118" s="9" t="str">
        <f>VLOOKUP($A118,'Account, order priority and cat'!$A$1:$D$1038,2,FALSE)</f>
        <v>MARC ARNOLD</v>
      </c>
      <c r="G118" s="9" t="str">
        <f>VLOOKUP($A118,'Account, order priority and cat'!$A$1:$D$1038,3,FALSE)</f>
        <v>Low</v>
      </c>
      <c r="H118" s="9" t="str">
        <f>VLOOKUP($A118,'Account, order priority and cat'!$A$1:$D$1038,4,FALSE)</f>
        <v>Office Supplies</v>
      </c>
      <c r="I118" s="14" t="str">
        <f>VLOOKUP($A118,'Cost and price details'!$A$1:$F$1038,Table!I$1,FALSE)</f>
        <v>Small Box</v>
      </c>
      <c r="J118" s="14" t="str">
        <f>VLOOKUP($A118,'Cost and price details'!$A$1:$F$1038,Table!J$1,FALSE)</f>
        <v>Regular Air</v>
      </c>
      <c r="K118" s="14">
        <f>VLOOKUP($A118,'Cost and price details'!$A$1:$F$1038,Table!K$1,FALSE)</f>
        <v>41372</v>
      </c>
      <c r="L118" s="14">
        <f>VLOOKUP($A118,'Cost and price details'!$A$1:$F$1038,Table!L$1,FALSE)</f>
        <v>5.8630000000000004</v>
      </c>
      <c r="M118" s="14">
        <f>VLOOKUP($A118,'Cost and price details'!$A$1:$F$1038,Table!M$1,FALSE)</f>
        <v>9.4600000000000009</v>
      </c>
      <c r="N118" s="16">
        <f t="shared" si="5"/>
        <v>0.61350844277673544</v>
      </c>
      <c r="O118" s="16">
        <f>LOOKUP(M118,'Tax and discount slab'!$J$4:$K$14)</f>
        <v>0.05</v>
      </c>
      <c r="P118" s="9">
        <f t="shared" si="6"/>
        <v>9.9330000000000016</v>
      </c>
      <c r="Q118" s="9">
        <f>VLOOKUP(A118,'QTY &amp; shipping cost'!$A$1:$C$1038,2,FALSE)</f>
        <v>39</v>
      </c>
      <c r="R118" s="9">
        <f t="shared" si="7"/>
        <v>387.38700000000006</v>
      </c>
      <c r="S118" s="16">
        <f>LOOKUP(M118,'Tax and discount slab'!$M$4:$N$14)</f>
        <v>0.02</v>
      </c>
      <c r="T118" s="9">
        <f t="shared" si="8"/>
        <v>7.7477400000000012</v>
      </c>
      <c r="U118" s="9">
        <f>VLOOKUP(A118,'QTY &amp; shipping cost'!$A$1:$C$1038,3,FALSE)</f>
        <v>6.24</v>
      </c>
      <c r="V118" s="9">
        <f t="shared" si="9"/>
        <v>385.87926000000004</v>
      </c>
    </row>
    <row r="119" spans="1:22" x14ac:dyDescent="0.3">
      <c r="A119" s="9" t="s">
        <v>237</v>
      </c>
      <c r="B119" s="8">
        <f>VLOOKUP($A119,'Order date customer name'!$A$1:$C$1038,2,FALSE)</f>
        <v>41358</v>
      </c>
      <c r="C119" s="8" t="str">
        <f>VLOOKUP($A119,'Order date customer name'!$A$1:$C$1038,3,FALSE)</f>
        <v>LLOYD LEWIS</v>
      </c>
      <c r="D119" s="9" t="str">
        <f>VLOOKUP($A119,'State and cust type'!$A$1:$C$1038,2,FALSE)</f>
        <v>New York</v>
      </c>
      <c r="E119" s="9" t="str">
        <f>VLOOKUP($A119,'State and cust type'!$A$1:$C$1038,3,FALSE)</f>
        <v>Small Business</v>
      </c>
      <c r="F119" s="9" t="str">
        <f>VLOOKUP($A119,'Account, order priority and cat'!$A$1:$D$1038,2,FALSE)</f>
        <v>GREG BLACK</v>
      </c>
      <c r="G119" s="9" t="str">
        <f>VLOOKUP($A119,'Account, order priority and cat'!$A$1:$D$1038,3,FALSE)</f>
        <v>Medium</v>
      </c>
      <c r="H119" s="9" t="str">
        <f>VLOOKUP($A119,'Account, order priority and cat'!$A$1:$D$1038,4,FALSE)</f>
        <v>Office Supplies</v>
      </c>
      <c r="I119" s="14" t="str">
        <f>VLOOKUP($A119,'Cost and price details'!$A$1:$F$1038,Table!I$1,FALSE)</f>
        <v>Small Box</v>
      </c>
      <c r="J119" s="14" t="str">
        <f>VLOOKUP($A119,'Cost and price details'!$A$1:$F$1038,Table!J$1,FALSE)</f>
        <v>Regular Air</v>
      </c>
      <c r="K119" s="14">
        <f>VLOOKUP($A119,'Cost and price details'!$A$1:$F$1038,Table!K$1,FALSE)</f>
        <v>41365</v>
      </c>
      <c r="L119" s="14">
        <f>VLOOKUP($A119,'Cost and price details'!$A$1:$F$1038,Table!L$1,FALSE)</f>
        <v>3.8720000000000003</v>
      </c>
      <c r="M119" s="14">
        <f>VLOOKUP($A119,'Cost and price details'!$A$1:$F$1038,Table!M$1,FALSE)</f>
        <v>6.2480000000000002</v>
      </c>
      <c r="N119" s="16">
        <f t="shared" si="5"/>
        <v>0.61363636363636354</v>
      </c>
      <c r="O119" s="16">
        <f>LOOKUP(M119,'Tax and discount slab'!$J$4:$K$14)</f>
        <v>0.05</v>
      </c>
      <c r="P119" s="9">
        <f t="shared" si="6"/>
        <v>6.5604000000000005</v>
      </c>
      <c r="Q119" s="9">
        <f>VLOOKUP(A119,'QTY &amp; shipping cost'!$A$1:$C$1038,2,FALSE)</f>
        <v>26</v>
      </c>
      <c r="R119" s="9">
        <f t="shared" si="7"/>
        <v>170.57040000000001</v>
      </c>
      <c r="S119" s="16">
        <f>LOOKUP(M119,'Tax and discount slab'!$M$4:$N$14)</f>
        <v>0.02</v>
      </c>
      <c r="T119" s="9">
        <f t="shared" si="8"/>
        <v>3.4114080000000002</v>
      </c>
      <c r="U119" s="9">
        <f>VLOOKUP(A119,'QTY &amp; shipping cost'!$A$1:$C$1038,3,FALSE)</f>
        <v>1.44</v>
      </c>
      <c r="V119" s="9">
        <f t="shared" si="9"/>
        <v>168.59899200000001</v>
      </c>
    </row>
    <row r="120" spans="1:22" x14ac:dyDescent="0.3">
      <c r="A120" s="9" t="s">
        <v>239</v>
      </c>
      <c r="B120" s="8">
        <f>VLOOKUP($A120,'Order date customer name'!$A$1:$C$1038,2,FALSE)</f>
        <v>41361</v>
      </c>
      <c r="C120" s="8" t="str">
        <f>VLOOKUP($A120,'Order date customer name'!$A$1:$C$1038,3,FALSE)</f>
        <v>TYLER ALVAREZ</v>
      </c>
      <c r="D120" s="9" t="str">
        <f>VLOOKUP($A120,'State and cust type'!$A$1:$C$1038,2,FALSE)</f>
        <v>New York</v>
      </c>
      <c r="E120" s="9" t="str">
        <f>VLOOKUP($A120,'State and cust type'!$A$1:$C$1038,3,FALSE)</f>
        <v>Corporate</v>
      </c>
      <c r="F120" s="9" t="str">
        <f>VLOOKUP($A120,'Account, order priority and cat'!$A$1:$D$1038,2,FALSE)</f>
        <v>BRYAN JENKINS</v>
      </c>
      <c r="G120" s="9" t="str">
        <f>VLOOKUP($A120,'Account, order priority and cat'!$A$1:$D$1038,3,FALSE)</f>
        <v>Not Specified</v>
      </c>
      <c r="H120" s="9" t="str">
        <f>VLOOKUP($A120,'Account, order priority and cat'!$A$1:$D$1038,4,FALSE)</f>
        <v>Office Supplies</v>
      </c>
      <c r="I120" s="14" t="str">
        <f>VLOOKUP($A120,'Cost and price details'!$A$1:$F$1038,Table!I$1,FALSE)</f>
        <v>Small Pack</v>
      </c>
      <c r="J120" s="14" t="str">
        <f>VLOOKUP($A120,'Cost and price details'!$A$1:$F$1038,Table!J$1,FALSE)</f>
        <v>Regular Air</v>
      </c>
      <c r="K120" s="14">
        <f>VLOOKUP($A120,'Cost and price details'!$A$1:$F$1038,Table!K$1,FALSE)</f>
        <v>41369</v>
      </c>
      <c r="L120" s="14">
        <f>VLOOKUP($A120,'Cost and price details'!$A$1:$F$1038,Table!L$1,FALSE)</f>
        <v>1.034</v>
      </c>
      <c r="M120" s="14">
        <f>VLOOKUP($A120,'Cost and price details'!$A$1:$F$1038,Table!M$1,FALSE)</f>
        <v>2.2880000000000003</v>
      </c>
      <c r="N120" s="16">
        <f t="shared" si="5"/>
        <v>1.2127659574468086</v>
      </c>
      <c r="O120" s="16">
        <f>LOOKUP(M120,'Tax and discount slab'!$J$4:$K$14)</f>
        <v>0.05</v>
      </c>
      <c r="P120" s="9">
        <f t="shared" si="6"/>
        <v>2.4024000000000005</v>
      </c>
      <c r="Q120" s="9">
        <f>VLOOKUP(A120,'QTY &amp; shipping cost'!$A$1:$C$1038,2,FALSE)</f>
        <v>6</v>
      </c>
      <c r="R120" s="9">
        <f t="shared" si="7"/>
        <v>14.414400000000004</v>
      </c>
      <c r="S120" s="16">
        <f>LOOKUP(M120,'Tax and discount slab'!$M$4:$N$14)</f>
        <v>0.02</v>
      </c>
      <c r="T120" s="9">
        <f t="shared" si="8"/>
        <v>0.2882880000000001</v>
      </c>
      <c r="U120" s="9">
        <f>VLOOKUP(A120,'QTY &amp; shipping cost'!$A$1:$C$1038,3,FALSE)</f>
        <v>2.61</v>
      </c>
      <c r="V120" s="9">
        <f t="shared" si="9"/>
        <v>16.736112000000006</v>
      </c>
    </row>
    <row r="121" spans="1:22" x14ac:dyDescent="0.3">
      <c r="A121" s="9" t="s">
        <v>241</v>
      </c>
      <c r="B121" s="8">
        <f>VLOOKUP($A121,'Order date customer name'!$A$1:$C$1038,2,FALSE)</f>
        <v>41381</v>
      </c>
      <c r="C121" s="8" t="str">
        <f>VLOOKUP($A121,'Order date customer name'!$A$1:$C$1038,3,FALSE)</f>
        <v>ARTHUR REED</v>
      </c>
      <c r="D121" s="9" t="str">
        <f>VLOOKUP($A121,'State and cust type'!$A$1:$C$1038,2,FALSE)</f>
        <v>Illinois</v>
      </c>
      <c r="E121" s="9" t="str">
        <f>VLOOKUP($A121,'State and cust type'!$A$1:$C$1038,3,FALSE)</f>
        <v>Corporate</v>
      </c>
      <c r="F121" s="9" t="str">
        <f>VLOOKUP($A121,'Account, order priority and cat'!$A$1:$D$1038,2,FALSE)</f>
        <v>MANUEL BARNES</v>
      </c>
      <c r="G121" s="9" t="str">
        <f>VLOOKUP($A121,'Account, order priority and cat'!$A$1:$D$1038,3,FALSE)</f>
        <v>Not Specified</v>
      </c>
      <c r="H121" s="9" t="str">
        <f>VLOOKUP($A121,'Account, order priority and cat'!$A$1:$D$1038,4,FALSE)</f>
        <v>Office Supplies</v>
      </c>
      <c r="I121" s="14" t="str">
        <f>VLOOKUP($A121,'Cost and price details'!$A$1:$F$1038,Table!I$1,FALSE)</f>
        <v>Small Box</v>
      </c>
      <c r="J121" s="14" t="str">
        <f>VLOOKUP($A121,'Cost and price details'!$A$1:$F$1038,Table!J$1,FALSE)</f>
        <v>Regular Air</v>
      </c>
      <c r="K121" s="14">
        <f>VLOOKUP($A121,'Cost and price details'!$A$1:$F$1038,Table!K$1,FALSE)</f>
        <v>41389</v>
      </c>
      <c r="L121" s="14">
        <f>VLOOKUP($A121,'Cost and price details'!$A$1:$F$1038,Table!L$1,FALSE)</f>
        <v>5.8630000000000004</v>
      </c>
      <c r="M121" s="14">
        <f>VLOOKUP($A121,'Cost and price details'!$A$1:$F$1038,Table!M$1,FALSE)</f>
        <v>9.4600000000000009</v>
      </c>
      <c r="N121" s="16">
        <f t="shared" si="5"/>
        <v>0.61350844277673544</v>
      </c>
      <c r="O121" s="16">
        <f>LOOKUP(M121,'Tax and discount slab'!$J$4:$K$14)</f>
        <v>0.05</v>
      </c>
      <c r="P121" s="9">
        <f t="shared" si="6"/>
        <v>9.9330000000000016</v>
      </c>
      <c r="Q121" s="9">
        <f>VLOOKUP(A121,'QTY &amp; shipping cost'!$A$1:$C$1038,2,FALSE)</f>
        <v>38</v>
      </c>
      <c r="R121" s="9">
        <f t="shared" si="7"/>
        <v>377.45400000000006</v>
      </c>
      <c r="S121" s="16">
        <f>LOOKUP(M121,'Tax and discount slab'!$M$4:$N$14)</f>
        <v>0.02</v>
      </c>
      <c r="T121" s="9">
        <f t="shared" si="8"/>
        <v>7.5490800000000018</v>
      </c>
      <c r="U121" s="9">
        <f>VLOOKUP(A121,'QTY &amp; shipping cost'!$A$1:$C$1038,3,FALSE)</f>
        <v>6.24</v>
      </c>
      <c r="V121" s="9">
        <f t="shared" si="9"/>
        <v>376.14492000000007</v>
      </c>
    </row>
    <row r="122" spans="1:22" x14ac:dyDescent="0.3">
      <c r="A122" s="9" t="s">
        <v>243</v>
      </c>
      <c r="B122" s="8">
        <f>VLOOKUP($A122,'Order date customer name'!$A$1:$C$1038,2,FALSE)</f>
        <v>41382</v>
      </c>
      <c r="C122" s="8" t="str">
        <f>VLOOKUP($A122,'Order date customer name'!$A$1:$C$1038,3,FALSE)</f>
        <v>BRIAN SANTOS</v>
      </c>
      <c r="D122" s="9" t="str">
        <f>VLOOKUP($A122,'State and cust type'!$A$1:$C$1038,2,FALSE)</f>
        <v>Illinois</v>
      </c>
      <c r="E122" s="9" t="str">
        <f>VLOOKUP($A122,'State and cust type'!$A$1:$C$1038,3,FALSE)</f>
        <v>Small Business</v>
      </c>
      <c r="F122" s="9" t="str">
        <f>VLOOKUP($A122,'Account, order priority and cat'!$A$1:$D$1038,2,FALSE)</f>
        <v>MANUEL BARNES</v>
      </c>
      <c r="G122" s="9" t="str">
        <f>VLOOKUP($A122,'Account, order priority and cat'!$A$1:$D$1038,3,FALSE)</f>
        <v>Not Specified</v>
      </c>
      <c r="H122" s="9" t="str">
        <f>VLOOKUP($A122,'Account, order priority and cat'!$A$1:$D$1038,4,FALSE)</f>
        <v>Office Supplies</v>
      </c>
      <c r="I122" s="14" t="str">
        <f>VLOOKUP($A122,'Cost and price details'!$A$1:$F$1038,Table!I$1,FALSE)</f>
        <v>Wrap Bag</v>
      </c>
      <c r="J122" s="14" t="str">
        <f>VLOOKUP($A122,'Cost and price details'!$A$1:$F$1038,Table!J$1,FALSE)</f>
        <v>Regular Air</v>
      </c>
      <c r="K122" s="14">
        <f>VLOOKUP($A122,'Cost and price details'!$A$1:$F$1038,Table!K$1,FALSE)</f>
        <v>41391</v>
      </c>
      <c r="L122" s="14">
        <f>VLOOKUP($A122,'Cost and price details'!$A$1:$F$1038,Table!L$1,FALSE)</f>
        <v>2.7720000000000002</v>
      </c>
      <c r="M122" s="14">
        <f>VLOOKUP($A122,'Cost and price details'!$A$1:$F$1038,Table!M$1,FALSE)</f>
        <v>4.4000000000000004</v>
      </c>
      <c r="N122" s="16">
        <f t="shared" si="5"/>
        <v>0.58730158730158732</v>
      </c>
      <c r="O122" s="16">
        <f>LOOKUP(M122,'Tax and discount slab'!$J$4:$K$14)</f>
        <v>0.05</v>
      </c>
      <c r="P122" s="9">
        <f t="shared" si="6"/>
        <v>4.620000000000001</v>
      </c>
      <c r="Q122" s="9">
        <f>VLOOKUP(A122,'QTY &amp; shipping cost'!$A$1:$C$1038,2,FALSE)</f>
        <v>33</v>
      </c>
      <c r="R122" s="9">
        <f t="shared" si="7"/>
        <v>152.46000000000004</v>
      </c>
      <c r="S122" s="16">
        <f>LOOKUP(M122,'Tax and discount slab'!$M$4:$N$14)</f>
        <v>0.02</v>
      </c>
      <c r="T122" s="9">
        <f t="shared" si="8"/>
        <v>3.0492000000000008</v>
      </c>
      <c r="U122" s="9">
        <f>VLOOKUP(A122,'QTY &amp; shipping cost'!$A$1:$C$1038,3,FALSE)</f>
        <v>1.35</v>
      </c>
      <c r="V122" s="9">
        <f t="shared" si="9"/>
        <v>150.76080000000002</v>
      </c>
    </row>
    <row r="123" spans="1:22" x14ac:dyDescent="0.3">
      <c r="A123" s="9" t="s">
        <v>245</v>
      </c>
      <c r="B123" s="8">
        <f>VLOOKUP($A123,'Order date customer name'!$A$1:$C$1038,2,FALSE)</f>
        <v>41388</v>
      </c>
      <c r="C123" s="8" t="str">
        <f>VLOOKUP($A123,'Order date customer name'!$A$1:$C$1038,3,FALSE)</f>
        <v>RON WHITE</v>
      </c>
      <c r="D123" s="9" t="str">
        <f>VLOOKUP($A123,'State and cust type'!$A$1:$C$1038,2,FALSE)</f>
        <v>New York</v>
      </c>
      <c r="E123" s="9" t="str">
        <f>VLOOKUP($A123,'State and cust type'!$A$1:$C$1038,3,FALSE)</f>
        <v>Corporate</v>
      </c>
      <c r="F123" s="9" t="str">
        <f>VLOOKUP($A123,'Account, order priority and cat'!$A$1:$D$1038,2,FALSE)</f>
        <v>WILLIE STEWART</v>
      </c>
      <c r="G123" s="9" t="str">
        <f>VLOOKUP($A123,'Account, order priority and cat'!$A$1:$D$1038,3,FALSE)</f>
        <v>Critical</v>
      </c>
      <c r="H123" s="9" t="str">
        <f>VLOOKUP($A123,'Account, order priority and cat'!$A$1:$D$1038,4,FALSE)</f>
        <v>Technology</v>
      </c>
      <c r="I123" s="14" t="str">
        <f>VLOOKUP($A123,'Cost and price details'!$A$1:$F$1038,Table!I$1,FALSE)</f>
        <v>Medium Box</v>
      </c>
      <c r="J123" s="14" t="str">
        <f>VLOOKUP($A123,'Cost and price details'!$A$1:$F$1038,Table!J$1,FALSE)</f>
        <v>Regular Air</v>
      </c>
      <c r="K123" s="14">
        <f>VLOOKUP($A123,'Cost and price details'!$A$1:$F$1038,Table!K$1,FALSE)</f>
        <v>41395</v>
      </c>
      <c r="L123" s="14">
        <f>VLOOKUP($A123,'Cost and price details'!$A$1:$F$1038,Table!L$1,FALSE)</f>
        <v>9.7020000000000017</v>
      </c>
      <c r="M123" s="14">
        <f>VLOOKUP($A123,'Cost and price details'!$A$1:$F$1038,Table!M$1,FALSE)</f>
        <v>23.088999999999999</v>
      </c>
      <c r="N123" s="16">
        <f t="shared" si="5"/>
        <v>1.3798185941043077</v>
      </c>
      <c r="O123" s="16">
        <f>LOOKUP(M123,'Tax and discount slab'!$J$4:$K$14)</f>
        <v>0.15000000000000002</v>
      </c>
      <c r="P123" s="9">
        <f t="shared" si="6"/>
        <v>26.552349999999997</v>
      </c>
      <c r="Q123" s="9">
        <f>VLOOKUP(A123,'QTY &amp; shipping cost'!$A$1:$C$1038,2,FALSE)</f>
        <v>21</v>
      </c>
      <c r="R123" s="9">
        <f t="shared" si="7"/>
        <v>557.59934999999996</v>
      </c>
      <c r="S123" s="16">
        <f>LOOKUP(M123,'Tax and discount slab'!$M$4:$N$14)</f>
        <v>0.12000000000000001</v>
      </c>
      <c r="T123" s="9">
        <f t="shared" si="8"/>
        <v>66.911922000000004</v>
      </c>
      <c r="U123" s="9">
        <f>VLOOKUP(A123,'QTY &amp; shipping cost'!$A$1:$C$1038,3,FALSE)</f>
        <v>4.8599999999999994</v>
      </c>
      <c r="V123" s="9">
        <f t="shared" si="9"/>
        <v>495.54742799999997</v>
      </c>
    </row>
    <row r="124" spans="1:22" x14ac:dyDescent="0.3">
      <c r="A124" s="9" t="s">
        <v>247</v>
      </c>
      <c r="B124" s="8">
        <f>VLOOKUP($A124,'Order date customer name'!$A$1:$C$1038,2,FALSE)</f>
        <v>41389</v>
      </c>
      <c r="C124" s="8" t="str">
        <f>VLOOKUP($A124,'Order date customer name'!$A$1:$C$1038,3,FALSE)</f>
        <v>HERMAN RIVERA</v>
      </c>
      <c r="D124" s="9" t="str">
        <f>VLOOKUP($A124,'State and cust type'!$A$1:$C$1038,2,FALSE)</f>
        <v>New York</v>
      </c>
      <c r="E124" s="9" t="str">
        <f>VLOOKUP($A124,'State and cust type'!$A$1:$C$1038,3,FALSE)</f>
        <v>Home Office</v>
      </c>
      <c r="F124" s="9" t="str">
        <f>VLOOKUP($A124,'Account, order priority and cat'!$A$1:$D$1038,2,FALSE)</f>
        <v>TONY PERRY</v>
      </c>
      <c r="G124" s="9" t="str">
        <f>VLOOKUP($A124,'Account, order priority and cat'!$A$1:$D$1038,3,FALSE)</f>
        <v>High</v>
      </c>
      <c r="H124" s="9" t="str">
        <f>VLOOKUP($A124,'Account, order priority and cat'!$A$1:$D$1038,4,FALSE)</f>
        <v>Office Supplies</v>
      </c>
      <c r="I124" s="14" t="str">
        <f>VLOOKUP($A124,'Cost and price details'!$A$1:$F$1038,Table!I$1,FALSE)</f>
        <v>Small Box</v>
      </c>
      <c r="J124" s="14" t="str">
        <f>VLOOKUP($A124,'Cost and price details'!$A$1:$F$1038,Table!J$1,FALSE)</f>
        <v>Express Air</v>
      </c>
      <c r="K124" s="14">
        <f>VLOOKUP($A124,'Cost and price details'!$A$1:$F$1038,Table!K$1,FALSE)</f>
        <v>41397</v>
      </c>
      <c r="L124" s="14">
        <f>VLOOKUP($A124,'Cost and price details'!$A$1:$F$1038,Table!L$1,FALSE)</f>
        <v>8.3710000000000004</v>
      </c>
      <c r="M124" s="14">
        <f>VLOOKUP($A124,'Cost and price details'!$A$1:$F$1038,Table!M$1,FALSE)</f>
        <v>13.508000000000001</v>
      </c>
      <c r="N124" s="16">
        <f t="shared" si="5"/>
        <v>0.61366622864651776</v>
      </c>
      <c r="O124" s="16">
        <f>LOOKUP(M124,'Tax and discount slab'!$J$4:$K$14)</f>
        <v>0.1</v>
      </c>
      <c r="P124" s="9">
        <f t="shared" si="6"/>
        <v>14.858800000000002</v>
      </c>
      <c r="Q124" s="9">
        <f>VLOOKUP(A124,'QTY &amp; shipping cost'!$A$1:$C$1038,2,FALSE)</f>
        <v>31</v>
      </c>
      <c r="R124" s="9">
        <f t="shared" si="7"/>
        <v>460.6228000000001</v>
      </c>
      <c r="S124" s="16">
        <f>LOOKUP(M124,'Tax and discount slab'!$M$4:$N$14)</f>
        <v>7.0000000000000007E-2</v>
      </c>
      <c r="T124" s="9">
        <f t="shared" si="8"/>
        <v>32.243596000000011</v>
      </c>
      <c r="U124" s="9">
        <f>VLOOKUP(A124,'QTY &amp; shipping cost'!$A$1:$C$1038,3,FALSE)</f>
        <v>6.3999999999999995</v>
      </c>
      <c r="V124" s="9">
        <f t="shared" si="9"/>
        <v>434.77920400000005</v>
      </c>
    </row>
    <row r="125" spans="1:22" x14ac:dyDescent="0.3">
      <c r="A125" s="9" t="s">
        <v>249</v>
      </c>
      <c r="B125" s="8">
        <f>VLOOKUP($A125,'Order date customer name'!$A$1:$C$1038,2,FALSE)</f>
        <v>41390</v>
      </c>
      <c r="C125" s="8" t="str">
        <f>VLOOKUP($A125,'Order date customer name'!$A$1:$C$1038,3,FALSE)</f>
        <v>PHILIP STEWART</v>
      </c>
      <c r="D125" s="9" t="str">
        <f>VLOOKUP($A125,'State and cust type'!$A$1:$C$1038,2,FALSE)</f>
        <v>Illinois</v>
      </c>
      <c r="E125" s="9" t="str">
        <f>VLOOKUP($A125,'State and cust type'!$A$1:$C$1038,3,FALSE)</f>
        <v>Corporate</v>
      </c>
      <c r="F125" s="9" t="str">
        <f>VLOOKUP($A125,'Account, order priority and cat'!$A$1:$D$1038,2,FALSE)</f>
        <v>MANUEL BARNES</v>
      </c>
      <c r="G125" s="9" t="str">
        <f>VLOOKUP($A125,'Account, order priority and cat'!$A$1:$D$1038,3,FALSE)</f>
        <v>Medium</v>
      </c>
      <c r="H125" s="9" t="str">
        <f>VLOOKUP($A125,'Account, order priority and cat'!$A$1:$D$1038,4,FALSE)</f>
        <v>Office Supplies</v>
      </c>
      <c r="I125" s="14" t="str">
        <f>VLOOKUP($A125,'Cost and price details'!$A$1:$F$1038,Table!I$1,FALSE)</f>
        <v>Small Box</v>
      </c>
      <c r="J125" s="14" t="str">
        <f>VLOOKUP($A125,'Cost and price details'!$A$1:$F$1038,Table!J$1,FALSE)</f>
        <v>Regular Air</v>
      </c>
      <c r="K125" s="14">
        <f>VLOOKUP($A125,'Cost and price details'!$A$1:$F$1038,Table!K$1,FALSE)</f>
        <v>41399</v>
      </c>
      <c r="L125" s="14">
        <f>VLOOKUP($A125,'Cost and price details'!$A$1:$F$1038,Table!L$1,FALSE)</f>
        <v>1.7490000000000003</v>
      </c>
      <c r="M125" s="14">
        <f>VLOOKUP($A125,'Cost and price details'!$A$1:$F$1038,Table!M$1,FALSE)</f>
        <v>2.871</v>
      </c>
      <c r="N125" s="16">
        <f t="shared" si="5"/>
        <v>0.64150943396226379</v>
      </c>
      <c r="O125" s="16">
        <f>LOOKUP(M125,'Tax and discount slab'!$J$4:$K$14)</f>
        <v>0.05</v>
      </c>
      <c r="P125" s="9">
        <f t="shared" si="6"/>
        <v>3.0145500000000003</v>
      </c>
      <c r="Q125" s="9">
        <f>VLOOKUP(A125,'QTY &amp; shipping cost'!$A$1:$C$1038,2,FALSE)</f>
        <v>11</v>
      </c>
      <c r="R125" s="9">
        <f t="shared" si="7"/>
        <v>33.160050000000005</v>
      </c>
      <c r="S125" s="16">
        <f>LOOKUP(M125,'Tax and discount slab'!$M$4:$N$14)</f>
        <v>0.02</v>
      </c>
      <c r="T125" s="9">
        <f t="shared" si="8"/>
        <v>0.66320100000000015</v>
      </c>
      <c r="U125" s="9">
        <f>VLOOKUP(A125,'QTY &amp; shipping cost'!$A$1:$C$1038,3,FALSE)</f>
        <v>0.55000000000000004</v>
      </c>
      <c r="V125" s="9">
        <f t="shared" si="9"/>
        <v>33.046849000000002</v>
      </c>
    </row>
    <row r="126" spans="1:22" x14ac:dyDescent="0.3">
      <c r="A126" s="9" t="s">
        <v>251</v>
      </c>
      <c r="B126" s="8">
        <f>VLOOKUP($A126,'Order date customer name'!$A$1:$C$1038,2,FALSE)</f>
        <v>41390</v>
      </c>
      <c r="C126" s="8" t="str">
        <f>VLOOKUP($A126,'Order date customer name'!$A$1:$C$1038,3,FALSE)</f>
        <v>JACOB ROSS</v>
      </c>
      <c r="D126" s="9" t="str">
        <f>VLOOKUP($A126,'State and cust type'!$A$1:$C$1038,2,FALSE)</f>
        <v>New York</v>
      </c>
      <c r="E126" s="9" t="str">
        <f>VLOOKUP($A126,'State and cust type'!$A$1:$C$1038,3,FALSE)</f>
        <v>Corporate</v>
      </c>
      <c r="F126" s="9" t="str">
        <f>VLOOKUP($A126,'Account, order priority and cat'!$A$1:$D$1038,2,FALSE)</f>
        <v>CLAUDE WILLIS</v>
      </c>
      <c r="G126" s="9" t="str">
        <f>VLOOKUP($A126,'Account, order priority and cat'!$A$1:$D$1038,3,FALSE)</f>
        <v>Medium</v>
      </c>
      <c r="H126" s="9" t="str">
        <f>VLOOKUP($A126,'Account, order priority and cat'!$A$1:$D$1038,4,FALSE)</f>
        <v>Technology</v>
      </c>
      <c r="I126" s="14" t="str">
        <f>VLOOKUP($A126,'Cost and price details'!$A$1:$F$1038,Table!I$1,FALSE)</f>
        <v>Small Box</v>
      </c>
      <c r="J126" s="14" t="str">
        <f>VLOOKUP($A126,'Cost and price details'!$A$1:$F$1038,Table!J$1,FALSE)</f>
        <v>Regular Air</v>
      </c>
      <c r="K126" s="14">
        <f>VLOOKUP($A126,'Cost and price details'!$A$1:$F$1038,Table!K$1,FALSE)</f>
        <v>41397</v>
      </c>
      <c r="L126" s="14">
        <f>VLOOKUP($A126,'Cost and price details'!$A$1:$F$1038,Table!L$1,FALSE)</f>
        <v>7.0289999999999999</v>
      </c>
      <c r="M126" s="14">
        <f>VLOOKUP($A126,'Cost and price details'!$A$1:$F$1038,Table!M$1,FALSE)</f>
        <v>21.978000000000002</v>
      </c>
      <c r="N126" s="16">
        <f t="shared" si="5"/>
        <v>2.126760563380282</v>
      </c>
      <c r="O126" s="16">
        <f>LOOKUP(M126,'Tax and discount slab'!$J$4:$K$14)</f>
        <v>0.15000000000000002</v>
      </c>
      <c r="P126" s="9">
        <f t="shared" si="6"/>
        <v>25.274699999999999</v>
      </c>
      <c r="Q126" s="9">
        <f>VLOOKUP(A126,'QTY &amp; shipping cost'!$A$1:$C$1038,2,FALSE)</f>
        <v>9</v>
      </c>
      <c r="R126" s="9">
        <f t="shared" si="7"/>
        <v>227.47229999999999</v>
      </c>
      <c r="S126" s="16">
        <f>LOOKUP(M126,'Tax and discount slab'!$M$4:$N$14)</f>
        <v>0.12000000000000001</v>
      </c>
      <c r="T126" s="9">
        <f t="shared" si="8"/>
        <v>27.296676000000001</v>
      </c>
      <c r="U126" s="9">
        <f>VLOOKUP(A126,'QTY &amp; shipping cost'!$A$1:$C$1038,3,FALSE)</f>
        <v>4.05</v>
      </c>
      <c r="V126" s="9">
        <f t="shared" si="9"/>
        <v>204.22562400000001</v>
      </c>
    </row>
    <row r="127" spans="1:22" x14ac:dyDescent="0.3">
      <c r="A127" s="9" t="s">
        <v>254</v>
      </c>
      <c r="B127" s="8">
        <f>VLOOKUP($A127,'Order date customer name'!$A$1:$C$1038,2,FALSE)</f>
        <v>41392</v>
      </c>
      <c r="C127" s="8" t="str">
        <f>VLOOKUP($A127,'Order date customer name'!$A$1:$C$1038,3,FALSE)</f>
        <v>TONY STEPHENS</v>
      </c>
      <c r="D127" s="9" t="str">
        <f>VLOOKUP($A127,'State and cust type'!$A$1:$C$1038,2,FALSE)</f>
        <v>Illinois</v>
      </c>
      <c r="E127" s="9" t="str">
        <f>VLOOKUP($A127,'State and cust type'!$A$1:$C$1038,3,FALSE)</f>
        <v>Corporate</v>
      </c>
      <c r="F127" s="9" t="str">
        <f>VLOOKUP($A127,'Account, order priority and cat'!$A$1:$D$1038,2,FALSE)</f>
        <v>COREY MILLS</v>
      </c>
      <c r="G127" s="9" t="str">
        <f>VLOOKUP($A127,'Account, order priority and cat'!$A$1:$D$1038,3,FALSE)</f>
        <v>Medium</v>
      </c>
      <c r="H127" s="9" t="str">
        <f>VLOOKUP($A127,'Account, order priority and cat'!$A$1:$D$1038,4,FALSE)</f>
        <v>Technology</v>
      </c>
      <c r="I127" s="14" t="str">
        <f>VLOOKUP($A127,'Cost and price details'!$A$1:$F$1038,Table!I$1,FALSE)</f>
        <v>Small Box</v>
      </c>
      <c r="J127" s="14" t="str">
        <f>VLOOKUP($A127,'Cost and price details'!$A$1:$F$1038,Table!J$1,FALSE)</f>
        <v>Express Air</v>
      </c>
      <c r="K127" s="14">
        <f>VLOOKUP($A127,'Cost and price details'!$A$1:$F$1038,Table!K$1,FALSE)</f>
        <v>41400</v>
      </c>
      <c r="L127" s="14">
        <f>VLOOKUP($A127,'Cost and price details'!$A$1:$F$1038,Table!L$1,FALSE)</f>
        <v>35.222000000000008</v>
      </c>
      <c r="M127" s="14">
        <f>VLOOKUP($A127,'Cost and price details'!$A$1:$F$1038,Table!M$1,FALSE)</f>
        <v>167.72800000000001</v>
      </c>
      <c r="N127" s="16">
        <f t="shared" si="5"/>
        <v>3.7620237351655206</v>
      </c>
      <c r="O127" s="16">
        <f>LOOKUP(M127,'Tax and discount slab'!$J$4:$K$14)</f>
        <v>0.32000000000000006</v>
      </c>
      <c r="P127" s="9">
        <f t="shared" si="6"/>
        <v>221.40096000000003</v>
      </c>
      <c r="Q127" s="9">
        <f>VLOOKUP(A127,'QTY &amp; shipping cost'!$A$1:$C$1038,2,FALSE)</f>
        <v>18</v>
      </c>
      <c r="R127" s="9">
        <f t="shared" si="7"/>
        <v>3985.2172800000003</v>
      </c>
      <c r="S127" s="16">
        <f>LOOKUP(M127,'Tax and discount slab'!$M$4:$N$14)</f>
        <v>0.47</v>
      </c>
      <c r="T127" s="9">
        <f t="shared" si="8"/>
        <v>1873.0521216</v>
      </c>
      <c r="U127" s="9">
        <f>VLOOKUP(A127,'QTY &amp; shipping cost'!$A$1:$C$1038,3,FALSE)</f>
        <v>4.05</v>
      </c>
      <c r="V127" s="9">
        <f t="shared" si="9"/>
        <v>2116.2151584000003</v>
      </c>
    </row>
    <row r="128" spans="1:22" x14ac:dyDescent="0.3">
      <c r="A128" s="9" t="s">
        <v>256</v>
      </c>
      <c r="B128" s="8">
        <f>VLOOKUP($A128,'Order date customer name'!$A$1:$C$1038,2,FALSE)</f>
        <v>41392</v>
      </c>
      <c r="C128" s="8" t="str">
        <f>VLOOKUP($A128,'Order date customer name'!$A$1:$C$1038,3,FALSE)</f>
        <v>DUANE EVANS</v>
      </c>
      <c r="D128" s="9" t="str">
        <f>VLOOKUP($A128,'State and cust type'!$A$1:$C$1038,2,FALSE)</f>
        <v>New York</v>
      </c>
      <c r="E128" s="9" t="str">
        <f>VLOOKUP($A128,'State and cust type'!$A$1:$C$1038,3,FALSE)</f>
        <v>Small Business</v>
      </c>
      <c r="F128" s="9" t="str">
        <f>VLOOKUP($A128,'Account, order priority and cat'!$A$1:$D$1038,2,FALSE)</f>
        <v>WILLIE STEWART</v>
      </c>
      <c r="G128" s="9" t="str">
        <f>VLOOKUP($A128,'Account, order priority and cat'!$A$1:$D$1038,3,FALSE)</f>
        <v>Not Specified</v>
      </c>
      <c r="H128" s="9" t="str">
        <f>VLOOKUP($A128,'Account, order priority and cat'!$A$1:$D$1038,4,FALSE)</f>
        <v>Office Supplies</v>
      </c>
      <c r="I128" s="14" t="str">
        <f>VLOOKUP($A128,'Cost and price details'!$A$1:$F$1038,Table!I$1,FALSE)</f>
        <v>Small Box</v>
      </c>
      <c r="J128" s="14" t="str">
        <f>VLOOKUP($A128,'Cost and price details'!$A$1:$F$1038,Table!J$1,FALSE)</f>
        <v>Regular Air</v>
      </c>
      <c r="K128" s="14">
        <f>VLOOKUP($A128,'Cost and price details'!$A$1:$F$1038,Table!K$1,FALSE)</f>
        <v>41401</v>
      </c>
      <c r="L128" s="14">
        <f>VLOOKUP($A128,'Cost and price details'!$A$1:$F$1038,Table!L$1,FALSE)</f>
        <v>8.3710000000000004</v>
      </c>
      <c r="M128" s="14">
        <f>VLOOKUP($A128,'Cost and price details'!$A$1:$F$1038,Table!M$1,FALSE)</f>
        <v>13.508000000000001</v>
      </c>
      <c r="N128" s="16">
        <f t="shared" si="5"/>
        <v>0.61366622864651776</v>
      </c>
      <c r="O128" s="16">
        <f>LOOKUP(M128,'Tax and discount slab'!$J$4:$K$14)</f>
        <v>0.1</v>
      </c>
      <c r="P128" s="9">
        <f t="shared" si="6"/>
        <v>14.858800000000002</v>
      </c>
      <c r="Q128" s="9">
        <f>VLOOKUP(A128,'QTY &amp; shipping cost'!$A$1:$C$1038,2,FALSE)</f>
        <v>29</v>
      </c>
      <c r="R128" s="9">
        <f t="shared" si="7"/>
        <v>430.90520000000004</v>
      </c>
      <c r="S128" s="16">
        <f>LOOKUP(M128,'Tax and discount slab'!$M$4:$N$14)</f>
        <v>7.0000000000000007E-2</v>
      </c>
      <c r="T128" s="9">
        <f t="shared" si="8"/>
        <v>30.163364000000005</v>
      </c>
      <c r="U128" s="9">
        <f>VLOOKUP(A128,'QTY &amp; shipping cost'!$A$1:$C$1038,3,FALSE)</f>
        <v>6.3999999999999995</v>
      </c>
      <c r="V128" s="9">
        <f t="shared" si="9"/>
        <v>407.14183600000001</v>
      </c>
    </row>
    <row r="129" spans="1:22" x14ac:dyDescent="0.3">
      <c r="A129" s="9" t="s">
        <v>258</v>
      </c>
      <c r="B129" s="8">
        <f>VLOOKUP($A129,'Order date customer name'!$A$1:$C$1038,2,FALSE)</f>
        <v>41392</v>
      </c>
      <c r="C129" s="8" t="str">
        <f>VLOOKUP($A129,'Order date customer name'!$A$1:$C$1038,3,FALSE)</f>
        <v>LESTER HARRISON</v>
      </c>
      <c r="D129" s="9" t="str">
        <f>VLOOKUP($A129,'State and cust type'!$A$1:$C$1038,2,FALSE)</f>
        <v>New York</v>
      </c>
      <c r="E129" s="9" t="str">
        <f>VLOOKUP($A129,'State and cust type'!$A$1:$C$1038,3,FALSE)</f>
        <v>Consumer</v>
      </c>
      <c r="F129" s="9" t="str">
        <f>VLOOKUP($A129,'Account, order priority and cat'!$A$1:$D$1038,2,FALSE)</f>
        <v>BOBBY CHAVEZ</v>
      </c>
      <c r="G129" s="9" t="str">
        <f>VLOOKUP($A129,'Account, order priority and cat'!$A$1:$D$1038,3,FALSE)</f>
        <v>Not Specified</v>
      </c>
      <c r="H129" s="9" t="str">
        <f>VLOOKUP($A129,'Account, order priority and cat'!$A$1:$D$1038,4,FALSE)</f>
        <v>Technology</v>
      </c>
      <c r="I129" s="14" t="str">
        <f>VLOOKUP($A129,'Cost and price details'!$A$1:$F$1038,Table!I$1,FALSE)</f>
        <v>Small Box</v>
      </c>
      <c r="J129" s="14" t="str">
        <f>VLOOKUP($A129,'Cost and price details'!$A$1:$F$1038,Table!J$1,FALSE)</f>
        <v>Regular Air</v>
      </c>
      <c r="K129" s="14">
        <f>VLOOKUP($A129,'Cost and price details'!$A$1:$F$1038,Table!K$1,FALSE)</f>
        <v>41401</v>
      </c>
      <c r="L129" s="14">
        <f>VLOOKUP($A129,'Cost and price details'!$A$1:$F$1038,Table!L$1,FALSE)</f>
        <v>11.077000000000002</v>
      </c>
      <c r="M129" s="14">
        <f>VLOOKUP($A129,'Cost and price details'!$A$1:$F$1038,Table!M$1,FALSE)</f>
        <v>17.578000000000003</v>
      </c>
      <c r="N129" s="16">
        <f t="shared" si="5"/>
        <v>0.58689175769612711</v>
      </c>
      <c r="O129" s="16">
        <f>LOOKUP(M129,'Tax and discount slab'!$J$4:$K$14)</f>
        <v>0.1</v>
      </c>
      <c r="P129" s="9">
        <f t="shared" si="6"/>
        <v>19.335800000000006</v>
      </c>
      <c r="Q129" s="9">
        <f>VLOOKUP(A129,'QTY &amp; shipping cost'!$A$1:$C$1038,2,FALSE)</f>
        <v>41</v>
      </c>
      <c r="R129" s="9">
        <f t="shared" si="7"/>
        <v>792.76780000000031</v>
      </c>
      <c r="S129" s="16">
        <f>LOOKUP(M129,'Tax and discount slab'!$M$4:$N$14)</f>
        <v>7.0000000000000007E-2</v>
      </c>
      <c r="T129" s="9">
        <f t="shared" si="8"/>
        <v>55.49374600000003</v>
      </c>
      <c r="U129" s="9">
        <f>VLOOKUP(A129,'QTY &amp; shipping cost'!$A$1:$C$1038,3,FALSE)</f>
        <v>4.05</v>
      </c>
      <c r="V129" s="9">
        <f t="shared" si="9"/>
        <v>741.32405400000027</v>
      </c>
    </row>
    <row r="130" spans="1:22" x14ac:dyDescent="0.3">
      <c r="A130" s="9" t="s">
        <v>260</v>
      </c>
      <c r="B130" s="8">
        <f>VLOOKUP($A130,'Order date customer name'!$A$1:$C$1038,2,FALSE)</f>
        <v>41393</v>
      </c>
      <c r="C130" s="8" t="str">
        <f>VLOOKUP($A130,'Order date customer name'!$A$1:$C$1038,3,FALSE)</f>
        <v>BRIAN GRANT</v>
      </c>
      <c r="D130" s="9" t="str">
        <f>VLOOKUP($A130,'State and cust type'!$A$1:$C$1038,2,FALSE)</f>
        <v>Illinois</v>
      </c>
      <c r="E130" s="9" t="str">
        <f>VLOOKUP($A130,'State and cust type'!$A$1:$C$1038,3,FALSE)</f>
        <v>Corporate</v>
      </c>
      <c r="F130" s="9" t="str">
        <f>VLOOKUP($A130,'Account, order priority and cat'!$A$1:$D$1038,2,FALSE)</f>
        <v>COREY MILLS</v>
      </c>
      <c r="G130" s="9" t="str">
        <f>VLOOKUP($A130,'Account, order priority and cat'!$A$1:$D$1038,3,FALSE)</f>
        <v>Not Specified</v>
      </c>
      <c r="H130" s="9" t="str">
        <f>VLOOKUP($A130,'Account, order priority and cat'!$A$1:$D$1038,4,FALSE)</f>
        <v>Office Supplies</v>
      </c>
      <c r="I130" s="14" t="str">
        <f>VLOOKUP($A130,'Cost and price details'!$A$1:$F$1038,Table!I$1,FALSE)</f>
        <v>Small Pack</v>
      </c>
      <c r="J130" s="14" t="str">
        <f>VLOOKUP($A130,'Cost and price details'!$A$1:$F$1038,Table!J$1,FALSE)</f>
        <v>Regular Air</v>
      </c>
      <c r="K130" s="14">
        <f>VLOOKUP($A130,'Cost and price details'!$A$1:$F$1038,Table!K$1,FALSE)</f>
        <v>41402</v>
      </c>
      <c r="L130" s="14">
        <f>VLOOKUP($A130,'Cost and price details'!$A$1:$F$1038,Table!L$1,FALSE)</f>
        <v>5.2690000000000001</v>
      </c>
      <c r="M130" s="14">
        <f>VLOOKUP($A130,'Cost and price details'!$A$1:$F$1038,Table!M$1,FALSE)</f>
        <v>13.167000000000002</v>
      </c>
      <c r="N130" s="16">
        <f t="shared" si="5"/>
        <v>1.4989561586638833</v>
      </c>
      <c r="O130" s="16">
        <f>LOOKUP(M130,'Tax and discount slab'!$J$4:$K$14)</f>
        <v>0.1</v>
      </c>
      <c r="P130" s="9">
        <f t="shared" si="6"/>
        <v>14.483700000000002</v>
      </c>
      <c r="Q130" s="9">
        <f>VLOOKUP(A130,'QTY &amp; shipping cost'!$A$1:$C$1038,2,FALSE)</f>
        <v>9</v>
      </c>
      <c r="R130" s="9">
        <f t="shared" si="7"/>
        <v>130.35330000000002</v>
      </c>
      <c r="S130" s="16">
        <f>LOOKUP(M130,'Tax and discount slab'!$M$4:$N$14)</f>
        <v>7.0000000000000007E-2</v>
      </c>
      <c r="T130" s="9">
        <f t="shared" si="8"/>
        <v>9.1247310000000024</v>
      </c>
      <c r="U130" s="9">
        <f>VLOOKUP(A130,'QTY &amp; shipping cost'!$A$1:$C$1038,3,FALSE)</f>
        <v>5.8599999999999994</v>
      </c>
      <c r="V130" s="9">
        <f t="shared" si="9"/>
        <v>127.08856900000002</v>
      </c>
    </row>
    <row r="131" spans="1:22" x14ac:dyDescent="0.3">
      <c r="A131" s="9" t="s">
        <v>262</v>
      </c>
      <c r="B131" s="8">
        <f>VLOOKUP($A131,'Order date customer name'!$A$1:$C$1038,2,FALSE)</f>
        <v>41394</v>
      </c>
      <c r="C131" s="8" t="str">
        <f>VLOOKUP($A131,'Order date customer name'!$A$1:$C$1038,3,FALSE)</f>
        <v>RICK MEDINA</v>
      </c>
      <c r="D131" s="9" t="str">
        <f>VLOOKUP($A131,'State and cust type'!$A$1:$C$1038,2,FALSE)</f>
        <v>Illinois</v>
      </c>
      <c r="E131" s="9" t="str">
        <f>VLOOKUP($A131,'State and cust type'!$A$1:$C$1038,3,FALSE)</f>
        <v>Home Office</v>
      </c>
      <c r="F131" s="9" t="str">
        <f>VLOOKUP($A131,'Account, order priority and cat'!$A$1:$D$1038,2,FALSE)</f>
        <v>COREY MILLS</v>
      </c>
      <c r="G131" s="9" t="str">
        <f>VLOOKUP($A131,'Account, order priority and cat'!$A$1:$D$1038,3,FALSE)</f>
        <v>Not Specified</v>
      </c>
      <c r="H131" s="9" t="str">
        <f>VLOOKUP($A131,'Account, order priority and cat'!$A$1:$D$1038,4,FALSE)</f>
        <v>Office Supplies</v>
      </c>
      <c r="I131" s="14" t="str">
        <f>VLOOKUP($A131,'Cost and price details'!$A$1:$F$1038,Table!I$1,FALSE)</f>
        <v>Small Box</v>
      </c>
      <c r="J131" s="14" t="str">
        <f>VLOOKUP($A131,'Cost and price details'!$A$1:$F$1038,Table!J$1,FALSE)</f>
        <v>Regular Air</v>
      </c>
      <c r="K131" s="14">
        <f>VLOOKUP($A131,'Cost and price details'!$A$1:$F$1038,Table!K$1,FALSE)</f>
        <v>41402</v>
      </c>
      <c r="L131" s="14">
        <f>VLOOKUP($A131,'Cost and price details'!$A$1:$F$1038,Table!L$1,FALSE)</f>
        <v>9.5810000000000013</v>
      </c>
      <c r="M131" s="14">
        <f>VLOOKUP($A131,'Cost and price details'!$A$1:$F$1038,Table!M$1,FALSE)</f>
        <v>15.708</v>
      </c>
      <c r="N131" s="16">
        <f t="shared" si="5"/>
        <v>0.63949483352468406</v>
      </c>
      <c r="O131" s="16">
        <f>LOOKUP(M131,'Tax and discount slab'!$J$4:$K$14)</f>
        <v>0.1</v>
      </c>
      <c r="P131" s="9">
        <f t="shared" si="6"/>
        <v>17.2788</v>
      </c>
      <c r="Q131" s="9">
        <f>VLOOKUP(A131,'QTY &amp; shipping cost'!$A$1:$C$1038,2,FALSE)</f>
        <v>44</v>
      </c>
      <c r="R131" s="9">
        <f t="shared" si="7"/>
        <v>760.2672</v>
      </c>
      <c r="S131" s="16">
        <f>LOOKUP(M131,'Tax and discount slab'!$M$4:$N$14)</f>
        <v>7.0000000000000007E-2</v>
      </c>
      <c r="T131" s="9">
        <f t="shared" si="8"/>
        <v>53.218704000000002</v>
      </c>
      <c r="U131" s="9">
        <f>VLOOKUP(A131,'QTY &amp; shipping cost'!$A$1:$C$1038,3,FALSE)</f>
        <v>3.04</v>
      </c>
      <c r="V131" s="9">
        <f t="shared" si="9"/>
        <v>710.08849599999996</v>
      </c>
    </row>
    <row r="132" spans="1:22" x14ac:dyDescent="0.3">
      <c r="A132" s="9" t="s">
        <v>264</v>
      </c>
      <c r="B132" s="8">
        <f>VLOOKUP($A132,'Order date customer name'!$A$1:$C$1038,2,FALSE)</f>
        <v>41394</v>
      </c>
      <c r="C132" s="8" t="str">
        <f>VLOOKUP($A132,'Order date customer name'!$A$1:$C$1038,3,FALSE)</f>
        <v>TODD TAYLOR</v>
      </c>
      <c r="D132" s="9" t="str">
        <f>VLOOKUP($A132,'State and cust type'!$A$1:$C$1038,2,FALSE)</f>
        <v>New York</v>
      </c>
      <c r="E132" s="9" t="str">
        <f>VLOOKUP($A132,'State and cust type'!$A$1:$C$1038,3,FALSE)</f>
        <v>Small Business</v>
      </c>
      <c r="F132" s="9" t="str">
        <f>VLOOKUP($A132,'Account, order priority and cat'!$A$1:$D$1038,2,FALSE)</f>
        <v>ROY COOK</v>
      </c>
      <c r="G132" s="9" t="str">
        <f>VLOOKUP($A132,'Account, order priority and cat'!$A$1:$D$1038,3,FALSE)</f>
        <v>Critical</v>
      </c>
      <c r="H132" s="9" t="str">
        <f>VLOOKUP($A132,'Account, order priority and cat'!$A$1:$D$1038,4,FALSE)</f>
        <v>Office Supplies</v>
      </c>
      <c r="I132" s="14" t="str">
        <f>VLOOKUP($A132,'Cost and price details'!$A$1:$F$1038,Table!I$1,FALSE)</f>
        <v>Small Box</v>
      </c>
      <c r="J132" s="14" t="str">
        <f>VLOOKUP($A132,'Cost and price details'!$A$1:$F$1038,Table!J$1,FALSE)</f>
        <v>Regular Air</v>
      </c>
      <c r="K132" s="14">
        <f>VLOOKUP($A132,'Cost and price details'!$A$1:$F$1038,Table!K$1,FALSE)</f>
        <v>41402</v>
      </c>
      <c r="L132" s="14">
        <f>VLOOKUP($A132,'Cost and price details'!$A$1:$F$1038,Table!L$1,FALSE)</f>
        <v>59.719000000000001</v>
      </c>
      <c r="M132" s="14">
        <f>VLOOKUP($A132,'Cost and price details'!$A$1:$F$1038,Table!M$1,FALSE)</f>
        <v>99.528000000000006</v>
      </c>
      <c r="N132" s="16">
        <f t="shared" si="5"/>
        <v>0.66660526800515751</v>
      </c>
      <c r="O132" s="16">
        <f>LOOKUP(M132,'Tax and discount slab'!$J$4:$K$14)</f>
        <v>0.32000000000000006</v>
      </c>
      <c r="P132" s="9">
        <f t="shared" si="6"/>
        <v>131.37696000000003</v>
      </c>
      <c r="Q132" s="9">
        <f>VLOOKUP(A132,'QTY &amp; shipping cost'!$A$1:$C$1038,2,FALSE)</f>
        <v>17</v>
      </c>
      <c r="R132" s="9">
        <f t="shared" si="7"/>
        <v>2233.4083200000005</v>
      </c>
      <c r="S132" s="16">
        <f>LOOKUP(M132,'Tax and discount slab'!$M$4:$N$14)</f>
        <v>0.47</v>
      </c>
      <c r="T132" s="9">
        <f t="shared" si="8"/>
        <v>1049.7019104000001</v>
      </c>
      <c r="U132" s="9">
        <f>VLOOKUP(A132,'QTY &amp; shipping cost'!$A$1:$C$1038,3,FALSE)</f>
        <v>20.04</v>
      </c>
      <c r="V132" s="9">
        <f t="shared" si="9"/>
        <v>1203.7464096000003</v>
      </c>
    </row>
    <row r="133" spans="1:22" x14ac:dyDescent="0.3">
      <c r="A133" s="9" t="s">
        <v>266</v>
      </c>
      <c r="B133" s="8">
        <f>VLOOKUP($A133,'Order date customer name'!$A$1:$C$1038,2,FALSE)</f>
        <v>41395</v>
      </c>
      <c r="C133" s="8" t="str">
        <f>VLOOKUP($A133,'Order date customer name'!$A$1:$C$1038,3,FALSE)</f>
        <v>EDWARD TORRES</v>
      </c>
      <c r="D133" s="9" t="str">
        <f>VLOOKUP($A133,'State and cust type'!$A$1:$C$1038,2,FALSE)</f>
        <v>New York</v>
      </c>
      <c r="E133" s="9" t="str">
        <f>VLOOKUP($A133,'State and cust type'!$A$1:$C$1038,3,FALSE)</f>
        <v>Small Business</v>
      </c>
      <c r="F133" s="9" t="str">
        <f>VLOOKUP($A133,'Account, order priority and cat'!$A$1:$D$1038,2,FALSE)</f>
        <v>CLAUDE WILLIS</v>
      </c>
      <c r="G133" s="9" t="str">
        <f>VLOOKUP($A133,'Account, order priority and cat'!$A$1:$D$1038,3,FALSE)</f>
        <v>Critical</v>
      </c>
      <c r="H133" s="9" t="str">
        <f>VLOOKUP($A133,'Account, order priority and cat'!$A$1:$D$1038,4,FALSE)</f>
        <v>Office Supplies</v>
      </c>
      <c r="I133" s="14" t="str">
        <f>VLOOKUP($A133,'Cost and price details'!$A$1:$F$1038,Table!I$1,FALSE)</f>
        <v>Small Box</v>
      </c>
      <c r="J133" s="14" t="str">
        <f>VLOOKUP($A133,'Cost and price details'!$A$1:$F$1038,Table!J$1,FALSE)</f>
        <v>Regular Air</v>
      </c>
      <c r="K133" s="14">
        <f>VLOOKUP($A133,'Cost and price details'!$A$1:$F$1038,Table!K$1,FALSE)</f>
        <v>41404</v>
      </c>
      <c r="L133" s="14">
        <f>VLOOKUP($A133,'Cost and price details'!$A$1:$F$1038,Table!L$1,FALSE)</f>
        <v>3.8720000000000003</v>
      </c>
      <c r="M133" s="14">
        <f>VLOOKUP($A133,'Cost and price details'!$A$1:$F$1038,Table!M$1,FALSE)</f>
        <v>6.2480000000000002</v>
      </c>
      <c r="N133" s="16">
        <f t="shared" ref="N133:N196" si="10">(M133-L133)/L133</f>
        <v>0.61363636363636354</v>
      </c>
      <c r="O133" s="16">
        <f>LOOKUP(M133,'Tax and discount slab'!$J$4:$K$14)</f>
        <v>0.05</v>
      </c>
      <c r="P133" s="9">
        <f t="shared" ref="P133:P196" si="11">(1+O133)*M133</f>
        <v>6.5604000000000005</v>
      </c>
      <c r="Q133" s="9">
        <f>VLOOKUP(A133,'QTY &amp; shipping cost'!$A$1:$C$1038,2,FALSE)</f>
        <v>22</v>
      </c>
      <c r="R133" s="9">
        <f t="shared" ref="R133:R196" si="12">P133*Q133</f>
        <v>144.3288</v>
      </c>
      <c r="S133" s="16">
        <f>LOOKUP(M133,'Tax and discount slab'!$M$4:$N$14)</f>
        <v>0.02</v>
      </c>
      <c r="T133" s="9">
        <f t="shared" ref="T133:T196" si="13">R133*S133</f>
        <v>2.8865760000000003</v>
      </c>
      <c r="U133" s="9">
        <f>VLOOKUP(A133,'QTY &amp; shipping cost'!$A$1:$C$1038,3,FALSE)</f>
        <v>1.44</v>
      </c>
      <c r="V133" s="9">
        <f t="shared" ref="V133:V196" si="14">(R133-T133)+U133</f>
        <v>142.88222400000001</v>
      </c>
    </row>
    <row r="134" spans="1:22" x14ac:dyDescent="0.3">
      <c r="A134" s="9" t="s">
        <v>268</v>
      </c>
      <c r="B134" s="8">
        <f>VLOOKUP($A134,'Order date customer name'!$A$1:$C$1038,2,FALSE)</f>
        <v>41396</v>
      </c>
      <c r="C134" s="8" t="str">
        <f>VLOOKUP($A134,'Order date customer name'!$A$1:$C$1038,3,FALSE)</f>
        <v>CHRISTOPHER MUNOZ</v>
      </c>
      <c r="D134" s="9" t="str">
        <f>VLOOKUP($A134,'State and cust type'!$A$1:$C$1038,2,FALSE)</f>
        <v>New York</v>
      </c>
      <c r="E134" s="9" t="str">
        <f>VLOOKUP($A134,'State and cust type'!$A$1:$C$1038,3,FALSE)</f>
        <v>Corporate</v>
      </c>
      <c r="F134" s="9" t="str">
        <f>VLOOKUP($A134,'Account, order priority and cat'!$A$1:$D$1038,2,FALSE)</f>
        <v>MARC ARNOLD</v>
      </c>
      <c r="G134" s="9" t="str">
        <f>VLOOKUP($A134,'Account, order priority and cat'!$A$1:$D$1038,3,FALSE)</f>
        <v>Critical</v>
      </c>
      <c r="H134" s="9" t="str">
        <f>VLOOKUP($A134,'Account, order priority and cat'!$A$1:$D$1038,4,FALSE)</f>
        <v>Office Supplies</v>
      </c>
      <c r="I134" s="14" t="str">
        <f>VLOOKUP($A134,'Cost and price details'!$A$1:$F$1038,Table!I$1,FALSE)</f>
        <v>Wrap Bag</v>
      </c>
      <c r="J134" s="14" t="str">
        <f>VLOOKUP($A134,'Cost and price details'!$A$1:$F$1038,Table!J$1,FALSE)</f>
        <v>Regular Air</v>
      </c>
      <c r="K134" s="14">
        <f>VLOOKUP($A134,'Cost and price details'!$A$1:$F$1038,Table!K$1,FALSE)</f>
        <v>41405</v>
      </c>
      <c r="L134" s="14">
        <f>VLOOKUP($A134,'Cost and price details'!$A$1:$F$1038,Table!L$1,FALSE)</f>
        <v>3.8170000000000006</v>
      </c>
      <c r="M134" s="14">
        <f>VLOOKUP($A134,'Cost and price details'!$A$1:$F$1038,Table!M$1,FALSE)</f>
        <v>7.3479999999999999</v>
      </c>
      <c r="N134" s="16">
        <f t="shared" si="10"/>
        <v>0.92507204610950977</v>
      </c>
      <c r="O134" s="16">
        <f>LOOKUP(M134,'Tax and discount slab'!$J$4:$K$14)</f>
        <v>0.05</v>
      </c>
      <c r="P134" s="9">
        <f t="shared" si="11"/>
        <v>7.7153999999999998</v>
      </c>
      <c r="Q134" s="9">
        <f>VLOOKUP(A134,'QTY &amp; shipping cost'!$A$1:$C$1038,2,FALSE)</f>
        <v>43</v>
      </c>
      <c r="R134" s="9">
        <f t="shared" si="12"/>
        <v>331.76220000000001</v>
      </c>
      <c r="S134" s="16">
        <f>LOOKUP(M134,'Tax and discount slab'!$M$4:$N$14)</f>
        <v>0.02</v>
      </c>
      <c r="T134" s="9">
        <f t="shared" si="13"/>
        <v>6.6352440000000001</v>
      </c>
      <c r="U134" s="9">
        <f>VLOOKUP(A134,'QTY &amp; shipping cost'!$A$1:$C$1038,3,FALSE)</f>
        <v>1.55</v>
      </c>
      <c r="V134" s="9">
        <f t="shared" si="14"/>
        <v>326.67695600000002</v>
      </c>
    </row>
    <row r="135" spans="1:22" x14ac:dyDescent="0.3">
      <c r="A135" s="9" t="s">
        <v>270</v>
      </c>
      <c r="B135" s="8">
        <f>VLOOKUP($A135,'Order date customer name'!$A$1:$C$1038,2,FALSE)</f>
        <v>41397</v>
      </c>
      <c r="C135" s="8" t="str">
        <f>VLOOKUP($A135,'Order date customer name'!$A$1:$C$1038,3,FALSE)</f>
        <v>CHARLIE COLLINS</v>
      </c>
      <c r="D135" s="9" t="str">
        <f>VLOOKUP($A135,'State and cust type'!$A$1:$C$1038,2,FALSE)</f>
        <v>Illinois</v>
      </c>
      <c r="E135" s="9" t="str">
        <f>VLOOKUP($A135,'State and cust type'!$A$1:$C$1038,3,FALSE)</f>
        <v>Corporate</v>
      </c>
      <c r="F135" s="9" t="str">
        <f>VLOOKUP($A135,'Account, order priority and cat'!$A$1:$D$1038,2,FALSE)</f>
        <v>COREY MILLS</v>
      </c>
      <c r="G135" s="9" t="str">
        <f>VLOOKUP($A135,'Account, order priority and cat'!$A$1:$D$1038,3,FALSE)</f>
        <v>Low</v>
      </c>
      <c r="H135" s="9" t="str">
        <f>VLOOKUP($A135,'Account, order priority and cat'!$A$1:$D$1038,4,FALSE)</f>
        <v>Technology</v>
      </c>
      <c r="I135" s="14" t="str">
        <f>VLOOKUP($A135,'Cost and price details'!$A$1:$F$1038,Table!I$1,FALSE)</f>
        <v>Small Box</v>
      </c>
      <c r="J135" s="14" t="str">
        <f>VLOOKUP($A135,'Cost and price details'!$A$1:$F$1038,Table!J$1,FALSE)</f>
        <v>Regular Air</v>
      </c>
      <c r="K135" s="14">
        <f>VLOOKUP($A135,'Cost and price details'!$A$1:$F$1038,Table!K$1,FALSE)</f>
        <v>41409</v>
      </c>
      <c r="L135" s="14">
        <f>VLOOKUP($A135,'Cost and price details'!$A$1:$F$1038,Table!L$1,FALSE)</f>
        <v>11.077000000000002</v>
      </c>
      <c r="M135" s="14">
        <f>VLOOKUP($A135,'Cost and price details'!$A$1:$F$1038,Table!M$1,FALSE)</f>
        <v>17.578000000000003</v>
      </c>
      <c r="N135" s="16">
        <f t="shared" si="10"/>
        <v>0.58689175769612711</v>
      </c>
      <c r="O135" s="16">
        <f>LOOKUP(M135,'Tax and discount slab'!$J$4:$K$14)</f>
        <v>0.1</v>
      </c>
      <c r="P135" s="9">
        <f t="shared" si="11"/>
        <v>19.335800000000006</v>
      </c>
      <c r="Q135" s="9">
        <f>VLOOKUP(A135,'QTY &amp; shipping cost'!$A$1:$C$1038,2,FALSE)</f>
        <v>36</v>
      </c>
      <c r="R135" s="9">
        <f t="shared" si="12"/>
        <v>696.08880000000022</v>
      </c>
      <c r="S135" s="16">
        <f>LOOKUP(M135,'Tax and discount slab'!$M$4:$N$14)</f>
        <v>7.0000000000000007E-2</v>
      </c>
      <c r="T135" s="9">
        <f t="shared" si="13"/>
        <v>48.726216000000022</v>
      </c>
      <c r="U135" s="9">
        <f>VLOOKUP(A135,'QTY &amp; shipping cost'!$A$1:$C$1038,3,FALSE)</f>
        <v>4.05</v>
      </c>
      <c r="V135" s="9">
        <f t="shared" si="14"/>
        <v>651.41258400000015</v>
      </c>
    </row>
    <row r="136" spans="1:22" x14ac:dyDescent="0.3">
      <c r="A136" s="9" t="s">
        <v>272</v>
      </c>
      <c r="B136" s="8">
        <f>VLOOKUP($A136,'Order date customer name'!$A$1:$C$1038,2,FALSE)</f>
        <v>41399</v>
      </c>
      <c r="C136" s="8" t="str">
        <f>VLOOKUP($A136,'Order date customer name'!$A$1:$C$1038,3,FALSE)</f>
        <v>JERRY OLSON</v>
      </c>
      <c r="D136" s="9" t="str">
        <f>VLOOKUP($A136,'State and cust type'!$A$1:$C$1038,2,FALSE)</f>
        <v>New York</v>
      </c>
      <c r="E136" s="9" t="str">
        <f>VLOOKUP($A136,'State and cust type'!$A$1:$C$1038,3,FALSE)</f>
        <v>Small Business</v>
      </c>
      <c r="F136" s="9" t="str">
        <f>VLOOKUP($A136,'Account, order priority and cat'!$A$1:$D$1038,2,FALSE)</f>
        <v>ROY COOK</v>
      </c>
      <c r="G136" s="9" t="str">
        <f>VLOOKUP($A136,'Account, order priority and cat'!$A$1:$D$1038,3,FALSE)</f>
        <v>Not Specified</v>
      </c>
      <c r="H136" s="9" t="str">
        <f>VLOOKUP($A136,'Account, order priority and cat'!$A$1:$D$1038,4,FALSE)</f>
        <v>Office Supplies</v>
      </c>
      <c r="I136" s="14" t="str">
        <f>VLOOKUP($A136,'Cost and price details'!$A$1:$F$1038,Table!I$1,FALSE)</f>
        <v>Small Pack</v>
      </c>
      <c r="J136" s="14" t="str">
        <f>VLOOKUP($A136,'Cost and price details'!$A$1:$F$1038,Table!J$1,FALSE)</f>
        <v>Regular Air</v>
      </c>
      <c r="K136" s="14">
        <f>VLOOKUP($A136,'Cost and price details'!$A$1:$F$1038,Table!K$1,FALSE)</f>
        <v>41408</v>
      </c>
      <c r="L136" s="14">
        <f>VLOOKUP($A136,'Cost and price details'!$A$1:$F$1038,Table!L$1,FALSE)</f>
        <v>5.2690000000000001</v>
      </c>
      <c r="M136" s="14">
        <f>VLOOKUP($A136,'Cost and price details'!$A$1:$F$1038,Table!M$1,FALSE)</f>
        <v>13.167000000000002</v>
      </c>
      <c r="N136" s="16">
        <f t="shared" si="10"/>
        <v>1.4989561586638833</v>
      </c>
      <c r="O136" s="16">
        <f>LOOKUP(M136,'Tax and discount slab'!$J$4:$K$14)</f>
        <v>0.1</v>
      </c>
      <c r="P136" s="9">
        <f t="shared" si="11"/>
        <v>14.483700000000002</v>
      </c>
      <c r="Q136" s="9">
        <f>VLOOKUP(A136,'QTY &amp; shipping cost'!$A$1:$C$1038,2,FALSE)</f>
        <v>20</v>
      </c>
      <c r="R136" s="9">
        <f t="shared" si="12"/>
        <v>289.67400000000004</v>
      </c>
      <c r="S136" s="16">
        <f>LOOKUP(M136,'Tax and discount slab'!$M$4:$N$14)</f>
        <v>7.0000000000000007E-2</v>
      </c>
      <c r="T136" s="9">
        <f t="shared" si="13"/>
        <v>20.277180000000005</v>
      </c>
      <c r="U136" s="9">
        <f>VLOOKUP(A136,'QTY &amp; shipping cost'!$A$1:$C$1038,3,FALSE)</f>
        <v>5.8599999999999994</v>
      </c>
      <c r="V136" s="9">
        <f t="shared" si="14"/>
        <v>275.25682000000006</v>
      </c>
    </row>
    <row r="137" spans="1:22" x14ac:dyDescent="0.3">
      <c r="A137" s="9" t="s">
        <v>274</v>
      </c>
      <c r="B137" s="8">
        <f>VLOOKUP($A137,'Order date customer name'!$A$1:$C$1038,2,FALSE)</f>
        <v>41401</v>
      </c>
      <c r="C137" s="8" t="str">
        <f>VLOOKUP($A137,'Order date customer name'!$A$1:$C$1038,3,FALSE)</f>
        <v>MAURICE WATSON</v>
      </c>
      <c r="D137" s="9" t="str">
        <f>VLOOKUP($A137,'State and cust type'!$A$1:$C$1038,2,FALSE)</f>
        <v>New York</v>
      </c>
      <c r="E137" s="9" t="str">
        <f>VLOOKUP($A137,'State and cust type'!$A$1:$C$1038,3,FALSE)</f>
        <v>Home Office</v>
      </c>
      <c r="F137" s="9" t="str">
        <f>VLOOKUP($A137,'Account, order priority and cat'!$A$1:$D$1038,2,FALSE)</f>
        <v>ROY COOK</v>
      </c>
      <c r="G137" s="9" t="str">
        <f>VLOOKUP($A137,'Account, order priority and cat'!$A$1:$D$1038,3,FALSE)</f>
        <v>Critical</v>
      </c>
      <c r="H137" s="9" t="str">
        <f>VLOOKUP($A137,'Account, order priority and cat'!$A$1:$D$1038,4,FALSE)</f>
        <v>Technology</v>
      </c>
      <c r="I137" s="14" t="str">
        <f>VLOOKUP($A137,'Cost and price details'!$A$1:$F$1038,Table!I$1,FALSE)</f>
        <v>Medium Box</v>
      </c>
      <c r="J137" s="14" t="str">
        <f>VLOOKUP($A137,'Cost and price details'!$A$1:$F$1038,Table!J$1,FALSE)</f>
        <v>Express Air</v>
      </c>
      <c r="K137" s="14">
        <f>VLOOKUP($A137,'Cost and price details'!$A$1:$F$1038,Table!K$1,FALSE)</f>
        <v>41409</v>
      </c>
      <c r="L137" s="14">
        <f>VLOOKUP($A137,'Cost and price details'!$A$1:$F$1038,Table!L$1,FALSE)</f>
        <v>9.7020000000000017</v>
      </c>
      <c r="M137" s="14">
        <f>VLOOKUP($A137,'Cost and price details'!$A$1:$F$1038,Table!M$1,FALSE)</f>
        <v>23.088999999999999</v>
      </c>
      <c r="N137" s="16">
        <f t="shared" si="10"/>
        <v>1.3798185941043077</v>
      </c>
      <c r="O137" s="16">
        <f>LOOKUP(M137,'Tax and discount slab'!$J$4:$K$14)</f>
        <v>0.15000000000000002</v>
      </c>
      <c r="P137" s="9">
        <f t="shared" si="11"/>
        <v>26.552349999999997</v>
      </c>
      <c r="Q137" s="9">
        <f>VLOOKUP(A137,'QTY &amp; shipping cost'!$A$1:$C$1038,2,FALSE)</f>
        <v>10</v>
      </c>
      <c r="R137" s="9">
        <f t="shared" si="12"/>
        <v>265.52349999999996</v>
      </c>
      <c r="S137" s="16">
        <f>LOOKUP(M137,'Tax and discount slab'!$M$4:$N$14)</f>
        <v>0.12000000000000001</v>
      </c>
      <c r="T137" s="9">
        <f t="shared" si="13"/>
        <v>31.862819999999996</v>
      </c>
      <c r="U137" s="9">
        <f>VLOOKUP(A137,'QTY &amp; shipping cost'!$A$1:$C$1038,3,FALSE)</f>
        <v>4.8599999999999994</v>
      </c>
      <c r="V137" s="9">
        <f t="shared" si="14"/>
        <v>238.52067999999997</v>
      </c>
    </row>
    <row r="138" spans="1:22" x14ac:dyDescent="0.3">
      <c r="A138" s="9" t="s">
        <v>276</v>
      </c>
      <c r="B138" s="8">
        <f>VLOOKUP($A138,'Order date customer name'!$A$1:$C$1038,2,FALSE)</f>
        <v>41401</v>
      </c>
      <c r="C138" s="8" t="str">
        <f>VLOOKUP($A138,'Order date customer name'!$A$1:$C$1038,3,FALSE)</f>
        <v>TONY FORD</v>
      </c>
      <c r="D138" s="9" t="str">
        <f>VLOOKUP($A138,'State and cust type'!$A$1:$C$1038,2,FALSE)</f>
        <v>Illinois</v>
      </c>
      <c r="E138" s="9" t="str">
        <f>VLOOKUP($A138,'State and cust type'!$A$1:$C$1038,3,FALSE)</f>
        <v>Consumer</v>
      </c>
      <c r="F138" s="9" t="str">
        <f>VLOOKUP($A138,'Account, order priority and cat'!$A$1:$D$1038,2,FALSE)</f>
        <v>MANUEL BARNES</v>
      </c>
      <c r="G138" s="9" t="str">
        <f>VLOOKUP($A138,'Account, order priority and cat'!$A$1:$D$1038,3,FALSE)</f>
        <v>Critical</v>
      </c>
      <c r="H138" s="9" t="str">
        <f>VLOOKUP($A138,'Account, order priority and cat'!$A$1:$D$1038,4,FALSE)</f>
        <v>Office Supplies</v>
      </c>
      <c r="I138" s="14" t="str">
        <f>VLOOKUP($A138,'Cost and price details'!$A$1:$F$1038,Table!I$1,FALSE)</f>
        <v>Wrap Bag</v>
      </c>
      <c r="J138" s="14" t="str">
        <f>VLOOKUP($A138,'Cost and price details'!$A$1:$F$1038,Table!J$1,FALSE)</f>
        <v>Regular Air</v>
      </c>
      <c r="K138" s="14">
        <f>VLOOKUP($A138,'Cost and price details'!$A$1:$F$1038,Table!K$1,FALSE)</f>
        <v>41410</v>
      </c>
      <c r="L138" s="14">
        <f>VLOOKUP($A138,'Cost and price details'!$A$1:$F$1038,Table!L$1,FALSE)</f>
        <v>1.1990000000000003</v>
      </c>
      <c r="M138" s="14">
        <f>VLOOKUP($A138,'Cost and price details'!$A$1:$F$1038,Table!M$1,FALSE)</f>
        <v>1.8480000000000001</v>
      </c>
      <c r="N138" s="16">
        <f t="shared" si="10"/>
        <v>0.54128440366972452</v>
      </c>
      <c r="O138" s="16">
        <f>LOOKUP(M138,'Tax and discount slab'!$J$4:$K$14)</f>
        <v>0.05</v>
      </c>
      <c r="P138" s="9">
        <f t="shared" si="11"/>
        <v>1.9404000000000001</v>
      </c>
      <c r="Q138" s="9">
        <f>VLOOKUP(A138,'QTY &amp; shipping cost'!$A$1:$C$1038,2,FALSE)</f>
        <v>20</v>
      </c>
      <c r="R138" s="9">
        <f t="shared" si="12"/>
        <v>38.808</v>
      </c>
      <c r="S138" s="16">
        <f>LOOKUP(M138,'Tax and discount slab'!$M$4:$N$14)</f>
        <v>0.02</v>
      </c>
      <c r="T138" s="9">
        <f t="shared" si="13"/>
        <v>0.77615999999999996</v>
      </c>
      <c r="U138" s="9">
        <f>VLOOKUP(A138,'QTY &amp; shipping cost'!$A$1:$C$1038,3,FALSE)</f>
        <v>1.05</v>
      </c>
      <c r="V138" s="9">
        <f t="shared" si="14"/>
        <v>39.08184</v>
      </c>
    </row>
    <row r="139" spans="1:22" x14ac:dyDescent="0.3">
      <c r="A139" s="9" t="s">
        <v>278</v>
      </c>
      <c r="B139" s="8">
        <f>VLOOKUP($A139,'Order date customer name'!$A$1:$C$1038,2,FALSE)</f>
        <v>41402</v>
      </c>
      <c r="C139" s="8" t="str">
        <f>VLOOKUP($A139,'Order date customer name'!$A$1:$C$1038,3,FALSE)</f>
        <v>RON WHITE</v>
      </c>
      <c r="D139" s="9" t="str">
        <f>VLOOKUP($A139,'State and cust type'!$A$1:$C$1038,2,FALSE)</f>
        <v>New York</v>
      </c>
      <c r="E139" s="9" t="str">
        <f>VLOOKUP($A139,'State and cust type'!$A$1:$C$1038,3,FALSE)</f>
        <v>Corporate</v>
      </c>
      <c r="F139" s="9" t="str">
        <f>VLOOKUP($A139,'Account, order priority and cat'!$A$1:$D$1038,2,FALSE)</f>
        <v>WILLIE STEWART</v>
      </c>
      <c r="G139" s="9" t="str">
        <f>VLOOKUP($A139,'Account, order priority and cat'!$A$1:$D$1038,3,FALSE)</f>
        <v>Not Specified</v>
      </c>
      <c r="H139" s="9" t="str">
        <f>VLOOKUP($A139,'Account, order priority and cat'!$A$1:$D$1038,4,FALSE)</f>
        <v>Technology</v>
      </c>
      <c r="I139" s="14" t="str">
        <f>VLOOKUP($A139,'Cost and price details'!$A$1:$F$1038,Table!I$1,FALSE)</f>
        <v>Small Box</v>
      </c>
      <c r="J139" s="14" t="str">
        <f>VLOOKUP($A139,'Cost and price details'!$A$1:$F$1038,Table!J$1,FALSE)</f>
        <v>Regular Air</v>
      </c>
      <c r="K139" s="14">
        <f>VLOOKUP($A139,'Cost and price details'!$A$1:$F$1038,Table!K$1,FALSE)</f>
        <v>41410</v>
      </c>
      <c r="L139" s="14">
        <f>VLOOKUP($A139,'Cost and price details'!$A$1:$F$1038,Table!L$1,FALSE)</f>
        <v>59.972000000000008</v>
      </c>
      <c r="M139" s="14">
        <f>VLOOKUP($A139,'Cost and price details'!$A$1:$F$1038,Table!M$1,FALSE)</f>
        <v>111.06700000000001</v>
      </c>
      <c r="N139" s="16">
        <f t="shared" si="10"/>
        <v>0.85198092443140117</v>
      </c>
      <c r="O139" s="16">
        <f>LOOKUP(M139,'Tax and discount slab'!$J$4:$K$14)</f>
        <v>0.32000000000000006</v>
      </c>
      <c r="P139" s="9">
        <f t="shared" si="11"/>
        <v>146.60844000000003</v>
      </c>
      <c r="Q139" s="9">
        <f>VLOOKUP(A139,'QTY &amp; shipping cost'!$A$1:$C$1038,2,FALSE)</f>
        <v>17</v>
      </c>
      <c r="R139" s="9">
        <f t="shared" si="12"/>
        <v>2492.3434800000005</v>
      </c>
      <c r="S139" s="16">
        <f>LOOKUP(M139,'Tax and discount slab'!$M$4:$N$14)</f>
        <v>0.47</v>
      </c>
      <c r="T139" s="9">
        <f t="shared" si="13"/>
        <v>1171.4014356000002</v>
      </c>
      <c r="U139" s="9">
        <f>VLOOKUP(A139,'QTY &amp; shipping cost'!$A$1:$C$1038,3,FALSE)</f>
        <v>7.2299999999999995</v>
      </c>
      <c r="V139" s="9">
        <f t="shared" si="14"/>
        <v>1328.1720444000002</v>
      </c>
    </row>
    <row r="140" spans="1:22" x14ac:dyDescent="0.3">
      <c r="A140" s="9" t="s">
        <v>279</v>
      </c>
      <c r="B140" s="8">
        <f>VLOOKUP($A140,'Order date customer name'!$A$1:$C$1038,2,FALSE)</f>
        <v>41405</v>
      </c>
      <c r="C140" s="8" t="str">
        <f>VLOOKUP($A140,'Order date customer name'!$A$1:$C$1038,3,FALSE)</f>
        <v>EDDIE FREEMAN</v>
      </c>
      <c r="D140" s="9" t="str">
        <f>VLOOKUP($A140,'State and cust type'!$A$1:$C$1038,2,FALSE)</f>
        <v>Illinois</v>
      </c>
      <c r="E140" s="9" t="str">
        <f>VLOOKUP($A140,'State and cust type'!$A$1:$C$1038,3,FALSE)</f>
        <v>Home Office</v>
      </c>
      <c r="F140" s="9" t="str">
        <f>VLOOKUP($A140,'Account, order priority and cat'!$A$1:$D$1038,2,FALSE)</f>
        <v>MANUEL BARNES</v>
      </c>
      <c r="G140" s="9" t="str">
        <f>VLOOKUP($A140,'Account, order priority and cat'!$A$1:$D$1038,3,FALSE)</f>
        <v>Medium</v>
      </c>
      <c r="H140" s="9" t="str">
        <f>VLOOKUP($A140,'Account, order priority and cat'!$A$1:$D$1038,4,FALSE)</f>
        <v>Office Supplies</v>
      </c>
      <c r="I140" s="14" t="str">
        <f>VLOOKUP($A140,'Cost and price details'!$A$1:$F$1038,Table!I$1,FALSE)</f>
        <v>Wrap Bag</v>
      </c>
      <c r="J140" s="14" t="str">
        <f>VLOOKUP($A140,'Cost and price details'!$A$1:$F$1038,Table!J$1,FALSE)</f>
        <v>Express Air</v>
      </c>
      <c r="K140" s="14">
        <f>VLOOKUP($A140,'Cost and price details'!$A$1:$F$1038,Table!K$1,FALSE)</f>
        <v>41414</v>
      </c>
      <c r="L140" s="14">
        <f>VLOOKUP($A140,'Cost and price details'!$A$1:$F$1038,Table!L$1,FALSE)</f>
        <v>2.7720000000000002</v>
      </c>
      <c r="M140" s="14">
        <f>VLOOKUP($A140,'Cost and price details'!$A$1:$F$1038,Table!M$1,FALSE)</f>
        <v>4.4000000000000004</v>
      </c>
      <c r="N140" s="16">
        <f t="shared" si="10"/>
        <v>0.58730158730158732</v>
      </c>
      <c r="O140" s="16">
        <f>LOOKUP(M140,'Tax and discount slab'!$J$4:$K$14)</f>
        <v>0.05</v>
      </c>
      <c r="P140" s="9">
        <f t="shared" si="11"/>
        <v>4.620000000000001</v>
      </c>
      <c r="Q140" s="9">
        <f>VLOOKUP(A140,'QTY &amp; shipping cost'!$A$1:$C$1038,2,FALSE)</f>
        <v>21</v>
      </c>
      <c r="R140" s="9">
        <f t="shared" si="12"/>
        <v>97.020000000000024</v>
      </c>
      <c r="S140" s="16">
        <f>LOOKUP(M140,'Tax and discount slab'!$M$4:$N$14)</f>
        <v>0.02</v>
      </c>
      <c r="T140" s="9">
        <f t="shared" si="13"/>
        <v>1.9404000000000006</v>
      </c>
      <c r="U140" s="9">
        <f>VLOOKUP(A140,'QTY &amp; shipping cost'!$A$1:$C$1038,3,FALSE)</f>
        <v>1.35</v>
      </c>
      <c r="V140" s="9">
        <f t="shared" si="14"/>
        <v>96.429600000000022</v>
      </c>
    </row>
    <row r="141" spans="1:22" x14ac:dyDescent="0.3">
      <c r="A141" s="9" t="s">
        <v>280</v>
      </c>
      <c r="B141" s="8">
        <f>VLOOKUP($A141,'Order date customer name'!$A$1:$C$1038,2,FALSE)</f>
        <v>41406</v>
      </c>
      <c r="C141" s="8" t="str">
        <f>VLOOKUP($A141,'Order date customer name'!$A$1:$C$1038,3,FALSE)</f>
        <v>PAUL ARNOLD</v>
      </c>
      <c r="D141" s="9" t="str">
        <f>VLOOKUP($A141,'State and cust type'!$A$1:$C$1038,2,FALSE)</f>
        <v>Illinois</v>
      </c>
      <c r="E141" s="9" t="str">
        <f>VLOOKUP($A141,'State and cust type'!$A$1:$C$1038,3,FALSE)</f>
        <v>Home Office</v>
      </c>
      <c r="F141" s="9" t="str">
        <f>VLOOKUP($A141,'Account, order priority and cat'!$A$1:$D$1038,2,FALSE)</f>
        <v>MANUEL BARNES</v>
      </c>
      <c r="G141" s="9" t="str">
        <f>VLOOKUP($A141,'Account, order priority and cat'!$A$1:$D$1038,3,FALSE)</f>
        <v>High</v>
      </c>
      <c r="H141" s="9" t="str">
        <f>VLOOKUP($A141,'Account, order priority and cat'!$A$1:$D$1038,4,FALSE)</f>
        <v>Office Supplies</v>
      </c>
      <c r="I141" s="14" t="str">
        <f>VLOOKUP($A141,'Cost and price details'!$A$1:$F$1038,Table!I$1,FALSE)</f>
        <v>Small Box</v>
      </c>
      <c r="J141" s="14" t="str">
        <f>VLOOKUP($A141,'Cost and price details'!$A$1:$F$1038,Table!J$1,FALSE)</f>
        <v>Regular Air</v>
      </c>
      <c r="K141" s="14">
        <f>VLOOKUP($A141,'Cost and price details'!$A$1:$F$1038,Table!K$1,FALSE)</f>
        <v>41414</v>
      </c>
      <c r="L141" s="14">
        <f>VLOOKUP($A141,'Cost and price details'!$A$1:$F$1038,Table!L$1,FALSE)</f>
        <v>15.268000000000002</v>
      </c>
      <c r="M141" s="14">
        <f>VLOOKUP($A141,'Cost and price details'!$A$1:$F$1038,Table!M$1,FALSE)</f>
        <v>24.618000000000002</v>
      </c>
      <c r="N141" s="16">
        <f t="shared" si="10"/>
        <v>0.61239193083573473</v>
      </c>
      <c r="O141" s="16">
        <f>LOOKUP(M141,'Tax and discount slab'!$J$4:$K$14)</f>
        <v>0.15000000000000002</v>
      </c>
      <c r="P141" s="9">
        <f t="shared" si="11"/>
        <v>28.310700000000001</v>
      </c>
      <c r="Q141" s="9">
        <f>VLOOKUP(A141,'QTY &amp; shipping cost'!$A$1:$C$1038,2,FALSE)</f>
        <v>28</v>
      </c>
      <c r="R141" s="9">
        <f t="shared" si="12"/>
        <v>792.69960000000003</v>
      </c>
      <c r="S141" s="16">
        <f>LOOKUP(M141,'Tax and discount slab'!$M$4:$N$14)</f>
        <v>0.12000000000000001</v>
      </c>
      <c r="T141" s="9">
        <f t="shared" si="13"/>
        <v>95.123952000000017</v>
      </c>
      <c r="U141" s="9">
        <f>VLOOKUP(A141,'QTY &amp; shipping cost'!$A$1:$C$1038,3,FALSE)</f>
        <v>15.15</v>
      </c>
      <c r="V141" s="9">
        <f t="shared" si="14"/>
        <v>712.72564799999998</v>
      </c>
    </row>
    <row r="142" spans="1:22" x14ac:dyDescent="0.3">
      <c r="A142" s="9" t="s">
        <v>282</v>
      </c>
      <c r="B142" s="8">
        <f>VLOOKUP($A142,'Order date customer name'!$A$1:$C$1038,2,FALSE)</f>
        <v>41406</v>
      </c>
      <c r="C142" s="8" t="str">
        <f>VLOOKUP($A142,'Order date customer name'!$A$1:$C$1038,3,FALSE)</f>
        <v>PATRICK HOFFMAN</v>
      </c>
      <c r="D142" s="9" t="str">
        <f>VLOOKUP($A142,'State and cust type'!$A$1:$C$1038,2,FALSE)</f>
        <v>New York</v>
      </c>
      <c r="E142" s="9" t="str">
        <f>VLOOKUP($A142,'State and cust type'!$A$1:$C$1038,3,FALSE)</f>
        <v>Corporate</v>
      </c>
      <c r="F142" s="9" t="str">
        <f>VLOOKUP($A142,'Account, order priority and cat'!$A$1:$D$1038,2,FALSE)</f>
        <v>VINCENT JORDAN</v>
      </c>
      <c r="G142" s="9" t="str">
        <f>VLOOKUP($A142,'Account, order priority and cat'!$A$1:$D$1038,3,FALSE)</f>
        <v>Not Specified</v>
      </c>
      <c r="H142" s="9" t="str">
        <f>VLOOKUP($A142,'Account, order priority and cat'!$A$1:$D$1038,4,FALSE)</f>
        <v>Office Supplies</v>
      </c>
      <c r="I142" s="14" t="str">
        <f>VLOOKUP($A142,'Cost and price details'!$A$1:$F$1038,Table!I$1,FALSE)</f>
        <v>Wrap Bag</v>
      </c>
      <c r="J142" s="14" t="str">
        <f>VLOOKUP($A142,'Cost and price details'!$A$1:$F$1038,Table!J$1,FALSE)</f>
        <v>Regular Air</v>
      </c>
      <c r="K142" s="14">
        <f>VLOOKUP($A142,'Cost and price details'!$A$1:$F$1038,Table!K$1,FALSE)</f>
        <v>41415</v>
      </c>
      <c r="L142" s="14">
        <f>VLOOKUP($A142,'Cost and price details'!$A$1:$F$1038,Table!L$1,FALSE)</f>
        <v>23.716000000000001</v>
      </c>
      <c r="M142" s="14">
        <f>VLOOKUP($A142,'Cost and price details'!$A$1:$F$1038,Table!M$1,FALSE)</f>
        <v>40.204999999999998</v>
      </c>
      <c r="N142" s="16">
        <f t="shared" si="10"/>
        <v>0.695269016697588</v>
      </c>
      <c r="O142" s="16">
        <f>LOOKUP(M142,'Tax and discount slab'!$J$4:$K$14)</f>
        <v>0.22</v>
      </c>
      <c r="P142" s="9">
        <f t="shared" si="11"/>
        <v>49.050099999999993</v>
      </c>
      <c r="Q142" s="9">
        <f>VLOOKUP(A142,'QTY &amp; shipping cost'!$A$1:$C$1038,2,FALSE)</f>
        <v>47</v>
      </c>
      <c r="R142" s="9">
        <f t="shared" si="12"/>
        <v>2305.3546999999999</v>
      </c>
      <c r="S142" s="16">
        <f>LOOKUP(M142,'Tax and discount slab'!$M$4:$N$14)</f>
        <v>0.22000000000000003</v>
      </c>
      <c r="T142" s="9">
        <f t="shared" si="13"/>
        <v>507.17803400000003</v>
      </c>
      <c r="U142" s="9">
        <f>VLOOKUP(A142,'QTY &amp; shipping cost'!$A$1:$C$1038,3,FALSE)</f>
        <v>13.940000000000001</v>
      </c>
      <c r="V142" s="9">
        <f t="shared" si="14"/>
        <v>1812.1166659999999</v>
      </c>
    </row>
    <row r="143" spans="1:22" x14ac:dyDescent="0.3">
      <c r="A143" s="9" t="s">
        <v>284</v>
      </c>
      <c r="B143" s="8">
        <f>VLOOKUP($A143,'Order date customer name'!$A$1:$C$1038,2,FALSE)</f>
        <v>41407</v>
      </c>
      <c r="C143" s="8" t="str">
        <f>VLOOKUP($A143,'Order date customer name'!$A$1:$C$1038,3,FALSE)</f>
        <v>KYLE BELL</v>
      </c>
      <c r="D143" s="9" t="str">
        <f>VLOOKUP($A143,'State and cust type'!$A$1:$C$1038,2,FALSE)</f>
        <v>New York</v>
      </c>
      <c r="E143" s="9" t="str">
        <f>VLOOKUP($A143,'State and cust type'!$A$1:$C$1038,3,FALSE)</f>
        <v>Consumer</v>
      </c>
      <c r="F143" s="9" t="str">
        <f>VLOOKUP($A143,'Account, order priority and cat'!$A$1:$D$1038,2,FALSE)</f>
        <v>GREG BLACK</v>
      </c>
      <c r="G143" s="9" t="str">
        <f>VLOOKUP($A143,'Account, order priority and cat'!$A$1:$D$1038,3,FALSE)</f>
        <v>High</v>
      </c>
      <c r="H143" s="9" t="str">
        <f>VLOOKUP($A143,'Account, order priority and cat'!$A$1:$D$1038,4,FALSE)</f>
        <v>Technology</v>
      </c>
      <c r="I143" s="14" t="str">
        <f>VLOOKUP($A143,'Cost and price details'!$A$1:$F$1038,Table!I$1,FALSE)</f>
        <v>Small Box</v>
      </c>
      <c r="J143" s="14" t="str">
        <f>VLOOKUP($A143,'Cost and price details'!$A$1:$F$1038,Table!J$1,FALSE)</f>
        <v>Express Air</v>
      </c>
      <c r="K143" s="14">
        <f>VLOOKUP($A143,'Cost and price details'!$A$1:$F$1038,Table!K$1,FALSE)</f>
        <v>41415</v>
      </c>
      <c r="L143" s="14">
        <f>VLOOKUP($A143,'Cost and price details'!$A$1:$F$1038,Table!L$1,FALSE)</f>
        <v>21.758000000000003</v>
      </c>
      <c r="M143" s="14">
        <f>VLOOKUP($A143,'Cost and price details'!$A$1:$F$1038,Table!M$1,FALSE)</f>
        <v>50.589000000000006</v>
      </c>
      <c r="N143" s="16">
        <f t="shared" si="10"/>
        <v>1.3250758341759352</v>
      </c>
      <c r="O143" s="16">
        <f>LOOKUP(M143,'Tax and discount slab'!$J$4:$K$14)</f>
        <v>0.24</v>
      </c>
      <c r="P143" s="9">
        <f t="shared" si="11"/>
        <v>62.730360000000005</v>
      </c>
      <c r="Q143" s="9">
        <f>VLOOKUP(A143,'QTY &amp; shipping cost'!$A$1:$C$1038,2,FALSE)</f>
        <v>16</v>
      </c>
      <c r="R143" s="9">
        <f t="shared" si="12"/>
        <v>1003.6857600000001</v>
      </c>
      <c r="S143" s="16">
        <f>LOOKUP(M143,'Tax and discount slab'!$M$4:$N$14)</f>
        <v>0.27</v>
      </c>
      <c r="T143" s="9">
        <f t="shared" si="13"/>
        <v>270.99515520000006</v>
      </c>
      <c r="U143" s="9">
        <f>VLOOKUP(A143,'QTY &amp; shipping cost'!$A$1:$C$1038,3,FALSE)</f>
        <v>5.04</v>
      </c>
      <c r="V143" s="9">
        <f t="shared" si="14"/>
        <v>737.73060480000004</v>
      </c>
    </row>
    <row r="144" spans="1:22" x14ac:dyDescent="0.3">
      <c r="A144" s="9" t="s">
        <v>286</v>
      </c>
      <c r="B144" s="8">
        <f>VLOOKUP($A144,'Order date customer name'!$A$1:$C$1038,2,FALSE)</f>
        <v>41410</v>
      </c>
      <c r="C144" s="8" t="str">
        <f>VLOOKUP($A144,'Order date customer name'!$A$1:$C$1038,3,FALSE)</f>
        <v>ARNOLD HAWKINS</v>
      </c>
      <c r="D144" s="9" t="str">
        <f>VLOOKUP($A144,'State and cust type'!$A$1:$C$1038,2,FALSE)</f>
        <v>New York</v>
      </c>
      <c r="E144" s="9" t="str">
        <f>VLOOKUP($A144,'State and cust type'!$A$1:$C$1038,3,FALSE)</f>
        <v>Corporate</v>
      </c>
      <c r="F144" s="9" t="str">
        <f>VLOOKUP($A144,'Account, order priority and cat'!$A$1:$D$1038,2,FALSE)</f>
        <v>VINCENT JORDAN</v>
      </c>
      <c r="G144" s="9" t="str">
        <f>VLOOKUP($A144,'Account, order priority and cat'!$A$1:$D$1038,3,FALSE)</f>
        <v>Not Specified</v>
      </c>
      <c r="H144" s="9" t="str">
        <f>VLOOKUP($A144,'Account, order priority and cat'!$A$1:$D$1038,4,FALSE)</f>
        <v>Office Supplies</v>
      </c>
      <c r="I144" s="14" t="str">
        <f>VLOOKUP($A144,'Cost and price details'!$A$1:$F$1038,Table!I$1,FALSE)</f>
        <v>Small Box</v>
      </c>
      <c r="J144" s="14" t="str">
        <f>VLOOKUP($A144,'Cost and price details'!$A$1:$F$1038,Table!J$1,FALSE)</f>
        <v>Regular Air</v>
      </c>
      <c r="K144" s="14">
        <f>VLOOKUP($A144,'Cost and price details'!$A$1:$F$1038,Table!K$1,FALSE)</f>
        <v>41419</v>
      </c>
      <c r="L144" s="14">
        <f>VLOOKUP($A144,'Cost and price details'!$A$1:$F$1038,Table!L$1,FALSE)</f>
        <v>59.719000000000001</v>
      </c>
      <c r="M144" s="14">
        <f>VLOOKUP($A144,'Cost and price details'!$A$1:$F$1038,Table!M$1,FALSE)</f>
        <v>99.528000000000006</v>
      </c>
      <c r="N144" s="16">
        <f t="shared" si="10"/>
        <v>0.66660526800515751</v>
      </c>
      <c r="O144" s="16">
        <f>LOOKUP(M144,'Tax and discount slab'!$J$4:$K$14)</f>
        <v>0.32000000000000006</v>
      </c>
      <c r="P144" s="9">
        <f t="shared" si="11"/>
        <v>131.37696000000003</v>
      </c>
      <c r="Q144" s="9">
        <f>VLOOKUP(A144,'QTY &amp; shipping cost'!$A$1:$C$1038,2,FALSE)</f>
        <v>13</v>
      </c>
      <c r="R144" s="9">
        <f t="shared" si="12"/>
        <v>1707.9004800000002</v>
      </c>
      <c r="S144" s="16">
        <f>LOOKUP(M144,'Tax and discount slab'!$M$4:$N$14)</f>
        <v>0.47</v>
      </c>
      <c r="T144" s="9">
        <f t="shared" si="13"/>
        <v>802.7132256000001</v>
      </c>
      <c r="U144" s="9">
        <f>VLOOKUP(A144,'QTY &amp; shipping cost'!$A$1:$C$1038,3,FALSE)</f>
        <v>20.04</v>
      </c>
      <c r="V144" s="9">
        <f t="shared" si="14"/>
        <v>925.22725440000011</v>
      </c>
    </row>
    <row r="145" spans="1:22" x14ac:dyDescent="0.3">
      <c r="A145" s="9" t="s">
        <v>288</v>
      </c>
      <c r="B145" s="8">
        <f>VLOOKUP($A145,'Order date customer name'!$A$1:$C$1038,2,FALSE)</f>
        <v>41411</v>
      </c>
      <c r="C145" s="8" t="str">
        <f>VLOOKUP($A145,'Order date customer name'!$A$1:$C$1038,3,FALSE)</f>
        <v>BRADLEY HANSEN</v>
      </c>
      <c r="D145" s="9" t="str">
        <f>VLOOKUP($A145,'State and cust type'!$A$1:$C$1038,2,FALSE)</f>
        <v>New York</v>
      </c>
      <c r="E145" s="9" t="str">
        <f>VLOOKUP($A145,'State and cust type'!$A$1:$C$1038,3,FALSE)</f>
        <v>Home Office</v>
      </c>
      <c r="F145" s="9" t="str">
        <f>VLOOKUP($A145,'Account, order priority and cat'!$A$1:$D$1038,2,FALSE)</f>
        <v>GREG BLACK</v>
      </c>
      <c r="G145" s="9" t="str">
        <f>VLOOKUP($A145,'Account, order priority and cat'!$A$1:$D$1038,3,FALSE)</f>
        <v>High</v>
      </c>
      <c r="H145" s="9" t="str">
        <f>VLOOKUP($A145,'Account, order priority and cat'!$A$1:$D$1038,4,FALSE)</f>
        <v>Technology</v>
      </c>
      <c r="I145" s="14" t="str">
        <f>VLOOKUP($A145,'Cost and price details'!$A$1:$F$1038,Table!I$1,FALSE)</f>
        <v>Medium Box</v>
      </c>
      <c r="J145" s="14" t="str">
        <f>VLOOKUP($A145,'Cost and price details'!$A$1:$F$1038,Table!J$1,FALSE)</f>
        <v>Regular Air</v>
      </c>
      <c r="K145" s="14">
        <f>VLOOKUP($A145,'Cost and price details'!$A$1:$F$1038,Table!K$1,FALSE)</f>
        <v>41419</v>
      </c>
      <c r="L145" s="14">
        <f>VLOOKUP($A145,'Cost and price details'!$A$1:$F$1038,Table!L$1,FALSE)</f>
        <v>10.901000000000002</v>
      </c>
      <c r="M145" s="14">
        <f>VLOOKUP($A145,'Cost and price details'!$A$1:$F$1038,Table!M$1,FALSE)</f>
        <v>17.589000000000002</v>
      </c>
      <c r="N145" s="16">
        <f t="shared" si="10"/>
        <v>0.61352169525731581</v>
      </c>
      <c r="O145" s="16">
        <f>LOOKUP(M145,'Tax and discount slab'!$J$4:$K$14)</f>
        <v>0.1</v>
      </c>
      <c r="P145" s="9">
        <f t="shared" si="11"/>
        <v>19.347900000000003</v>
      </c>
      <c r="Q145" s="9">
        <f>VLOOKUP(A145,'QTY &amp; shipping cost'!$A$1:$C$1038,2,FALSE)</f>
        <v>9</v>
      </c>
      <c r="R145" s="9">
        <f t="shared" si="12"/>
        <v>174.13110000000003</v>
      </c>
      <c r="S145" s="16">
        <f>LOOKUP(M145,'Tax and discount slab'!$M$4:$N$14)</f>
        <v>7.0000000000000007E-2</v>
      </c>
      <c r="T145" s="9">
        <f t="shared" si="13"/>
        <v>12.189177000000003</v>
      </c>
      <c r="U145" s="9">
        <f>VLOOKUP(A145,'QTY &amp; shipping cost'!$A$1:$C$1038,3,FALSE)</f>
        <v>11.33</v>
      </c>
      <c r="V145" s="9">
        <f t="shared" si="14"/>
        <v>173.27192300000004</v>
      </c>
    </row>
    <row r="146" spans="1:22" x14ac:dyDescent="0.3">
      <c r="A146" s="9" t="s">
        <v>290</v>
      </c>
      <c r="B146" s="8">
        <f>VLOOKUP($A146,'Order date customer name'!$A$1:$C$1038,2,FALSE)</f>
        <v>41411</v>
      </c>
      <c r="C146" s="8" t="str">
        <f>VLOOKUP($A146,'Order date customer name'!$A$1:$C$1038,3,FALSE)</f>
        <v>RICK MEDINA</v>
      </c>
      <c r="D146" s="9" t="str">
        <f>VLOOKUP($A146,'State and cust type'!$A$1:$C$1038,2,FALSE)</f>
        <v>Illinois</v>
      </c>
      <c r="E146" s="9" t="str">
        <f>VLOOKUP($A146,'State and cust type'!$A$1:$C$1038,3,FALSE)</f>
        <v>Home Office</v>
      </c>
      <c r="F146" s="9" t="str">
        <f>VLOOKUP($A146,'Account, order priority and cat'!$A$1:$D$1038,2,FALSE)</f>
        <v>COREY MILLS</v>
      </c>
      <c r="G146" s="9" t="str">
        <f>VLOOKUP($A146,'Account, order priority and cat'!$A$1:$D$1038,3,FALSE)</f>
        <v>Not Specified</v>
      </c>
      <c r="H146" s="9" t="str">
        <f>VLOOKUP($A146,'Account, order priority and cat'!$A$1:$D$1038,4,FALSE)</f>
        <v>Office Supplies</v>
      </c>
      <c r="I146" s="14" t="str">
        <f>VLOOKUP($A146,'Cost and price details'!$A$1:$F$1038,Table!I$1,FALSE)</f>
        <v>Wrap Bag</v>
      </c>
      <c r="J146" s="14" t="str">
        <f>VLOOKUP($A146,'Cost and price details'!$A$1:$F$1038,Table!J$1,FALSE)</f>
        <v>Regular Air</v>
      </c>
      <c r="K146" s="14">
        <f>VLOOKUP($A146,'Cost and price details'!$A$1:$F$1038,Table!K$1,FALSE)</f>
        <v>41419</v>
      </c>
      <c r="L146" s="14">
        <f>VLOOKUP($A146,'Cost and price details'!$A$1:$F$1038,Table!L$1,FALSE)</f>
        <v>4.125</v>
      </c>
      <c r="M146" s="14">
        <f>VLOOKUP($A146,'Cost and price details'!$A$1:$F$1038,Table!M$1,FALSE)</f>
        <v>7.7880000000000011</v>
      </c>
      <c r="N146" s="16">
        <f t="shared" si="10"/>
        <v>0.88800000000000023</v>
      </c>
      <c r="O146" s="16">
        <f>LOOKUP(M146,'Tax and discount slab'!$J$4:$K$14)</f>
        <v>0.05</v>
      </c>
      <c r="P146" s="9">
        <f t="shared" si="11"/>
        <v>8.1774000000000022</v>
      </c>
      <c r="Q146" s="9">
        <f>VLOOKUP(A146,'QTY &amp; shipping cost'!$A$1:$C$1038,2,FALSE)</f>
        <v>31</v>
      </c>
      <c r="R146" s="9">
        <f t="shared" si="12"/>
        <v>253.49940000000007</v>
      </c>
      <c r="S146" s="16">
        <f>LOOKUP(M146,'Tax and discount slab'!$M$4:$N$14)</f>
        <v>0.02</v>
      </c>
      <c r="T146" s="9">
        <f t="shared" si="13"/>
        <v>5.0699880000000013</v>
      </c>
      <c r="U146" s="9">
        <f>VLOOKUP(A146,'QTY &amp; shipping cost'!$A$1:$C$1038,3,FALSE)</f>
        <v>2.4</v>
      </c>
      <c r="V146" s="9">
        <f t="shared" si="14"/>
        <v>250.82941200000008</v>
      </c>
    </row>
    <row r="147" spans="1:22" x14ac:dyDescent="0.3">
      <c r="A147" s="9" t="s">
        <v>291</v>
      </c>
      <c r="B147" s="8">
        <f>VLOOKUP($A147,'Order date customer name'!$A$1:$C$1038,2,FALSE)</f>
        <v>41412</v>
      </c>
      <c r="C147" s="8" t="str">
        <f>VLOOKUP($A147,'Order date customer name'!$A$1:$C$1038,3,FALSE)</f>
        <v>BRYAN LAWRENCE</v>
      </c>
      <c r="D147" s="9" t="str">
        <f>VLOOKUP($A147,'State and cust type'!$A$1:$C$1038,2,FALSE)</f>
        <v>New York</v>
      </c>
      <c r="E147" s="9" t="str">
        <f>VLOOKUP($A147,'State and cust type'!$A$1:$C$1038,3,FALSE)</f>
        <v>Corporate</v>
      </c>
      <c r="F147" s="9" t="str">
        <f>VLOOKUP($A147,'Account, order priority and cat'!$A$1:$D$1038,2,FALSE)</f>
        <v>MARC ARNOLD</v>
      </c>
      <c r="G147" s="9" t="str">
        <f>VLOOKUP($A147,'Account, order priority and cat'!$A$1:$D$1038,3,FALSE)</f>
        <v>High</v>
      </c>
      <c r="H147" s="9" t="str">
        <f>VLOOKUP($A147,'Account, order priority and cat'!$A$1:$D$1038,4,FALSE)</f>
        <v>Furniture</v>
      </c>
      <c r="I147" s="14" t="str">
        <f>VLOOKUP($A147,'Cost and price details'!$A$1:$F$1038,Table!I$1,FALSE)</f>
        <v>Small Pack</v>
      </c>
      <c r="J147" s="14" t="str">
        <f>VLOOKUP($A147,'Cost and price details'!$A$1:$F$1038,Table!J$1,FALSE)</f>
        <v>Regular Air</v>
      </c>
      <c r="K147" s="14">
        <f>VLOOKUP($A147,'Cost and price details'!$A$1:$F$1038,Table!K$1,FALSE)</f>
        <v>41420</v>
      </c>
      <c r="L147" s="14">
        <f>VLOOKUP($A147,'Cost and price details'!$A$1:$F$1038,Table!L$1,FALSE)</f>
        <v>6.0500000000000007</v>
      </c>
      <c r="M147" s="14">
        <f>VLOOKUP($A147,'Cost and price details'!$A$1:$F$1038,Table!M$1,FALSE)</f>
        <v>13.442000000000002</v>
      </c>
      <c r="N147" s="16">
        <f t="shared" si="10"/>
        <v>1.2218181818181819</v>
      </c>
      <c r="O147" s="16">
        <f>LOOKUP(M147,'Tax and discount slab'!$J$4:$K$14)</f>
        <v>0.1</v>
      </c>
      <c r="P147" s="9">
        <f t="shared" si="11"/>
        <v>14.786200000000003</v>
      </c>
      <c r="Q147" s="9">
        <f>VLOOKUP(A147,'QTY &amp; shipping cost'!$A$1:$C$1038,2,FALSE)</f>
        <v>37</v>
      </c>
      <c r="R147" s="9">
        <f t="shared" si="12"/>
        <v>547.08940000000007</v>
      </c>
      <c r="S147" s="16">
        <f>LOOKUP(M147,'Tax and discount slab'!$M$4:$N$14)</f>
        <v>7.0000000000000007E-2</v>
      </c>
      <c r="T147" s="9">
        <f t="shared" si="13"/>
        <v>38.296258000000009</v>
      </c>
      <c r="U147" s="9">
        <f>VLOOKUP(A147,'QTY &amp; shipping cost'!$A$1:$C$1038,3,FALSE)</f>
        <v>2.9</v>
      </c>
      <c r="V147" s="9">
        <f t="shared" si="14"/>
        <v>511.69314200000002</v>
      </c>
    </row>
    <row r="148" spans="1:22" x14ac:dyDescent="0.3">
      <c r="A148" s="9" t="s">
        <v>293</v>
      </c>
      <c r="B148" s="8">
        <f>VLOOKUP($A148,'Order date customer name'!$A$1:$C$1038,2,FALSE)</f>
        <v>41412</v>
      </c>
      <c r="C148" s="8" t="str">
        <f>VLOOKUP($A148,'Order date customer name'!$A$1:$C$1038,3,FALSE)</f>
        <v>KENNETH RAY</v>
      </c>
      <c r="D148" s="9" t="str">
        <f>VLOOKUP($A148,'State and cust type'!$A$1:$C$1038,2,FALSE)</f>
        <v>New York</v>
      </c>
      <c r="E148" s="9" t="str">
        <f>VLOOKUP($A148,'State and cust type'!$A$1:$C$1038,3,FALSE)</f>
        <v>Small Business</v>
      </c>
      <c r="F148" s="9" t="str">
        <f>VLOOKUP($A148,'Account, order priority and cat'!$A$1:$D$1038,2,FALSE)</f>
        <v>BRYAN JENKINS</v>
      </c>
      <c r="G148" s="9" t="str">
        <f>VLOOKUP($A148,'Account, order priority and cat'!$A$1:$D$1038,3,FALSE)</f>
        <v>Not Specified</v>
      </c>
      <c r="H148" s="9" t="str">
        <f>VLOOKUP($A148,'Account, order priority and cat'!$A$1:$D$1038,4,FALSE)</f>
        <v>Office Supplies</v>
      </c>
      <c r="I148" s="14" t="str">
        <f>VLOOKUP($A148,'Cost and price details'!$A$1:$F$1038,Table!I$1,FALSE)</f>
        <v>Small Box</v>
      </c>
      <c r="J148" s="14" t="str">
        <f>VLOOKUP($A148,'Cost and price details'!$A$1:$F$1038,Table!J$1,FALSE)</f>
        <v>Regular Air</v>
      </c>
      <c r="K148" s="14">
        <f>VLOOKUP($A148,'Cost and price details'!$A$1:$F$1038,Table!K$1,FALSE)</f>
        <v>41421</v>
      </c>
      <c r="L148" s="14">
        <f>VLOOKUP($A148,'Cost and price details'!$A$1:$F$1038,Table!L$1,FALSE)</f>
        <v>15.004000000000001</v>
      </c>
      <c r="M148" s="14">
        <f>VLOOKUP($A148,'Cost and price details'!$A$1:$F$1038,Table!M$1,FALSE)</f>
        <v>23.078000000000003</v>
      </c>
      <c r="N148" s="16">
        <f t="shared" si="10"/>
        <v>0.5381231671554253</v>
      </c>
      <c r="O148" s="16">
        <f>LOOKUP(M148,'Tax and discount slab'!$J$4:$K$14)</f>
        <v>0.15000000000000002</v>
      </c>
      <c r="P148" s="9">
        <f t="shared" si="11"/>
        <v>26.5397</v>
      </c>
      <c r="Q148" s="9">
        <f>VLOOKUP(A148,'QTY &amp; shipping cost'!$A$1:$C$1038,2,FALSE)</f>
        <v>49</v>
      </c>
      <c r="R148" s="9">
        <f t="shared" si="12"/>
        <v>1300.4453000000001</v>
      </c>
      <c r="S148" s="16">
        <f>LOOKUP(M148,'Tax and discount slab'!$M$4:$N$14)</f>
        <v>0.12000000000000001</v>
      </c>
      <c r="T148" s="9">
        <f t="shared" si="13"/>
        <v>156.05343600000003</v>
      </c>
      <c r="U148" s="9">
        <f>VLOOKUP(A148,'QTY &amp; shipping cost'!$A$1:$C$1038,3,FALSE)</f>
        <v>1.54</v>
      </c>
      <c r="V148" s="9">
        <f t="shared" si="14"/>
        <v>1145.9318640000001</v>
      </c>
    </row>
    <row r="149" spans="1:22" x14ac:dyDescent="0.3">
      <c r="A149" s="9" t="s">
        <v>295</v>
      </c>
      <c r="B149" s="8">
        <f>VLOOKUP($A149,'Order date customer name'!$A$1:$C$1038,2,FALSE)</f>
        <v>41413</v>
      </c>
      <c r="C149" s="8" t="str">
        <f>VLOOKUP($A149,'Order date customer name'!$A$1:$C$1038,3,FALSE)</f>
        <v>CHARLIE COLLINS</v>
      </c>
      <c r="D149" s="9" t="str">
        <f>VLOOKUP($A149,'State and cust type'!$A$1:$C$1038,2,FALSE)</f>
        <v>Illinois</v>
      </c>
      <c r="E149" s="9" t="str">
        <f>VLOOKUP($A149,'State and cust type'!$A$1:$C$1038,3,FALSE)</f>
        <v>Consumer</v>
      </c>
      <c r="F149" s="9" t="str">
        <f>VLOOKUP($A149,'Account, order priority and cat'!$A$1:$D$1038,2,FALSE)</f>
        <v>COREY MILLS</v>
      </c>
      <c r="G149" s="9" t="str">
        <f>VLOOKUP($A149,'Account, order priority and cat'!$A$1:$D$1038,3,FALSE)</f>
        <v>High</v>
      </c>
      <c r="H149" s="9" t="str">
        <f>VLOOKUP($A149,'Account, order priority and cat'!$A$1:$D$1038,4,FALSE)</f>
        <v>Office Supplies</v>
      </c>
      <c r="I149" s="14" t="str">
        <f>VLOOKUP($A149,'Cost and price details'!$A$1:$F$1038,Table!I$1,FALSE)</f>
        <v>Small Pack</v>
      </c>
      <c r="J149" s="14" t="str">
        <f>VLOOKUP($A149,'Cost and price details'!$A$1:$F$1038,Table!J$1,FALSE)</f>
        <v>Regular Air</v>
      </c>
      <c r="K149" s="14">
        <f>VLOOKUP($A149,'Cost and price details'!$A$1:$F$1038,Table!K$1,FALSE)</f>
        <v>41420</v>
      </c>
      <c r="L149" s="14">
        <f>VLOOKUP($A149,'Cost and price details'!$A$1:$F$1038,Table!L$1,FALSE)</f>
        <v>3.762</v>
      </c>
      <c r="M149" s="14">
        <f>VLOOKUP($A149,'Cost and price details'!$A$1:$F$1038,Table!M$1,FALSE)</f>
        <v>9.1740000000000013</v>
      </c>
      <c r="N149" s="16">
        <f t="shared" si="10"/>
        <v>1.4385964912280704</v>
      </c>
      <c r="O149" s="16">
        <f>LOOKUP(M149,'Tax and discount slab'!$J$4:$K$14)</f>
        <v>0.05</v>
      </c>
      <c r="P149" s="9">
        <f t="shared" si="11"/>
        <v>9.6327000000000016</v>
      </c>
      <c r="Q149" s="9">
        <f>VLOOKUP(A149,'QTY &amp; shipping cost'!$A$1:$C$1038,2,FALSE)</f>
        <v>26</v>
      </c>
      <c r="R149" s="9">
        <f t="shared" si="12"/>
        <v>250.45020000000005</v>
      </c>
      <c r="S149" s="16">
        <f>LOOKUP(M149,'Tax and discount slab'!$M$4:$N$14)</f>
        <v>0.02</v>
      </c>
      <c r="T149" s="9">
        <f t="shared" si="13"/>
        <v>5.0090040000000009</v>
      </c>
      <c r="U149" s="9">
        <f>VLOOKUP(A149,'QTY &amp; shipping cost'!$A$1:$C$1038,3,FALSE)</f>
        <v>2.69</v>
      </c>
      <c r="V149" s="9">
        <f t="shared" si="14"/>
        <v>248.13119600000005</v>
      </c>
    </row>
    <row r="150" spans="1:22" x14ac:dyDescent="0.3">
      <c r="A150" s="9" t="s">
        <v>296</v>
      </c>
      <c r="B150" s="8">
        <f>VLOOKUP($A150,'Order date customer name'!$A$1:$C$1038,2,FALSE)</f>
        <v>41414</v>
      </c>
      <c r="C150" s="8" t="str">
        <f>VLOOKUP($A150,'Order date customer name'!$A$1:$C$1038,3,FALSE)</f>
        <v>CRAIG PRICE</v>
      </c>
      <c r="D150" s="9" t="str">
        <f>VLOOKUP($A150,'State and cust type'!$A$1:$C$1038,2,FALSE)</f>
        <v>New York</v>
      </c>
      <c r="E150" s="9" t="str">
        <f>VLOOKUP($A150,'State and cust type'!$A$1:$C$1038,3,FALSE)</f>
        <v>Small Business</v>
      </c>
      <c r="F150" s="9" t="str">
        <f>VLOOKUP($A150,'Account, order priority and cat'!$A$1:$D$1038,2,FALSE)</f>
        <v>GREG BLACK</v>
      </c>
      <c r="G150" s="9" t="str">
        <f>VLOOKUP($A150,'Account, order priority and cat'!$A$1:$D$1038,3,FALSE)</f>
        <v>Critical</v>
      </c>
      <c r="H150" s="9" t="str">
        <f>VLOOKUP($A150,'Account, order priority and cat'!$A$1:$D$1038,4,FALSE)</f>
        <v>Office Supplies</v>
      </c>
      <c r="I150" s="14" t="str">
        <f>VLOOKUP($A150,'Cost and price details'!$A$1:$F$1038,Table!I$1,FALSE)</f>
        <v>Small Box</v>
      </c>
      <c r="J150" s="14" t="str">
        <f>VLOOKUP($A150,'Cost and price details'!$A$1:$F$1038,Table!J$1,FALSE)</f>
        <v>Express Air</v>
      </c>
      <c r="K150" s="14">
        <f>VLOOKUP($A150,'Cost and price details'!$A$1:$F$1038,Table!K$1,FALSE)</f>
        <v>41422</v>
      </c>
      <c r="L150" s="14">
        <f>VLOOKUP($A150,'Cost and price details'!$A$1:$F$1038,Table!L$1,FALSE)</f>
        <v>5.0490000000000004</v>
      </c>
      <c r="M150" s="14">
        <f>VLOOKUP($A150,'Cost and price details'!$A$1:$F$1038,Table!M$1,FALSE)</f>
        <v>8.0080000000000009</v>
      </c>
      <c r="N150" s="16">
        <f t="shared" si="10"/>
        <v>0.58605664488017439</v>
      </c>
      <c r="O150" s="16">
        <f>LOOKUP(M150,'Tax and discount slab'!$J$4:$K$14)</f>
        <v>0.05</v>
      </c>
      <c r="P150" s="9">
        <f t="shared" si="11"/>
        <v>8.4084000000000021</v>
      </c>
      <c r="Q150" s="9">
        <f>VLOOKUP(A150,'QTY &amp; shipping cost'!$A$1:$C$1038,2,FALSE)</f>
        <v>4</v>
      </c>
      <c r="R150" s="9">
        <f t="shared" si="12"/>
        <v>33.633600000000008</v>
      </c>
      <c r="S150" s="16">
        <f>LOOKUP(M150,'Tax and discount slab'!$M$4:$N$14)</f>
        <v>0.02</v>
      </c>
      <c r="T150" s="9">
        <f t="shared" si="13"/>
        <v>0.67267200000000016</v>
      </c>
      <c r="U150" s="9">
        <f>VLOOKUP(A150,'QTY &amp; shipping cost'!$A$1:$C$1038,3,FALSE)</f>
        <v>11.200000000000001</v>
      </c>
      <c r="V150" s="9">
        <f t="shared" si="14"/>
        <v>44.160928000000013</v>
      </c>
    </row>
    <row r="151" spans="1:22" x14ac:dyDescent="0.3">
      <c r="A151" s="9" t="s">
        <v>297</v>
      </c>
      <c r="B151" s="8">
        <f>VLOOKUP($A151,'Order date customer name'!$A$1:$C$1038,2,FALSE)</f>
        <v>41414</v>
      </c>
      <c r="C151" s="8" t="str">
        <f>VLOOKUP($A151,'Order date customer name'!$A$1:$C$1038,3,FALSE)</f>
        <v>STANLEY ROBERTSON</v>
      </c>
      <c r="D151" s="9" t="str">
        <f>VLOOKUP($A151,'State and cust type'!$A$1:$C$1038,2,FALSE)</f>
        <v>Illinois</v>
      </c>
      <c r="E151" s="9" t="str">
        <f>VLOOKUP($A151,'State and cust type'!$A$1:$C$1038,3,FALSE)</f>
        <v>Corporate</v>
      </c>
      <c r="F151" s="9" t="str">
        <f>VLOOKUP($A151,'Account, order priority and cat'!$A$1:$D$1038,2,FALSE)</f>
        <v>COREY MILLS</v>
      </c>
      <c r="G151" s="9" t="str">
        <f>VLOOKUP($A151,'Account, order priority and cat'!$A$1:$D$1038,3,FALSE)</f>
        <v>Critical</v>
      </c>
      <c r="H151" s="9" t="str">
        <f>VLOOKUP($A151,'Account, order priority and cat'!$A$1:$D$1038,4,FALSE)</f>
        <v>Office Supplies</v>
      </c>
      <c r="I151" s="14" t="str">
        <f>VLOOKUP($A151,'Cost and price details'!$A$1:$F$1038,Table!I$1,FALSE)</f>
        <v>Small Box</v>
      </c>
      <c r="J151" s="14" t="str">
        <f>VLOOKUP($A151,'Cost and price details'!$A$1:$F$1038,Table!J$1,FALSE)</f>
        <v>Regular Air</v>
      </c>
      <c r="K151" s="14">
        <f>VLOOKUP($A151,'Cost and price details'!$A$1:$F$1038,Table!K$1,FALSE)</f>
        <v>41423</v>
      </c>
      <c r="L151" s="14">
        <f>VLOOKUP($A151,'Cost and price details'!$A$1:$F$1038,Table!L$1,FALSE)</f>
        <v>1.298</v>
      </c>
      <c r="M151" s="14">
        <f>VLOOKUP($A151,'Cost and price details'!$A$1:$F$1038,Table!M$1,FALSE)</f>
        <v>2.0680000000000001</v>
      </c>
      <c r="N151" s="16">
        <f t="shared" si="10"/>
        <v>0.59322033898305082</v>
      </c>
      <c r="O151" s="16">
        <f>LOOKUP(M151,'Tax and discount slab'!$J$4:$K$14)</f>
        <v>0.05</v>
      </c>
      <c r="P151" s="9">
        <f t="shared" si="11"/>
        <v>2.1714000000000002</v>
      </c>
      <c r="Q151" s="9">
        <f>VLOOKUP(A151,'QTY &amp; shipping cost'!$A$1:$C$1038,2,FALSE)</f>
        <v>3</v>
      </c>
      <c r="R151" s="9">
        <f t="shared" si="12"/>
        <v>6.5142000000000007</v>
      </c>
      <c r="S151" s="16">
        <f>LOOKUP(M151,'Tax and discount slab'!$M$4:$N$14)</f>
        <v>0.02</v>
      </c>
      <c r="T151" s="9">
        <f t="shared" si="13"/>
        <v>0.13028400000000001</v>
      </c>
      <c r="U151" s="9">
        <f>VLOOKUP(A151,'QTY &amp; shipping cost'!$A$1:$C$1038,3,FALSE)</f>
        <v>1.54</v>
      </c>
      <c r="V151" s="9">
        <f t="shared" si="14"/>
        <v>7.9239160000000011</v>
      </c>
    </row>
    <row r="152" spans="1:22" x14ac:dyDescent="0.3">
      <c r="A152" s="9" t="s">
        <v>299</v>
      </c>
      <c r="B152" s="8">
        <f>VLOOKUP($A152,'Order date customer name'!$A$1:$C$1038,2,FALSE)</f>
        <v>41415</v>
      </c>
      <c r="C152" s="8" t="str">
        <f>VLOOKUP($A152,'Order date customer name'!$A$1:$C$1038,3,FALSE)</f>
        <v>FRANCIS ROBINSON</v>
      </c>
      <c r="D152" s="9" t="str">
        <f>VLOOKUP($A152,'State and cust type'!$A$1:$C$1038,2,FALSE)</f>
        <v>New York</v>
      </c>
      <c r="E152" s="9" t="str">
        <f>VLOOKUP($A152,'State and cust type'!$A$1:$C$1038,3,FALSE)</f>
        <v>Home Office</v>
      </c>
      <c r="F152" s="9" t="str">
        <f>VLOOKUP($A152,'Account, order priority and cat'!$A$1:$D$1038,2,FALSE)</f>
        <v>GREG BLACK</v>
      </c>
      <c r="G152" s="9" t="str">
        <f>VLOOKUP($A152,'Account, order priority and cat'!$A$1:$D$1038,3,FALSE)</f>
        <v>Medium</v>
      </c>
      <c r="H152" s="9" t="str">
        <f>VLOOKUP($A152,'Account, order priority and cat'!$A$1:$D$1038,4,FALSE)</f>
        <v>Technology</v>
      </c>
      <c r="I152" s="14" t="str">
        <f>VLOOKUP($A152,'Cost and price details'!$A$1:$F$1038,Table!I$1,FALSE)</f>
        <v>Small Box</v>
      </c>
      <c r="J152" s="14" t="str">
        <f>VLOOKUP($A152,'Cost and price details'!$A$1:$F$1038,Table!J$1,FALSE)</f>
        <v>Express Air</v>
      </c>
      <c r="K152" s="14">
        <f>VLOOKUP($A152,'Cost and price details'!$A$1:$F$1038,Table!K$1,FALSE)</f>
        <v>41424</v>
      </c>
      <c r="L152" s="14">
        <f>VLOOKUP($A152,'Cost and price details'!$A$1:$F$1038,Table!L$1,FALSE)</f>
        <v>7.0400000000000009</v>
      </c>
      <c r="M152" s="14">
        <f>VLOOKUP($A152,'Cost and price details'!$A$1:$F$1038,Table!M$1,FALSE)</f>
        <v>32.010000000000005</v>
      </c>
      <c r="N152" s="16">
        <f t="shared" si="10"/>
        <v>3.5468750000000004</v>
      </c>
      <c r="O152" s="16">
        <f>LOOKUP(M152,'Tax and discount slab'!$J$4:$K$14)</f>
        <v>0.2</v>
      </c>
      <c r="P152" s="9">
        <f t="shared" si="11"/>
        <v>38.412000000000006</v>
      </c>
      <c r="Q152" s="9">
        <f>VLOOKUP(A152,'QTY &amp; shipping cost'!$A$1:$C$1038,2,FALSE)</f>
        <v>35</v>
      </c>
      <c r="R152" s="9">
        <f t="shared" si="12"/>
        <v>1344.4200000000003</v>
      </c>
      <c r="S152" s="16">
        <f>LOOKUP(M152,'Tax and discount slab'!$M$4:$N$14)</f>
        <v>0.17</v>
      </c>
      <c r="T152" s="9">
        <f t="shared" si="13"/>
        <v>228.55140000000006</v>
      </c>
      <c r="U152" s="9">
        <f>VLOOKUP(A152,'QTY &amp; shipping cost'!$A$1:$C$1038,3,FALSE)</f>
        <v>4.05</v>
      </c>
      <c r="V152" s="9">
        <f t="shared" si="14"/>
        <v>1119.9186000000002</v>
      </c>
    </row>
    <row r="153" spans="1:22" x14ac:dyDescent="0.3">
      <c r="A153" s="9" t="s">
        <v>301</v>
      </c>
      <c r="B153" s="8">
        <f>VLOOKUP($A153,'Order date customer name'!$A$1:$C$1038,2,FALSE)</f>
        <v>41418</v>
      </c>
      <c r="C153" s="8" t="str">
        <f>VLOOKUP($A153,'Order date customer name'!$A$1:$C$1038,3,FALSE)</f>
        <v>BRETT WEBB</v>
      </c>
      <c r="D153" s="9" t="str">
        <f>VLOOKUP($A153,'State and cust type'!$A$1:$C$1038,2,FALSE)</f>
        <v>New York</v>
      </c>
      <c r="E153" s="9" t="str">
        <f>VLOOKUP($A153,'State and cust type'!$A$1:$C$1038,3,FALSE)</f>
        <v>Small Business</v>
      </c>
      <c r="F153" s="9" t="str">
        <f>VLOOKUP($A153,'Account, order priority and cat'!$A$1:$D$1038,2,FALSE)</f>
        <v>ROY COOK</v>
      </c>
      <c r="G153" s="9" t="str">
        <f>VLOOKUP($A153,'Account, order priority and cat'!$A$1:$D$1038,3,FALSE)</f>
        <v>Critical</v>
      </c>
      <c r="H153" s="9" t="str">
        <f>VLOOKUP($A153,'Account, order priority and cat'!$A$1:$D$1038,4,FALSE)</f>
        <v>Office Supplies</v>
      </c>
      <c r="I153" s="14" t="str">
        <f>VLOOKUP($A153,'Cost and price details'!$A$1:$F$1038,Table!I$1,FALSE)</f>
        <v>Small Box</v>
      </c>
      <c r="J153" s="14" t="str">
        <f>VLOOKUP($A153,'Cost and price details'!$A$1:$F$1038,Table!J$1,FALSE)</f>
        <v>Regular Air</v>
      </c>
      <c r="K153" s="14">
        <f>VLOOKUP($A153,'Cost and price details'!$A$1:$F$1038,Table!K$1,FALSE)</f>
        <v>41425</v>
      </c>
      <c r="L153" s="14">
        <f>VLOOKUP($A153,'Cost and price details'!$A$1:$F$1038,Table!L$1,FALSE)</f>
        <v>4.2240000000000002</v>
      </c>
      <c r="M153" s="14">
        <f>VLOOKUP($A153,'Cost and price details'!$A$1:$F$1038,Table!M$1,FALSE)</f>
        <v>6.9300000000000006</v>
      </c>
      <c r="N153" s="16">
        <f t="shared" si="10"/>
        <v>0.64062500000000011</v>
      </c>
      <c r="O153" s="16">
        <f>LOOKUP(M153,'Tax and discount slab'!$J$4:$K$14)</f>
        <v>0.05</v>
      </c>
      <c r="P153" s="9">
        <f t="shared" si="11"/>
        <v>7.2765000000000013</v>
      </c>
      <c r="Q153" s="9">
        <f>VLOOKUP(A153,'QTY &amp; shipping cost'!$A$1:$C$1038,2,FALSE)</f>
        <v>44</v>
      </c>
      <c r="R153" s="9">
        <f t="shared" si="12"/>
        <v>320.16600000000005</v>
      </c>
      <c r="S153" s="16">
        <f>LOOKUP(M153,'Tax and discount slab'!$M$4:$N$14)</f>
        <v>0.02</v>
      </c>
      <c r="T153" s="9">
        <f t="shared" si="13"/>
        <v>6.4033200000000008</v>
      </c>
      <c r="U153" s="9">
        <f>VLOOKUP(A153,'QTY &amp; shipping cost'!$A$1:$C$1038,3,FALSE)</f>
        <v>0.55000000000000004</v>
      </c>
      <c r="V153" s="9">
        <f t="shared" si="14"/>
        <v>314.31268000000006</v>
      </c>
    </row>
    <row r="154" spans="1:22" x14ac:dyDescent="0.3">
      <c r="A154" s="9" t="s">
        <v>303</v>
      </c>
      <c r="B154" s="8">
        <f>VLOOKUP($A154,'Order date customer name'!$A$1:$C$1038,2,FALSE)</f>
        <v>41419</v>
      </c>
      <c r="C154" s="8" t="str">
        <f>VLOOKUP($A154,'Order date customer name'!$A$1:$C$1038,3,FALSE)</f>
        <v>WILLIE TUCKER</v>
      </c>
      <c r="D154" s="9" t="str">
        <f>VLOOKUP($A154,'State and cust type'!$A$1:$C$1038,2,FALSE)</f>
        <v>New York</v>
      </c>
      <c r="E154" s="9" t="str">
        <f>VLOOKUP($A154,'State and cust type'!$A$1:$C$1038,3,FALSE)</f>
        <v>Home Office</v>
      </c>
      <c r="F154" s="9" t="str">
        <f>VLOOKUP($A154,'Account, order priority and cat'!$A$1:$D$1038,2,FALSE)</f>
        <v>GREG BLACK</v>
      </c>
      <c r="G154" s="9" t="str">
        <f>VLOOKUP($A154,'Account, order priority and cat'!$A$1:$D$1038,3,FALSE)</f>
        <v>Medium</v>
      </c>
      <c r="H154" s="9" t="str">
        <f>VLOOKUP($A154,'Account, order priority and cat'!$A$1:$D$1038,4,FALSE)</f>
        <v>Technology</v>
      </c>
      <c r="I154" s="14" t="str">
        <f>VLOOKUP($A154,'Cost and price details'!$A$1:$F$1038,Table!I$1,FALSE)</f>
        <v>Small Box</v>
      </c>
      <c r="J154" s="14" t="str">
        <f>VLOOKUP($A154,'Cost and price details'!$A$1:$F$1038,Table!J$1,FALSE)</f>
        <v>Regular Air</v>
      </c>
      <c r="K154" s="14">
        <f>VLOOKUP($A154,'Cost and price details'!$A$1:$F$1038,Table!K$1,FALSE)</f>
        <v>41427</v>
      </c>
      <c r="L154" s="14">
        <f>VLOOKUP($A154,'Cost and price details'!$A$1:$F$1038,Table!L$1,FALSE)</f>
        <v>172.15</v>
      </c>
      <c r="M154" s="14">
        <f>VLOOKUP($A154,'Cost and price details'!$A$1:$F$1038,Table!M$1,FALSE)</f>
        <v>331.06700000000006</v>
      </c>
      <c r="N154" s="16">
        <f t="shared" si="10"/>
        <v>0.92313099041533575</v>
      </c>
      <c r="O154" s="16">
        <f>LOOKUP(M154,'Tax and discount slab'!$J$4:$K$14)</f>
        <v>0.32000000000000006</v>
      </c>
      <c r="P154" s="9">
        <f t="shared" si="11"/>
        <v>437.00844000000012</v>
      </c>
      <c r="Q154" s="9">
        <f>VLOOKUP(A154,'QTY &amp; shipping cost'!$A$1:$C$1038,2,FALSE)</f>
        <v>16</v>
      </c>
      <c r="R154" s="9">
        <f t="shared" si="12"/>
        <v>6992.1350400000019</v>
      </c>
      <c r="S154" s="16">
        <f>LOOKUP(M154,'Tax and discount slab'!$M$4:$N$14)</f>
        <v>0.47</v>
      </c>
      <c r="T154" s="9">
        <f t="shared" si="13"/>
        <v>3286.3034688000007</v>
      </c>
      <c r="U154" s="9">
        <f>VLOOKUP(A154,'QTY &amp; shipping cost'!$A$1:$C$1038,3,FALSE)</f>
        <v>7.2299999999999995</v>
      </c>
      <c r="V154" s="9">
        <f t="shared" si="14"/>
        <v>3713.0615712000013</v>
      </c>
    </row>
    <row r="155" spans="1:22" x14ac:dyDescent="0.3">
      <c r="A155" s="9" t="s">
        <v>305</v>
      </c>
      <c r="B155" s="8">
        <f>VLOOKUP($A155,'Order date customer name'!$A$1:$C$1038,2,FALSE)</f>
        <v>41420</v>
      </c>
      <c r="C155" s="8" t="str">
        <f>VLOOKUP($A155,'Order date customer name'!$A$1:$C$1038,3,FALSE)</f>
        <v>MIKE ARMSTRONG</v>
      </c>
      <c r="D155" s="9" t="str">
        <f>VLOOKUP($A155,'State and cust type'!$A$1:$C$1038,2,FALSE)</f>
        <v>New York</v>
      </c>
      <c r="E155" s="9" t="str">
        <f>VLOOKUP($A155,'State and cust type'!$A$1:$C$1038,3,FALSE)</f>
        <v>Corporate</v>
      </c>
      <c r="F155" s="9" t="str">
        <f>VLOOKUP($A155,'Account, order priority and cat'!$A$1:$D$1038,2,FALSE)</f>
        <v>ROY COOK</v>
      </c>
      <c r="G155" s="9" t="str">
        <f>VLOOKUP($A155,'Account, order priority and cat'!$A$1:$D$1038,3,FALSE)</f>
        <v>Low</v>
      </c>
      <c r="H155" s="9" t="str">
        <f>VLOOKUP($A155,'Account, order priority and cat'!$A$1:$D$1038,4,FALSE)</f>
        <v>Office Supplies</v>
      </c>
      <c r="I155" s="14" t="str">
        <f>VLOOKUP($A155,'Cost and price details'!$A$1:$F$1038,Table!I$1,FALSE)</f>
        <v>Wrap Bag</v>
      </c>
      <c r="J155" s="14" t="str">
        <f>VLOOKUP($A155,'Cost and price details'!$A$1:$F$1038,Table!J$1,FALSE)</f>
        <v>Regular Air</v>
      </c>
      <c r="K155" s="14">
        <f>VLOOKUP($A155,'Cost and price details'!$A$1:$F$1038,Table!K$1,FALSE)</f>
        <v>41431</v>
      </c>
      <c r="L155" s="14">
        <f>VLOOKUP($A155,'Cost and price details'!$A$1:$F$1038,Table!L$1,FALSE)</f>
        <v>2.5190000000000001</v>
      </c>
      <c r="M155" s="14">
        <f>VLOOKUP($A155,'Cost and price details'!$A$1:$F$1038,Table!M$1,FALSE)</f>
        <v>3.9380000000000006</v>
      </c>
      <c r="N155" s="16">
        <f t="shared" si="10"/>
        <v>0.56331877729257662</v>
      </c>
      <c r="O155" s="16">
        <f>LOOKUP(M155,'Tax and discount slab'!$J$4:$K$14)</f>
        <v>0.05</v>
      </c>
      <c r="P155" s="9">
        <f t="shared" si="11"/>
        <v>4.1349000000000009</v>
      </c>
      <c r="Q155" s="9">
        <f>VLOOKUP(A155,'QTY &amp; shipping cost'!$A$1:$C$1038,2,FALSE)</f>
        <v>40</v>
      </c>
      <c r="R155" s="9">
        <f t="shared" si="12"/>
        <v>165.39600000000004</v>
      </c>
      <c r="S155" s="16">
        <f>LOOKUP(M155,'Tax and discount slab'!$M$4:$N$14)</f>
        <v>0.02</v>
      </c>
      <c r="T155" s="9">
        <f t="shared" si="13"/>
        <v>3.3079200000000011</v>
      </c>
      <c r="U155" s="9">
        <f>VLOOKUP(A155,'QTY &amp; shipping cost'!$A$1:$C$1038,3,FALSE)</f>
        <v>1.68</v>
      </c>
      <c r="V155" s="9">
        <f t="shared" si="14"/>
        <v>163.76808000000005</v>
      </c>
    </row>
    <row r="156" spans="1:22" x14ac:dyDescent="0.3">
      <c r="A156" s="9" t="s">
        <v>307</v>
      </c>
      <c r="B156" s="8">
        <f>VLOOKUP($A156,'Order date customer name'!$A$1:$C$1038,2,FALSE)</f>
        <v>41421</v>
      </c>
      <c r="C156" s="8" t="str">
        <f>VLOOKUP($A156,'Order date customer name'!$A$1:$C$1038,3,FALSE)</f>
        <v>GABRIEL HAYES</v>
      </c>
      <c r="D156" s="9" t="str">
        <f>VLOOKUP($A156,'State and cust type'!$A$1:$C$1038,2,FALSE)</f>
        <v>New York</v>
      </c>
      <c r="E156" s="9" t="str">
        <f>VLOOKUP($A156,'State and cust type'!$A$1:$C$1038,3,FALSE)</f>
        <v>Home Office</v>
      </c>
      <c r="F156" s="9" t="str">
        <f>VLOOKUP($A156,'Account, order priority and cat'!$A$1:$D$1038,2,FALSE)</f>
        <v>WILLIE STEWART</v>
      </c>
      <c r="G156" s="9" t="str">
        <f>VLOOKUP($A156,'Account, order priority and cat'!$A$1:$D$1038,3,FALSE)</f>
        <v>High</v>
      </c>
      <c r="H156" s="9" t="str">
        <f>VLOOKUP($A156,'Account, order priority and cat'!$A$1:$D$1038,4,FALSE)</f>
        <v>Office Supplies</v>
      </c>
      <c r="I156" s="14" t="str">
        <f>VLOOKUP($A156,'Cost and price details'!$A$1:$F$1038,Table!I$1,FALSE)</f>
        <v>Small Box</v>
      </c>
      <c r="J156" s="14" t="str">
        <f>VLOOKUP($A156,'Cost and price details'!$A$1:$F$1038,Table!J$1,FALSE)</f>
        <v>Express Air</v>
      </c>
      <c r="K156" s="14">
        <f>VLOOKUP($A156,'Cost and price details'!$A$1:$F$1038,Table!K$1,FALSE)</f>
        <v>41428</v>
      </c>
      <c r="L156" s="14">
        <f>VLOOKUP($A156,'Cost and price details'!$A$1:$F$1038,Table!L$1,FALSE)</f>
        <v>2.4750000000000001</v>
      </c>
      <c r="M156" s="14">
        <f>VLOOKUP($A156,'Cost and price details'!$A$1:$F$1038,Table!M$1,FALSE)</f>
        <v>4.0590000000000002</v>
      </c>
      <c r="N156" s="16">
        <f t="shared" si="10"/>
        <v>0.64</v>
      </c>
      <c r="O156" s="16">
        <f>LOOKUP(M156,'Tax and discount slab'!$J$4:$K$14)</f>
        <v>0.05</v>
      </c>
      <c r="P156" s="9">
        <f t="shared" si="11"/>
        <v>4.2619500000000006</v>
      </c>
      <c r="Q156" s="9">
        <f>VLOOKUP(A156,'QTY &amp; shipping cost'!$A$1:$C$1038,2,FALSE)</f>
        <v>37</v>
      </c>
      <c r="R156" s="9">
        <f t="shared" si="12"/>
        <v>157.69215000000003</v>
      </c>
      <c r="S156" s="16">
        <f>LOOKUP(M156,'Tax and discount slab'!$M$4:$N$14)</f>
        <v>0.02</v>
      </c>
      <c r="T156" s="9">
        <f t="shared" si="13"/>
        <v>3.1538430000000006</v>
      </c>
      <c r="U156" s="9">
        <f>VLOOKUP(A156,'QTY &amp; shipping cost'!$A$1:$C$1038,3,FALSE)</f>
        <v>2.5499999999999998</v>
      </c>
      <c r="V156" s="9">
        <f t="shared" si="14"/>
        <v>157.08830700000004</v>
      </c>
    </row>
    <row r="157" spans="1:22" x14ac:dyDescent="0.3">
      <c r="A157" s="9" t="s">
        <v>308</v>
      </c>
      <c r="B157" s="8">
        <f>VLOOKUP($A157,'Order date customer name'!$A$1:$C$1038,2,FALSE)</f>
        <v>41421</v>
      </c>
      <c r="C157" s="8" t="str">
        <f>VLOOKUP($A157,'Order date customer name'!$A$1:$C$1038,3,FALSE)</f>
        <v>RICK BENNETT</v>
      </c>
      <c r="D157" s="9" t="str">
        <f>VLOOKUP($A157,'State and cust type'!$A$1:$C$1038,2,FALSE)</f>
        <v>New York</v>
      </c>
      <c r="E157" s="9" t="str">
        <f>VLOOKUP($A157,'State and cust type'!$A$1:$C$1038,3,FALSE)</f>
        <v>Small Business</v>
      </c>
      <c r="F157" s="9" t="str">
        <f>VLOOKUP($A157,'Account, order priority and cat'!$A$1:$D$1038,2,FALSE)</f>
        <v>WILLIE STEWART</v>
      </c>
      <c r="G157" s="9" t="str">
        <f>VLOOKUP($A157,'Account, order priority and cat'!$A$1:$D$1038,3,FALSE)</f>
        <v>Medium</v>
      </c>
      <c r="H157" s="9" t="str">
        <f>VLOOKUP($A157,'Account, order priority and cat'!$A$1:$D$1038,4,FALSE)</f>
        <v>Office Supplies</v>
      </c>
      <c r="I157" s="14" t="str">
        <f>VLOOKUP($A157,'Cost and price details'!$A$1:$F$1038,Table!I$1,FALSE)</f>
        <v>Small Box</v>
      </c>
      <c r="J157" s="14" t="str">
        <f>VLOOKUP($A157,'Cost and price details'!$A$1:$F$1038,Table!J$1,FALSE)</f>
        <v>Express Air</v>
      </c>
      <c r="K157" s="14">
        <f>VLOOKUP($A157,'Cost and price details'!$A$1:$F$1038,Table!K$1,FALSE)</f>
        <v>41428</v>
      </c>
      <c r="L157" s="14">
        <f>VLOOKUP($A157,'Cost and price details'!$A$1:$F$1038,Table!L$1,FALSE)</f>
        <v>13.629000000000001</v>
      </c>
      <c r="M157" s="14">
        <f>VLOOKUP($A157,'Cost and price details'!$A$1:$F$1038,Table!M$1,FALSE)</f>
        <v>21.978000000000002</v>
      </c>
      <c r="N157" s="16">
        <f t="shared" si="10"/>
        <v>0.61259079903147695</v>
      </c>
      <c r="O157" s="16">
        <f>LOOKUP(M157,'Tax and discount slab'!$J$4:$K$14)</f>
        <v>0.15000000000000002</v>
      </c>
      <c r="P157" s="9">
        <f t="shared" si="11"/>
        <v>25.274699999999999</v>
      </c>
      <c r="Q157" s="9">
        <f>VLOOKUP(A157,'QTY &amp; shipping cost'!$A$1:$C$1038,2,FALSE)</f>
        <v>15</v>
      </c>
      <c r="R157" s="9">
        <f t="shared" si="12"/>
        <v>379.12049999999999</v>
      </c>
      <c r="S157" s="16">
        <f>LOOKUP(M157,'Tax and discount slab'!$M$4:$N$14)</f>
        <v>0.12000000000000001</v>
      </c>
      <c r="T157" s="9">
        <f t="shared" si="13"/>
        <v>45.494460000000004</v>
      </c>
      <c r="U157" s="9">
        <f>VLOOKUP(A157,'QTY &amp; shipping cost'!$A$1:$C$1038,3,FALSE)</f>
        <v>5.8199999999999994</v>
      </c>
      <c r="V157" s="9">
        <f t="shared" si="14"/>
        <v>339.44603999999998</v>
      </c>
    </row>
    <row r="158" spans="1:22" x14ac:dyDescent="0.3">
      <c r="A158" s="9" t="s">
        <v>310</v>
      </c>
      <c r="B158" s="8">
        <f>VLOOKUP($A158,'Order date customer name'!$A$1:$C$1038,2,FALSE)</f>
        <v>41423</v>
      </c>
      <c r="C158" s="8" t="str">
        <f>VLOOKUP($A158,'Order date customer name'!$A$1:$C$1038,3,FALSE)</f>
        <v>WALTER COLLINS</v>
      </c>
      <c r="D158" s="9" t="str">
        <f>VLOOKUP($A158,'State and cust type'!$A$1:$C$1038,2,FALSE)</f>
        <v>New York</v>
      </c>
      <c r="E158" s="9" t="str">
        <f>VLOOKUP($A158,'State and cust type'!$A$1:$C$1038,3,FALSE)</f>
        <v>Corporate</v>
      </c>
      <c r="F158" s="9" t="str">
        <f>VLOOKUP($A158,'Account, order priority and cat'!$A$1:$D$1038,2,FALSE)</f>
        <v>BRYAN JENKINS</v>
      </c>
      <c r="G158" s="9" t="str">
        <f>VLOOKUP($A158,'Account, order priority and cat'!$A$1:$D$1038,3,FALSE)</f>
        <v>Medium</v>
      </c>
      <c r="H158" s="9" t="str">
        <f>VLOOKUP($A158,'Account, order priority and cat'!$A$1:$D$1038,4,FALSE)</f>
        <v>Office Supplies</v>
      </c>
      <c r="I158" s="14" t="str">
        <f>VLOOKUP($A158,'Cost and price details'!$A$1:$F$1038,Table!I$1,FALSE)</f>
        <v>Small Box</v>
      </c>
      <c r="J158" s="14" t="str">
        <f>VLOOKUP($A158,'Cost and price details'!$A$1:$F$1038,Table!J$1,FALSE)</f>
        <v>Regular Air</v>
      </c>
      <c r="K158" s="14">
        <f>VLOOKUP($A158,'Cost and price details'!$A$1:$F$1038,Table!K$1,FALSE)</f>
        <v>41430</v>
      </c>
      <c r="L158" s="14">
        <f>VLOOKUP($A158,'Cost and price details'!$A$1:$F$1038,Table!L$1,FALSE)</f>
        <v>9.8120000000000012</v>
      </c>
      <c r="M158" s="14">
        <f>VLOOKUP($A158,'Cost and price details'!$A$1:$F$1038,Table!M$1,FALSE)</f>
        <v>32.713999999999999</v>
      </c>
      <c r="N158" s="16">
        <f t="shared" si="10"/>
        <v>2.3340807174887885</v>
      </c>
      <c r="O158" s="16">
        <f>LOOKUP(M158,'Tax and discount slab'!$J$4:$K$14)</f>
        <v>0.2</v>
      </c>
      <c r="P158" s="9">
        <f t="shared" si="11"/>
        <v>39.256799999999998</v>
      </c>
      <c r="Q158" s="9">
        <f>VLOOKUP(A158,'QTY &amp; shipping cost'!$A$1:$C$1038,2,FALSE)</f>
        <v>16</v>
      </c>
      <c r="R158" s="9">
        <f t="shared" si="12"/>
        <v>628.10879999999997</v>
      </c>
      <c r="S158" s="16">
        <f>LOOKUP(M158,'Tax and discount slab'!$M$4:$N$14)</f>
        <v>0.17</v>
      </c>
      <c r="T158" s="9">
        <f t="shared" si="13"/>
        <v>106.778496</v>
      </c>
      <c r="U158" s="9">
        <f>VLOOKUP(A158,'QTY &amp; shipping cost'!$A$1:$C$1038,3,FALSE)</f>
        <v>6.6899999999999995</v>
      </c>
      <c r="V158" s="9">
        <f t="shared" si="14"/>
        <v>528.02030400000001</v>
      </c>
    </row>
    <row r="159" spans="1:22" x14ac:dyDescent="0.3">
      <c r="A159" s="9" t="s">
        <v>312</v>
      </c>
      <c r="B159" s="8">
        <f>VLOOKUP($A159,'Order date customer name'!$A$1:$C$1038,2,FALSE)</f>
        <v>41423</v>
      </c>
      <c r="C159" s="8" t="str">
        <f>VLOOKUP($A159,'Order date customer name'!$A$1:$C$1038,3,FALSE)</f>
        <v>ARNOLD HUDSON</v>
      </c>
      <c r="D159" s="9" t="str">
        <f>VLOOKUP($A159,'State and cust type'!$A$1:$C$1038,2,FALSE)</f>
        <v>New York</v>
      </c>
      <c r="E159" s="9" t="str">
        <f>VLOOKUP($A159,'State and cust type'!$A$1:$C$1038,3,FALSE)</f>
        <v>Small Business</v>
      </c>
      <c r="F159" s="9" t="str">
        <f>VLOOKUP($A159,'Account, order priority and cat'!$A$1:$D$1038,2,FALSE)</f>
        <v>GREG BLACK</v>
      </c>
      <c r="G159" s="9" t="str">
        <f>VLOOKUP($A159,'Account, order priority and cat'!$A$1:$D$1038,3,FALSE)</f>
        <v>Not Specified</v>
      </c>
      <c r="H159" s="9" t="str">
        <f>VLOOKUP($A159,'Account, order priority and cat'!$A$1:$D$1038,4,FALSE)</f>
        <v>Technology</v>
      </c>
      <c r="I159" s="14" t="str">
        <f>VLOOKUP($A159,'Cost and price details'!$A$1:$F$1038,Table!I$1,FALSE)</f>
        <v>Small Box</v>
      </c>
      <c r="J159" s="14" t="str">
        <f>VLOOKUP($A159,'Cost and price details'!$A$1:$F$1038,Table!J$1,FALSE)</f>
        <v>Regular Air</v>
      </c>
      <c r="K159" s="14">
        <f>VLOOKUP($A159,'Cost and price details'!$A$1:$F$1038,Table!K$1,FALSE)</f>
        <v>41432</v>
      </c>
      <c r="L159" s="14">
        <f>VLOOKUP($A159,'Cost and price details'!$A$1:$F$1038,Table!L$1,FALSE)</f>
        <v>66.649000000000015</v>
      </c>
      <c r="M159" s="14">
        <f>VLOOKUP($A159,'Cost and price details'!$A$1:$F$1038,Table!M$1,FALSE)</f>
        <v>111.07800000000002</v>
      </c>
      <c r="N159" s="16">
        <f t="shared" si="10"/>
        <v>0.66661165208780315</v>
      </c>
      <c r="O159" s="16">
        <f>LOOKUP(M159,'Tax and discount slab'!$J$4:$K$14)</f>
        <v>0.32000000000000006</v>
      </c>
      <c r="P159" s="9">
        <f t="shared" si="11"/>
        <v>146.62296000000003</v>
      </c>
      <c r="Q159" s="9">
        <f>VLOOKUP(A159,'QTY &amp; shipping cost'!$A$1:$C$1038,2,FALSE)</f>
        <v>35</v>
      </c>
      <c r="R159" s="9">
        <f t="shared" si="12"/>
        <v>5131.8036000000011</v>
      </c>
      <c r="S159" s="16">
        <f>LOOKUP(M159,'Tax and discount slab'!$M$4:$N$14)</f>
        <v>0.47</v>
      </c>
      <c r="T159" s="9">
        <f t="shared" si="13"/>
        <v>2411.9476920000002</v>
      </c>
      <c r="U159" s="9">
        <f>VLOOKUP(A159,'QTY &amp; shipping cost'!$A$1:$C$1038,3,FALSE)</f>
        <v>7.2299999999999995</v>
      </c>
      <c r="V159" s="9">
        <f t="shared" si="14"/>
        <v>2727.0859080000009</v>
      </c>
    </row>
    <row r="160" spans="1:22" x14ac:dyDescent="0.3">
      <c r="A160" s="9" t="s">
        <v>314</v>
      </c>
      <c r="B160" s="8">
        <f>VLOOKUP($A160,'Order date customer name'!$A$1:$C$1038,2,FALSE)</f>
        <v>41423</v>
      </c>
      <c r="C160" s="8" t="str">
        <f>VLOOKUP($A160,'Order date customer name'!$A$1:$C$1038,3,FALSE)</f>
        <v>ROBERT GREEN</v>
      </c>
      <c r="D160" s="9" t="str">
        <f>VLOOKUP($A160,'State and cust type'!$A$1:$C$1038,2,FALSE)</f>
        <v>Illinois</v>
      </c>
      <c r="E160" s="9" t="str">
        <f>VLOOKUP($A160,'State and cust type'!$A$1:$C$1038,3,FALSE)</f>
        <v>Consumer</v>
      </c>
      <c r="F160" s="9" t="str">
        <f>VLOOKUP($A160,'Account, order priority and cat'!$A$1:$D$1038,2,FALSE)</f>
        <v>COREY MILLS</v>
      </c>
      <c r="G160" s="9" t="str">
        <f>VLOOKUP($A160,'Account, order priority and cat'!$A$1:$D$1038,3,FALSE)</f>
        <v>Low</v>
      </c>
      <c r="H160" s="9" t="str">
        <f>VLOOKUP($A160,'Account, order priority and cat'!$A$1:$D$1038,4,FALSE)</f>
        <v>Office Supplies</v>
      </c>
      <c r="I160" s="14" t="str">
        <f>VLOOKUP($A160,'Cost and price details'!$A$1:$F$1038,Table!I$1,FALSE)</f>
        <v>Wrap Bag</v>
      </c>
      <c r="J160" s="14" t="str">
        <f>VLOOKUP($A160,'Cost and price details'!$A$1:$F$1038,Table!J$1,FALSE)</f>
        <v>Regular Air</v>
      </c>
      <c r="K160" s="14">
        <f>VLOOKUP($A160,'Cost and price details'!$A$1:$F$1038,Table!K$1,FALSE)</f>
        <v>41434</v>
      </c>
      <c r="L160" s="14">
        <f>VLOOKUP($A160,'Cost and price details'!$A$1:$F$1038,Table!L$1,FALSE)</f>
        <v>3.8280000000000003</v>
      </c>
      <c r="M160" s="14">
        <f>VLOOKUP($A160,'Cost and price details'!$A$1:$F$1038,Table!M$1,FALSE)</f>
        <v>5.9729999999999999</v>
      </c>
      <c r="N160" s="16">
        <f t="shared" si="10"/>
        <v>0.56034482758620674</v>
      </c>
      <c r="O160" s="16">
        <f>LOOKUP(M160,'Tax and discount slab'!$J$4:$K$14)</f>
        <v>0.05</v>
      </c>
      <c r="P160" s="9">
        <f t="shared" si="11"/>
        <v>6.2716500000000002</v>
      </c>
      <c r="Q160" s="9">
        <f>VLOOKUP(A160,'QTY &amp; shipping cost'!$A$1:$C$1038,2,FALSE)</f>
        <v>31</v>
      </c>
      <c r="R160" s="9">
        <f t="shared" si="12"/>
        <v>194.42115000000001</v>
      </c>
      <c r="S160" s="16">
        <f>LOOKUP(M160,'Tax and discount slab'!$M$4:$N$14)</f>
        <v>0.02</v>
      </c>
      <c r="T160" s="9">
        <f t="shared" si="13"/>
        <v>3.8884230000000004</v>
      </c>
      <c r="U160" s="9">
        <f>VLOOKUP(A160,'QTY &amp; shipping cost'!$A$1:$C$1038,3,FALSE)</f>
        <v>1</v>
      </c>
      <c r="V160" s="9">
        <f t="shared" si="14"/>
        <v>191.53272700000002</v>
      </c>
    </row>
    <row r="161" spans="1:22" x14ac:dyDescent="0.3">
      <c r="A161" s="9" t="s">
        <v>316</v>
      </c>
      <c r="B161" s="8">
        <f>VLOOKUP($A161,'Order date customer name'!$A$1:$C$1038,2,FALSE)</f>
        <v>41425</v>
      </c>
      <c r="C161" s="8" t="str">
        <f>VLOOKUP($A161,'Order date customer name'!$A$1:$C$1038,3,FALSE)</f>
        <v>JESSIE PETERS</v>
      </c>
      <c r="D161" s="9" t="str">
        <f>VLOOKUP($A161,'State and cust type'!$A$1:$C$1038,2,FALSE)</f>
        <v>New York</v>
      </c>
      <c r="E161" s="9" t="str">
        <f>VLOOKUP($A161,'State and cust type'!$A$1:$C$1038,3,FALSE)</f>
        <v>Small Business</v>
      </c>
      <c r="F161" s="9" t="str">
        <f>VLOOKUP($A161,'Account, order priority and cat'!$A$1:$D$1038,2,FALSE)</f>
        <v>BRYAN JENKINS</v>
      </c>
      <c r="G161" s="9" t="str">
        <f>VLOOKUP($A161,'Account, order priority and cat'!$A$1:$D$1038,3,FALSE)</f>
        <v>Low</v>
      </c>
      <c r="H161" s="9" t="str">
        <f>VLOOKUP($A161,'Account, order priority and cat'!$A$1:$D$1038,4,FALSE)</f>
        <v>Technology</v>
      </c>
      <c r="I161" s="14" t="str">
        <f>VLOOKUP($A161,'Cost and price details'!$A$1:$F$1038,Table!I$1,FALSE)</f>
        <v>Small Pack</v>
      </c>
      <c r="J161" s="14" t="str">
        <f>VLOOKUP($A161,'Cost and price details'!$A$1:$F$1038,Table!J$1,FALSE)</f>
        <v>Regular Air</v>
      </c>
      <c r="K161" s="14">
        <f>VLOOKUP($A161,'Cost and price details'!$A$1:$F$1038,Table!K$1,FALSE)</f>
        <v>41434</v>
      </c>
      <c r="L161" s="14">
        <f>VLOOKUP($A161,'Cost and price details'!$A$1:$F$1038,Table!L$1,FALSE)</f>
        <v>22.198</v>
      </c>
      <c r="M161" s="14">
        <f>VLOOKUP($A161,'Cost and price details'!$A$1:$F$1038,Table!M$1,FALSE)</f>
        <v>38.951000000000001</v>
      </c>
      <c r="N161" s="16">
        <f t="shared" si="10"/>
        <v>0.75470763131813678</v>
      </c>
      <c r="O161" s="16">
        <f>LOOKUP(M161,'Tax and discount slab'!$J$4:$K$14)</f>
        <v>0.2</v>
      </c>
      <c r="P161" s="9">
        <f t="shared" si="11"/>
        <v>46.741199999999999</v>
      </c>
      <c r="Q161" s="9">
        <f>VLOOKUP(A161,'QTY &amp; shipping cost'!$A$1:$C$1038,2,FALSE)</f>
        <v>40</v>
      </c>
      <c r="R161" s="9">
        <f t="shared" si="12"/>
        <v>1869.6479999999999</v>
      </c>
      <c r="S161" s="16">
        <f>LOOKUP(M161,'Tax and discount slab'!$M$4:$N$14)</f>
        <v>0.17</v>
      </c>
      <c r="T161" s="9">
        <f t="shared" si="13"/>
        <v>317.84016000000003</v>
      </c>
      <c r="U161" s="9">
        <f>VLOOKUP(A161,'QTY &amp; shipping cost'!$A$1:$C$1038,3,FALSE)</f>
        <v>2.04</v>
      </c>
      <c r="V161" s="9">
        <f t="shared" si="14"/>
        <v>1553.8478399999999</v>
      </c>
    </row>
    <row r="162" spans="1:22" x14ac:dyDescent="0.3">
      <c r="A162" s="9" t="s">
        <v>318</v>
      </c>
      <c r="B162" s="8">
        <f>VLOOKUP($A162,'Order date customer name'!$A$1:$C$1038,2,FALSE)</f>
        <v>41427</v>
      </c>
      <c r="C162" s="8" t="str">
        <f>VLOOKUP($A162,'Order date customer name'!$A$1:$C$1038,3,FALSE)</f>
        <v>VERNON PARKER</v>
      </c>
      <c r="D162" s="9" t="str">
        <f>VLOOKUP($A162,'State and cust type'!$A$1:$C$1038,2,FALSE)</f>
        <v>New York</v>
      </c>
      <c r="E162" s="9" t="str">
        <f>VLOOKUP($A162,'State and cust type'!$A$1:$C$1038,3,FALSE)</f>
        <v>Small Business</v>
      </c>
      <c r="F162" s="9" t="str">
        <f>VLOOKUP($A162,'Account, order priority and cat'!$A$1:$D$1038,2,FALSE)</f>
        <v>EDDIE MURRAY</v>
      </c>
      <c r="G162" s="9" t="str">
        <f>VLOOKUP($A162,'Account, order priority and cat'!$A$1:$D$1038,3,FALSE)</f>
        <v>Not Specified</v>
      </c>
      <c r="H162" s="9" t="str">
        <f>VLOOKUP($A162,'Account, order priority and cat'!$A$1:$D$1038,4,FALSE)</f>
        <v>Office Supplies</v>
      </c>
      <c r="I162" s="14" t="str">
        <f>VLOOKUP($A162,'Cost and price details'!$A$1:$F$1038,Table!I$1,FALSE)</f>
        <v>Wrap Bag</v>
      </c>
      <c r="J162" s="14" t="str">
        <f>VLOOKUP($A162,'Cost and price details'!$A$1:$F$1038,Table!J$1,FALSE)</f>
        <v>Regular Air</v>
      </c>
      <c r="K162" s="14">
        <f>VLOOKUP($A162,'Cost and price details'!$A$1:$F$1038,Table!K$1,FALSE)</f>
        <v>41436</v>
      </c>
      <c r="L162" s="14">
        <f>VLOOKUP($A162,'Cost and price details'!$A$1:$F$1038,Table!L$1,FALSE)</f>
        <v>1.9360000000000002</v>
      </c>
      <c r="M162" s="14">
        <f>VLOOKUP($A162,'Cost and price details'!$A$1:$F$1038,Table!M$1,FALSE)</f>
        <v>3.718</v>
      </c>
      <c r="N162" s="16">
        <f t="shared" si="10"/>
        <v>0.9204545454545453</v>
      </c>
      <c r="O162" s="16">
        <f>LOOKUP(M162,'Tax and discount slab'!$J$4:$K$14)</f>
        <v>0.05</v>
      </c>
      <c r="P162" s="9">
        <f t="shared" si="11"/>
        <v>3.9039000000000001</v>
      </c>
      <c r="Q162" s="9">
        <f>VLOOKUP(A162,'QTY &amp; shipping cost'!$A$1:$C$1038,2,FALSE)</f>
        <v>36</v>
      </c>
      <c r="R162" s="9">
        <f t="shared" si="12"/>
        <v>140.54040000000001</v>
      </c>
      <c r="S162" s="16">
        <f>LOOKUP(M162,'Tax and discount slab'!$M$4:$N$14)</f>
        <v>0.02</v>
      </c>
      <c r="T162" s="9">
        <f t="shared" si="13"/>
        <v>2.8108080000000002</v>
      </c>
      <c r="U162" s="9">
        <f>VLOOKUP(A162,'QTY &amp; shipping cost'!$A$1:$C$1038,3,FALSE)</f>
        <v>0.9</v>
      </c>
      <c r="V162" s="9">
        <f t="shared" si="14"/>
        <v>138.629592</v>
      </c>
    </row>
    <row r="163" spans="1:22" x14ac:dyDescent="0.3">
      <c r="A163" s="9" t="s">
        <v>320</v>
      </c>
      <c r="B163" s="8">
        <f>VLOOKUP($A163,'Order date customer name'!$A$1:$C$1038,2,FALSE)</f>
        <v>41428</v>
      </c>
      <c r="C163" s="8" t="str">
        <f>VLOOKUP($A163,'Order date customer name'!$A$1:$C$1038,3,FALSE)</f>
        <v>JAY GIBSON</v>
      </c>
      <c r="D163" s="9" t="str">
        <f>VLOOKUP($A163,'State and cust type'!$A$1:$C$1038,2,FALSE)</f>
        <v>New York</v>
      </c>
      <c r="E163" s="9" t="str">
        <f>VLOOKUP($A163,'State and cust type'!$A$1:$C$1038,3,FALSE)</f>
        <v>Home Office</v>
      </c>
      <c r="F163" s="9" t="str">
        <f>VLOOKUP($A163,'Account, order priority and cat'!$A$1:$D$1038,2,FALSE)</f>
        <v>GREG BLACK</v>
      </c>
      <c r="G163" s="9" t="str">
        <f>VLOOKUP($A163,'Account, order priority and cat'!$A$1:$D$1038,3,FALSE)</f>
        <v>Critical</v>
      </c>
      <c r="H163" s="9" t="str">
        <f>VLOOKUP($A163,'Account, order priority and cat'!$A$1:$D$1038,4,FALSE)</f>
        <v>Office Supplies</v>
      </c>
      <c r="I163" s="14" t="str">
        <f>VLOOKUP($A163,'Cost and price details'!$A$1:$F$1038,Table!I$1,FALSE)</f>
        <v>Small Box</v>
      </c>
      <c r="J163" s="14" t="str">
        <f>VLOOKUP($A163,'Cost and price details'!$A$1:$F$1038,Table!J$1,FALSE)</f>
        <v>Express Air</v>
      </c>
      <c r="K163" s="14">
        <f>VLOOKUP($A163,'Cost and price details'!$A$1:$F$1038,Table!K$1,FALSE)</f>
        <v>41437</v>
      </c>
      <c r="L163" s="14">
        <f>VLOOKUP($A163,'Cost and price details'!$A$1:$F$1038,Table!L$1,FALSE)</f>
        <v>39.622000000000007</v>
      </c>
      <c r="M163" s="14">
        <f>VLOOKUP($A163,'Cost and price details'!$A$1:$F$1038,Table!M$1,FALSE)</f>
        <v>63.910000000000004</v>
      </c>
      <c r="N163" s="16">
        <f t="shared" si="10"/>
        <v>0.6129927817878954</v>
      </c>
      <c r="O163" s="16">
        <f>LOOKUP(M163,'Tax and discount slab'!$J$4:$K$14)</f>
        <v>0.26</v>
      </c>
      <c r="P163" s="9">
        <f t="shared" si="11"/>
        <v>80.526600000000002</v>
      </c>
      <c r="Q163" s="9">
        <f>VLOOKUP(A163,'QTY &amp; shipping cost'!$A$1:$C$1038,2,FALSE)</f>
        <v>12</v>
      </c>
      <c r="R163" s="9">
        <f t="shared" si="12"/>
        <v>966.31920000000002</v>
      </c>
      <c r="S163" s="16">
        <f>LOOKUP(M163,'Tax and discount slab'!$M$4:$N$14)</f>
        <v>0.32</v>
      </c>
      <c r="T163" s="9">
        <f t="shared" si="13"/>
        <v>309.22214400000001</v>
      </c>
      <c r="U163" s="9">
        <f>VLOOKUP(A163,'QTY &amp; shipping cost'!$A$1:$C$1038,3,FALSE)</f>
        <v>1.54</v>
      </c>
      <c r="V163" s="9">
        <f t="shared" si="14"/>
        <v>658.63705600000003</v>
      </c>
    </row>
    <row r="164" spans="1:22" x14ac:dyDescent="0.3">
      <c r="A164" s="9" t="s">
        <v>322</v>
      </c>
      <c r="B164" s="8">
        <f>VLOOKUP($A164,'Order date customer name'!$A$1:$C$1038,2,FALSE)</f>
        <v>41428</v>
      </c>
      <c r="C164" s="8" t="str">
        <f>VLOOKUP($A164,'Order date customer name'!$A$1:$C$1038,3,FALSE)</f>
        <v>WALTER WARD</v>
      </c>
      <c r="D164" s="9" t="str">
        <f>VLOOKUP($A164,'State and cust type'!$A$1:$C$1038,2,FALSE)</f>
        <v>New York</v>
      </c>
      <c r="E164" s="9" t="str">
        <f>VLOOKUP($A164,'State and cust type'!$A$1:$C$1038,3,FALSE)</f>
        <v>Corporate</v>
      </c>
      <c r="F164" s="9" t="str">
        <f>VLOOKUP($A164,'Account, order priority and cat'!$A$1:$D$1038,2,FALSE)</f>
        <v>MARC ARNOLD</v>
      </c>
      <c r="G164" s="9" t="str">
        <f>VLOOKUP($A164,'Account, order priority and cat'!$A$1:$D$1038,3,FALSE)</f>
        <v>Low</v>
      </c>
      <c r="H164" s="9" t="str">
        <f>VLOOKUP($A164,'Account, order priority and cat'!$A$1:$D$1038,4,FALSE)</f>
        <v>Technology</v>
      </c>
      <c r="I164" s="14" t="str">
        <f>VLOOKUP($A164,'Cost and price details'!$A$1:$F$1038,Table!I$1,FALSE)</f>
        <v>Small Box</v>
      </c>
      <c r="J164" s="14" t="str">
        <f>VLOOKUP($A164,'Cost and price details'!$A$1:$F$1038,Table!J$1,FALSE)</f>
        <v>Regular Air</v>
      </c>
      <c r="K164" s="14">
        <f>VLOOKUP($A164,'Cost and price details'!$A$1:$F$1038,Table!K$1,FALSE)</f>
        <v>41435</v>
      </c>
      <c r="L164" s="14">
        <f>VLOOKUP($A164,'Cost and price details'!$A$1:$F$1038,Table!L$1,FALSE)</f>
        <v>172.15</v>
      </c>
      <c r="M164" s="14">
        <f>VLOOKUP($A164,'Cost and price details'!$A$1:$F$1038,Table!M$1,FALSE)</f>
        <v>331.06700000000006</v>
      </c>
      <c r="N164" s="16">
        <f t="shared" si="10"/>
        <v>0.92313099041533575</v>
      </c>
      <c r="O164" s="16">
        <f>LOOKUP(M164,'Tax and discount slab'!$J$4:$K$14)</f>
        <v>0.32000000000000006</v>
      </c>
      <c r="P164" s="9">
        <f t="shared" si="11"/>
        <v>437.00844000000012</v>
      </c>
      <c r="Q164" s="9">
        <f>VLOOKUP(A164,'QTY &amp; shipping cost'!$A$1:$C$1038,2,FALSE)</f>
        <v>40</v>
      </c>
      <c r="R164" s="9">
        <f t="shared" si="12"/>
        <v>17480.337600000006</v>
      </c>
      <c r="S164" s="16">
        <f>LOOKUP(M164,'Tax and discount slab'!$M$4:$N$14)</f>
        <v>0.47</v>
      </c>
      <c r="T164" s="9">
        <f t="shared" si="13"/>
        <v>8215.7586720000018</v>
      </c>
      <c r="U164" s="9">
        <f>VLOOKUP(A164,'QTY &amp; shipping cost'!$A$1:$C$1038,3,FALSE)</f>
        <v>7.2299999999999995</v>
      </c>
      <c r="V164" s="9">
        <f t="shared" si="14"/>
        <v>9271.808928000004</v>
      </c>
    </row>
    <row r="165" spans="1:22" x14ac:dyDescent="0.3">
      <c r="A165" s="9" t="s">
        <v>324</v>
      </c>
      <c r="B165" s="8">
        <f>VLOOKUP($A165,'Order date customer name'!$A$1:$C$1038,2,FALSE)</f>
        <v>41429</v>
      </c>
      <c r="C165" s="8" t="str">
        <f>VLOOKUP($A165,'Order date customer name'!$A$1:$C$1038,3,FALSE)</f>
        <v>JOE HANSEN</v>
      </c>
      <c r="D165" s="9" t="str">
        <f>VLOOKUP($A165,'State and cust type'!$A$1:$C$1038,2,FALSE)</f>
        <v>New York</v>
      </c>
      <c r="E165" s="9" t="str">
        <f>VLOOKUP($A165,'State and cust type'!$A$1:$C$1038,3,FALSE)</f>
        <v>Small Business</v>
      </c>
      <c r="F165" s="9" t="str">
        <f>VLOOKUP($A165,'Account, order priority and cat'!$A$1:$D$1038,2,FALSE)</f>
        <v>BRYAN JENKINS</v>
      </c>
      <c r="G165" s="9" t="str">
        <f>VLOOKUP($A165,'Account, order priority and cat'!$A$1:$D$1038,3,FALSE)</f>
        <v>Medium</v>
      </c>
      <c r="H165" s="9" t="str">
        <f>VLOOKUP($A165,'Account, order priority and cat'!$A$1:$D$1038,4,FALSE)</f>
        <v>Office Supplies</v>
      </c>
      <c r="I165" s="14" t="str">
        <f>VLOOKUP($A165,'Cost and price details'!$A$1:$F$1038,Table!I$1,FALSE)</f>
        <v>Small Pack</v>
      </c>
      <c r="J165" s="14" t="str">
        <f>VLOOKUP($A165,'Cost and price details'!$A$1:$F$1038,Table!J$1,FALSE)</f>
        <v>Regular Air</v>
      </c>
      <c r="K165" s="14">
        <f>VLOOKUP($A165,'Cost and price details'!$A$1:$F$1038,Table!K$1,FALSE)</f>
        <v>41438</v>
      </c>
      <c r="L165" s="14">
        <f>VLOOKUP($A165,'Cost and price details'!$A$1:$F$1038,Table!L$1,FALSE)</f>
        <v>3.762</v>
      </c>
      <c r="M165" s="14">
        <f>VLOOKUP($A165,'Cost and price details'!$A$1:$F$1038,Table!M$1,FALSE)</f>
        <v>9.1740000000000013</v>
      </c>
      <c r="N165" s="16">
        <f t="shared" si="10"/>
        <v>1.4385964912280704</v>
      </c>
      <c r="O165" s="16">
        <f>LOOKUP(M165,'Tax and discount slab'!$J$4:$K$14)</f>
        <v>0.05</v>
      </c>
      <c r="P165" s="9">
        <f t="shared" si="11"/>
        <v>9.6327000000000016</v>
      </c>
      <c r="Q165" s="9">
        <f>VLOOKUP(A165,'QTY &amp; shipping cost'!$A$1:$C$1038,2,FALSE)</f>
        <v>32</v>
      </c>
      <c r="R165" s="9">
        <f t="shared" si="12"/>
        <v>308.24640000000005</v>
      </c>
      <c r="S165" s="16">
        <f>LOOKUP(M165,'Tax and discount slab'!$M$4:$N$14)</f>
        <v>0.02</v>
      </c>
      <c r="T165" s="9">
        <f t="shared" si="13"/>
        <v>6.1649280000000015</v>
      </c>
      <c r="U165" s="9">
        <f>VLOOKUP(A165,'QTY &amp; shipping cost'!$A$1:$C$1038,3,FALSE)</f>
        <v>2.69</v>
      </c>
      <c r="V165" s="9">
        <f t="shared" si="14"/>
        <v>304.77147200000007</v>
      </c>
    </row>
    <row r="166" spans="1:22" x14ac:dyDescent="0.3">
      <c r="A166" s="9" t="s">
        <v>325</v>
      </c>
      <c r="B166" s="8">
        <f>VLOOKUP($A166,'Order date customer name'!$A$1:$C$1038,2,FALSE)</f>
        <v>41430</v>
      </c>
      <c r="C166" s="8" t="str">
        <f>VLOOKUP($A166,'Order date customer name'!$A$1:$C$1038,3,FALSE)</f>
        <v>RONALD HENDERSON</v>
      </c>
      <c r="D166" s="9" t="str">
        <f>VLOOKUP($A166,'State and cust type'!$A$1:$C$1038,2,FALSE)</f>
        <v>New York</v>
      </c>
      <c r="E166" s="9" t="str">
        <f>VLOOKUP($A166,'State and cust type'!$A$1:$C$1038,3,FALSE)</f>
        <v>Corporate</v>
      </c>
      <c r="F166" s="9" t="str">
        <f>VLOOKUP($A166,'Account, order priority and cat'!$A$1:$D$1038,2,FALSE)</f>
        <v>EDWIN AGUILAR</v>
      </c>
      <c r="G166" s="9" t="str">
        <f>VLOOKUP($A166,'Account, order priority and cat'!$A$1:$D$1038,3,FALSE)</f>
        <v>Not Specified</v>
      </c>
      <c r="H166" s="9" t="str">
        <f>VLOOKUP($A166,'Account, order priority and cat'!$A$1:$D$1038,4,FALSE)</f>
        <v>Technology</v>
      </c>
      <c r="I166" s="14" t="str">
        <f>VLOOKUP($A166,'Cost and price details'!$A$1:$F$1038,Table!I$1,FALSE)</f>
        <v>Small Box</v>
      </c>
      <c r="J166" s="14" t="str">
        <f>VLOOKUP($A166,'Cost and price details'!$A$1:$F$1038,Table!J$1,FALSE)</f>
        <v>Regular Air</v>
      </c>
      <c r="K166" s="14">
        <f>VLOOKUP($A166,'Cost and price details'!$A$1:$F$1038,Table!K$1,FALSE)</f>
        <v>41438</v>
      </c>
      <c r="L166" s="14">
        <f>VLOOKUP($A166,'Cost and price details'!$A$1:$F$1038,Table!L$1,FALSE)</f>
        <v>66.649000000000015</v>
      </c>
      <c r="M166" s="14">
        <f>VLOOKUP($A166,'Cost and price details'!$A$1:$F$1038,Table!M$1,FALSE)</f>
        <v>111.07800000000002</v>
      </c>
      <c r="N166" s="16">
        <f t="shared" si="10"/>
        <v>0.66661165208780315</v>
      </c>
      <c r="O166" s="16">
        <f>LOOKUP(M166,'Tax and discount slab'!$J$4:$K$14)</f>
        <v>0.32000000000000006</v>
      </c>
      <c r="P166" s="9">
        <f t="shared" si="11"/>
        <v>146.62296000000003</v>
      </c>
      <c r="Q166" s="9">
        <f>VLOOKUP(A166,'QTY &amp; shipping cost'!$A$1:$C$1038,2,FALSE)</f>
        <v>31</v>
      </c>
      <c r="R166" s="9">
        <f t="shared" si="12"/>
        <v>4545.3117600000014</v>
      </c>
      <c r="S166" s="16">
        <f>LOOKUP(M166,'Tax and discount slab'!$M$4:$N$14)</f>
        <v>0.47</v>
      </c>
      <c r="T166" s="9">
        <f t="shared" si="13"/>
        <v>2136.2965272000006</v>
      </c>
      <c r="U166" s="9">
        <f>VLOOKUP(A166,'QTY &amp; shipping cost'!$A$1:$C$1038,3,FALSE)</f>
        <v>7.2299999999999995</v>
      </c>
      <c r="V166" s="9">
        <f t="shared" si="14"/>
        <v>2416.2452328000008</v>
      </c>
    </row>
    <row r="167" spans="1:22" x14ac:dyDescent="0.3">
      <c r="A167" s="9" t="s">
        <v>327</v>
      </c>
      <c r="B167" s="8">
        <f>VLOOKUP($A167,'Order date customer name'!$A$1:$C$1038,2,FALSE)</f>
        <v>41432</v>
      </c>
      <c r="C167" s="8" t="str">
        <f>VLOOKUP($A167,'Order date customer name'!$A$1:$C$1038,3,FALSE)</f>
        <v>THOMAS REYNOLDS</v>
      </c>
      <c r="D167" s="9" t="str">
        <f>VLOOKUP($A167,'State and cust type'!$A$1:$C$1038,2,FALSE)</f>
        <v>New York</v>
      </c>
      <c r="E167" s="9" t="str">
        <f>VLOOKUP($A167,'State and cust type'!$A$1:$C$1038,3,FALSE)</f>
        <v>Corporate</v>
      </c>
      <c r="F167" s="9" t="str">
        <f>VLOOKUP($A167,'Account, order priority and cat'!$A$1:$D$1038,2,FALSE)</f>
        <v>WILLIE STEWART</v>
      </c>
      <c r="G167" s="9" t="str">
        <f>VLOOKUP($A167,'Account, order priority and cat'!$A$1:$D$1038,3,FALSE)</f>
        <v>Not Specified</v>
      </c>
      <c r="H167" s="9" t="str">
        <f>VLOOKUP($A167,'Account, order priority and cat'!$A$1:$D$1038,4,FALSE)</f>
        <v>Office Supplies</v>
      </c>
      <c r="I167" s="14" t="str">
        <f>VLOOKUP($A167,'Cost and price details'!$A$1:$F$1038,Table!I$1,FALSE)</f>
        <v>Small Box</v>
      </c>
      <c r="J167" s="14" t="str">
        <f>VLOOKUP($A167,'Cost and price details'!$A$1:$F$1038,Table!J$1,FALSE)</f>
        <v>Regular Air</v>
      </c>
      <c r="K167" s="14">
        <f>VLOOKUP($A167,'Cost and price details'!$A$1:$F$1038,Table!K$1,FALSE)</f>
        <v>41439</v>
      </c>
      <c r="L167" s="14">
        <f>VLOOKUP($A167,'Cost and price details'!$A$1:$F$1038,Table!L$1,FALSE)</f>
        <v>196.71300000000002</v>
      </c>
      <c r="M167" s="14">
        <f>VLOOKUP($A167,'Cost and price details'!$A$1:$F$1038,Table!M$1,FALSE)</f>
        <v>457.46800000000002</v>
      </c>
      <c r="N167" s="16">
        <f t="shared" si="10"/>
        <v>1.3255605882681876</v>
      </c>
      <c r="O167" s="16">
        <f>LOOKUP(M167,'Tax and discount slab'!$J$4:$K$14)</f>
        <v>0.32000000000000006</v>
      </c>
      <c r="P167" s="9">
        <f t="shared" si="11"/>
        <v>603.8577600000001</v>
      </c>
      <c r="Q167" s="9">
        <f>VLOOKUP(A167,'QTY &amp; shipping cost'!$A$1:$C$1038,2,FALSE)</f>
        <v>4</v>
      </c>
      <c r="R167" s="9">
        <f t="shared" si="12"/>
        <v>2415.4310400000004</v>
      </c>
      <c r="S167" s="16">
        <f>LOOKUP(M167,'Tax and discount slab'!$M$4:$N$14)</f>
        <v>0.47</v>
      </c>
      <c r="T167" s="9">
        <f t="shared" si="13"/>
        <v>1135.2525888</v>
      </c>
      <c r="U167" s="9">
        <f>VLOOKUP(A167,'QTY &amp; shipping cost'!$A$1:$C$1038,3,FALSE)</f>
        <v>11.42</v>
      </c>
      <c r="V167" s="9">
        <f t="shared" si="14"/>
        <v>1291.5984512000005</v>
      </c>
    </row>
    <row r="168" spans="1:22" x14ac:dyDescent="0.3">
      <c r="A168" s="9" t="s">
        <v>329</v>
      </c>
      <c r="B168" s="8">
        <f>VLOOKUP($A168,'Order date customer name'!$A$1:$C$1038,2,FALSE)</f>
        <v>41433</v>
      </c>
      <c r="C168" s="8" t="str">
        <f>VLOOKUP($A168,'Order date customer name'!$A$1:$C$1038,3,FALSE)</f>
        <v>BRYAN WILSON</v>
      </c>
      <c r="D168" s="9" t="str">
        <f>VLOOKUP($A168,'State and cust type'!$A$1:$C$1038,2,FALSE)</f>
        <v>New York</v>
      </c>
      <c r="E168" s="9" t="str">
        <f>VLOOKUP($A168,'State and cust type'!$A$1:$C$1038,3,FALSE)</f>
        <v>Small Business</v>
      </c>
      <c r="F168" s="9" t="str">
        <f>VLOOKUP($A168,'Account, order priority and cat'!$A$1:$D$1038,2,FALSE)</f>
        <v>WILLIE STEWART</v>
      </c>
      <c r="G168" s="9" t="str">
        <f>VLOOKUP($A168,'Account, order priority and cat'!$A$1:$D$1038,3,FALSE)</f>
        <v>Medium</v>
      </c>
      <c r="H168" s="9" t="str">
        <f>VLOOKUP($A168,'Account, order priority and cat'!$A$1:$D$1038,4,FALSE)</f>
        <v>Office Supplies</v>
      </c>
      <c r="I168" s="14" t="str">
        <f>VLOOKUP($A168,'Cost and price details'!$A$1:$F$1038,Table!I$1,FALSE)</f>
        <v>Wrap Bag</v>
      </c>
      <c r="J168" s="14" t="str">
        <f>VLOOKUP($A168,'Cost and price details'!$A$1:$F$1038,Table!J$1,FALSE)</f>
        <v>Regular Air</v>
      </c>
      <c r="K168" s="14">
        <f>VLOOKUP($A168,'Cost and price details'!$A$1:$F$1038,Table!K$1,FALSE)</f>
        <v>41442</v>
      </c>
      <c r="L168" s="14">
        <f>VLOOKUP($A168,'Cost and price details'!$A$1:$F$1038,Table!L$1,FALSE)</f>
        <v>2.7720000000000002</v>
      </c>
      <c r="M168" s="14">
        <f>VLOOKUP($A168,'Cost and price details'!$A$1:$F$1038,Table!M$1,FALSE)</f>
        <v>4.4000000000000004</v>
      </c>
      <c r="N168" s="16">
        <f t="shared" si="10"/>
        <v>0.58730158730158732</v>
      </c>
      <c r="O168" s="16">
        <f>LOOKUP(M168,'Tax and discount slab'!$J$4:$K$14)</f>
        <v>0.05</v>
      </c>
      <c r="P168" s="9">
        <f t="shared" si="11"/>
        <v>4.620000000000001</v>
      </c>
      <c r="Q168" s="9">
        <f>VLOOKUP(A168,'QTY &amp; shipping cost'!$A$1:$C$1038,2,FALSE)</f>
        <v>41</v>
      </c>
      <c r="R168" s="9">
        <f t="shared" si="12"/>
        <v>189.42000000000004</v>
      </c>
      <c r="S168" s="16">
        <f>LOOKUP(M168,'Tax and discount slab'!$M$4:$N$14)</f>
        <v>0.02</v>
      </c>
      <c r="T168" s="9">
        <f t="shared" si="13"/>
        <v>3.7884000000000011</v>
      </c>
      <c r="U168" s="9">
        <f>VLOOKUP(A168,'QTY &amp; shipping cost'!$A$1:$C$1038,3,FALSE)</f>
        <v>1.35</v>
      </c>
      <c r="V168" s="9">
        <f t="shared" si="14"/>
        <v>186.98160000000004</v>
      </c>
    </row>
    <row r="169" spans="1:22" x14ac:dyDescent="0.3">
      <c r="A169" s="9" t="s">
        <v>331</v>
      </c>
      <c r="B169" s="8">
        <f>VLOOKUP($A169,'Order date customer name'!$A$1:$C$1038,2,FALSE)</f>
        <v>41434</v>
      </c>
      <c r="C169" s="8" t="str">
        <f>VLOOKUP($A169,'Order date customer name'!$A$1:$C$1038,3,FALSE)</f>
        <v>ROGER PALMER</v>
      </c>
      <c r="D169" s="9" t="str">
        <f>VLOOKUP($A169,'State and cust type'!$A$1:$C$1038,2,FALSE)</f>
        <v>New York</v>
      </c>
      <c r="E169" s="9" t="str">
        <f>VLOOKUP($A169,'State and cust type'!$A$1:$C$1038,3,FALSE)</f>
        <v>Consumer</v>
      </c>
      <c r="F169" s="9" t="str">
        <f>VLOOKUP($A169,'Account, order priority and cat'!$A$1:$D$1038,2,FALSE)</f>
        <v>WILLIE STEWART</v>
      </c>
      <c r="G169" s="9" t="str">
        <f>VLOOKUP($A169,'Account, order priority and cat'!$A$1:$D$1038,3,FALSE)</f>
        <v>Low</v>
      </c>
      <c r="H169" s="9" t="str">
        <f>VLOOKUP($A169,'Account, order priority and cat'!$A$1:$D$1038,4,FALSE)</f>
        <v>Office Supplies</v>
      </c>
      <c r="I169" s="14" t="str">
        <f>VLOOKUP($A169,'Cost and price details'!$A$1:$F$1038,Table!I$1,FALSE)</f>
        <v>Small Box</v>
      </c>
      <c r="J169" s="14" t="str">
        <f>VLOOKUP($A169,'Cost and price details'!$A$1:$F$1038,Table!J$1,FALSE)</f>
        <v>Regular Air</v>
      </c>
      <c r="K169" s="14">
        <f>VLOOKUP($A169,'Cost and price details'!$A$1:$F$1038,Table!K$1,FALSE)</f>
        <v>41443</v>
      </c>
      <c r="L169" s="14">
        <f>VLOOKUP($A169,'Cost and price details'!$A$1:$F$1038,Table!L$1,FALSE)</f>
        <v>21.812999999999999</v>
      </c>
      <c r="M169" s="14">
        <f>VLOOKUP($A169,'Cost and price details'!$A$1:$F$1038,Table!M$1,FALSE)</f>
        <v>34.078000000000003</v>
      </c>
      <c r="N169" s="16">
        <f t="shared" si="10"/>
        <v>0.56227937468482114</v>
      </c>
      <c r="O169" s="16">
        <f>LOOKUP(M169,'Tax and discount slab'!$J$4:$K$14)</f>
        <v>0.2</v>
      </c>
      <c r="P169" s="9">
        <f t="shared" si="11"/>
        <v>40.893599999999999</v>
      </c>
      <c r="Q169" s="9">
        <f>VLOOKUP(A169,'QTY &amp; shipping cost'!$A$1:$C$1038,2,FALSE)</f>
        <v>51</v>
      </c>
      <c r="R169" s="9">
        <f t="shared" si="12"/>
        <v>2085.5736000000002</v>
      </c>
      <c r="S169" s="16">
        <f>LOOKUP(M169,'Tax and discount slab'!$M$4:$N$14)</f>
        <v>0.17</v>
      </c>
      <c r="T169" s="9">
        <f t="shared" si="13"/>
        <v>354.54751200000004</v>
      </c>
      <c r="U169" s="9">
        <f>VLOOKUP(A169,'QTY &amp; shipping cost'!$A$1:$C$1038,3,FALSE)</f>
        <v>19.560000000000002</v>
      </c>
      <c r="V169" s="9">
        <f t="shared" si="14"/>
        <v>1750.586088</v>
      </c>
    </row>
    <row r="170" spans="1:22" x14ac:dyDescent="0.3">
      <c r="A170" s="9" t="s">
        <v>333</v>
      </c>
      <c r="B170" s="8">
        <f>VLOOKUP($A170,'Order date customer name'!$A$1:$C$1038,2,FALSE)</f>
        <v>41438</v>
      </c>
      <c r="C170" s="8" t="str">
        <f>VLOOKUP($A170,'Order date customer name'!$A$1:$C$1038,3,FALSE)</f>
        <v>DANIEL MENDOZA</v>
      </c>
      <c r="D170" s="9" t="str">
        <f>VLOOKUP($A170,'State and cust type'!$A$1:$C$1038,2,FALSE)</f>
        <v>New York</v>
      </c>
      <c r="E170" s="9" t="str">
        <f>VLOOKUP($A170,'State and cust type'!$A$1:$C$1038,3,FALSE)</f>
        <v>Small Business</v>
      </c>
      <c r="F170" s="9" t="str">
        <f>VLOOKUP($A170,'Account, order priority and cat'!$A$1:$D$1038,2,FALSE)</f>
        <v>BOBBY CHAVEZ</v>
      </c>
      <c r="G170" s="9" t="str">
        <f>VLOOKUP($A170,'Account, order priority and cat'!$A$1:$D$1038,3,FALSE)</f>
        <v>Medium</v>
      </c>
      <c r="H170" s="9" t="str">
        <f>VLOOKUP($A170,'Account, order priority and cat'!$A$1:$D$1038,4,FALSE)</f>
        <v>Technology</v>
      </c>
      <c r="I170" s="14" t="str">
        <f>VLOOKUP($A170,'Cost and price details'!$A$1:$F$1038,Table!I$1,FALSE)</f>
        <v>Small Box</v>
      </c>
      <c r="J170" s="14" t="str">
        <f>VLOOKUP($A170,'Cost and price details'!$A$1:$F$1038,Table!J$1,FALSE)</f>
        <v>Regular Air</v>
      </c>
      <c r="K170" s="14">
        <f>VLOOKUP($A170,'Cost and price details'!$A$1:$F$1038,Table!K$1,FALSE)</f>
        <v>41447</v>
      </c>
      <c r="L170" s="14">
        <f>VLOOKUP($A170,'Cost and price details'!$A$1:$F$1038,Table!L$1,FALSE)</f>
        <v>172.15</v>
      </c>
      <c r="M170" s="14">
        <f>VLOOKUP($A170,'Cost and price details'!$A$1:$F$1038,Table!M$1,FALSE)</f>
        <v>331.06700000000006</v>
      </c>
      <c r="N170" s="16">
        <f t="shared" si="10"/>
        <v>0.92313099041533575</v>
      </c>
      <c r="O170" s="16">
        <f>LOOKUP(M170,'Tax and discount slab'!$J$4:$K$14)</f>
        <v>0.32000000000000006</v>
      </c>
      <c r="P170" s="9">
        <f t="shared" si="11"/>
        <v>437.00844000000012</v>
      </c>
      <c r="Q170" s="9">
        <f>VLOOKUP(A170,'QTY &amp; shipping cost'!$A$1:$C$1038,2,FALSE)</f>
        <v>7</v>
      </c>
      <c r="R170" s="9">
        <f t="shared" si="12"/>
        <v>3059.0590800000009</v>
      </c>
      <c r="S170" s="16">
        <f>LOOKUP(M170,'Tax and discount slab'!$M$4:$N$14)</f>
        <v>0.47</v>
      </c>
      <c r="T170" s="9">
        <f t="shared" si="13"/>
        <v>1437.7577676000003</v>
      </c>
      <c r="U170" s="9">
        <f>VLOOKUP(A170,'QTY &amp; shipping cost'!$A$1:$C$1038,3,FALSE)</f>
        <v>7.2299999999999995</v>
      </c>
      <c r="V170" s="9">
        <f t="shared" si="14"/>
        <v>1628.5313124000006</v>
      </c>
    </row>
    <row r="171" spans="1:22" x14ac:dyDescent="0.3">
      <c r="A171" s="9" t="s">
        <v>335</v>
      </c>
      <c r="B171" s="8">
        <f>VLOOKUP($A171,'Order date customer name'!$A$1:$C$1038,2,FALSE)</f>
        <v>41438</v>
      </c>
      <c r="C171" s="8" t="str">
        <f>VLOOKUP($A171,'Order date customer name'!$A$1:$C$1038,3,FALSE)</f>
        <v>ADRIAN OWENS</v>
      </c>
      <c r="D171" s="9" t="str">
        <f>VLOOKUP($A171,'State and cust type'!$A$1:$C$1038,2,FALSE)</f>
        <v>Illinois</v>
      </c>
      <c r="E171" s="9" t="str">
        <f>VLOOKUP($A171,'State and cust type'!$A$1:$C$1038,3,FALSE)</f>
        <v>Consumer</v>
      </c>
      <c r="F171" s="9" t="str">
        <f>VLOOKUP($A171,'Account, order priority and cat'!$A$1:$D$1038,2,FALSE)</f>
        <v>MANUEL BARNES</v>
      </c>
      <c r="G171" s="9" t="str">
        <f>VLOOKUP($A171,'Account, order priority and cat'!$A$1:$D$1038,3,FALSE)</f>
        <v>High</v>
      </c>
      <c r="H171" s="9" t="str">
        <f>VLOOKUP($A171,'Account, order priority and cat'!$A$1:$D$1038,4,FALSE)</f>
        <v>Office Supplies</v>
      </c>
      <c r="I171" s="14" t="str">
        <f>VLOOKUP($A171,'Cost and price details'!$A$1:$F$1038,Table!I$1,FALSE)</f>
        <v>Wrap Bag</v>
      </c>
      <c r="J171" s="14" t="str">
        <f>VLOOKUP($A171,'Cost and price details'!$A$1:$F$1038,Table!J$1,FALSE)</f>
        <v>Express Air</v>
      </c>
      <c r="K171" s="14">
        <f>VLOOKUP($A171,'Cost and price details'!$A$1:$F$1038,Table!K$1,FALSE)</f>
        <v>41447</v>
      </c>
      <c r="L171" s="14">
        <f>VLOOKUP($A171,'Cost and price details'!$A$1:$F$1038,Table!L$1,FALSE)</f>
        <v>3.19</v>
      </c>
      <c r="M171" s="14">
        <f>VLOOKUP($A171,'Cost and price details'!$A$1:$F$1038,Table!M$1,FALSE)</f>
        <v>5.2359999999999998</v>
      </c>
      <c r="N171" s="16">
        <f t="shared" si="10"/>
        <v>0.64137931034482754</v>
      </c>
      <c r="O171" s="16">
        <f>LOOKUP(M171,'Tax and discount slab'!$J$4:$K$14)</f>
        <v>0.05</v>
      </c>
      <c r="P171" s="9">
        <f t="shared" si="11"/>
        <v>5.4977999999999998</v>
      </c>
      <c r="Q171" s="9">
        <f>VLOOKUP(A171,'QTY &amp; shipping cost'!$A$1:$C$1038,2,FALSE)</f>
        <v>29</v>
      </c>
      <c r="R171" s="9">
        <f t="shared" si="12"/>
        <v>159.43619999999999</v>
      </c>
      <c r="S171" s="16">
        <f>LOOKUP(M171,'Tax and discount slab'!$M$4:$N$14)</f>
        <v>0.02</v>
      </c>
      <c r="T171" s="9">
        <f t="shared" si="13"/>
        <v>3.1887239999999997</v>
      </c>
      <c r="U171" s="9">
        <f>VLOOKUP(A171,'QTY &amp; shipping cost'!$A$1:$C$1038,3,FALSE)</f>
        <v>0.93</v>
      </c>
      <c r="V171" s="9">
        <f t="shared" si="14"/>
        <v>157.17747599999998</v>
      </c>
    </row>
    <row r="172" spans="1:22" x14ac:dyDescent="0.3">
      <c r="A172" s="9" t="s">
        <v>337</v>
      </c>
      <c r="B172" s="8">
        <f>VLOOKUP($A172,'Order date customer name'!$A$1:$C$1038,2,FALSE)</f>
        <v>41439</v>
      </c>
      <c r="C172" s="8" t="str">
        <f>VLOOKUP($A172,'Order date customer name'!$A$1:$C$1038,3,FALSE)</f>
        <v>TOM MENDEZ</v>
      </c>
      <c r="D172" s="9" t="str">
        <f>VLOOKUP($A172,'State and cust type'!$A$1:$C$1038,2,FALSE)</f>
        <v>Illinois</v>
      </c>
      <c r="E172" s="9" t="str">
        <f>VLOOKUP($A172,'State and cust type'!$A$1:$C$1038,3,FALSE)</f>
        <v>Corporate</v>
      </c>
      <c r="F172" s="9" t="str">
        <f>VLOOKUP($A172,'Account, order priority and cat'!$A$1:$D$1038,2,FALSE)</f>
        <v>MANUEL BARNES</v>
      </c>
      <c r="G172" s="9" t="str">
        <f>VLOOKUP($A172,'Account, order priority and cat'!$A$1:$D$1038,3,FALSE)</f>
        <v>Low</v>
      </c>
      <c r="H172" s="9" t="str">
        <f>VLOOKUP($A172,'Account, order priority and cat'!$A$1:$D$1038,4,FALSE)</f>
        <v>Technology</v>
      </c>
      <c r="I172" s="14" t="str">
        <f>VLOOKUP($A172,'Cost and price details'!$A$1:$F$1038,Table!I$1,FALSE)</f>
        <v>Small Box</v>
      </c>
      <c r="J172" s="14" t="str">
        <f>VLOOKUP($A172,'Cost and price details'!$A$1:$F$1038,Table!J$1,FALSE)</f>
        <v>Regular Air</v>
      </c>
      <c r="K172" s="14">
        <f>VLOOKUP($A172,'Cost and price details'!$A$1:$F$1038,Table!K$1,FALSE)</f>
        <v>41446</v>
      </c>
      <c r="L172" s="14">
        <f>VLOOKUP($A172,'Cost and price details'!$A$1:$F$1038,Table!L$1,FALSE)</f>
        <v>172.15</v>
      </c>
      <c r="M172" s="14">
        <f>VLOOKUP($A172,'Cost and price details'!$A$1:$F$1038,Table!M$1,FALSE)</f>
        <v>331.06700000000006</v>
      </c>
      <c r="N172" s="16">
        <f t="shared" si="10"/>
        <v>0.92313099041533575</v>
      </c>
      <c r="O172" s="16">
        <f>LOOKUP(M172,'Tax and discount slab'!$J$4:$K$14)</f>
        <v>0.32000000000000006</v>
      </c>
      <c r="P172" s="9">
        <f t="shared" si="11"/>
        <v>437.00844000000012</v>
      </c>
      <c r="Q172" s="9">
        <f>VLOOKUP(A172,'QTY &amp; shipping cost'!$A$1:$C$1038,2,FALSE)</f>
        <v>3</v>
      </c>
      <c r="R172" s="9">
        <f t="shared" si="12"/>
        <v>1311.0253200000004</v>
      </c>
      <c r="S172" s="16">
        <f>LOOKUP(M172,'Tax and discount slab'!$M$4:$N$14)</f>
        <v>0.47</v>
      </c>
      <c r="T172" s="9">
        <f t="shared" si="13"/>
        <v>616.18190040000013</v>
      </c>
      <c r="U172" s="9">
        <f>VLOOKUP(A172,'QTY &amp; shipping cost'!$A$1:$C$1038,3,FALSE)</f>
        <v>7.2299999999999995</v>
      </c>
      <c r="V172" s="9">
        <f t="shared" si="14"/>
        <v>702.07341960000031</v>
      </c>
    </row>
    <row r="173" spans="1:22" x14ac:dyDescent="0.3">
      <c r="A173" s="9" t="s">
        <v>339</v>
      </c>
      <c r="B173" s="8">
        <f>VLOOKUP($A173,'Order date customer name'!$A$1:$C$1038,2,FALSE)</f>
        <v>41443</v>
      </c>
      <c r="C173" s="8" t="str">
        <f>VLOOKUP($A173,'Order date customer name'!$A$1:$C$1038,3,FALSE)</f>
        <v>ZACHARY TURNER</v>
      </c>
      <c r="D173" s="9" t="str">
        <f>VLOOKUP($A173,'State and cust type'!$A$1:$C$1038,2,FALSE)</f>
        <v>New York</v>
      </c>
      <c r="E173" s="9" t="str">
        <f>VLOOKUP($A173,'State and cust type'!$A$1:$C$1038,3,FALSE)</f>
        <v>Small Business</v>
      </c>
      <c r="F173" s="9" t="str">
        <f>VLOOKUP($A173,'Account, order priority and cat'!$A$1:$D$1038,2,FALSE)</f>
        <v>BRYAN JENKINS</v>
      </c>
      <c r="G173" s="9" t="str">
        <f>VLOOKUP($A173,'Account, order priority and cat'!$A$1:$D$1038,3,FALSE)</f>
        <v>Medium</v>
      </c>
      <c r="H173" s="9" t="str">
        <f>VLOOKUP($A173,'Account, order priority and cat'!$A$1:$D$1038,4,FALSE)</f>
        <v>Office Supplies</v>
      </c>
      <c r="I173" s="14" t="str">
        <f>VLOOKUP($A173,'Cost and price details'!$A$1:$F$1038,Table!I$1,FALSE)</f>
        <v>Wrap Bag</v>
      </c>
      <c r="J173" s="14" t="str">
        <f>VLOOKUP($A173,'Cost and price details'!$A$1:$F$1038,Table!J$1,FALSE)</f>
        <v>Regular Air</v>
      </c>
      <c r="K173" s="14">
        <f>VLOOKUP($A173,'Cost and price details'!$A$1:$F$1038,Table!K$1,FALSE)</f>
        <v>41451</v>
      </c>
      <c r="L173" s="14">
        <f>VLOOKUP($A173,'Cost and price details'!$A$1:$F$1038,Table!L$1,FALSE)</f>
        <v>2.5190000000000001</v>
      </c>
      <c r="M173" s="14">
        <f>VLOOKUP($A173,'Cost and price details'!$A$1:$F$1038,Table!M$1,FALSE)</f>
        <v>3.9380000000000006</v>
      </c>
      <c r="N173" s="16">
        <f t="shared" si="10"/>
        <v>0.56331877729257662</v>
      </c>
      <c r="O173" s="16">
        <f>LOOKUP(M173,'Tax and discount slab'!$J$4:$K$14)</f>
        <v>0.05</v>
      </c>
      <c r="P173" s="9">
        <f t="shared" si="11"/>
        <v>4.1349000000000009</v>
      </c>
      <c r="Q173" s="9">
        <f>VLOOKUP(A173,'QTY &amp; shipping cost'!$A$1:$C$1038,2,FALSE)</f>
        <v>12</v>
      </c>
      <c r="R173" s="9">
        <f t="shared" si="12"/>
        <v>49.618800000000007</v>
      </c>
      <c r="S173" s="16">
        <f>LOOKUP(M173,'Tax and discount slab'!$M$4:$N$14)</f>
        <v>0.02</v>
      </c>
      <c r="T173" s="9">
        <f t="shared" si="13"/>
        <v>0.99237600000000015</v>
      </c>
      <c r="U173" s="9">
        <f>VLOOKUP(A173,'QTY &amp; shipping cost'!$A$1:$C$1038,3,FALSE)</f>
        <v>1.68</v>
      </c>
      <c r="V173" s="9">
        <f t="shared" si="14"/>
        <v>50.306424000000007</v>
      </c>
    </row>
    <row r="174" spans="1:22" x14ac:dyDescent="0.3">
      <c r="A174" s="9" t="s">
        <v>340</v>
      </c>
      <c r="B174" s="8">
        <f>VLOOKUP($A174,'Order date customer name'!$A$1:$C$1038,2,FALSE)</f>
        <v>41444</v>
      </c>
      <c r="C174" s="8" t="str">
        <f>VLOOKUP($A174,'Order date customer name'!$A$1:$C$1038,3,FALSE)</f>
        <v>CHARLIE CHAVEZ</v>
      </c>
      <c r="D174" s="9" t="str">
        <f>VLOOKUP($A174,'State and cust type'!$A$1:$C$1038,2,FALSE)</f>
        <v>New York</v>
      </c>
      <c r="E174" s="9" t="str">
        <f>VLOOKUP($A174,'State and cust type'!$A$1:$C$1038,3,FALSE)</f>
        <v>Corporate</v>
      </c>
      <c r="F174" s="9" t="str">
        <f>VLOOKUP($A174,'Account, order priority and cat'!$A$1:$D$1038,2,FALSE)</f>
        <v>GREG BLACK</v>
      </c>
      <c r="G174" s="9" t="str">
        <f>VLOOKUP($A174,'Account, order priority and cat'!$A$1:$D$1038,3,FALSE)</f>
        <v>Medium</v>
      </c>
      <c r="H174" s="9" t="str">
        <f>VLOOKUP($A174,'Account, order priority and cat'!$A$1:$D$1038,4,FALSE)</f>
        <v>Office Supplies</v>
      </c>
      <c r="I174" s="14" t="str">
        <f>VLOOKUP($A174,'Cost and price details'!$A$1:$F$1038,Table!I$1,FALSE)</f>
        <v>Small Box</v>
      </c>
      <c r="J174" s="14" t="str">
        <f>VLOOKUP($A174,'Cost and price details'!$A$1:$F$1038,Table!J$1,FALSE)</f>
        <v>Regular Air</v>
      </c>
      <c r="K174" s="14">
        <f>VLOOKUP($A174,'Cost and price details'!$A$1:$F$1038,Table!K$1,FALSE)</f>
        <v>41452</v>
      </c>
      <c r="L174" s="14">
        <f>VLOOKUP($A174,'Cost and price details'!$A$1:$F$1038,Table!L$1,FALSE)</f>
        <v>109.32900000000001</v>
      </c>
      <c r="M174" s="14">
        <f>VLOOKUP($A174,'Cost and price details'!$A$1:$F$1038,Table!M$1,FALSE)</f>
        <v>179.22300000000001</v>
      </c>
      <c r="N174" s="16">
        <f t="shared" si="10"/>
        <v>0.63929972834289162</v>
      </c>
      <c r="O174" s="16">
        <f>LOOKUP(M174,'Tax and discount slab'!$J$4:$K$14)</f>
        <v>0.32000000000000006</v>
      </c>
      <c r="P174" s="9">
        <f t="shared" si="11"/>
        <v>236.57436000000004</v>
      </c>
      <c r="Q174" s="9">
        <f>VLOOKUP(A174,'QTY &amp; shipping cost'!$A$1:$C$1038,2,FALSE)</f>
        <v>9</v>
      </c>
      <c r="R174" s="9">
        <f t="shared" si="12"/>
        <v>2129.1692400000002</v>
      </c>
      <c r="S174" s="16">
        <f>LOOKUP(M174,'Tax and discount slab'!$M$4:$N$14)</f>
        <v>0.47</v>
      </c>
      <c r="T174" s="9">
        <f t="shared" si="13"/>
        <v>1000.7095428</v>
      </c>
      <c r="U174" s="9">
        <f>VLOOKUP(A174,'QTY &amp; shipping cost'!$A$1:$C$1038,3,FALSE)</f>
        <v>20.04</v>
      </c>
      <c r="V174" s="9">
        <f t="shared" si="14"/>
        <v>1148.4996972000001</v>
      </c>
    </row>
    <row r="175" spans="1:22" x14ac:dyDescent="0.3">
      <c r="A175" s="9" t="s">
        <v>342</v>
      </c>
      <c r="B175" s="8">
        <f>VLOOKUP($A175,'Order date customer name'!$A$1:$C$1038,2,FALSE)</f>
        <v>41444</v>
      </c>
      <c r="C175" s="8" t="str">
        <f>VLOOKUP($A175,'Order date customer name'!$A$1:$C$1038,3,FALSE)</f>
        <v>VERNON FLORES</v>
      </c>
      <c r="D175" s="9" t="str">
        <f>VLOOKUP($A175,'State and cust type'!$A$1:$C$1038,2,FALSE)</f>
        <v>Illinois</v>
      </c>
      <c r="E175" s="9" t="str">
        <f>VLOOKUP($A175,'State and cust type'!$A$1:$C$1038,3,FALSE)</f>
        <v>Small Business</v>
      </c>
      <c r="F175" s="9" t="str">
        <f>VLOOKUP($A175,'Account, order priority and cat'!$A$1:$D$1038,2,FALSE)</f>
        <v>MANUEL BARNES</v>
      </c>
      <c r="G175" s="9" t="str">
        <f>VLOOKUP($A175,'Account, order priority and cat'!$A$1:$D$1038,3,FALSE)</f>
        <v>High</v>
      </c>
      <c r="H175" s="9" t="str">
        <f>VLOOKUP($A175,'Account, order priority and cat'!$A$1:$D$1038,4,FALSE)</f>
        <v>Office Supplies</v>
      </c>
      <c r="I175" s="14" t="str">
        <f>VLOOKUP($A175,'Cost and price details'!$A$1:$F$1038,Table!I$1,FALSE)</f>
        <v>Wrap Bag</v>
      </c>
      <c r="J175" s="14" t="str">
        <f>VLOOKUP($A175,'Cost and price details'!$A$1:$F$1038,Table!J$1,FALSE)</f>
        <v>Express Air</v>
      </c>
      <c r="K175" s="14">
        <f>VLOOKUP($A175,'Cost and price details'!$A$1:$F$1038,Table!K$1,FALSE)</f>
        <v>41453</v>
      </c>
      <c r="L175" s="14">
        <f>VLOOKUP($A175,'Cost and price details'!$A$1:$F$1038,Table!L$1,FALSE)</f>
        <v>1.7600000000000002</v>
      </c>
      <c r="M175" s="14">
        <f>VLOOKUP($A175,'Cost and price details'!$A$1:$F$1038,Table!M$1,FALSE)</f>
        <v>2.8820000000000006</v>
      </c>
      <c r="N175" s="16">
        <f t="shared" si="10"/>
        <v>0.63750000000000007</v>
      </c>
      <c r="O175" s="16">
        <f>LOOKUP(M175,'Tax and discount slab'!$J$4:$K$14)</f>
        <v>0.05</v>
      </c>
      <c r="P175" s="9">
        <f t="shared" si="11"/>
        <v>3.0261000000000009</v>
      </c>
      <c r="Q175" s="9">
        <f>VLOOKUP(A175,'QTY &amp; shipping cost'!$A$1:$C$1038,2,FALSE)</f>
        <v>36</v>
      </c>
      <c r="R175" s="9">
        <f t="shared" si="12"/>
        <v>108.93960000000003</v>
      </c>
      <c r="S175" s="16">
        <f>LOOKUP(M175,'Tax and discount slab'!$M$4:$N$14)</f>
        <v>0.02</v>
      </c>
      <c r="T175" s="9">
        <f t="shared" si="13"/>
        <v>2.1787920000000005</v>
      </c>
      <c r="U175" s="9">
        <f>VLOOKUP(A175,'QTY &amp; shipping cost'!$A$1:$C$1038,3,FALSE)</f>
        <v>0.85000000000000009</v>
      </c>
      <c r="V175" s="9">
        <f t="shared" si="14"/>
        <v>107.61080800000002</v>
      </c>
    </row>
    <row r="176" spans="1:22" x14ac:dyDescent="0.3">
      <c r="A176" s="9" t="s">
        <v>344</v>
      </c>
      <c r="B176" s="8">
        <f>VLOOKUP($A176,'Order date customer name'!$A$1:$C$1038,2,FALSE)</f>
        <v>41447</v>
      </c>
      <c r="C176" s="8" t="str">
        <f>VLOOKUP($A176,'Order date customer name'!$A$1:$C$1038,3,FALSE)</f>
        <v>ROGER TORRES</v>
      </c>
      <c r="D176" s="9" t="str">
        <f>VLOOKUP($A176,'State and cust type'!$A$1:$C$1038,2,FALSE)</f>
        <v>New York</v>
      </c>
      <c r="E176" s="9" t="str">
        <f>VLOOKUP($A176,'State and cust type'!$A$1:$C$1038,3,FALSE)</f>
        <v>Corporate</v>
      </c>
      <c r="F176" s="9" t="str">
        <f>VLOOKUP($A176,'Account, order priority and cat'!$A$1:$D$1038,2,FALSE)</f>
        <v>BOBBY CHAVEZ</v>
      </c>
      <c r="G176" s="9" t="str">
        <f>VLOOKUP($A176,'Account, order priority and cat'!$A$1:$D$1038,3,FALSE)</f>
        <v>High</v>
      </c>
      <c r="H176" s="9" t="str">
        <f>VLOOKUP($A176,'Account, order priority and cat'!$A$1:$D$1038,4,FALSE)</f>
        <v>Office Supplies</v>
      </c>
      <c r="I176" s="14" t="str">
        <f>VLOOKUP($A176,'Cost and price details'!$A$1:$F$1038,Table!I$1,FALSE)</f>
        <v>Small Box</v>
      </c>
      <c r="J176" s="14" t="str">
        <f>VLOOKUP($A176,'Cost and price details'!$A$1:$F$1038,Table!J$1,FALSE)</f>
        <v>Regular Air</v>
      </c>
      <c r="K176" s="14">
        <f>VLOOKUP($A176,'Cost and price details'!$A$1:$F$1038,Table!K$1,FALSE)</f>
        <v>41455</v>
      </c>
      <c r="L176" s="14">
        <f>VLOOKUP($A176,'Cost and price details'!$A$1:$F$1038,Table!L$1,FALSE)</f>
        <v>3.74</v>
      </c>
      <c r="M176" s="14">
        <f>VLOOKUP($A176,'Cost and price details'!$A$1:$F$1038,Table!M$1,FALSE)</f>
        <v>5.9400000000000013</v>
      </c>
      <c r="N176" s="16">
        <f t="shared" si="10"/>
        <v>0.5882352941176473</v>
      </c>
      <c r="O176" s="16">
        <f>LOOKUP(M176,'Tax and discount slab'!$J$4:$K$14)</f>
        <v>0.05</v>
      </c>
      <c r="P176" s="9">
        <f t="shared" si="11"/>
        <v>6.2370000000000019</v>
      </c>
      <c r="Q176" s="9">
        <f>VLOOKUP(A176,'QTY &amp; shipping cost'!$A$1:$C$1038,2,FALSE)</f>
        <v>27</v>
      </c>
      <c r="R176" s="9">
        <f t="shared" si="12"/>
        <v>168.39900000000006</v>
      </c>
      <c r="S176" s="16">
        <f>LOOKUP(M176,'Tax and discount slab'!$M$4:$N$14)</f>
        <v>0.02</v>
      </c>
      <c r="T176" s="9">
        <f t="shared" si="13"/>
        <v>3.3679800000000011</v>
      </c>
      <c r="U176" s="9">
        <f>VLOOKUP(A176,'QTY &amp; shipping cost'!$A$1:$C$1038,3,FALSE)</f>
        <v>7.83</v>
      </c>
      <c r="V176" s="9">
        <f t="shared" si="14"/>
        <v>172.86102000000008</v>
      </c>
    </row>
    <row r="177" spans="1:22" x14ac:dyDescent="0.3">
      <c r="A177" s="9" t="s">
        <v>346</v>
      </c>
      <c r="B177" s="8">
        <f>VLOOKUP($A177,'Order date customer name'!$A$1:$C$1038,2,FALSE)</f>
        <v>41448</v>
      </c>
      <c r="C177" s="8" t="str">
        <f>VLOOKUP($A177,'Order date customer name'!$A$1:$C$1038,3,FALSE)</f>
        <v>GREG SALAZAR</v>
      </c>
      <c r="D177" s="9" t="str">
        <f>VLOOKUP($A177,'State and cust type'!$A$1:$C$1038,2,FALSE)</f>
        <v>New York</v>
      </c>
      <c r="E177" s="9" t="str">
        <f>VLOOKUP($A177,'State and cust type'!$A$1:$C$1038,3,FALSE)</f>
        <v>Home Office</v>
      </c>
      <c r="F177" s="9" t="str">
        <f>VLOOKUP($A177,'Account, order priority and cat'!$A$1:$D$1038,2,FALSE)</f>
        <v>GREG BLACK</v>
      </c>
      <c r="G177" s="9" t="str">
        <f>VLOOKUP($A177,'Account, order priority and cat'!$A$1:$D$1038,3,FALSE)</f>
        <v>High</v>
      </c>
      <c r="H177" s="9" t="str">
        <f>VLOOKUP($A177,'Account, order priority and cat'!$A$1:$D$1038,4,FALSE)</f>
        <v>Office Supplies</v>
      </c>
      <c r="I177" s="14" t="str">
        <f>VLOOKUP($A177,'Cost and price details'!$A$1:$F$1038,Table!I$1,FALSE)</f>
        <v>Wrap Bag</v>
      </c>
      <c r="J177" s="14" t="str">
        <f>VLOOKUP($A177,'Cost and price details'!$A$1:$F$1038,Table!J$1,FALSE)</f>
        <v>Regular Air</v>
      </c>
      <c r="K177" s="14">
        <f>VLOOKUP($A177,'Cost and price details'!$A$1:$F$1038,Table!K$1,FALSE)</f>
        <v>41456</v>
      </c>
      <c r="L177" s="14">
        <f>VLOOKUP($A177,'Cost and price details'!$A$1:$F$1038,Table!L$1,FALSE)</f>
        <v>12.221</v>
      </c>
      <c r="M177" s="14">
        <f>VLOOKUP($A177,'Cost and price details'!$A$1:$F$1038,Table!M$1,FALSE)</f>
        <v>21.824000000000002</v>
      </c>
      <c r="N177" s="16">
        <f t="shared" si="10"/>
        <v>0.78577857785778593</v>
      </c>
      <c r="O177" s="16">
        <f>LOOKUP(M177,'Tax and discount slab'!$J$4:$K$14)</f>
        <v>0.15000000000000002</v>
      </c>
      <c r="P177" s="9">
        <f t="shared" si="11"/>
        <v>25.0976</v>
      </c>
      <c r="Q177" s="9">
        <f>VLOOKUP(A177,'QTY &amp; shipping cost'!$A$1:$C$1038,2,FALSE)</f>
        <v>28</v>
      </c>
      <c r="R177" s="9">
        <f t="shared" si="12"/>
        <v>702.7328</v>
      </c>
      <c r="S177" s="16">
        <f>LOOKUP(M177,'Tax and discount slab'!$M$4:$N$14)</f>
        <v>0.12000000000000001</v>
      </c>
      <c r="T177" s="9">
        <f t="shared" si="13"/>
        <v>84.327936000000008</v>
      </c>
      <c r="U177" s="9">
        <f>VLOOKUP(A177,'QTY &amp; shipping cost'!$A$1:$C$1038,3,FALSE)</f>
        <v>4.1499999999999995</v>
      </c>
      <c r="V177" s="9">
        <f t="shared" si="14"/>
        <v>622.55486399999995</v>
      </c>
    </row>
    <row r="178" spans="1:22" x14ac:dyDescent="0.3">
      <c r="A178" s="9" t="s">
        <v>348</v>
      </c>
      <c r="B178" s="8">
        <f>VLOOKUP($A178,'Order date customer name'!$A$1:$C$1038,2,FALSE)</f>
        <v>41449</v>
      </c>
      <c r="C178" s="8" t="str">
        <f>VLOOKUP($A178,'Order date customer name'!$A$1:$C$1038,3,FALSE)</f>
        <v>ARNOLD HAWKINS</v>
      </c>
      <c r="D178" s="9" t="str">
        <f>VLOOKUP($A178,'State and cust type'!$A$1:$C$1038,2,FALSE)</f>
        <v>New York</v>
      </c>
      <c r="E178" s="9" t="str">
        <f>VLOOKUP($A178,'State and cust type'!$A$1:$C$1038,3,FALSE)</f>
        <v>Corporate</v>
      </c>
      <c r="F178" s="9" t="str">
        <f>VLOOKUP($A178,'Account, order priority and cat'!$A$1:$D$1038,2,FALSE)</f>
        <v>VINCENT JORDAN</v>
      </c>
      <c r="G178" s="9" t="str">
        <f>VLOOKUP($A178,'Account, order priority and cat'!$A$1:$D$1038,3,FALSE)</f>
        <v>Critical</v>
      </c>
      <c r="H178" s="9" t="str">
        <f>VLOOKUP($A178,'Account, order priority and cat'!$A$1:$D$1038,4,FALSE)</f>
        <v>Office Supplies</v>
      </c>
      <c r="I178" s="14" t="str">
        <f>VLOOKUP($A178,'Cost and price details'!$A$1:$F$1038,Table!I$1,FALSE)</f>
        <v>Wrap Bag</v>
      </c>
      <c r="J178" s="14" t="str">
        <f>VLOOKUP($A178,'Cost and price details'!$A$1:$F$1038,Table!J$1,FALSE)</f>
        <v>Regular Air</v>
      </c>
      <c r="K178" s="14">
        <f>VLOOKUP($A178,'Cost and price details'!$A$1:$F$1038,Table!K$1,FALSE)</f>
        <v>41457</v>
      </c>
      <c r="L178" s="14">
        <f>VLOOKUP($A178,'Cost and price details'!$A$1:$F$1038,Table!L$1,FALSE)</f>
        <v>2.0020000000000002</v>
      </c>
      <c r="M178" s="14">
        <f>VLOOKUP($A178,'Cost and price details'!$A$1:$F$1038,Table!M$1,FALSE)</f>
        <v>3.278</v>
      </c>
      <c r="N178" s="16">
        <f t="shared" si="10"/>
        <v>0.63736263736263721</v>
      </c>
      <c r="O178" s="16">
        <f>LOOKUP(M178,'Tax and discount slab'!$J$4:$K$14)</f>
        <v>0.05</v>
      </c>
      <c r="P178" s="9">
        <f t="shared" si="11"/>
        <v>3.4419</v>
      </c>
      <c r="Q178" s="9">
        <f>VLOOKUP(A178,'QTY &amp; shipping cost'!$A$1:$C$1038,2,FALSE)</f>
        <v>5</v>
      </c>
      <c r="R178" s="9">
        <f t="shared" si="12"/>
        <v>17.209499999999998</v>
      </c>
      <c r="S178" s="16">
        <f>LOOKUP(M178,'Tax and discount slab'!$M$4:$N$14)</f>
        <v>0.02</v>
      </c>
      <c r="T178" s="9">
        <f t="shared" si="13"/>
        <v>0.34419</v>
      </c>
      <c r="U178" s="9">
        <f>VLOOKUP(A178,'QTY &amp; shipping cost'!$A$1:$C$1038,3,FALSE)</f>
        <v>1.6300000000000001</v>
      </c>
      <c r="V178" s="9">
        <f t="shared" si="14"/>
        <v>18.495309999999996</v>
      </c>
    </row>
    <row r="179" spans="1:22" x14ac:dyDescent="0.3">
      <c r="A179" s="9" t="s">
        <v>349</v>
      </c>
      <c r="B179" s="8">
        <f>VLOOKUP($A179,'Order date customer name'!$A$1:$C$1038,2,FALSE)</f>
        <v>41452</v>
      </c>
      <c r="C179" s="8" t="str">
        <f>VLOOKUP($A179,'Order date customer name'!$A$1:$C$1038,3,FALSE)</f>
        <v>EDDIE LEWIS</v>
      </c>
      <c r="D179" s="9" t="str">
        <f>VLOOKUP($A179,'State and cust type'!$A$1:$C$1038,2,FALSE)</f>
        <v>Illinois</v>
      </c>
      <c r="E179" s="9" t="str">
        <f>VLOOKUP($A179,'State and cust type'!$A$1:$C$1038,3,FALSE)</f>
        <v>Home Office</v>
      </c>
      <c r="F179" s="9" t="str">
        <f>VLOOKUP($A179,'Account, order priority and cat'!$A$1:$D$1038,2,FALSE)</f>
        <v>COREY MILLS</v>
      </c>
      <c r="G179" s="9" t="str">
        <f>VLOOKUP($A179,'Account, order priority and cat'!$A$1:$D$1038,3,FALSE)</f>
        <v>Medium</v>
      </c>
      <c r="H179" s="9" t="str">
        <f>VLOOKUP($A179,'Account, order priority and cat'!$A$1:$D$1038,4,FALSE)</f>
        <v>Office Supplies</v>
      </c>
      <c r="I179" s="14" t="str">
        <f>VLOOKUP($A179,'Cost and price details'!$A$1:$F$1038,Table!I$1,FALSE)</f>
        <v>Small Box</v>
      </c>
      <c r="J179" s="14" t="str">
        <f>VLOOKUP($A179,'Cost and price details'!$A$1:$F$1038,Table!J$1,FALSE)</f>
        <v>Regular Air</v>
      </c>
      <c r="K179" s="14">
        <f>VLOOKUP($A179,'Cost and price details'!$A$1:$F$1038,Table!K$1,FALSE)</f>
        <v>41461</v>
      </c>
      <c r="L179" s="14">
        <f>VLOOKUP($A179,'Cost and price details'!$A$1:$F$1038,Table!L$1,FALSE)</f>
        <v>1.4630000000000003</v>
      </c>
      <c r="M179" s="14">
        <f>VLOOKUP($A179,'Cost and price details'!$A$1:$F$1038,Table!M$1,FALSE)</f>
        <v>2.2880000000000003</v>
      </c>
      <c r="N179" s="16">
        <f t="shared" si="10"/>
        <v>0.56390977443609003</v>
      </c>
      <c r="O179" s="16">
        <f>LOOKUP(M179,'Tax and discount slab'!$J$4:$K$14)</f>
        <v>0.05</v>
      </c>
      <c r="P179" s="9">
        <f t="shared" si="11"/>
        <v>2.4024000000000005</v>
      </c>
      <c r="Q179" s="9">
        <f>VLOOKUP(A179,'QTY &amp; shipping cost'!$A$1:$C$1038,2,FALSE)</f>
        <v>46</v>
      </c>
      <c r="R179" s="9">
        <f t="shared" si="12"/>
        <v>110.51040000000002</v>
      </c>
      <c r="S179" s="16">
        <f>LOOKUP(M179,'Tax and discount slab'!$M$4:$N$14)</f>
        <v>0.02</v>
      </c>
      <c r="T179" s="9">
        <f t="shared" si="13"/>
        <v>2.2102080000000006</v>
      </c>
      <c r="U179" s="9">
        <f>VLOOKUP(A179,'QTY &amp; shipping cost'!$A$1:$C$1038,3,FALSE)</f>
        <v>1.54</v>
      </c>
      <c r="V179" s="9">
        <f t="shared" si="14"/>
        <v>109.84019200000003</v>
      </c>
    </row>
    <row r="180" spans="1:22" x14ac:dyDescent="0.3">
      <c r="A180" s="9" t="s">
        <v>351</v>
      </c>
      <c r="B180" s="8">
        <f>VLOOKUP($A180,'Order date customer name'!$A$1:$C$1038,2,FALSE)</f>
        <v>41452</v>
      </c>
      <c r="C180" s="8" t="str">
        <f>VLOOKUP($A180,'Order date customer name'!$A$1:$C$1038,3,FALSE)</f>
        <v>ROBERTO GEORGE</v>
      </c>
      <c r="D180" s="9" t="str">
        <f>VLOOKUP($A180,'State and cust type'!$A$1:$C$1038,2,FALSE)</f>
        <v>New York</v>
      </c>
      <c r="E180" s="9" t="str">
        <f>VLOOKUP($A180,'State and cust type'!$A$1:$C$1038,3,FALSE)</f>
        <v>Small Business</v>
      </c>
      <c r="F180" s="9" t="str">
        <f>VLOOKUP($A180,'Account, order priority and cat'!$A$1:$D$1038,2,FALSE)</f>
        <v>BOBBY CHAVEZ</v>
      </c>
      <c r="G180" s="9" t="str">
        <f>VLOOKUP($A180,'Account, order priority and cat'!$A$1:$D$1038,3,FALSE)</f>
        <v>Not Specified</v>
      </c>
      <c r="H180" s="9" t="str">
        <f>VLOOKUP($A180,'Account, order priority and cat'!$A$1:$D$1038,4,FALSE)</f>
        <v>Technology</v>
      </c>
      <c r="I180" s="14" t="str">
        <f>VLOOKUP($A180,'Cost and price details'!$A$1:$F$1038,Table!I$1,FALSE)</f>
        <v>Medium Box</v>
      </c>
      <c r="J180" s="14" t="str">
        <f>VLOOKUP($A180,'Cost and price details'!$A$1:$F$1038,Table!J$1,FALSE)</f>
        <v>Regular Air</v>
      </c>
      <c r="K180" s="14">
        <f>VLOOKUP($A180,'Cost and price details'!$A$1:$F$1038,Table!K$1,FALSE)</f>
        <v>41461</v>
      </c>
      <c r="L180" s="14">
        <f>VLOOKUP($A180,'Cost and price details'!$A$1:$F$1038,Table!L$1,FALSE)</f>
        <v>8.7119999999999997</v>
      </c>
      <c r="M180" s="14">
        <f>VLOOKUP($A180,'Cost and price details'!$A$1:$F$1038,Table!M$1,FALSE)</f>
        <v>14.289000000000001</v>
      </c>
      <c r="N180" s="16">
        <f t="shared" si="10"/>
        <v>0.64015151515151536</v>
      </c>
      <c r="O180" s="16">
        <f>LOOKUP(M180,'Tax and discount slab'!$J$4:$K$14)</f>
        <v>0.1</v>
      </c>
      <c r="P180" s="9">
        <f t="shared" si="11"/>
        <v>15.717900000000004</v>
      </c>
      <c r="Q180" s="9">
        <f>VLOOKUP(A180,'QTY &amp; shipping cost'!$A$1:$C$1038,2,FALSE)</f>
        <v>51</v>
      </c>
      <c r="R180" s="9">
        <f t="shared" si="12"/>
        <v>801.6129000000002</v>
      </c>
      <c r="S180" s="16">
        <f>LOOKUP(M180,'Tax and discount slab'!$M$4:$N$14)</f>
        <v>7.0000000000000007E-2</v>
      </c>
      <c r="T180" s="9">
        <f t="shared" si="13"/>
        <v>56.112903000000017</v>
      </c>
      <c r="U180" s="9">
        <f>VLOOKUP(A180,'QTY &amp; shipping cost'!$A$1:$C$1038,3,FALSE)</f>
        <v>9.49</v>
      </c>
      <c r="V180" s="9">
        <f t="shared" si="14"/>
        <v>754.98999700000013</v>
      </c>
    </row>
    <row r="181" spans="1:22" x14ac:dyDescent="0.3">
      <c r="A181" s="9" t="s">
        <v>353</v>
      </c>
      <c r="B181" s="8">
        <f>VLOOKUP($A181,'Order date customer name'!$A$1:$C$1038,2,FALSE)</f>
        <v>41453</v>
      </c>
      <c r="C181" s="8" t="str">
        <f>VLOOKUP($A181,'Order date customer name'!$A$1:$C$1038,3,FALSE)</f>
        <v>GORDON LEWIS</v>
      </c>
      <c r="D181" s="9" t="str">
        <f>VLOOKUP($A181,'State and cust type'!$A$1:$C$1038,2,FALSE)</f>
        <v>New York</v>
      </c>
      <c r="E181" s="9" t="str">
        <f>VLOOKUP($A181,'State and cust type'!$A$1:$C$1038,3,FALSE)</f>
        <v>Small Business</v>
      </c>
      <c r="F181" s="9" t="str">
        <f>VLOOKUP($A181,'Account, order priority and cat'!$A$1:$D$1038,2,FALSE)</f>
        <v>WILLIE STEWART</v>
      </c>
      <c r="G181" s="9" t="str">
        <f>VLOOKUP($A181,'Account, order priority and cat'!$A$1:$D$1038,3,FALSE)</f>
        <v>Low</v>
      </c>
      <c r="H181" s="9" t="str">
        <f>VLOOKUP($A181,'Account, order priority and cat'!$A$1:$D$1038,4,FALSE)</f>
        <v>Technology</v>
      </c>
      <c r="I181" s="14" t="str">
        <f>VLOOKUP($A181,'Cost and price details'!$A$1:$F$1038,Table!I$1,FALSE)</f>
        <v>Small Box</v>
      </c>
      <c r="J181" s="14" t="str">
        <f>VLOOKUP($A181,'Cost and price details'!$A$1:$F$1038,Table!J$1,FALSE)</f>
        <v>Regular Air</v>
      </c>
      <c r="K181" s="14">
        <f>VLOOKUP($A181,'Cost and price details'!$A$1:$F$1038,Table!K$1,FALSE)</f>
        <v>41464</v>
      </c>
      <c r="L181" s="14">
        <f>VLOOKUP($A181,'Cost and price details'!$A$1:$F$1038,Table!L$1,FALSE)</f>
        <v>7.0289999999999999</v>
      </c>
      <c r="M181" s="14">
        <f>VLOOKUP($A181,'Cost and price details'!$A$1:$F$1038,Table!M$1,FALSE)</f>
        <v>21.978000000000002</v>
      </c>
      <c r="N181" s="16">
        <f t="shared" si="10"/>
        <v>2.126760563380282</v>
      </c>
      <c r="O181" s="16">
        <f>LOOKUP(M181,'Tax and discount slab'!$J$4:$K$14)</f>
        <v>0.15000000000000002</v>
      </c>
      <c r="P181" s="9">
        <f t="shared" si="11"/>
        <v>25.274699999999999</v>
      </c>
      <c r="Q181" s="9">
        <f>VLOOKUP(A181,'QTY &amp; shipping cost'!$A$1:$C$1038,2,FALSE)</f>
        <v>21</v>
      </c>
      <c r="R181" s="9">
        <f t="shared" si="12"/>
        <v>530.76869999999997</v>
      </c>
      <c r="S181" s="16">
        <f>LOOKUP(M181,'Tax and discount slab'!$M$4:$N$14)</f>
        <v>0.12000000000000001</v>
      </c>
      <c r="T181" s="9">
        <f t="shared" si="13"/>
        <v>63.692244000000002</v>
      </c>
      <c r="U181" s="9">
        <f>VLOOKUP(A181,'QTY &amp; shipping cost'!$A$1:$C$1038,3,FALSE)</f>
        <v>4.05</v>
      </c>
      <c r="V181" s="9">
        <f t="shared" si="14"/>
        <v>471.12645599999996</v>
      </c>
    </row>
    <row r="182" spans="1:22" x14ac:dyDescent="0.3">
      <c r="A182" s="9" t="s">
        <v>355</v>
      </c>
      <c r="B182" s="8">
        <f>VLOOKUP($A182,'Order date customer name'!$A$1:$C$1038,2,FALSE)</f>
        <v>41455</v>
      </c>
      <c r="C182" s="8" t="str">
        <f>VLOOKUP($A182,'Order date customer name'!$A$1:$C$1038,3,FALSE)</f>
        <v>CARLOS SILVA</v>
      </c>
      <c r="D182" s="9" t="str">
        <f>VLOOKUP($A182,'State and cust type'!$A$1:$C$1038,2,FALSE)</f>
        <v>New York</v>
      </c>
      <c r="E182" s="9" t="str">
        <f>VLOOKUP($A182,'State and cust type'!$A$1:$C$1038,3,FALSE)</f>
        <v>Consumer</v>
      </c>
      <c r="F182" s="9" t="str">
        <f>VLOOKUP($A182,'Account, order priority and cat'!$A$1:$D$1038,2,FALSE)</f>
        <v>TONY PERRY</v>
      </c>
      <c r="G182" s="9" t="str">
        <f>VLOOKUP($A182,'Account, order priority and cat'!$A$1:$D$1038,3,FALSE)</f>
        <v>High</v>
      </c>
      <c r="H182" s="9" t="str">
        <f>VLOOKUP($A182,'Account, order priority and cat'!$A$1:$D$1038,4,FALSE)</f>
        <v>Technology</v>
      </c>
      <c r="I182" s="14" t="str">
        <f>VLOOKUP($A182,'Cost and price details'!$A$1:$F$1038,Table!I$1,FALSE)</f>
        <v>Small Pack</v>
      </c>
      <c r="J182" s="14" t="str">
        <f>VLOOKUP($A182,'Cost and price details'!$A$1:$F$1038,Table!J$1,FALSE)</f>
        <v>Express Air</v>
      </c>
      <c r="K182" s="14">
        <f>VLOOKUP($A182,'Cost and price details'!$A$1:$F$1038,Table!K$1,FALSE)</f>
        <v>41463</v>
      </c>
      <c r="L182" s="14">
        <f>VLOOKUP($A182,'Cost and price details'!$A$1:$F$1038,Table!L$1,FALSE)</f>
        <v>2.0570000000000004</v>
      </c>
      <c r="M182" s="14">
        <f>VLOOKUP($A182,'Cost and price details'!$A$1:$F$1038,Table!M$1,FALSE)</f>
        <v>8.9320000000000004</v>
      </c>
      <c r="N182" s="16">
        <f t="shared" si="10"/>
        <v>3.3422459893048124</v>
      </c>
      <c r="O182" s="16">
        <f>LOOKUP(M182,'Tax and discount slab'!$J$4:$K$14)</f>
        <v>0.05</v>
      </c>
      <c r="P182" s="9">
        <f t="shared" si="11"/>
        <v>9.3786000000000005</v>
      </c>
      <c r="Q182" s="9">
        <f>VLOOKUP(A182,'QTY &amp; shipping cost'!$A$1:$C$1038,2,FALSE)</f>
        <v>34</v>
      </c>
      <c r="R182" s="9">
        <f t="shared" si="12"/>
        <v>318.87240000000003</v>
      </c>
      <c r="S182" s="16">
        <f>LOOKUP(M182,'Tax and discount slab'!$M$4:$N$14)</f>
        <v>0.02</v>
      </c>
      <c r="T182" s="9">
        <f t="shared" si="13"/>
        <v>6.3774480000000011</v>
      </c>
      <c r="U182" s="9">
        <f>VLOOKUP(A182,'QTY &amp; shipping cost'!$A$1:$C$1038,3,FALSE)</f>
        <v>2.88</v>
      </c>
      <c r="V182" s="9">
        <f t="shared" si="14"/>
        <v>315.37495200000001</v>
      </c>
    </row>
    <row r="183" spans="1:22" x14ac:dyDescent="0.3">
      <c r="A183" s="9" t="s">
        <v>357</v>
      </c>
      <c r="B183" s="8">
        <f>VLOOKUP($A183,'Order date customer name'!$A$1:$C$1038,2,FALSE)</f>
        <v>41456</v>
      </c>
      <c r="C183" s="8" t="str">
        <f>VLOOKUP($A183,'Order date customer name'!$A$1:$C$1038,3,FALSE)</f>
        <v>DUSTIN ROGERS</v>
      </c>
      <c r="D183" s="9" t="str">
        <f>VLOOKUP($A183,'State and cust type'!$A$1:$C$1038,2,FALSE)</f>
        <v>Illinois</v>
      </c>
      <c r="E183" s="9" t="str">
        <f>VLOOKUP($A183,'State and cust type'!$A$1:$C$1038,3,FALSE)</f>
        <v>Home Office</v>
      </c>
      <c r="F183" s="9" t="str">
        <f>VLOOKUP($A183,'Account, order priority and cat'!$A$1:$D$1038,2,FALSE)</f>
        <v>MANUEL BARNES</v>
      </c>
      <c r="G183" s="9" t="str">
        <f>VLOOKUP($A183,'Account, order priority and cat'!$A$1:$D$1038,3,FALSE)</f>
        <v>High</v>
      </c>
      <c r="H183" s="9" t="str">
        <f>VLOOKUP($A183,'Account, order priority and cat'!$A$1:$D$1038,4,FALSE)</f>
        <v>Office Supplies</v>
      </c>
      <c r="I183" s="14" t="str">
        <f>VLOOKUP($A183,'Cost and price details'!$A$1:$F$1038,Table!I$1,FALSE)</f>
        <v>Small Box</v>
      </c>
      <c r="J183" s="14" t="str">
        <f>VLOOKUP($A183,'Cost and price details'!$A$1:$F$1038,Table!J$1,FALSE)</f>
        <v>Regular Air</v>
      </c>
      <c r="K183" s="14">
        <f>VLOOKUP($A183,'Cost and price details'!$A$1:$F$1038,Table!K$1,FALSE)</f>
        <v>41465</v>
      </c>
      <c r="L183" s="14">
        <f>VLOOKUP($A183,'Cost and price details'!$A$1:$F$1038,Table!L$1,FALSE)</f>
        <v>2.1779999999999999</v>
      </c>
      <c r="M183" s="14">
        <f>VLOOKUP($A183,'Cost and price details'!$A$1:$F$1038,Table!M$1,FALSE)</f>
        <v>3.4650000000000003</v>
      </c>
      <c r="N183" s="16">
        <f t="shared" si="10"/>
        <v>0.59090909090909105</v>
      </c>
      <c r="O183" s="16">
        <f>LOOKUP(M183,'Tax and discount slab'!$J$4:$K$14)</f>
        <v>0.05</v>
      </c>
      <c r="P183" s="9">
        <f t="shared" si="11"/>
        <v>3.6382500000000007</v>
      </c>
      <c r="Q183" s="9">
        <f>VLOOKUP(A183,'QTY &amp; shipping cost'!$A$1:$C$1038,2,FALSE)</f>
        <v>25</v>
      </c>
      <c r="R183" s="9">
        <f t="shared" si="12"/>
        <v>90.956250000000011</v>
      </c>
      <c r="S183" s="16">
        <f>LOOKUP(M183,'Tax and discount slab'!$M$4:$N$14)</f>
        <v>0.02</v>
      </c>
      <c r="T183" s="9">
        <f t="shared" si="13"/>
        <v>1.8191250000000003</v>
      </c>
      <c r="U183" s="9">
        <f>VLOOKUP(A183,'QTY &amp; shipping cost'!$A$1:$C$1038,3,FALSE)</f>
        <v>0.54</v>
      </c>
      <c r="V183" s="9">
        <f t="shared" si="14"/>
        <v>89.677125000000018</v>
      </c>
    </row>
    <row r="184" spans="1:22" x14ac:dyDescent="0.3">
      <c r="A184" s="9" t="s">
        <v>359</v>
      </c>
      <c r="B184" s="8">
        <f>VLOOKUP($A184,'Order date customer name'!$A$1:$C$1038,2,FALSE)</f>
        <v>41456</v>
      </c>
      <c r="C184" s="8" t="str">
        <f>VLOOKUP($A184,'Order date customer name'!$A$1:$C$1038,3,FALSE)</f>
        <v>JESSE MENDEZ</v>
      </c>
      <c r="D184" s="9" t="str">
        <f>VLOOKUP($A184,'State and cust type'!$A$1:$C$1038,2,FALSE)</f>
        <v>New York</v>
      </c>
      <c r="E184" s="9" t="str">
        <f>VLOOKUP($A184,'State and cust type'!$A$1:$C$1038,3,FALSE)</f>
        <v>Corporate</v>
      </c>
      <c r="F184" s="9" t="str">
        <f>VLOOKUP($A184,'Account, order priority and cat'!$A$1:$D$1038,2,FALSE)</f>
        <v>GREG BLACK</v>
      </c>
      <c r="G184" s="9" t="str">
        <f>VLOOKUP($A184,'Account, order priority and cat'!$A$1:$D$1038,3,FALSE)</f>
        <v>Not Specified</v>
      </c>
      <c r="H184" s="9" t="str">
        <f>VLOOKUP($A184,'Account, order priority and cat'!$A$1:$D$1038,4,FALSE)</f>
        <v>Office Supplies</v>
      </c>
      <c r="I184" s="14" t="str">
        <f>VLOOKUP($A184,'Cost and price details'!$A$1:$F$1038,Table!I$1,FALSE)</f>
        <v>Small Box</v>
      </c>
      <c r="J184" s="14" t="str">
        <f>VLOOKUP($A184,'Cost and price details'!$A$1:$F$1038,Table!J$1,FALSE)</f>
        <v>Regular Air</v>
      </c>
      <c r="K184" s="14">
        <f>VLOOKUP($A184,'Cost and price details'!$A$1:$F$1038,Table!K$1,FALSE)</f>
        <v>41465</v>
      </c>
      <c r="L184" s="14">
        <f>VLOOKUP($A184,'Cost and price details'!$A$1:$F$1038,Table!L$1,FALSE)</f>
        <v>18.535000000000004</v>
      </c>
      <c r="M184" s="14">
        <f>VLOOKUP($A184,'Cost and price details'!$A$1:$F$1038,Table!M$1,FALSE)</f>
        <v>29.898000000000003</v>
      </c>
      <c r="N184" s="16">
        <f t="shared" si="10"/>
        <v>0.61305637982195826</v>
      </c>
      <c r="O184" s="16">
        <f>LOOKUP(M184,'Tax and discount slab'!$J$4:$K$14)</f>
        <v>0.15000000000000002</v>
      </c>
      <c r="P184" s="9">
        <f t="shared" si="11"/>
        <v>34.3827</v>
      </c>
      <c r="Q184" s="9">
        <f>VLOOKUP(A184,'QTY &amp; shipping cost'!$A$1:$C$1038,2,FALSE)</f>
        <v>36</v>
      </c>
      <c r="R184" s="9">
        <f t="shared" si="12"/>
        <v>1237.7772</v>
      </c>
      <c r="S184" s="16">
        <f>LOOKUP(M184,'Tax and discount slab'!$M$4:$N$14)</f>
        <v>0.12000000000000001</v>
      </c>
      <c r="T184" s="9">
        <f t="shared" si="13"/>
        <v>148.533264</v>
      </c>
      <c r="U184" s="9">
        <f>VLOOKUP(A184,'QTY &amp; shipping cost'!$A$1:$C$1038,3,FALSE)</f>
        <v>8.2800000000000011</v>
      </c>
      <c r="V184" s="9">
        <f t="shared" si="14"/>
        <v>1097.523936</v>
      </c>
    </row>
    <row r="185" spans="1:22" x14ac:dyDescent="0.3">
      <c r="A185" s="9" t="s">
        <v>361</v>
      </c>
      <c r="B185" s="8">
        <f>VLOOKUP($A185,'Order date customer name'!$A$1:$C$1038,2,FALSE)</f>
        <v>41457</v>
      </c>
      <c r="C185" s="8" t="str">
        <f>VLOOKUP($A185,'Order date customer name'!$A$1:$C$1038,3,FALSE)</f>
        <v>THOMAS STEPHENS</v>
      </c>
      <c r="D185" s="9" t="str">
        <f>VLOOKUP($A185,'State and cust type'!$A$1:$C$1038,2,FALSE)</f>
        <v>Illinois</v>
      </c>
      <c r="E185" s="9" t="str">
        <f>VLOOKUP($A185,'State and cust type'!$A$1:$C$1038,3,FALSE)</f>
        <v>Small Business</v>
      </c>
      <c r="F185" s="9" t="str">
        <f>VLOOKUP($A185,'Account, order priority and cat'!$A$1:$D$1038,2,FALSE)</f>
        <v>MANUEL BARNES</v>
      </c>
      <c r="G185" s="9" t="str">
        <f>VLOOKUP($A185,'Account, order priority and cat'!$A$1:$D$1038,3,FALSE)</f>
        <v>Critical</v>
      </c>
      <c r="H185" s="9" t="str">
        <f>VLOOKUP($A185,'Account, order priority and cat'!$A$1:$D$1038,4,FALSE)</f>
        <v>Office Supplies</v>
      </c>
      <c r="I185" s="14" t="str">
        <f>VLOOKUP($A185,'Cost and price details'!$A$1:$F$1038,Table!I$1,FALSE)</f>
        <v>Wrap Bag</v>
      </c>
      <c r="J185" s="14" t="str">
        <f>VLOOKUP($A185,'Cost and price details'!$A$1:$F$1038,Table!J$1,FALSE)</f>
        <v>Regular Air</v>
      </c>
      <c r="K185" s="14">
        <f>VLOOKUP($A185,'Cost and price details'!$A$1:$F$1038,Table!K$1,FALSE)</f>
        <v>41465</v>
      </c>
      <c r="L185" s="14">
        <f>VLOOKUP($A185,'Cost and price details'!$A$1:$F$1038,Table!L$1,FALSE)</f>
        <v>1.7600000000000002</v>
      </c>
      <c r="M185" s="14">
        <f>VLOOKUP($A185,'Cost and price details'!$A$1:$F$1038,Table!M$1,FALSE)</f>
        <v>2.8820000000000006</v>
      </c>
      <c r="N185" s="16">
        <f t="shared" si="10"/>
        <v>0.63750000000000007</v>
      </c>
      <c r="O185" s="16">
        <f>LOOKUP(M185,'Tax and discount slab'!$J$4:$K$14)</f>
        <v>0.05</v>
      </c>
      <c r="P185" s="9">
        <f t="shared" si="11"/>
        <v>3.0261000000000009</v>
      </c>
      <c r="Q185" s="9">
        <f>VLOOKUP(A185,'QTY &amp; shipping cost'!$A$1:$C$1038,2,FALSE)</f>
        <v>23</v>
      </c>
      <c r="R185" s="9">
        <f t="shared" si="12"/>
        <v>69.600300000000018</v>
      </c>
      <c r="S185" s="16">
        <f>LOOKUP(M185,'Tax and discount slab'!$M$4:$N$14)</f>
        <v>0.02</v>
      </c>
      <c r="T185" s="9">
        <f t="shared" si="13"/>
        <v>1.3920060000000003</v>
      </c>
      <c r="U185" s="9">
        <f>VLOOKUP(A185,'QTY &amp; shipping cost'!$A$1:$C$1038,3,FALSE)</f>
        <v>0.85000000000000009</v>
      </c>
      <c r="V185" s="9">
        <f t="shared" si="14"/>
        <v>69.058294000000018</v>
      </c>
    </row>
    <row r="186" spans="1:22" x14ac:dyDescent="0.3">
      <c r="A186" s="9" t="s">
        <v>363</v>
      </c>
      <c r="B186" s="8">
        <f>VLOOKUP($A186,'Order date customer name'!$A$1:$C$1038,2,FALSE)</f>
        <v>41459</v>
      </c>
      <c r="C186" s="8" t="str">
        <f>VLOOKUP($A186,'Order date customer name'!$A$1:$C$1038,3,FALSE)</f>
        <v>ZACHARY TURNER</v>
      </c>
      <c r="D186" s="9" t="str">
        <f>VLOOKUP($A186,'State and cust type'!$A$1:$C$1038,2,FALSE)</f>
        <v>New York</v>
      </c>
      <c r="E186" s="9" t="str">
        <f>VLOOKUP($A186,'State and cust type'!$A$1:$C$1038,3,FALSE)</f>
        <v>Small Business</v>
      </c>
      <c r="F186" s="9" t="str">
        <f>VLOOKUP($A186,'Account, order priority and cat'!$A$1:$D$1038,2,FALSE)</f>
        <v>BRYAN JENKINS</v>
      </c>
      <c r="G186" s="9" t="str">
        <f>VLOOKUP($A186,'Account, order priority and cat'!$A$1:$D$1038,3,FALSE)</f>
        <v>Medium</v>
      </c>
      <c r="H186" s="9" t="str">
        <f>VLOOKUP($A186,'Account, order priority and cat'!$A$1:$D$1038,4,FALSE)</f>
        <v>Office Supplies</v>
      </c>
      <c r="I186" s="14" t="str">
        <f>VLOOKUP($A186,'Cost and price details'!$A$1:$F$1038,Table!I$1,FALSE)</f>
        <v>Small Box</v>
      </c>
      <c r="J186" s="14" t="str">
        <f>VLOOKUP($A186,'Cost and price details'!$A$1:$F$1038,Table!J$1,FALSE)</f>
        <v>Regular Air</v>
      </c>
      <c r="K186" s="14">
        <f>VLOOKUP($A186,'Cost and price details'!$A$1:$F$1038,Table!K$1,FALSE)</f>
        <v>41466</v>
      </c>
      <c r="L186" s="14">
        <f>VLOOKUP($A186,'Cost and price details'!$A$1:$F$1038,Table!L$1,FALSE)</f>
        <v>23.716000000000001</v>
      </c>
      <c r="M186" s="14">
        <f>VLOOKUP($A186,'Cost and price details'!$A$1:$F$1038,Table!M$1,FALSE)</f>
        <v>39.533999999999999</v>
      </c>
      <c r="N186" s="16">
        <f t="shared" si="10"/>
        <v>0.66697588126159546</v>
      </c>
      <c r="O186" s="16">
        <f>LOOKUP(M186,'Tax and discount slab'!$J$4:$K$14)</f>
        <v>0.2</v>
      </c>
      <c r="P186" s="9">
        <f t="shared" si="11"/>
        <v>47.440799999999996</v>
      </c>
      <c r="Q186" s="9">
        <f>VLOOKUP(A186,'QTY &amp; shipping cost'!$A$1:$C$1038,2,FALSE)</f>
        <v>30</v>
      </c>
      <c r="R186" s="9">
        <f t="shared" si="12"/>
        <v>1423.2239999999999</v>
      </c>
      <c r="S186" s="16">
        <f>LOOKUP(M186,'Tax and discount slab'!$M$4:$N$14)</f>
        <v>0.17</v>
      </c>
      <c r="T186" s="9">
        <f t="shared" si="13"/>
        <v>241.94808</v>
      </c>
      <c r="U186" s="9">
        <f>VLOOKUP(A186,'QTY &amp; shipping cost'!$A$1:$C$1038,3,FALSE)</f>
        <v>6.71</v>
      </c>
      <c r="V186" s="9">
        <f t="shared" si="14"/>
        <v>1187.9859200000001</v>
      </c>
    </row>
    <row r="187" spans="1:22" x14ac:dyDescent="0.3">
      <c r="A187" s="9" t="s">
        <v>364</v>
      </c>
      <c r="B187" s="8">
        <f>VLOOKUP($A187,'Order date customer name'!$A$1:$C$1038,2,FALSE)</f>
        <v>41463</v>
      </c>
      <c r="C187" s="8" t="str">
        <f>VLOOKUP($A187,'Order date customer name'!$A$1:$C$1038,3,FALSE)</f>
        <v>TODD ROSE</v>
      </c>
      <c r="D187" s="9" t="str">
        <f>VLOOKUP($A187,'State and cust type'!$A$1:$C$1038,2,FALSE)</f>
        <v>New York</v>
      </c>
      <c r="E187" s="9" t="str">
        <f>VLOOKUP($A187,'State and cust type'!$A$1:$C$1038,3,FALSE)</f>
        <v>Corporate</v>
      </c>
      <c r="F187" s="9" t="str">
        <f>VLOOKUP($A187,'Account, order priority and cat'!$A$1:$D$1038,2,FALSE)</f>
        <v>BRYAN JENKINS</v>
      </c>
      <c r="G187" s="9" t="str">
        <f>VLOOKUP($A187,'Account, order priority and cat'!$A$1:$D$1038,3,FALSE)</f>
        <v>Critical</v>
      </c>
      <c r="H187" s="9" t="str">
        <f>VLOOKUP($A187,'Account, order priority and cat'!$A$1:$D$1038,4,FALSE)</f>
        <v>Office Supplies</v>
      </c>
      <c r="I187" s="14" t="str">
        <f>VLOOKUP($A187,'Cost and price details'!$A$1:$F$1038,Table!I$1,FALSE)</f>
        <v>Small Box</v>
      </c>
      <c r="J187" s="14" t="str">
        <f>VLOOKUP($A187,'Cost and price details'!$A$1:$F$1038,Table!J$1,FALSE)</f>
        <v>Regular Air</v>
      </c>
      <c r="K187" s="14">
        <f>VLOOKUP($A187,'Cost and price details'!$A$1:$F$1038,Table!K$1,FALSE)</f>
        <v>41470</v>
      </c>
      <c r="L187" s="14">
        <f>VLOOKUP($A187,'Cost and price details'!$A$1:$F$1038,Table!L$1,FALSE)</f>
        <v>3.0140000000000007</v>
      </c>
      <c r="M187" s="14">
        <f>VLOOKUP($A187,'Cost and price details'!$A$1:$F$1038,Table!M$1,FALSE)</f>
        <v>4.9390000000000009</v>
      </c>
      <c r="N187" s="16">
        <f t="shared" si="10"/>
        <v>0.63868613138686126</v>
      </c>
      <c r="O187" s="16">
        <f>LOOKUP(M187,'Tax and discount slab'!$J$4:$K$14)</f>
        <v>0.05</v>
      </c>
      <c r="P187" s="9">
        <f t="shared" si="11"/>
        <v>5.1859500000000009</v>
      </c>
      <c r="Q187" s="9">
        <f>VLOOKUP(A187,'QTY &amp; shipping cost'!$A$1:$C$1038,2,FALSE)</f>
        <v>13</v>
      </c>
      <c r="R187" s="9">
        <f t="shared" si="12"/>
        <v>67.417350000000013</v>
      </c>
      <c r="S187" s="16">
        <f>LOOKUP(M187,'Tax and discount slab'!$M$4:$N$14)</f>
        <v>0.02</v>
      </c>
      <c r="T187" s="9">
        <f t="shared" si="13"/>
        <v>1.3483470000000002</v>
      </c>
      <c r="U187" s="9">
        <f>VLOOKUP(A187,'QTY &amp; shipping cost'!$A$1:$C$1038,3,FALSE)</f>
        <v>1.54</v>
      </c>
      <c r="V187" s="9">
        <f t="shared" si="14"/>
        <v>67.609003000000016</v>
      </c>
    </row>
    <row r="188" spans="1:22" x14ac:dyDescent="0.3">
      <c r="A188" s="9" t="s">
        <v>366</v>
      </c>
      <c r="B188" s="8">
        <f>VLOOKUP($A188,'Order date customer name'!$A$1:$C$1038,2,FALSE)</f>
        <v>41463</v>
      </c>
      <c r="C188" s="8" t="str">
        <f>VLOOKUP($A188,'Order date customer name'!$A$1:$C$1038,3,FALSE)</f>
        <v>ARTHUR REED</v>
      </c>
      <c r="D188" s="9" t="str">
        <f>VLOOKUP($A188,'State and cust type'!$A$1:$C$1038,2,FALSE)</f>
        <v>Illinois</v>
      </c>
      <c r="E188" s="9" t="str">
        <f>VLOOKUP($A188,'State and cust type'!$A$1:$C$1038,3,FALSE)</f>
        <v>Corporate</v>
      </c>
      <c r="F188" s="9" t="str">
        <f>VLOOKUP($A188,'Account, order priority and cat'!$A$1:$D$1038,2,FALSE)</f>
        <v>MANUEL BARNES</v>
      </c>
      <c r="G188" s="9" t="str">
        <f>VLOOKUP($A188,'Account, order priority and cat'!$A$1:$D$1038,3,FALSE)</f>
        <v>Not Specified</v>
      </c>
      <c r="H188" s="9" t="str">
        <f>VLOOKUP($A188,'Account, order priority and cat'!$A$1:$D$1038,4,FALSE)</f>
        <v>Office Supplies</v>
      </c>
      <c r="I188" s="14" t="str">
        <f>VLOOKUP($A188,'Cost and price details'!$A$1:$F$1038,Table!I$1,FALSE)</f>
        <v>Wrap Bag</v>
      </c>
      <c r="J188" s="14" t="str">
        <f>VLOOKUP($A188,'Cost and price details'!$A$1:$F$1038,Table!J$1,FALSE)</f>
        <v>Regular Air</v>
      </c>
      <c r="K188" s="14">
        <f>VLOOKUP($A188,'Cost and price details'!$A$1:$F$1038,Table!K$1,FALSE)</f>
        <v>41473</v>
      </c>
      <c r="L188" s="14">
        <f>VLOOKUP($A188,'Cost and price details'!$A$1:$F$1038,Table!L$1,FALSE)</f>
        <v>4.8070000000000004</v>
      </c>
      <c r="M188" s="14">
        <f>VLOOKUP($A188,'Cost and price details'!$A$1:$F$1038,Table!M$1,FALSE)</f>
        <v>10.021000000000001</v>
      </c>
      <c r="N188" s="16">
        <f t="shared" si="10"/>
        <v>1.0846681922196797</v>
      </c>
      <c r="O188" s="16">
        <f>LOOKUP(M188,'Tax and discount slab'!$J$4:$K$14)</f>
        <v>0.1</v>
      </c>
      <c r="P188" s="9">
        <f t="shared" si="11"/>
        <v>11.023100000000001</v>
      </c>
      <c r="Q188" s="9">
        <f>VLOOKUP(A188,'QTY &amp; shipping cost'!$A$1:$C$1038,2,FALSE)</f>
        <v>8</v>
      </c>
      <c r="R188" s="9">
        <f t="shared" si="12"/>
        <v>88.18480000000001</v>
      </c>
      <c r="S188" s="16">
        <f>LOOKUP(M188,'Tax and discount slab'!$M$4:$N$14)</f>
        <v>7.0000000000000007E-2</v>
      </c>
      <c r="T188" s="9">
        <f t="shared" si="13"/>
        <v>6.1729360000000009</v>
      </c>
      <c r="U188" s="9">
        <f>VLOOKUP(A188,'QTY &amp; shipping cost'!$A$1:$C$1038,3,FALSE)</f>
        <v>2.2999999999999998</v>
      </c>
      <c r="V188" s="9">
        <f t="shared" si="14"/>
        <v>84.311864</v>
      </c>
    </row>
    <row r="189" spans="1:22" x14ac:dyDescent="0.3">
      <c r="A189" s="9" t="s">
        <v>367</v>
      </c>
      <c r="B189" s="8">
        <f>VLOOKUP($A189,'Order date customer name'!$A$1:$C$1038,2,FALSE)</f>
        <v>41469</v>
      </c>
      <c r="C189" s="8" t="str">
        <f>VLOOKUP($A189,'Order date customer name'!$A$1:$C$1038,3,FALSE)</f>
        <v>DAN GRANT</v>
      </c>
      <c r="D189" s="9" t="str">
        <f>VLOOKUP($A189,'State and cust type'!$A$1:$C$1038,2,FALSE)</f>
        <v>New York</v>
      </c>
      <c r="E189" s="9" t="str">
        <f>VLOOKUP($A189,'State and cust type'!$A$1:$C$1038,3,FALSE)</f>
        <v>Home Office</v>
      </c>
      <c r="F189" s="9" t="str">
        <f>VLOOKUP($A189,'Account, order priority and cat'!$A$1:$D$1038,2,FALSE)</f>
        <v>MARC ARNOLD</v>
      </c>
      <c r="G189" s="9" t="str">
        <f>VLOOKUP($A189,'Account, order priority and cat'!$A$1:$D$1038,3,FALSE)</f>
        <v>Critical</v>
      </c>
      <c r="H189" s="9" t="str">
        <f>VLOOKUP($A189,'Account, order priority and cat'!$A$1:$D$1038,4,FALSE)</f>
        <v>Office Supplies</v>
      </c>
      <c r="I189" s="14" t="str">
        <f>VLOOKUP($A189,'Cost and price details'!$A$1:$F$1038,Table!I$1,FALSE)</f>
        <v>Wrap Bag</v>
      </c>
      <c r="J189" s="14" t="str">
        <f>VLOOKUP($A189,'Cost and price details'!$A$1:$F$1038,Table!J$1,FALSE)</f>
        <v>Regular Air</v>
      </c>
      <c r="K189" s="14">
        <f>VLOOKUP($A189,'Cost and price details'!$A$1:$F$1038,Table!K$1,FALSE)</f>
        <v>41477</v>
      </c>
      <c r="L189" s="14">
        <f>VLOOKUP($A189,'Cost and price details'!$A$1:$F$1038,Table!L$1,FALSE)</f>
        <v>0.26400000000000001</v>
      </c>
      <c r="M189" s="14">
        <f>VLOOKUP($A189,'Cost and price details'!$A$1:$F$1038,Table!M$1,FALSE)</f>
        <v>1.3860000000000001</v>
      </c>
      <c r="N189" s="16">
        <f t="shared" si="10"/>
        <v>4.25</v>
      </c>
      <c r="O189" s="16">
        <f>LOOKUP(M189,'Tax and discount slab'!$J$4:$K$14)</f>
        <v>0.05</v>
      </c>
      <c r="P189" s="9">
        <f t="shared" si="11"/>
        <v>1.4553000000000003</v>
      </c>
      <c r="Q189" s="9">
        <f>VLOOKUP(A189,'QTY &amp; shipping cost'!$A$1:$C$1038,2,FALSE)</f>
        <v>12</v>
      </c>
      <c r="R189" s="9">
        <f t="shared" si="12"/>
        <v>17.463600000000003</v>
      </c>
      <c r="S189" s="16">
        <f>LOOKUP(M189,'Tax and discount slab'!$M$4:$N$14)</f>
        <v>0.02</v>
      </c>
      <c r="T189" s="9">
        <f t="shared" si="13"/>
        <v>0.34927200000000008</v>
      </c>
      <c r="U189" s="9">
        <f>VLOOKUP(A189,'QTY &amp; shipping cost'!$A$1:$C$1038,3,FALSE)</f>
        <v>0.75</v>
      </c>
      <c r="V189" s="9">
        <f t="shared" si="14"/>
        <v>17.864328000000004</v>
      </c>
    </row>
    <row r="190" spans="1:22" x14ac:dyDescent="0.3">
      <c r="A190" s="9" t="s">
        <v>369</v>
      </c>
      <c r="B190" s="8">
        <f>VLOOKUP($A190,'Order date customer name'!$A$1:$C$1038,2,FALSE)</f>
        <v>41469</v>
      </c>
      <c r="C190" s="8" t="str">
        <f>VLOOKUP($A190,'Order date customer name'!$A$1:$C$1038,3,FALSE)</f>
        <v>PHILIP STEWART</v>
      </c>
      <c r="D190" s="9" t="str">
        <f>VLOOKUP($A190,'State and cust type'!$A$1:$C$1038,2,FALSE)</f>
        <v>Illinois</v>
      </c>
      <c r="E190" s="9" t="str">
        <f>VLOOKUP($A190,'State and cust type'!$A$1:$C$1038,3,FALSE)</f>
        <v>Corporate</v>
      </c>
      <c r="F190" s="9" t="str">
        <f>VLOOKUP($A190,'Account, order priority and cat'!$A$1:$D$1038,2,FALSE)</f>
        <v>MANUEL BARNES</v>
      </c>
      <c r="G190" s="9" t="str">
        <f>VLOOKUP($A190,'Account, order priority and cat'!$A$1:$D$1038,3,FALSE)</f>
        <v>High</v>
      </c>
      <c r="H190" s="9" t="str">
        <f>VLOOKUP($A190,'Account, order priority and cat'!$A$1:$D$1038,4,FALSE)</f>
        <v>Office Supplies</v>
      </c>
      <c r="I190" s="14" t="str">
        <f>VLOOKUP($A190,'Cost and price details'!$A$1:$F$1038,Table!I$1,FALSE)</f>
        <v>Wrap Bag</v>
      </c>
      <c r="J190" s="14" t="str">
        <f>VLOOKUP($A190,'Cost and price details'!$A$1:$F$1038,Table!J$1,FALSE)</f>
        <v>Regular Air</v>
      </c>
      <c r="K190" s="14">
        <f>VLOOKUP($A190,'Cost and price details'!$A$1:$F$1038,Table!K$1,FALSE)</f>
        <v>41476</v>
      </c>
      <c r="L190" s="14">
        <f>VLOOKUP($A190,'Cost and price details'!$A$1:$F$1038,Table!L$1,FALSE)</f>
        <v>3.19</v>
      </c>
      <c r="M190" s="14">
        <f>VLOOKUP($A190,'Cost and price details'!$A$1:$F$1038,Table!M$1,FALSE)</f>
        <v>5.2359999999999998</v>
      </c>
      <c r="N190" s="16">
        <f t="shared" si="10"/>
        <v>0.64137931034482754</v>
      </c>
      <c r="O190" s="16">
        <f>LOOKUP(M190,'Tax and discount slab'!$J$4:$K$14)</f>
        <v>0.05</v>
      </c>
      <c r="P190" s="9">
        <f t="shared" si="11"/>
        <v>5.4977999999999998</v>
      </c>
      <c r="Q190" s="9">
        <f>VLOOKUP(A190,'QTY &amp; shipping cost'!$A$1:$C$1038,2,FALSE)</f>
        <v>15</v>
      </c>
      <c r="R190" s="9">
        <f t="shared" si="12"/>
        <v>82.466999999999999</v>
      </c>
      <c r="S190" s="16">
        <f>LOOKUP(M190,'Tax and discount slab'!$M$4:$N$14)</f>
        <v>0.02</v>
      </c>
      <c r="T190" s="9">
        <f t="shared" si="13"/>
        <v>1.64934</v>
      </c>
      <c r="U190" s="9">
        <f>VLOOKUP(A190,'QTY &amp; shipping cost'!$A$1:$C$1038,3,FALSE)</f>
        <v>0.93</v>
      </c>
      <c r="V190" s="9">
        <f t="shared" si="14"/>
        <v>81.74766000000001</v>
      </c>
    </row>
    <row r="191" spans="1:22" x14ac:dyDescent="0.3">
      <c r="A191" s="9" t="s">
        <v>370</v>
      </c>
      <c r="B191" s="8">
        <f>VLOOKUP($A191,'Order date customer name'!$A$1:$C$1038,2,FALSE)</f>
        <v>41470</v>
      </c>
      <c r="C191" s="8" t="str">
        <f>VLOOKUP($A191,'Order date customer name'!$A$1:$C$1038,3,FALSE)</f>
        <v>PETER NELSON</v>
      </c>
      <c r="D191" s="9" t="str">
        <f>VLOOKUP($A191,'State and cust type'!$A$1:$C$1038,2,FALSE)</f>
        <v>Illinois</v>
      </c>
      <c r="E191" s="9" t="str">
        <f>VLOOKUP($A191,'State and cust type'!$A$1:$C$1038,3,FALSE)</f>
        <v>Consumer</v>
      </c>
      <c r="F191" s="9" t="str">
        <f>VLOOKUP($A191,'Account, order priority and cat'!$A$1:$D$1038,2,FALSE)</f>
        <v>COREY MILLS</v>
      </c>
      <c r="G191" s="9" t="str">
        <f>VLOOKUP($A191,'Account, order priority and cat'!$A$1:$D$1038,3,FALSE)</f>
        <v>Low</v>
      </c>
      <c r="H191" s="9" t="str">
        <f>VLOOKUP($A191,'Account, order priority and cat'!$A$1:$D$1038,4,FALSE)</f>
        <v>Technology</v>
      </c>
      <c r="I191" s="14" t="str">
        <f>VLOOKUP($A191,'Cost and price details'!$A$1:$F$1038,Table!I$1,FALSE)</f>
        <v>Small Box</v>
      </c>
      <c r="J191" s="14" t="str">
        <f>VLOOKUP($A191,'Cost and price details'!$A$1:$F$1038,Table!J$1,FALSE)</f>
        <v>Express Air</v>
      </c>
      <c r="K191" s="14">
        <f>VLOOKUP($A191,'Cost and price details'!$A$1:$F$1038,Table!K$1,FALSE)</f>
        <v>41477</v>
      </c>
      <c r="L191" s="14">
        <f>VLOOKUP($A191,'Cost and price details'!$A$1:$F$1038,Table!L$1,FALSE)</f>
        <v>59.972000000000008</v>
      </c>
      <c r="M191" s="14">
        <f>VLOOKUP($A191,'Cost and price details'!$A$1:$F$1038,Table!M$1,FALSE)</f>
        <v>111.06700000000001</v>
      </c>
      <c r="N191" s="16">
        <f t="shared" si="10"/>
        <v>0.85198092443140117</v>
      </c>
      <c r="O191" s="16">
        <f>LOOKUP(M191,'Tax and discount slab'!$J$4:$K$14)</f>
        <v>0.32000000000000006</v>
      </c>
      <c r="P191" s="9">
        <f t="shared" si="11"/>
        <v>146.60844000000003</v>
      </c>
      <c r="Q191" s="9">
        <f>VLOOKUP(A191,'QTY &amp; shipping cost'!$A$1:$C$1038,2,FALSE)</f>
        <v>37</v>
      </c>
      <c r="R191" s="9">
        <f t="shared" si="12"/>
        <v>5424.5122800000008</v>
      </c>
      <c r="S191" s="16">
        <f>LOOKUP(M191,'Tax and discount slab'!$M$4:$N$14)</f>
        <v>0.47</v>
      </c>
      <c r="T191" s="9">
        <f t="shared" si="13"/>
        <v>2549.5207716000004</v>
      </c>
      <c r="U191" s="9">
        <f>VLOOKUP(A191,'QTY &amp; shipping cost'!$A$1:$C$1038,3,FALSE)</f>
        <v>7.2299999999999995</v>
      </c>
      <c r="V191" s="9">
        <f t="shared" si="14"/>
        <v>2882.2215084000004</v>
      </c>
    </row>
    <row r="192" spans="1:22" x14ac:dyDescent="0.3">
      <c r="A192" s="9" t="s">
        <v>372</v>
      </c>
      <c r="B192" s="8">
        <f>VLOOKUP($A192,'Order date customer name'!$A$1:$C$1038,2,FALSE)</f>
        <v>41471</v>
      </c>
      <c r="C192" s="8" t="str">
        <f>VLOOKUP($A192,'Order date customer name'!$A$1:$C$1038,3,FALSE)</f>
        <v>DEAN RICHARDS</v>
      </c>
      <c r="D192" s="9" t="str">
        <f>VLOOKUP($A192,'State and cust type'!$A$1:$C$1038,2,FALSE)</f>
        <v>Illinois</v>
      </c>
      <c r="E192" s="9" t="str">
        <f>VLOOKUP($A192,'State and cust type'!$A$1:$C$1038,3,FALSE)</f>
        <v>Home Office</v>
      </c>
      <c r="F192" s="9" t="str">
        <f>VLOOKUP($A192,'Account, order priority and cat'!$A$1:$D$1038,2,FALSE)</f>
        <v>COREY MILLS</v>
      </c>
      <c r="G192" s="9" t="str">
        <f>VLOOKUP($A192,'Account, order priority and cat'!$A$1:$D$1038,3,FALSE)</f>
        <v>Critical</v>
      </c>
      <c r="H192" s="9" t="str">
        <f>VLOOKUP($A192,'Account, order priority and cat'!$A$1:$D$1038,4,FALSE)</f>
        <v>Office Supplies</v>
      </c>
      <c r="I192" s="14" t="str">
        <f>VLOOKUP($A192,'Cost and price details'!$A$1:$F$1038,Table!I$1,FALSE)</f>
        <v>Small Pack</v>
      </c>
      <c r="J192" s="14" t="str">
        <f>VLOOKUP($A192,'Cost and price details'!$A$1:$F$1038,Table!J$1,FALSE)</f>
        <v>Express Air</v>
      </c>
      <c r="K192" s="14">
        <f>VLOOKUP($A192,'Cost and price details'!$A$1:$F$1038,Table!K$1,FALSE)</f>
        <v>41480</v>
      </c>
      <c r="L192" s="14">
        <f>VLOOKUP($A192,'Cost and price details'!$A$1:$F$1038,Table!L$1,FALSE)</f>
        <v>3.762</v>
      </c>
      <c r="M192" s="14">
        <f>VLOOKUP($A192,'Cost and price details'!$A$1:$F$1038,Table!M$1,FALSE)</f>
        <v>9.1740000000000013</v>
      </c>
      <c r="N192" s="16">
        <f t="shared" si="10"/>
        <v>1.4385964912280704</v>
      </c>
      <c r="O192" s="16">
        <f>LOOKUP(M192,'Tax and discount slab'!$J$4:$K$14)</f>
        <v>0.05</v>
      </c>
      <c r="P192" s="9">
        <f t="shared" si="11"/>
        <v>9.6327000000000016</v>
      </c>
      <c r="Q192" s="9">
        <f>VLOOKUP(A192,'QTY &amp; shipping cost'!$A$1:$C$1038,2,FALSE)</f>
        <v>17</v>
      </c>
      <c r="R192" s="9">
        <f t="shared" si="12"/>
        <v>163.75590000000003</v>
      </c>
      <c r="S192" s="16">
        <f>LOOKUP(M192,'Tax and discount slab'!$M$4:$N$14)</f>
        <v>0.02</v>
      </c>
      <c r="T192" s="9">
        <f t="shared" si="13"/>
        <v>3.2751180000000004</v>
      </c>
      <c r="U192" s="9">
        <f>VLOOKUP(A192,'QTY &amp; shipping cost'!$A$1:$C$1038,3,FALSE)</f>
        <v>2.69</v>
      </c>
      <c r="V192" s="9">
        <f t="shared" si="14"/>
        <v>163.17078200000003</v>
      </c>
    </row>
    <row r="193" spans="1:22" x14ac:dyDescent="0.3">
      <c r="A193" s="9" t="s">
        <v>374</v>
      </c>
      <c r="B193" s="8">
        <f>VLOOKUP($A193,'Order date customer name'!$A$1:$C$1038,2,FALSE)</f>
        <v>41473</v>
      </c>
      <c r="C193" s="8" t="str">
        <f>VLOOKUP($A193,'Order date customer name'!$A$1:$C$1038,3,FALSE)</f>
        <v>VERNON FLORES</v>
      </c>
      <c r="D193" s="9" t="str">
        <f>VLOOKUP($A193,'State and cust type'!$A$1:$C$1038,2,FALSE)</f>
        <v>Illinois</v>
      </c>
      <c r="E193" s="9" t="str">
        <f>VLOOKUP($A193,'State and cust type'!$A$1:$C$1038,3,FALSE)</f>
        <v>Small Business</v>
      </c>
      <c r="F193" s="9" t="str">
        <f>VLOOKUP($A193,'Account, order priority and cat'!$A$1:$D$1038,2,FALSE)</f>
        <v>MANUEL BARNES</v>
      </c>
      <c r="G193" s="9" t="str">
        <f>VLOOKUP($A193,'Account, order priority and cat'!$A$1:$D$1038,3,FALSE)</f>
        <v>Critical</v>
      </c>
      <c r="H193" s="9" t="str">
        <f>VLOOKUP($A193,'Account, order priority and cat'!$A$1:$D$1038,4,FALSE)</f>
        <v>Office Supplies</v>
      </c>
      <c r="I193" s="14" t="str">
        <f>VLOOKUP($A193,'Cost and price details'!$A$1:$F$1038,Table!I$1,FALSE)</f>
        <v>Small Box</v>
      </c>
      <c r="J193" s="14" t="str">
        <f>VLOOKUP($A193,'Cost and price details'!$A$1:$F$1038,Table!J$1,FALSE)</f>
        <v>Express Air</v>
      </c>
      <c r="K193" s="14">
        <f>VLOOKUP($A193,'Cost and price details'!$A$1:$F$1038,Table!K$1,FALSE)</f>
        <v>41482</v>
      </c>
      <c r="L193" s="14">
        <f>VLOOKUP($A193,'Cost and price details'!$A$1:$F$1038,Table!L$1,FALSE)</f>
        <v>5.8630000000000004</v>
      </c>
      <c r="M193" s="14">
        <f>VLOOKUP($A193,'Cost and price details'!$A$1:$F$1038,Table!M$1,FALSE)</f>
        <v>9.4600000000000009</v>
      </c>
      <c r="N193" s="16">
        <f t="shared" si="10"/>
        <v>0.61350844277673544</v>
      </c>
      <c r="O193" s="16">
        <f>LOOKUP(M193,'Tax and discount slab'!$J$4:$K$14)</f>
        <v>0.05</v>
      </c>
      <c r="P193" s="9">
        <f t="shared" si="11"/>
        <v>9.9330000000000016</v>
      </c>
      <c r="Q193" s="9">
        <f>VLOOKUP(A193,'QTY &amp; shipping cost'!$A$1:$C$1038,2,FALSE)</f>
        <v>25</v>
      </c>
      <c r="R193" s="9">
        <f t="shared" si="12"/>
        <v>248.32500000000005</v>
      </c>
      <c r="S193" s="16">
        <f>LOOKUP(M193,'Tax and discount slab'!$M$4:$N$14)</f>
        <v>0.02</v>
      </c>
      <c r="T193" s="9">
        <f t="shared" si="13"/>
        <v>4.9665000000000008</v>
      </c>
      <c r="U193" s="9">
        <f>VLOOKUP(A193,'QTY &amp; shipping cost'!$A$1:$C$1038,3,FALSE)</f>
        <v>6.24</v>
      </c>
      <c r="V193" s="9">
        <f t="shared" si="14"/>
        <v>249.59850000000006</v>
      </c>
    </row>
    <row r="194" spans="1:22" x14ac:dyDescent="0.3">
      <c r="A194" s="9" t="s">
        <v>375</v>
      </c>
      <c r="B194" s="8">
        <f>VLOOKUP($A194,'Order date customer name'!$A$1:$C$1038,2,FALSE)</f>
        <v>41474</v>
      </c>
      <c r="C194" s="8" t="str">
        <f>VLOOKUP($A194,'Order date customer name'!$A$1:$C$1038,3,FALSE)</f>
        <v>JAMES BLACK</v>
      </c>
      <c r="D194" s="9" t="str">
        <f>VLOOKUP($A194,'State and cust type'!$A$1:$C$1038,2,FALSE)</f>
        <v>New York</v>
      </c>
      <c r="E194" s="9" t="str">
        <f>VLOOKUP($A194,'State and cust type'!$A$1:$C$1038,3,FALSE)</f>
        <v>Corporate</v>
      </c>
      <c r="F194" s="9" t="str">
        <f>VLOOKUP($A194,'Account, order priority and cat'!$A$1:$D$1038,2,FALSE)</f>
        <v>GERALD EDWARDS</v>
      </c>
      <c r="G194" s="9" t="str">
        <f>VLOOKUP($A194,'Account, order priority and cat'!$A$1:$D$1038,3,FALSE)</f>
        <v>High</v>
      </c>
      <c r="H194" s="9" t="str">
        <f>VLOOKUP($A194,'Account, order priority and cat'!$A$1:$D$1038,4,FALSE)</f>
        <v>Technology</v>
      </c>
      <c r="I194" s="14" t="str">
        <f>VLOOKUP($A194,'Cost and price details'!$A$1:$F$1038,Table!I$1,FALSE)</f>
        <v>Jumbo Drum</v>
      </c>
      <c r="J194" s="14" t="str">
        <f>VLOOKUP($A194,'Cost and price details'!$A$1:$F$1038,Table!J$1,FALSE)</f>
        <v>Delivery Truck</v>
      </c>
      <c r="K194" s="14">
        <f>VLOOKUP($A194,'Cost and price details'!$A$1:$F$1038,Table!K$1,FALSE)</f>
        <v>41483</v>
      </c>
      <c r="L194" s="14">
        <f>VLOOKUP($A194,'Cost and price details'!$A$1:$F$1038,Table!L$1,FALSE)</f>
        <v>306.88900000000001</v>
      </c>
      <c r="M194" s="14">
        <f>VLOOKUP($A194,'Cost and price details'!$A$1:$F$1038,Table!M$1,FALSE)</f>
        <v>494.98900000000003</v>
      </c>
      <c r="N194" s="16">
        <f t="shared" si="10"/>
        <v>0.61292519445141413</v>
      </c>
      <c r="O194" s="16">
        <f>LOOKUP(M194,'Tax and discount slab'!$J$4:$K$14)</f>
        <v>0.32000000000000006</v>
      </c>
      <c r="P194" s="9">
        <f t="shared" si="11"/>
        <v>653.38548000000003</v>
      </c>
      <c r="Q194" s="9">
        <f>VLOOKUP(A194,'QTY &amp; shipping cost'!$A$1:$C$1038,2,FALSE)</f>
        <v>14</v>
      </c>
      <c r="R194" s="9">
        <f t="shared" si="12"/>
        <v>9147.3967200000006</v>
      </c>
      <c r="S194" s="16">
        <f>LOOKUP(M194,'Tax and discount slab'!$M$4:$N$14)</f>
        <v>0.47</v>
      </c>
      <c r="T194" s="9">
        <f t="shared" si="13"/>
        <v>4299.2764583999997</v>
      </c>
      <c r="U194" s="9">
        <f>VLOOKUP(A194,'QTY &amp; shipping cost'!$A$1:$C$1038,3,FALSE)</f>
        <v>49.05</v>
      </c>
      <c r="V194" s="9">
        <f t="shared" si="14"/>
        <v>4897.1702616000011</v>
      </c>
    </row>
    <row r="195" spans="1:22" x14ac:dyDescent="0.3">
      <c r="A195" s="9" t="s">
        <v>377</v>
      </c>
      <c r="B195" s="8">
        <f>VLOOKUP($A195,'Order date customer name'!$A$1:$C$1038,2,FALSE)</f>
        <v>41475</v>
      </c>
      <c r="C195" s="8" t="str">
        <f>VLOOKUP($A195,'Order date customer name'!$A$1:$C$1038,3,FALSE)</f>
        <v>BRETT PARKER</v>
      </c>
      <c r="D195" s="9" t="str">
        <f>VLOOKUP($A195,'State and cust type'!$A$1:$C$1038,2,FALSE)</f>
        <v>New York</v>
      </c>
      <c r="E195" s="9" t="str">
        <f>VLOOKUP($A195,'State and cust type'!$A$1:$C$1038,3,FALSE)</f>
        <v>Corporate</v>
      </c>
      <c r="F195" s="9" t="str">
        <f>VLOOKUP($A195,'Account, order priority and cat'!$A$1:$D$1038,2,FALSE)</f>
        <v>BRYAN JENKINS</v>
      </c>
      <c r="G195" s="9" t="str">
        <f>VLOOKUP($A195,'Account, order priority and cat'!$A$1:$D$1038,3,FALSE)</f>
        <v>High</v>
      </c>
      <c r="H195" s="9" t="str">
        <f>VLOOKUP($A195,'Account, order priority and cat'!$A$1:$D$1038,4,FALSE)</f>
        <v>Office Supplies</v>
      </c>
      <c r="I195" s="14" t="str">
        <f>VLOOKUP($A195,'Cost and price details'!$A$1:$F$1038,Table!I$1,FALSE)</f>
        <v>Small Box</v>
      </c>
      <c r="J195" s="14" t="str">
        <f>VLOOKUP($A195,'Cost and price details'!$A$1:$F$1038,Table!J$1,FALSE)</f>
        <v>Express Air</v>
      </c>
      <c r="K195" s="14">
        <f>VLOOKUP($A195,'Cost and price details'!$A$1:$F$1038,Table!K$1,FALSE)</f>
        <v>41483</v>
      </c>
      <c r="L195" s="14">
        <f>VLOOKUP($A195,'Cost and price details'!$A$1:$F$1038,Table!L$1,FALSE)</f>
        <v>1.4630000000000003</v>
      </c>
      <c r="M195" s="14">
        <f>VLOOKUP($A195,'Cost and price details'!$A$1:$F$1038,Table!M$1,FALSE)</f>
        <v>2.2880000000000003</v>
      </c>
      <c r="N195" s="16">
        <f t="shared" si="10"/>
        <v>0.56390977443609003</v>
      </c>
      <c r="O195" s="16">
        <f>LOOKUP(M195,'Tax and discount slab'!$J$4:$K$14)</f>
        <v>0.05</v>
      </c>
      <c r="P195" s="9">
        <f t="shared" si="11"/>
        <v>2.4024000000000005</v>
      </c>
      <c r="Q195" s="9">
        <f>VLOOKUP(A195,'QTY &amp; shipping cost'!$A$1:$C$1038,2,FALSE)</f>
        <v>13</v>
      </c>
      <c r="R195" s="9">
        <f t="shared" si="12"/>
        <v>31.231200000000008</v>
      </c>
      <c r="S195" s="16">
        <f>LOOKUP(M195,'Tax and discount slab'!$M$4:$N$14)</f>
        <v>0.02</v>
      </c>
      <c r="T195" s="9">
        <f t="shared" si="13"/>
        <v>0.62462400000000018</v>
      </c>
      <c r="U195" s="9">
        <f>VLOOKUP(A195,'QTY &amp; shipping cost'!$A$1:$C$1038,3,FALSE)</f>
        <v>1.54</v>
      </c>
      <c r="V195" s="9">
        <f t="shared" si="14"/>
        <v>32.14657600000001</v>
      </c>
    </row>
    <row r="196" spans="1:22" x14ac:dyDescent="0.3">
      <c r="A196" s="9" t="s">
        <v>379</v>
      </c>
      <c r="B196" s="8">
        <f>VLOOKUP($A196,'Order date customer name'!$A$1:$C$1038,2,FALSE)</f>
        <v>41475</v>
      </c>
      <c r="C196" s="8" t="str">
        <f>VLOOKUP($A196,'Order date customer name'!$A$1:$C$1038,3,FALSE)</f>
        <v>VINCENT MARTIN</v>
      </c>
      <c r="D196" s="9" t="str">
        <f>VLOOKUP($A196,'State and cust type'!$A$1:$C$1038,2,FALSE)</f>
        <v>New York</v>
      </c>
      <c r="E196" s="9" t="str">
        <f>VLOOKUP($A196,'State and cust type'!$A$1:$C$1038,3,FALSE)</f>
        <v>Corporate</v>
      </c>
      <c r="F196" s="9" t="str">
        <f>VLOOKUP($A196,'Account, order priority and cat'!$A$1:$D$1038,2,FALSE)</f>
        <v>MARC ARNOLD</v>
      </c>
      <c r="G196" s="9" t="str">
        <f>VLOOKUP($A196,'Account, order priority and cat'!$A$1:$D$1038,3,FALSE)</f>
        <v>Low</v>
      </c>
      <c r="H196" s="9" t="str">
        <f>VLOOKUP($A196,'Account, order priority and cat'!$A$1:$D$1038,4,FALSE)</f>
        <v>Technology</v>
      </c>
      <c r="I196" s="14" t="str">
        <f>VLOOKUP($A196,'Cost and price details'!$A$1:$F$1038,Table!I$1,FALSE)</f>
        <v>Small Box</v>
      </c>
      <c r="J196" s="14" t="str">
        <f>VLOOKUP($A196,'Cost and price details'!$A$1:$F$1038,Table!J$1,FALSE)</f>
        <v>Regular Air</v>
      </c>
      <c r="K196" s="14">
        <f>VLOOKUP($A196,'Cost and price details'!$A$1:$F$1038,Table!K$1,FALSE)</f>
        <v>41486</v>
      </c>
      <c r="L196" s="14">
        <f>VLOOKUP($A196,'Cost and price details'!$A$1:$F$1038,Table!L$1,FALSE)</f>
        <v>7.1610000000000005</v>
      </c>
      <c r="M196" s="14">
        <f>VLOOKUP($A196,'Cost and price details'!$A$1:$F$1038,Table!M$1,FALSE)</f>
        <v>34.078000000000003</v>
      </c>
      <c r="N196" s="16">
        <f t="shared" si="10"/>
        <v>3.7588325652841781</v>
      </c>
      <c r="O196" s="16">
        <f>LOOKUP(M196,'Tax and discount slab'!$J$4:$K$14)</f>
        <v>0.2</v>
      </c>
      <c r="P196" s="9">
        <f t="shared" si="11"/>
        <v>40.893599999999999</v>
      </c>
      <c r="Q196" s="9">
        <f>VLOOKUP(A196,'QTY &amp; shipping cost'!$A$1:$C$1038,2,FALSE)</f>
        <v>31</v>
      </c>
      <c r="R196" s="9">
        <f t="shared" si="12"/>
        <v>1267.7015999999999</v>
      </c>
      <c r="S196" s="16">
        <f>LOOKUP(M196,'Tax and discount slab'!$M$4:$N$14)</f>
        <v>0.17</v>
      </c>
      <c r="T196" s="9">
        <f t="shared" si="13"/>
        <v>215.50927199999998</v>
      </c>
      <c r="U196" s="9">
        <f>VLOOKUP(A196,'QTY &amp; shipping cost'!$A$1:$C$1038,3,FALSE)</f>
        <v>6.55</v>
      </c>
      <c r="V196" s="9">
        <f t="shared" si="14"/>
        <v>1058.7423279999998</v>
      </c>
    </row>
    <row r="197" spans="1:22" x14ac:dyDescent="0.3">
      <c r="A197" s="9" t="s">
        <v>380</v>
      </c>
      <c r="B197" s="8">
        <f>VLOOKUP($A197,'Order date customer name'!$A$1:$C$1038,2,FALSE)</f>
        <v>41476</v>
      </c>
      <c r="C197" s="8" t="str">
        <f>VLOOKUP($A197,'Order date customer name'!$A$1:$C$1038,3,FALSE)</f>
        <v>JOSEPH CARTER</v>
      </c>
      <c r="D197" s="9" t="str">
        <f>VLOOKUP($A197,'State and cust type'!$A$1:$C$1038,2,FALSE)</f>
        <v>Illinois</v>
      </c>
      <c r="E197" s="9" t="str">
        <f>VLOOKUP($A197,'State and cust type'!$A$1:$C$1038,3,FALSE)</f>
        <v>Corporate</v>
      </c>
      <c r="F197" s="9" t="str">
        <f>VLOOKUP($A197,'Account, order priority and cat'!$A$1:$D$1038,2,FALSE)</f>
        <v>COREY MILLS</v>
      </c>
      <c r="G197" s="9" t="str">
        <f>VLOOKUP($A197,'Account, order priority and cat'!$A$1:$D$1038,3,FALSE)</f>
        <v>Not Specified</v>
      </c>
      <c r="H197" s="9" t="str">
        <f>VLOOKUP($A197,'Account, order priority and cat'!$A$1:$D$1038,4,FALSE)</f>
        <v>Office Supplies</v>
      </c>
      <c r="I197" s="14" t="str">
        <f>VLOOKUP($A197,'Cost and price details'!$A$1:$F$1038,Table!I$1,FALSE)</f>
        <v>Wrap Bag</v>
      </c>
      <c r="J197" s="14" t="str">
        <f>VLOOKUP($A197,'Cost and price details'!$A$1:$F$1038,Table!J$1,FALSE)</f>
        <v>Regular Air</v>
      </c>
      <c r="K197" s="14">
        <f>VLOOKUP($A197,'Cost and price details'!$A$1:$F$1038,Table!K$1,FALSE)</f>
        <v>41485</v>
      </c>
      <c r="L197" s="14">
        <f>VLOOKUP($A197,'Cost and price details'!$A$1:$F$1038,Table!L$1,FALSE)</f>
        <v>3.278</v>
      </c>
      <c r="M197" s="14">
        <f>VLOOKUP($A197,'Cost and price details'!$A$1:$F$1038,Table!M$1,FALSE)</f>
        <v>6.4240000000000004</v>
      </c>
      <c r="N197" s="16">
        <f t="shared" ref="N197:N260" si="15">(M197-L197)/L197</f>
        <v>0.95973154362416113</v>
      </c>
      <c r="O197" s="16">
        <f>LOOKUP(M197,'Tax and discount slab'!$J$4:$K$14)</f>
        <v>0.05</v>
      </c>
      <c r="P197" s="9">
        <f t="shared" ref="P197:P260" si="16">(1+O197)*M197</f>
        <v>6.7452000000000005</v>
      </c>
      <c r="Q197" s="9">
        <f>VLOOKUP(A197,'QTY &amp; shipping cost'!$A$1:$C$1038,2,FALSE)</f>
        <v>13</v>
      </c>
      <c r="R197" s="9">
        <f t="shared" ref="R197:R260" si="17">P197*Q197</f>
        <v>87.687600000000003</v>
      </c>
      <c r="S197" s="16">
        <f>LOOKUP(M197,'Tax and discount slab'!$M$4:$N$14)</f>
        <v>0.02</v>
      </c>
      <c r="T197" s="9">
        <f t="shared" ref="T197:T260" si="18">R197*S197</f>
        <v>1.7537520000000002</v>
      </c>
      <c r="U197" s="9">
        <f>VLOOKUP(A197,'QTY &amp; shipping cost'!$A$1:$C$1038,3,FALSE)</f>
        <v>0.88</v>
      </c>
      <c r="V197" s="9">
        <f t="shared" ref="V197:V260" si="19">(R197-T197)+U197</f>
        <v>86.813847999999993</v>
      </c>
    </row>
    <row r="198" spans="1:22" x14ac:dyDescent="0.3">
      <c r="A198" s="9" t="s">
        <v>381</v>
      </c>
      <c r="B198" s="8">
        <f>VLOOKUP($A198,'Order date customer name'!$A$1:$C$1038,2,FALSE)</f>
        <v>41477</v>
      </c>
      <c r="C198" s="8" t="str">
        <f>VLOOKUP($A198,'Order date customer name'!$A$1:$C$1038,3,FALSE)</f>
        <v>HARRY JOHNSTON</v>
      </c>
      <c r="D198" s="9" t="str">
        <f>VLOOKUP($A198,'State and cust type'!$A$1:$C$1038,2,FALSE)</f>
        <v>New York</v>
      </c>
      <c r="E198" s="9" t="str">
        <f>VLOOKUP($A198,'State and cust type'!$A$1:$C$1038,3,FALSE)</f>
        <v>Home Office</v>
      </c>
      <c r="F198" s="9" t="str">
        <f>VLOOKUP($A198,'Account, order priority and cat'!$A$1:$D$1038,2,FALSE)</f>
        <v>GREG BLACK</v>
      </c>
      <c r="G198" s="9" t="str">
        <f>VLOOKUP($A198,'Account, order priority and cat'!$A$1:$D$1038,3,FALSE)</f>
        <v>Critical</v>
      </c>
      <c r="H198" s="9" t="str">
        <f>VLOOKUP($A198,'Account, order priority and cat'!$A$1:$D$1038,4,FALSE)</f>
        <v>Office Supplies</v>
      </c>
      <c r="I198" s="14" t="str">
        <f>VLOOKUP($A198,'Cost and price details'!$A$1:$F$1038,Table!I$1,FALSE)</f>
        <v>Small Box</v>
      </c>
      <c r="J198" s="14" t="str">
        <f>VLOOKUP($A198,'Cost and price details'!$A$1:$F$1038,Table!J$1,FALSE)</f>
        <v>Regular Air</v>
      </c>
      <c r="K198" s="14">
        <f>VLOOKUP($A198,'Cost and price details'!$A$1:$F$1038,Table!K$1,FALSE)</f>
        <v>41486</v>
      </c>
      <c r="L198" s="14">
        <f>VLOOKUP($A198,'Cost and price details'!$A$1:$F$1038,Table!L$1,FALSE)</f>
        <v>4.0150000000000006</v>
      </c>
      <c r="M198" s="14">
        <f>VLOOKUP($A198,'Cost and price details'!$A$1:$F$1038,Table!M$1,FALSE)</f>
        <v>6.5780000000000012</v>
      </c>
      <c r="N198" s="16">
        <f t="shared" si="15"/>
        <v>0.63835616438356169</v>
      </c>
      <c r="O198" s="16">
        <f>LOOKUP(M198,'Tax and discount slab'!$J$4:$K$14)</f>
        <v>0.05</v>
      </c>
      <c r="P198" s="9">
        <f t="shared" si="16"/>
        <v>6.9069000000000011</v>
      </c>
      <c r="Q198" s="9">
        <f>VLOOKUP(A198,'QTY &amp; shipping cost'!$A$1:$C$1038,2,FALSE)</f>
        <v>16</v>
      </c>
      <c r="R198" s="9">
        <f t="shared" si="17"/>
        <v>110.51040000000002</v>
      </c>
      <c r="S198" s="16">
        <f>LOOKUP(M198,'Tax and discount slab'!$M$4:$N$14)</f>
        <v>0.02</v>
      </c>
      <c r="T198" s="9">
        <f t="shared" si="18"/>
        <v>2.2102080000000006</v>
      </c>
      <c r="U198" s="9">
        <f>VLOOKUP(A198,'QTY &amp; shipping cost'!$A$1:$C$1038,3,FALSE)</f>
        <v>1.54</v>
      </c>
      <c r="V198" s="9">
        <f t="shared" si="19"/>
        <v>109.84019200000003</v>
      </c>
    </row>
    <row r="199" spans="1:22" x14ac:dyDescent="0.3">
      <c r="A199" s="9" t="s">
        <v>383</v>
      </c>
      <c r="B199" s="8">
        <f>VLOOKUP($A199,'Order date customer name'!$A$1:$C$1038,2,FALSE)</f>
        <v>41479</v>
      </c>
      <c r="C199" s="8" t="str">
        <f>VLOOKUP($A199,'Order date customer name'!$A$1:$C$1038,3,FALSE)</f>
        <v>GARY JAMES</v>
      </c>
      <c r="D199" s="9" t="str">
        <f>VLOOKUP($A199,'State and cust type'!$A$1:$C$1038,2,FALSE)</f>
        <v>New York</v>
      </c>
      <c r="E199" s="9" t="str">
        <f>VLOOKUP($A199,'State and cust type'!$A$1:$C$1038,3,FALSE)</f>
        <v>Consumer</v>
      </c>
      <c r="F199" s="9" t="str">
        <f>VLOOKUP($A199,'Account, order priority and cat'!$A$1:$D$1038,2,FALSE)</f>
        <v>TONY PERRY</v>
      </c>
      <c r="G199" s="9" t="str">
        <f>VLOOKUP($A199,'Account, order priority and cat'!$A$1:$D$1038,3,FALSE)</f>
        <v>Low</v>
      </c>
      <c r="H199" s="9" t="str">
        <f>VLOOKUP($A199,'Account, order priority and cat'!$A$1:$D$1038,4,FALSE)</f>
        <v>Office Supplies</v>
      </c>
      <c r="I199" s="14" t="str">
        <f>VLOOKUP($A199,'Cost and price details'!$A$1:$F$1038,Table!I$1,FALSE)</f>
        <v>Small Box</v>
      </c>
      <c r="J199" s="14" t="str">
        <f>VLOOKUP($A199,'Cost and price details'!$A$1:$F$1038,Table!J$1,FALSE)</f>
        <v>Regular Air</v>
      </c>
      <c r="K199" s="14">
        <f>VLOOKUP($A199,'Cost and price details'!$A$1:$F$1038,Table!K$1,FALSE)</f>
        <v>41491</v>
      </c>
      <c r="L199" s="14">
        <f>VLOOKUP($A199,'Cost and price details'!$A$1:$F$1038,Table!L$1,FALSE)</f>
        <v>4.9060000000000006</v>
      </c>
      <c r="M199" s="14">
        <f>VLOOKUP($A199,'Cost and price details'!$A$1:$F$1038,Table!M$1,FALSE)</f>
        <v>11.979000000000001</v>
      </c>
      <c r="N199" s="16">
        <f t="shared" si="15"/>
        <v>1.4417040358744393</v>
      </c>
      <c r="O199" s="16">
        <f>LOOKUP(M199,'Tax and discount slab'!$J$4:$K$14)</f>
        <v>0.1</v>
      </c>
      <c r="P199" s="9">
        <f t="shared" si="16"/>
        <v>13.176900000000002</v>
      </c>
      <c r="Q199" s="9">
        <f>VLOOKUP(A199,'QTY &amp; shipping cost'!$A$1:$C$1038,2,FALSE)</f>
        <v>39</v>
      </c>
      <c r="R199" s="9">
        <f t="shared" si="17"/>
        <v>513.89910000000009</v>
      </c>
      <c r="S199" s="16">
        <f>LOOKUP(M199,'Tax and discount slab'!$M$4:$N$14)</f>
        <v>7.0000000000000007E-2</v>
      </c>
      <c r="T199" s="9">
        <f t="shared" si="18"/>
        <v>35.972937000000009</v>
      </c>
      <c r="U199" s="9">
        <f>VLOOKUP(A199,'QTY &amp; shipping cost'!$A$1:$C$1038,3,FALSE)</f>
        <v>4.55</v>
      </c>
      <c r="V199" s="9">
        <f t="shared" si="19"/>
        <v>482.4761630000001</v>
      </c>
    </row>
    <row r="200" spans="1:22" x14ac:dyDescent="0.3">
      <c r="A200" s="9" t="s">
        <v>385</v>
      </c>
      <c r="B200" s="8">
        <f>VLOOKUP($A200,'Order date customer name'!$A$1:$C$1038,2,FALSE)</f>
        <v>41479</v>
      </c>
      <c r="C200" s="8" t="str">
        <f>VLOOKUP($A200,'Order date customer name'!$A$1:$C$1038,3,FALSE)</f>
        <v>RICARDO HOFFMAN</v>
      </c>
      <c r="D200" s="9" t="str">
        <f>VLOOKUP($A200,'State and cust type'!$A$1:$C$1038,2,FALSE)</f>
        <v>Illinois</v>
      </c>
      <c r="E200" s="9" t="str">
        <f>VLOOKUP($A200,'State and cust type'!$A$1:$C$1038,3,FALSE)</f>
        <v>Corporate</v>
      </c>
      <c r="F200" s="9" t="str">
        <f>VLOOKUP($A200,'Account, order priority and cat'!$A$1:$D$1038,2,FALSE)</f>
        <v>MANUEL BARNES</v>
      </c>
      <c r="G200" s="9" t="str">
        <f>VLOOKUP($A200,'Account, order priority and cat'!$A$1:$D$1038,3,FALSE)</f>
        <v>Low</v>
      </c>
      <c r="H200" s="9" t="str">
        <f>VLOOKUP($A200,'Account, order priority and cat'!$A$1:$D$1038,4,FALSE)</f>
        <v>Technology</v>
      </c>
      <c r="I200" s="14" t="str">
        <f>VLOOKUP($A200,'Cost and price details'!$A$1:$F$1038,Table!I$1,FALSE)</f>
        <v>Small Box</v>
      </c>
      <c r="J200" s="14" t="str">
        <f>VLOOKUP($A200,'Cost and price details'!$A$1:$F$1038,Table!J$1,FALSE)</f>
        <v>Regular Air</v>
      </c>
      <c r="K200" s="14">
        <f>VLOOKUP($A200,'Cost and price details'!$A$1:$F$1038,Table!K$1,FALSE)</f>
        <v>41488</v>
      </c>
      <c r="L200" s="14">
        <f>VLOOKUP($A200,'Cost and price details'!$A$1:$F$1038,Table!L$1,FALSE)</f>
        <v>7.1610000000000005</v>
      </c>
      <c r="M200" s="14">
        <f>VLOOKUP($A200,'Cost and price details'!$A$1:$F$1038,Table!M$1,FALSE)</f>
        <v>34.078000000000003</v>
      </c>
      <c r="N200" s="16">
        <f t="shared" si="15"/>
        <v>3.7588325652841781</v>
      </c>
      <c r="O200" s="16">
        <f>LOOKUP(M200,'Tax and discount slab'!$J$4:$K$14)</f>
        <v>0.2</v>
      </c>
      <c r="P200" s="9">
        <f t="shared" si="16"/>
        <v>40.893599999999999</v>
      </c>
      <c r="Q200" s="9">
        <f>VLOOKUP(A200,'QTY &amp; shipping cost'!$A$1:$C$1038,2,FALSE)</f>
        <v>10</v>
      </c>
      <c r="R200" s="9">
        <f t="shared" si="17"/>
        <v>408.93599999999998</v>
      </c>
      <c r="S200" s="16">
        <f>LOOKUP(M200,'Tax and discount slab'!$M$4:$N$14)</f>
        <v>0.17</v>
      </c>
      <c r="T200" s="9">
        <f t="shared" si="18"/>
        <v>69.519120000000001</v>
      </c>
      <c r="U200" s="9">
        <f>VLOOKUP(A200,'QTY &amp; shipping cost'!$A$1:$C$1038,3,FALSE)</f>
        <v>6.55</v>
      </c>
      <c r="V200" s="9">
        <f t="shared" si="19"/>
        <v>345.96688</v>
      </c>
    </row>
    <row r="201" spans="1:22" x14ac:dyDescent="0.3">
      <c r="A201" s="9" t="s">
        <v>387</v>
      </c>
      <c r="B201" s="8">
        <f>VLOOKUP($A201,'Order date customer name'!$A$1:$C$1038,2,FALSE)</f>
        <v>41480</v>
      </c>
      <c r="C201" s="8" t="str">
        <f>VLOOKUP($A201,'Order date customer name'!$A$1:$C$1038,3,FALSE)</f>
        <v>JAMIE WOOD</v>
      </c>
      <c r="D201" s="9" t="str">
        <f>VLOOKUP($A201,'State and cust type'!$A$1:$C$1038,2,FALSE)</f>
        <v>Illinois</v>
      </c>
      <c r="E201" s="9" t="str">
        <f>VLOOKUP($A201,'State and cust type'!$A$1:$C$1038,3,FALSE)</f>
        <v>Small Business</v>
      </c>
      <c r="F201" s="9" t="str">
        <f>VLOOKUP($A201,'Account, order priority and cat'!$A$1:$D$1038,2,FALSE)</f>
        <v>COREY MILLS</v>
      </c>
      <c r="G201" s="9" t="str">
        <f>VLOOKUP($A201,'Account, order priority and cat'!$A$1:$D$1038,3,FALSE)</f>
        <v>Low</v>
      </c>
      <c r="H201" s="9" t="str">
        <f>VLOOKUP($A201,'Account, order priority and cat'!$A$1:$D$1038,4,FALSE)</f>
        <v>Technology</v>
      </c>
      <c r="I201" s="14" t="str">
        <f>VLOOKUP($A201,'Cost and price details'!$A$1:$F$1038,Table!I$1,FALSE)</f>
        <v>Small Box</v>
      </c>
      <c r="J201" s="14" t="str">
        <f>VLOOKUP($A201,'Cost and price details'!$A$1:$F$1038,Table!J$1,FALSE)</f>
        <v>Regular Air</v>
      </c>
      <c r="K201" s="14">
        <f>VLOOKUP($A201,'Cost and price details'!$A$1:$F$1038,Table!K$1,FALSE)</f>
        <v>41489</v>
      </c>
      <c r="L201" s="14">
        <f>VLOOKUP($A201,'Cost and price details'!$A$1:$F$1038,Table!L$1,FALSE)</f>
        <v>43.604000000000006</v>
      </c>
      <c r="M201" s="14">
        <f>VLOOKUP($A201,'Cost and price details'!$A$1:$F$1038,Table!M$1,FALSE)</f>
        <v>167.72800000000001</v>
      </c>
      <c r="N201" s="16">
        <f t="shared" si="15"/>
        <v>2.8466195761856703</v>
      </c>
      <c r="O201" s="16">
        <f>LOOKUP(M201,'Tax and discount slab'!$J$4:$K$14)</f>
        <v>0.32000000000000006</v>
      </c>
      <c r="P201" s="9">
        <f t="shared" si="16"/>
        <v>221.40096000000003</v>
      </c>
      <c r="Q201" s="9">
        <f>VLOOKUP(A201,'QTY &amp; shipping cost'!$A$1:$C$1038,2,FALSE)</f>
        <v>33</v>
      </c>
      <c r="R201" s="9">
        <f t="shared" si="17"/>
        <v>7306.2316800000008</v>
      </c>
      <c r="S201" s="16">
        <f>LOOKUP(M201,'Tax and discount slab'!$M$4:$N$14)</f>
        <v>0.47</v>
      </c>
      <c r="T201" s="9">
        <f t="shared" si="18"/>
        <v>3433.9288896000003</v>
      </c>
      <c r="U201" s="9">
        <f>VLOOKUP(A201,'QTY &amp; shipping cost'!$A$1:$C$1038,3,FALSE)</f>
        <v>6.55</v>
      </c>
      <c r="V201" s="9">
        <f t="shared" si="19"/>
        <v>3878.8527904000007</v>
      </c>
    </row>
    <row r="202" spans="1:22" x14ac:dyDescent="0.3">
      <c r="A202" s="9" t="s">
        <v>389</v>
      </c>
      <c r="B202" s="8">
        <f>VLOOKUP($A202,'Order date customer name'!$A$1:$C$1038,2,FALSE)</f>
        <v>41481</v>
      </c>
      <c r="C202" s="8" t="str">
        <f>VLOOKUP($A202,'Order date customer name'!$A$1:$C$1038,3,FALSE)</f>
        <v>CRAIG PRICE</v>
      </c>
      <c r="D202" s="9" t="str">
        <f>VLOOKUP($A202,'State and cust type'!$A$1:$C$1038,2,FALSE)</f>
        <v>New York</v>
      </c>
      <c r="E202" s="9" t="str">
        <f>VLOOKUP($A202,'State and cust type'!$A$1:$C$1038,3,FALSE)</f>
        <v>Corporate</v>
      </c>
      <c r="F202" s="9" t="str">
        <f>VLOOKUP($A202,'Account, order priority and cat'!$A$1:$D$1038,2,FALSE)</f>
        <v>GREG BLACK</v>
      </c>
      <c r="G202" s="9" t="str">
        <f>VLOOKUP($A202,'Account, order priority and cat'!$A$1:$D$1038,3,FALSE)</f>
        <v>Not Specified</v>
      </c>
      <c r="H202" s="9" t="str">
        <f>VLOOKUP($A202,'Account, order priority and cat'!$A$1:$D$1038,4,FALSE)</f>
        <v>Office Supplies</v>
      </c>
      <c r="I202" s="14" t="str">
        <f>VLOOKUP($A202,'Cost and price details'!$A$1:$F$1038,Table!I$1,FALSE)</f>
        <v>Wrap Bag</v>
      </c>
      <c r="J202" s="14" t="str">
        <f>VLOOKUP($A202,'Cost and price details'!$A$1:$F$1038,Table!J$1,FALSE)</f>
        <v>Regular Air</v>
      </c>
      <c r="K202" s="14">
        <f>VLOOKUP($A202,'Cost and price details'!$A$1:$F$1038,Table!K$1,FALSE)</f>
        <v>41490</v>
      </c>
      <c r="L202" s="14">
        <f>VLOOKUP($A202,'Cost and price details'!$A$1:$F$1038,Table!L$1,FALSE)</f>
        <v>2.145</v>
      </c>
      <c r="M202" s="14">
        <f>VLOOKUP($A202,'Cost and price details'!$A$1:$F$1038,Table!M$1,FALSE)</f>
        <v>4.3780000000000001</v>
      </c>
      <c r="N202" s="16">
        <f t="shared" si="15"/>
        <v>1.0410256410256411</v>
      </c>
      <c r="O202" s="16">
        <f>LOOKUP(M202,'Tax and discount slab'!$J$4:$K$14)</f>
        <v>0.05</v>
      </c>
      <c r="P202" s="9">
        <f t="shared" si="16"/>
        <v>4.5969000000000007</v>
      </c>
      <c r="Q202" s="9">
        <f>VLOOKUP(A202,'QTY &amp; shipping cost'!$A$1:$C$1038,2,FALSE)</f>
        <v>32</v>
      </c>
      <c r="R202" s="9">
        <f t="shared" si="17"/>
        <v>147.10080000000002</v>
      </c>
      <c r="S202" s="16">
        <f>LOOKUP(M202,'Tax and discount slab'!$M$4:$N$14)</f>
        <v>0.02</v>
      </c>
      <c r="T202" s="9">
        <f t="shared" si="18"/>
        <v>2.9420160000000006</v>
      </c>
      <c r="U202" s="9">
        <f>VLOOKUP(A202,'QTY &amp; shipping cost'!$A$1:$C$1038,3,FALSE)</f>
        <v>0.88</v>
      </c>
      <c r="V202" s="9">
        <f t="shared" si="19"/>
        <v>145.03878400000002</v>
      </c>
    </row>
    <row r="203" spans="1:22" x14ac:dyDescent="0.3">
      <c r="A203" s="9" t="s">
        <v>390</v>
      </c>
      <c r="B203" s="8">
        <f>VLOOKUP($A203,'Order date customer name'!$A$1:$C$1038,2,FALSE)</f>
        <v>41482</v>
      </c>
      <c r="C203" s="8" t="str">
        <f>VLOOKUP($A203,'Order date customer name'!$A$1:$C$1038,3,FALSE)</f>
        <v>HOWARD JOHNSON</v>
      </c>
      <c r="D203" s="9" t="str">
        <f>VLOOKUP($A203,'State and cust type'!$A$1:$C$1038,2,FALSE)</f>
        <v>Illinois</v>
      </c>
      <c r="E203" s="9" t="str">
        <f>VLOOKUP($A203,'State and cust type'!$A$1:$C$1038,3,FALSE)</f>
        <v>Small Business</v>
      </c>
      <c r="F203" s="9" t="str">
        <f>VLOOKUP($A203,'Account, order priority and cat'!$A$1:$D$1038,2,FALSE)</f>
        <v>MANUEL BARNES</v>
      </c>
      <c r="G203" s="9" t="str">
        <f>VLOOKUP($A203,'Account, order priority and cat'!$A$1:$D$1038,3,FALSE)</f>
        <v>Not Specified</v>
      </c>
      <c r="H203" s="9" t="str">
        <f>VLOOKUP($A203,'Account, order priority and cat'!$A$1:$D$1038,4,FALSE)</f>
        <v>Office Supplies</v>
      </c>
      <c r="I203" s="14" t="str">
        <f>VLOOKUP($A203,'Cost and price details'!$A$1:$F$1038,Table!I$1,FALSE)</f>
        <v>Small Box</v>
      </c>
      <c r="J203" s="14" t="str">
        <f>VLOOKUP($A203,'Cost and price details'!$A$1:$F$1038,Table!J$1,FALSE)</f>
        <v>Regular Air</v>
      </c>
      <c r="K203" s="14">
        <f>VLOOKUP($A203,'Cost and price details'!$A$1:$F$1038,Table!K$1,FALSE)</f>
        <v>41490</v>
      </c>
      <c r="L203" s="14">
        <f>VLOOKUP($A203,'Cost and price details'!$A$1:$F$1038,Table!L$1,FALSE)</f>
        <v>2.1339999999999999</v>
      </c>
      <c r="M203" s="14">
        <f>VLOOKUP($A203,'Cost and price details'!$A$1:$F$1038,Table!M$1,FALSE)</f>
        <v>3.3880000000000003</v>
      </c>
      <c r="N203" s="16">
        <f t="shared" si="15"/>
        <v>0.58762886597938169</v>
      </c>
      <c r="O203" s="16">
        <f>LOOKUP(M203,'Tax and discount slab'!$J$4:$K$14)</f>
        <v>0.05</v>
      </c>
      <c r="P203" s="9">
        <f t="shared" si="16"/>
        <v>3.5574000000000003</v>
      </c>
      <c r="Q203" s="9">
        <f>VLOOKUP(A203,'QTY &amp; shipping cost'!$A$1:$C$1038,2,FALSE)</f>
        <v>40</v>
      </c>
      <c r="R203" s="9">
        <f t="shared" si="17"/>
        <v>142.29600000000002</v>
      </c>
      <c r="S203" s="16">
        <f>LOOKUP(M203,'Tax and discount slab'!$M$4:$N$14)</f>
        <v>0.02</v>
      </c>
      <c r="T203" s="9">
        <f t="shared" si="18"/>
        <v>2.8459200000000004</v>
      </c>
      <c r="U203" s="9">
        <f>VLOOKUP(A203,'QTY &amp; shipping cost'!$A$1:$C$1038,3,FALSE)</f>
        <v>1.04</v>
      </c>
      <c r="V203" s="9">
        <f t="shared" si="19"/>
        <v>140.49008000000001</v>
      </c>
    </row>
    <row r="204" spans="1:22" x14ac:dyDescent="0.3">
      <c r="A204" s="9" t="s">
        <v>392</v>
      </c>
      <c r="B204" s="8">
        <f>VLOOKUP($A204,'Order date customer name'!$A$1:$C$1038,2,FALSE)</f>
        <v>41483</v>
      </c>
      <c r="C204" s="8" t="str">
        <f>VLOOKUP($A204,'Order date customer name'!$A$1:$C$1038,3,FALSE)</f>
        <v>JEFFERY PALMER</v>
      </c>
      <c r="D204" s="9" t="str">
        <f>VLOOKUP($A204,'State and cust type'!$A$1:$C$1038,2,FALSE)</f>
        <v>New York</v>
      </c>
      <c r="E204" s="9" t="str">
        <f>VLOOKUP($A204,'State and cust type'!$A$1:$C$1038,3,FALSE)</f>
        <v>Corporate</v>
      </c>
      <c r="F204" s="9" t="str">
        <f>VLOOKUP($A204,'Account, order priority and cat'!$A$1:$D$1038,2,FALSE)</f>
        <v>BRYAN JENKINS</v>
      </c>
      <c r="G204" s="9" t="str">
        <f>VLOOKUP($A204,'Account, order priority and cat'!$A$1:$D$1038,3,FALSE)</f>
        <v>Not Specified</v>
      </c>
      <c r="H204" s="9" t="str">
        <f>VLOOKUP($A204,'Account, order priority and cat'!$A$1:$D$1038,4,FALSE)</f>
        <v>Technology</v>
      </c>
      <c r="I204" s="14" t="str">
        <f>VLOOKUP($A204,'Cost and price details'!$A$1:$F$1038,Table!I$1,FALSE)</f>
        <v>Jumbo Drum</v>
      </c>
      <c r="J204" s="14" t="str">
        <f>VLOOKUP($A204,'Cost and price details'!$A$1:$F$1038,Table!J$1,FALSE)</f>
        <v>Delivery Truck</v>
      </c>
      <c r="K204" s="14">
        <f>VLOOKUP($A204,'Cost and price details'!$A$1:$F$1038,Table!K$1,FALSE)</f>
        <v>41491</v>
      </c>
      <c r="L204" s="14">
        <f>VLOOKUP($A204,'Cost and price details'!$A$1:$F$1038,Table!L$1,FALSE)</f>
        <v>84.469000000000008</v>
      </c>
      <c r="M204" s="14">
        <f>VLOOKUP($A204,'Cost and price details'!$A$1:$F$1038,Table!M$1,FALSE)</f>
        <v>131.989</v>
      </c>
      <c r="N204" s="16">
        <f t="shared" si="15"/>
        <v>0.562573251725485</v>
      </c>
      <c r="O204" s="16">
        <f>LOOKUP(M204,'Tax and discount slab'!$J$4:$K$14)</f>
        <v>0.32000000000000006</v>
      </c>
      <c r="P204" s="9">
        <f t="shared" si="16"/>
        <v>174.22548</v>
      </c>
      <c r="Q204" s="9">
        <f>VLOOKUP(A204,'QTY &amp; shipping cost'!$A$1:$C$1038,2,FALSE)</f>
        <v>26</v>
      </c>
      <c r="R204" s="9">
        <f t="shared" si="17"/>
        <v>4529.8624799999998</v>
      </c>
      <c r="S204" s="16">
        <f>LOOKUP(M204,'Tax and discount slab'!$M$4:$N$14)</f>
        <v>0.47</v>
      </c>
      <c r="T204" s="9">
        <f t="shared" si="18"/>
        <v>2129.0353655999997</v>
      </c>
      <c r="U204" s="9">
        <f>VLOOKUP(A204,'QTY &amp; shipping cost'!$A$1:$C$1038,3,FALSE)</f>
        <v>14.05</v>
      </c>
      <c r="V204" s="9">
        <f t="shared" si="19"/>
        <v>2414.8771144000002</v>
      </c>
    </row>
    <row r="205" spans="1:22" x14ac:dyDescent="0.3">
      <c r="A205" s="9" t="s">
        <v>394</v>
      </c>
      <c r="B205" s="8">
        <f>VLOOKUP($A205,'Order date customer name'!$A$1:$C$1038,2,FALSE)</f>
        <v>41486</v>
      </c>
      <c r="C205" s="8" t="str">
        <f>VLOOKUP($A205,'Order date customer name'!$A$1:$C$1038,3,FALSE)</f>
        <v>TOMMY PERRY</v>
      </c>
      <c r="D205" s="9" t="str">
        <f>VLOOKUP($A205,'State and cust type'!$A$1:$C$1038,2,FALSE)</f>
        <v>New York</v>
      </c>
      <c r="E205" s="9" t="str">
        <f>VLOOKUP($A205,'State and cust type'!$A$1:$C$1038,3,FALSE)</f>
        <v>Corporate</v>
      </c>
      <c r="F205" s="9" t="str">
        <f>VLOOKUP($A205,'Account, order priority and cat'!$A$1:$D$1038,2,FALSE)</f>
        <v>ROY COOK</v>
      </c>
      <c r="G205" s="9" t="str">
        <f>VLOOKUP($A205,'Account, order priority and cat'!$A$1:$D$1038,3,FALSE)</f>
        <v>Not Specified</v>
      </c>
      <c r="H205" s="9" t="str">
        <f>VLOOKUP($A205,'Account, order priority and cat'!$A$1:$D$1038,4,FALSE)</f>
        <v>Office Supplies</v>
      </c>
      <c r="I205" s="14" t="str">
        <f>VLOOKUP($A205,'Cost and price details'!$A$1:$F$1038,Table!I$1,FALSE)</f>
        <v>Wrap Bag</v>
      </c>
      <c r="J205" s="14" t="str">
        <f>VLOOKUP($A205,'Cost and price details'!$A$1:$F$1038,Table!J$1,FALSE)</f>
        <v>Express Air</v>
      </c>
      <c r="K205" s="14">
        <f>VLOOKUP($A205,'Cost and price details'!$A$1:$F$1038,Table!K$1,FALSE)</f>
        <v>41495</v>
      </c>
      <c r="L205" s="14">
        <f>VLOOKUP($A205,'Cost and price details'!$A$1:$F$1038,Table!L$1,FALSE)</f>
        <v>1.6830000000000003</v>
      </c>
      <c r="M205" s="14">
        <f>VLOOKUP($A205,'Cost and price details'!$A$1:$F$1038,Table!M$1,FALSE)</f>
        <v>3.0579999999999998</v>
      </c>
      <c r="N205" s="16">
        <f t="shared" si="15"/>
        <v>0.81699346405228723</v>
      </c>
      <c r="O205" s="16">
        <f>LOOKUP(M205,'Tax and discount slab'!$J$4:$K$14)</f>
        <v>0.05</v>
      </c>
      <c r="P205" s="9">
        <f t="shared" si="16"/>
        <v>3.2109000000000001</v>
      </c>
      <c r="Q205" s="9">
        <f>VLOOKUP(A205,'QTY &amp; shipping cost'!$A$1:$C$1038,2,FALSE)</f>
        <v>42</v>
      </c>
      <c r="R205" s="9">
        <f t="shared" si="17"/>
        <v>134.8578</v>
      </c>
      <c r="S205" s="16">
        <f>LOOKUP(M205,'Tax and discount slab'!$M$4:$N$14)</f>
        <v>0.02</v>
      </c>
      <c r="T205" s="9">
        <f t="shared" si="18"/>
        <v>2.6971560000000001</v>
      </c>
      <c r="U205" s="9">
        <f>VLOOKUP(A205,'QTY &amp; shipping cost'!$A$1:$C$1038,3,FALSE)</f>
        <v>1.3900000000000001</v>
      </c>
      <c r="V205" s="9">
        <f t="shared" si="19"/>
        <v>133.55064399999998</v>
      </c>
    </row>
    <row r="206" spans="1:22" x14ac:dyDescent="0.3">
      <c r="A206" s="9" t="s">
        <v>396</v>
      </c>
      <c r="B206" s="8">
        <f>VLOOKUP($A206,'Order date customer name'!$A$1:$C$1038,2,FALSE)</f>
        <v>41490</v>
      </c>
      <c r="C206" s="8" t="str">
        <f>VLOOKUP($A206,'Order date customer name'!$A$1:$C$1038,3,FALSE)</f>
        <v>ALVIN WEST</v>
      </c>
      <c r="D206" s="9" t="str">
        <f>VLOOKUP($A206,'State and cust type'!$A$1:$C$1038,2,FALSE)</f>
        <v>Illinois</v>
      </c>
      <c r="E206" s="9" t="str">
        <f>VLOOKUP($A206,'State and cust type'!$A$1:$C$1038,3,FALSE)</f>
        <v>Home Office</v>
      </c>
      <c r="F206" s="9" t="str">
        <f>VLOOKUP($A206,'Account, order priority and cat'!$A$1:$D$1038,2,FALSE)</f>
        <v>COREY MILLS</v>
      </c>
      <c r="G206" s="9" t="str">
        <f>VLOOKUP($A206,'Account, order priority and cat'!$A$1:$D$1038,3,FALSE)</f>
        <v>Critical</v>
      </c>
      <c r="H206" s="9" t="str">
        <f>VLOOKUP($A206,'Account, order priority and cat'!$A$1:$D$1038,4,FALSE)</f>
        <v>Office Supplies</v>
      </c>
      <c r="I206" s="14" t="str">
        <f>VLOOKUP($A206,'Cost and price details'!$A$1:$F$1038,Table!I$1,FALSE)</f>
        <v>Small Box</v>
      </c>
      <c r="J206" s="14" t="str">
        <f>VLOOKUP($A206,'Cost and price details'!$A$1:$F$1038,Table!J$1,FALSE)</f>
        <v>Regular Air</v>
      </c>
      <c r="K206" s="14">
        <f>VLOOKUP($A206,'Cost and price details'!$A$1:$F$1038,Table!K$1,FALSE)</f>
        <v>41499</v>
      </c>
      <c r="L206" s="14">
        <f>VLOOKUP($A206,'Cost and price details'!$A$1:$F$1038,Table!L$1,FALSE)</f>
        <v>2.4859999999999998</v>
      </c>
      <c r="M206" s="14">
        <f>VLOOKUP($A206,'Cost and price details'!$A$1:$F$1038,Table!M$1,FALSE)</f>
        <v>3.9380000000000006</v>
      </c>
      <c r="N206" s="16">
        <f t="shared" si="15"/>
        <v>0.58407079646017734</v>
      </c>
      <c r="O206" s="16">
        <f>LOOKUP(M206,'Tax and discount slab'!$J$4:$K$14)</f>
        <v>0.05</v>
      </c>
      <c r="P206" s="9">
        <f t="shared" si="16"/>
        <v>4.1349000000000009</v>
      </c>
      <c r="Q206" s="9">
        <f>VLOOKUP(A206,'QTY &amp; shipping cost'!$A$1:$C$1038,2,FALSE)</f>
        <v>48</v>
      </c>
      <c r="R206" s="9">
        <f t="shared" si="17"/>
        <v>198.47520000000003</v>
      </c>
      <c r="S206" s="16">
        <f>LOOKUP(M206,'Tax and discount slab'!$M$4:$N$14)</f>
        <v>0.02</v>
      </c>
      <c r="T206" s="9">
        <f t="shared" si="18"/>
        <v>3.9695040000000006</v>
      </c>
      <c r="U206" s="9">
        <f>VLOOKUP(A206,'QTY &amp; shipping cost'!$A$1:$C$1038,3,FALSE)</f>
        <v>5.52</v>
      </c>
      <c r="V206" s="9">
        <f t="shared" si="19"/>
        <v>200.02569600000004</v>
      </c>
    </row>
    <row r="207" spans="1:22" x14ac:dyDescent="0.3">
      <c r="A207" s="9" t="s">
        <v>398</v>
      </c>
      <c r="B207" s="8">
        <f>VLOOKUP($A207,'Order date customer name'!$A$1:$C$1038,2,FALSE)</f>
        <v>41491</v>
      </c>
      <c r="C207" s="8" t="str">
        <f>VLOOKUP($A207,'Order date customer name'!$A$1:$C$1038,3,FALSE)</f>
        <v>WARREN KELLY</v>
      </c>
      <c r="D207" s="9" t="str">
        <f>VLOOKUP($A207,'State and cust type'!$A$1:$C$1038,2,FALSE)</f>
        <v>Illinois</v>
      </c>
      <c r="E207" s="9" t="str">
        <f>VLOOKUP($A207,'State and cust type'!$A$1:$C$1038,3,FALSE)</f>
        <v>Home Office</v>
      </c>
      <c r="F207" s="9" t="str">
        <f>VLOOKUP($A207,'Account, order priority and cat'!$A$1:$D$1038,2,FALSE)</f>
        <v>COREY MILLS</v>
      </c>
      <c r="G207" s="9" t="str">
        <f>VLOOKUP($A207,'Account, order priority and cat'!$A$1:$D$1038,3,FALSE)</f>
        <v>High</v>
      </c>
      <c r="H207" s="9" t="str">
        <f>VLOOKUP($A207,'Account, order priority and cat'!$A$1:$D$1038,4,FALSE)</f>
        <v>Office Supplies</v>
      </c>
      <c r="I207" s="14" t="str">
        <f>VLOOKUP($A207,'Cost and price details'!$A$1:$F$1038,Table!I$1,FALSE)</f>
        <v>Small Pack</v>
      </c>
      <c r="J207" s="14" t="str">
        <f>VLOOKUP($A207,'Cost and price details'!$A$1:$F$1038,Table!J$1,FALSE)</f>
        <v>Regular Air</v>
      </c>
      <c r="K207" s="14">
        <f>VLOOKUP($A207,'Cost and price details'!$A$1:$F$1038,Table!K$1,FALSE)</f>
        <v>41500</v>
      </c>
      <c r="L207" s="14">
        <f>VLOOKUP($A207,'Cost and price details'!$A$1:$F$1038,Table!L$1,FALSE)</f>
        <v>1.6060000000000001</v>
      </c>
      <c r="M207" s="14">
        <f>VLOOKUP($A207,'Cost and price details'!$A$1:$F$1038,Table!M$1,FALSE)</f>
        <v>3.927</v>
      </c>
      <c r="N207" s="16">
        <f t="shared" si="15"/>
        <v>1.4452054794520546</v>
      </c>
      <c r="O207" s="16">
        <f>LOOKUP(M207,'Tax and discount slab'!$J$4:$K$14)</f>
        <v>0.05</v>
      </c>
      <c r="P207" s="9">
        <f t="shared" si="16"/>
        <v>4.1233500000000003</v>
      </c>
      <c r="Q207" s="9">
        <f>VLOOKUP(A207,'QTY &amp; shipping cost'!$A$1:$C$1038,2,FALSE)</f>
        <v>25</v>
      </c>
      <c r="R207" s="9">
        <f t="shared" si="17"/>
        <v>103.08375000000001</v>
      </c>
      <c r="S207" s="16">
        <f>LOOKUP(M207,'Tax and discount slab'!$M$4:$N$14)</f>
        <v>0.02</v>
      </c>
      <c r="T207" s="9">
        <f t="shared" si="18"/>
        <v>2.0616750000000001</v>
      </c>
      <c r="U207" s="9">
        <f>VLOOKUP(A207,'QTY &amp; shipping cost'!$A$1:$C$1038,3,FALSE)</f>
        <v>4.22</v>
      </c>
      <c r="V207" s="9">
        <f t="shared" si="19"/>
        <v>105.24207500000001</v>
      </c>
    </row>
    <row r="208" spans="1:22" x14ac:dyDescent="0.3">
      <c r="A208" s="9" t="s">
        <v>400</v>
      </c>
      <c r="B208" s="8">
        <f>VLOOKUP($A208,'Order date customer name'!$A$1:$C$1038,2,FALSE)</f>
        <v>41492</v>
      </c>
      <c r="C208" s="8" t="str">
        <f>VLOOKUP($A208,'Order date customer name'!$A$1:$C$1038,3,FALSE)</f>
        <v>CLYDE GUTIERREZ</v>
      </c>
      <c r="D208" s="9" t="str">
        <f>VLOOKUP($A208,'State and cust type'!$A$1:$C$1038,2,FALSE)</f>
        <v>New York</v>
      </c>
      <c r="E208" s="9" t="str">
        <f>VLOOKUP($A208,'State and cust type'!$A$1:$C$1038,3,FALSE)</f>
        <v>Home Office</v>
      </c>
      <c r="F208" s="9" t="str">
        <f>VLOOKUP($A208,'Account, order priority and cat'!$A$1:$D$1038,2,FALSE)</f>
        <v>GREG BLACK</v>
      </c>
      <c r="G208" s="9" t="str">
        <f>VLOOKUP($A208,'Account, order priority and cat'!$A$1:$D$1038,3,FALSE)</f>
        <v>Not Specified</v>
      </c>
      <c r="H208" s="9" t="str">
        <f>VLOOKUP($A208,'Account, order priority and cat'!$A$1:$D$1038,4,FALSE)</f>
        <v>Technology</v>
      </c>
      <c r="I208" s="14" t="str">
        <f>VLOOKUP($A208,'Cost and price details'!$A$1:$F$1038,Table!I$1,FALSE)</f>
        <v>Small Box</v>
      </c>
      <c r="J208" s="14" t="str">
        <f>VLOOKUP($A208,'Cost and price details'!$A$1:$F$1038,Table!J$1,FALSE)</f>
        <v>Express Air</v>
      </c>
      <c r="K208" s="14">
        <f>VLOOKUP($A208,'Cost and price details'!$A$1:$F$1038,Table!K$1,FALSE)</f>
        <v>41500</v>
      </c>
      <c r="L208" s="14">
        <f>VLOOKUP($A208,'Cost and price details'!$A$1:$F$1038,Table!L$1,FALSE)</f>
        <v>7.1610000000000005</v>
      </c>
      <c r="M208" s="14">
        <f>VLOOKUP($A208,'Cost and price details'!$A$1:$F$1038,Table!M$1,FALSE)</f>
        <v>34.078000000000003</v>
      </c>
      <c r="N208" s="16">
        <f t="shared" si="15"/>
        <v>3.7588325652841781</v>
      </c>
      <c r="O208" s="16">
        <f>LOOKUP(M208,'Tax and discount slab'!$J$4:$K$14)</f>
        <v>0.2</v>
      </c>
      <c r="P208" s="9">
        <f t="shared" si="16"/>
        <v>40.893599999999999</v>
      </c>
      <c r="Q208" s="9">
        <f>VLOOKUP(A208,'QTY &amp; shipping cost'!$A$1:$C$1038,2,FALSE)</f>
        <v>46</v>
      </c>
      <c r="R208" s="9">
        <f t="shared" si="17"/>
        <v>1881.1055999999999</v>
      </c>
      <c r="S208" s="16">
        <f>LOOKUP(M208,'Tax and discount slab'!$M$4:$N$14)</f>
        <v>0.17</v>
      </c>
      <c r="T208" s="9">
        <f t="shared" si="18"/>
        <v>319.78795200000002</v>
      </c>
      <c r="U208" s="9">
        <f>VLOOKUP(A208,'QTY &amp; shipping cost'!$A$1:$C$1038,3,FALSE)</f>
        <v>6.55</v>
      </c>
      <c r="V208" s="9">
        <f t="shared" si="19"/>
        <v>1567.8676479999997</v>
      </c>
    </row>
    <row r="209" spans="1:22" x14ac:dyDescent="0.3">
      <c r="A209" s="9" t="s">
        <v>402</v>
      </c>
      <c r="B209" s="8">
        <f>VLOOKUP($A209,'Order date customer name'!$A$1:$C$1038,2,FALSE)</f>
        <v>41493</v>
      </c>
      <c r="C209" s="8" t="str">
        <f>VLOOKUP($A209,'Order date customer name'!$A$1:$C$1038,3,FALSE)</f>
        <v>AARON FORD</v>
      </c>
      <c r="D209" s="9" t="str">
        <f>VLOOKUP($A209,'State and cust type'!$A$1:$C$1038,2,FALSE)</f>
        <v>New York</v>
      </c>
      <c r="E209" s="9" t="str">
        <f>VLOOKUP($A209,'State and cust type'!$A$1:$C$1038,3,FALSE)</f>
        <v>Home Office</v>
      </c>
      <c r="F209" s="9" t="str">
        <f>VLOOKUP($A209,'Account, order priority and cat'!$A$1:$D$1038,2,FALSE)</f>
        <v>ROY COOK</v>
      </c>
      <c r="G209" s="9" t="str">
        <f>VLOOKUP($A209,'Account, order priority and cat'!$A$1:$D$1038,3,FALSE)</f>
        <v>Not Specified</v>
      </c>
      <c r="H209" s="9" t="str">
        <f>VLOOKUP($A209,'Account, order priority and cat'!$A$1:$D$1038,4,FALSE)</f>
        <v>Office Supplies</v>
      </c>
      <c r="I209" s="14" t="str">
        <f>VLOOKUP($A209,'Cost and price details'!$A$1:$F$1038,Table!I$1,FALSE)</f>
        <v>Small Box</v>
      </c>
      <c r="J209" s="14" t="str">
        <f>VLOOKUP($A209,'Cost and price details'!$A$1:$F$1038,Table!J$1,FALSE)</f>
        <v>Regular Air</v>
      </c>
      <c r="K209" s="14">
        <f>VLOOKUP($A209,'Cost and price details'!$A$1:$F$1038,Table!K$1,FALSE)</f>
        <v>41501</v>
      </c>
      <c r="L209" s="14">
        <f>VLOOKUP($A209,'Cost and price details'!$A$1:$F$1038,Table!L$1,FALSE)</f>
        <v>20.218</v>
      </c>
      <c r="M209" s="14">
        <f>VLOOKUP($A209,'Cost and price details'!$A$1:$F$1038,Table!M$1,FALSE)</f>
        <v>32.087000000000003</v>
      </c>
      <c r="N209" s="16">
        <f t="shared" si="15"/>
        <v>0.58705114254624613</v>
      </c>
      <c r="O209" s="16">
        <f>LOOKUP(M209,'Tax and discount slab'!$J$4:$K$14)</f>
        <v>0.2</v>
      </c>
      <c r="P209" s="9">
        <f t="shared" si="16"/>
        <v>38.504400000000004</v>
      </c>
      <c r="Q209" s="9">
        <f>VLOOKUP(A209,'QTY &amp; shipping cost'!$A$1:$C$1038,2,FALSE)</f>
        <v>10</v>
      </c>
      <c r="R209" s="9">
        <f t="shared" si="17"/>
        <v>385.04400000000004</v>
      </c>
      <c r="S209" s="16">
        <f>LOOKUP(M209,'Tax and discount slab'!$M$4:$N$14)</f>
        <v>0.17</v>
      </c>
      <c r="T209" s="9">
        <f t="shared" si="18"/>
        <v>65.457480000000018</v>
      </c>
      <c r="U209" s="9">
        <f>VLOOKUP(A209,'QTY &amp; shipping cost'!$A$1:$C$1038,3,FALSE)</f>
        <v>6.3199999999999994</v>
      </c>
      <c r="V209" s="9">
        <f t="shared" si="19"/>
        <v>325.90652</v>
      </c>
    </row>
    <row r="210" spans="1:22" x14ac:dyDescent="0.3">
      <c r="A210" s="9" t="s">
        <v>404</v>
      </c>
      <c r="B210" s="8">
        <f>VLOOKUP($A210,'Order date customer name'!$A$1:$C$1038,2,FALSE)</f>
        <v>41493</v>
      </c>
      <c r="C210" s="8" t="str">
        <f>VLOOKUP($A210,'Order date customer name'!$A$1:$C$1038,3,FALSE)</f>
        <v>DARRELL HUNTER</v>
      </c>
      <c r="D210" s="9" t="str">
        <f>VLOOKUP($A210,'State and cust type'!$A$1:$C$1038,2,FALSE)</f>
        <v>Illinois</v>
      </c>
      <c r="E210" s="9" t="str">
        <f>VLOOKUP($A210,'State and cust type'!$A$1:$C$1038,3,FALSE)</f>
        <v>Small Business</v>
      </c>
      <c r="F210" s="9" t="str">
        <f>VLOOKUP($A210,'Account, order priority and cat'!$A$1:$D$1038,2,FALSE)</f>
        <v>COREY MILLS</v>
      </c>
      <c r="G210" s="9" t="str">
        <f>VLOOKUP($A210,'Account, order priority and cat'!$A$1:$D$1038,3,FALSE)</f>
        <v>Low</v>
      </c>
      <c r="H210" s="9" t="str">
        <f>VLOOKUP($A210,'Account, order priority and cat'!$A$1:$D$1038,4,FALSE)</f>
        <v>Technology</v>
      </c>
      <c r="I210" s="14" t="str">
        <f>VLOOKUP($A210,'Cost and price details'!$A$1:$F$1038,Table!I$1,FALSE)</f>
        <v>Large Box</v>
      </c>
      <c r="J210" s="14" t="str">
        <f>VLOOKUP($A210,'Cost and price details'!$A$1:$F$1038,Table!J$1,FALSE)</f>
        <v>Regular Air</v>
      </c>
      <c r="K210" s="14">
        <f>VLOOKUP($A210,'Cost and price details'!$A$1:$F$1038,Table!K$1,FALSE)</f>
        <v>41504</v>
      </c>
      <c r="L210" s="14">
        <f>VLOOKUP($A210,'Cost and price details'!$A$1:$F$1038,Table!L$1,FALSE)</f>
        <v>237.60000000000002</v>
      </c>
      <c r="M210" s="14">
        <f>VLOOKUP($A210,'Cost and price details'!$A$1:$F$1038,Table!M$1,FALSE)</f>
        <v>494.98900000000003</v>
      </c>
      <c r="N210" s="16">
        <f t="shared" si="15"/>
        <v>1.0832870370370369</v>
      </c>
      <c r="O210" s="16">
        <f>LOOKUP(M210,'Tax and discount slab'!$J$4:$K$14)</f>
        <v>0.32000000000000006</v>
      </c>
      <c r="P210" s="9">
        <f t="shared" si="16"/>
        <v>653.38548000000003</v>
      </c>
      <c r="Q210" s="9">
        <f>VLOOKUP(A210,'QTY &amp; shipping cost'!$A$1:$C$1038,2,FALSE)</f>
        <v>42</v>
      </c>
      <c r="R210" s="9">
        <f t="shared" si="17"/>
        <v>27442.190160000002</v>
      </c>
      <c r="S210" s="16">
        <f>LOOKUP(M210,'Tax and discount slab'!$M$4:$N$14)</f>
        <v>0.47</v>
      </c>
      <c r="T210" s="9">
        <f t="shared" si="18"/>
        <v>12897.829375200001</v>
      </c>
      <c r="U210" s="9">
        <f>VLOOKUP(A210,'QTY &amp; shipping cost'!$A$1:$C$1038,3,FALSE)</f>
        <v>24.54</v>
      </c>
      <c r="V210" s="9">
        <f t="shared" si="19"/>
        <v>14568.900784800002</v>
      </c>
    </row>
    <row r="211" spans="1:22" x14ac:dyDescent="0.3">
      <c r="A211" s="9" t="s">
        <v>406</v>
      </c>
      <c r="B211" s="8">
        <f>VLOOKUP($A211,'Order date customer name'!$A$1:$C$1038,2,FALSE)</f>
        <v>41493</v>
      </c>
      <c r="C211" s="8" t="str">
        <f>VLOOKUP($A211,'Order date customer name'!$A$1:$C$1038,3,FALSE)</f>
        <v>THOMAS CUNNINGHAM</v>
      </c>
      <c r="D211" s="9" t="str">
        <f>VLOOKUP($A211,'State and cust type'!$A$1:$C$1038,2,FALSE)</f>
        <v>New York</v>
      </c>
      <c r="E211" s="9" t="str">
        <f>VLOOKUP($A211,'State and cust type'!$A$1:$C$1038,3,FALSE)</f>
        <v>Corporate</v>
      </c>
      <c r="F211" s="9" t="str">
        <f>VLOOKUP($A211,'Account, order priority and cat'!$A$1:$D$1038,2,FALSE)</f>
        <v>VINCENT JORDAN</v>
      </c>
      <c r="G211" s="9" t="str">
        <f>VLOOKUP($A211,'Account, order priority and cat'!$A$1:$D$1038,3,FALSE)</f>
        <v>Low</v>
      </c>
      <c r="H211" s="9" t="str">
        <f>VLOOKUP($A211,'Account, order priority and cat'!$A$1:$D$1038,4,FALSE)</f>
        <v>Technology</v>
      </c>
      <c r="I211" s="14" t="str">
        <f>VLOOKUP($A211,'Cost and price details'!$A$1:$F$1038,Table!I$1,FALSE)</f>
        <v>Jumbo Drum</v>
      </c>
      <c r="J211" s="14" t="str">
        <f>VLOOKUP($A211,'Cost and price details'!$A$1:$F$1038,Table!J$1,FALSE)</f>
        <v>Delivery Truck</v>
      </c>
      <c r="K211" s="14">
        <f>VLOOKUP($A211,'Cost and price details'!$A$1:$F$1038,Table!K$1,FALSE)</f>
        <v>41507</v>
      </c>
      <c r="L211" s="14">
        <f>VLOOKUP($A211,'Cost and price details'!$A$1:$F$1038,Table!L$1,FALSE)</f>
        <v>82.5</v>
      </c>
      <c r="M211" s="14">
        <f>VLOOKUP($A211,'Cost and price details'!$A$1:$F$1038,Table!M$1,FALSE)</f>
        <v>133.06700000000001</v>
      </c>
      <c r="N211" s="16">
        <f t="shared" si="15"/>
        <v>0.61293333333333344</v>
      </c>
      <c r="O211" s="16">
        <f>LOOKUP(M211,'Tax and discount slab'!$J$4:$K$14)</f>
        <v>0.32000000000000006</v>
      </c>
      <c r="P211" s="9">
        <f t="shared" si="16"/>
        <v>175.64844000000002</v>
      </c>
      <c r="Q211" s="9">
        <f>VLOOKUP(A211,'QTY &amp; shipping cost'!$A$1:$C$1038,2,FALSE)</f>
        <v>37</v>
      </c>
      <c r="R211" s="9">
        <f t="shared" si="17"/>
        <v>6498.9922800000004</v>
      </c>
      <c r="S211" s="16">
        <f>LOOKUP(M211,'Tax and discount slab'!$M$4:$N$14)</f>
        <v>0.47</v>
      </c>
      <c r="T211" s="9">
        <f t="shared" si="18"/>
        <v>3054.5263715999999</v>
      </c>
      <c r="U211" s="9">
        <f>VLOOKUP(A211,'QTY &amp; shipping cost'!$A$1:$C$1038,3,FALSE)</f>
        <v>26.35</v>
      </c>
      <c r="V211" s="9">
        <f t="shared" si="19"/>
        <v>3470.8159084000004</v>
      </c>
    </row>
    <row r="212" spans="1:22" x14ac:dyDescent="0.3">
      <c r="A212" s="9" t="s">
        <v>408</v>
      </c>
      <c r="B212" s="8">
        <f>VLOOKUP($A212,'Order date customer name'!$A$1:$C$1038,2,FALSE)</f>
        <v>41494</v>
      </c>
      <c r="C212" s="8" t="str">
        <f>VLOOKUP($A212,'Order date customer name'!$A$1:$C$1038,3,FALSE)</f>
        <v>HAROLD JOHNSON</v>
      </c>
      <c r="D212" s="9" t="str">
        <f>VLOOKUP($A212,'State and cust type'!$A$1:$C$1038,2,FALSE)</f>
        <v>Illinois</v>
      </c>
      <c r="E212" s="9" t="str">
        <f>VLOOKUP($A212,'State and cust type'!$A$1:$C$1038,3,FALSE)</f>
        <v>Consumer</v>
      </c>
      <c r="F212" s="9" t="str">
        <f>VLOOKUP($A212,'Account, order priority and cat'!$A$1:$D$1038,2,FALSE)</f>
        <v>MANUEL BARNES</v>
      </c>
      <c r="G212" s="9" t="str">
        <f>VLOOKUP($A212,'Account, order priority and cat'!$A$1:$D$1038,3,FALSE)</f>
        <v>High</v>
      </c>
      <c r="H212" s="9" t="str">
        <f>VLOOKUP($A212,'Account, order priority and cat'!$A$1:$D$1038,4,FALSE)</f>
        <v>Office Supplies</v>
      </c>
      <c r="I212" s="14" t="str">
        <f>VLOOKUP($A212,'Cost and price details'!$A$1:$F$1038,Table!I$1,FALSE)</f>
        <v>Small Box</v>
      </c>
      <c r="J212" s="14" t="str">
        <f>VLOOKUP($A212,'Cost and price details'!$A$1:$F$1038,Table!J$1,FALSE)</f>
        <v>Regular Air</v>
      </c>
      <c r="K212" s="14">
        <f>VLOOKUP($A212,'Cost and price details'!$A$1:$F$1038,Table!K$1,FALSE)</f>
        <v>41503</v>
      </c>
      <c r="L212" s="14">
        <f>VLOOKUP($A212,'Cost and price details'!$A$1:$F$1038,Table!L$1,FALSE)</f>
        <v>3.8500000000000005</v>
      </c>
      <c r="M212" s="14">
        <f>VLOOKUP($A212,'Cost and price details'!$A$1:$F$1038,Table!M$1,FALSE)</f>
        <v>6.3140000000000009</v>
      </c>
      <c r="N212" s="16">
        <f t="shared" si="15"/>
        <v>0.64</v>
      </c>
      <c r="O212" s="16">
        <f>LOOKUP(M212,'Tax and discount slab'!$J$4:$K$14)</f>
        <v>0.05</v>
      </c>
      <c r="P212" s="9">
        <f t="shared" si="16"/>
        <v>6.6297000000000015</v>
      </c>
      <c r="Q212" s="9">
        <f>VLOOKUP(A212,'QTY &amp; shipping cost'!$A$1:$C$1038,2,FALSE)</f>
        <v>52</v>
      </c>
      <c r="R212" s="9">
        <f t="shared" si="17"/>
        <v>344.7444000000001</v>
      </c>
      <c r="S212" s="16">
        <f>LOOKUP(M212,'Tax and discount slab'!$M$4:$N$14)</f>
        <v>0.02</v>
      </c>
      <c r="T212" s="9">
        <f t="shared" si="18"/>
        <v>6.8948880000000017</v>
      </c>
      <c r="U212" s="9">
        <f>VLOOKUP(A212,'QTY &amp; shipping cost'!$A$1:$C$1038,3,FALSE)</f>
        <v>5.0599999999999996</v>
      </c>
      <c r="V212" s="9">
        <f t="shared" si="19"/>
        <v>342.90951200000012</v>
      </c>
    </row>
    <row r="213" spans="1:22" x14ac:dyDescent="0.3">
      <c r="A213" s="9" t="s">
        <v>410</v>
      </c>
      <c r="B213" s="8">
        <f>VLOOKUP($A213,'Order date customer name'!$A$1:$C$1038,2,FALSE)</f>
        <v>41495</v>
      </c>
      <c r="C213" s="8" t="str">
        <f>VLOOKUP($A213,'Order date customer name'!$A$1:$C$1038,3,FALSE)</f>
        <v>RYAN JENKINS</v>
      </c>
      <c r="D213" s="9" t="str">
        <f>VLOOKUP($A213,'State and cust type'!$A$1:$C$1038,2,FALSE)</f>
        <v>Illinois</v>
      </c>
      <c r="E213" s="9" t="str">
        <f>VLOOKUP($A213,'State and cust type'!$A$1:$C$1038,3,FALSE)</f>
        <v>Corporate</v>
      </c>
      <c r="F213" s="9" t="str">
        <f>VLOOKUP($A213,'Account, order priority and cat'!$A$1:$D$1038,2,FALSE)</f>
        <v>COREY MILLS</v>
      </c>
      <c r="G213" s="9" t="str">
        <f>VLOOKUP($A213,'Account, order priority and cat'!$A$1:$D$1038,3,FALSE)</f>
        <v>Low</v>
      </c>
      <c r="H213" s="9" t="str">
        <f>VLOOKUP($A213,'Account, order priority and cat'!$A$1:$D$1038,4,FALSE)</f>
        <v>Office Supplies</v>
      </c>
      <c r="I213" s="14" t="str">
        <f>VLOOKUP($A213,'Cost and price details'!$A$1:$F$1038,Table!I$1,FALSE)</f>
        <v>Wrap Bag</v>
      </c>
      <c r="J213" s="14" t="str">
        <f>VLOOKUP($A213,'Cost and price details'!$A$1:$F$1038,Table!J$1,FALSE)</f>
        <v>Regular Air</v>
      </c>
      <c r="K213" s="14">
        <f>VLOOKUP($A213,'Cost and price details'!$A$1:$F$1038,Table!K$1,FALSE)</f>
        <v>41504</v>
      </c>
      <c r="L213" s="14">
        <f>VLOOKUP($A213,'Cost and price details'!$A$1:$F$1038,Table!L$1,FALSE)</f>
        <v>1.0230000000000001</v>
      </c>
      <c r="M213" s="14">
        <f>VLOOKUP($A213,'Cost and price details'!$A$1:$F$1038,Table!M$1,FALSE)</f>
        <v>1.6280000000000001</v>
      </c>
      <c r="N213" s="16">
        <f t="shared" si="15"/>
        <v>0.59139784946236551</v>
      </c>
      <c r="O213" s="16">
        <f>LOOKUP(M213,'Tax and discount slab'!$J$4:$K$14)</f>
        <v>0.05</v>
      </c>
      <c r="P213" s="9">
        <f t="shared" si="16"/>
        <v>1.7094000000000003</v>
      </c>
      <c r="Q213" s="9">
        <f>VLOOKUP(A213,'QTY &amp; shipping cost'!$A$1:$C$1038,2,FALSE)</f>
        <v>21</v>
      </c>
      <c r="R213" s="9">
        <f t="shared" si="17"/>
        <v>35.897400000000005</v>
      </c>
      <c r="S213" s="16">
        <f>LOOKUP(M213,'Tax and discount slab'!$M$4:$N$14)</f>
        <v>0.02</v>
      </c>
      <c r="T213" s="9">
        <f t="shared" si="18"/>
        <v>0.71794800000000014</v>
      </c>
      <c r="U213" s="9">
        <f>VLOOKUP(A213,'QTY &amp; shipping cost'!$A$1:$C$1038,3,FALSE)</f>
        <v>0.75</v>
      </c>
      <c r="V213" s="9">
        <f t="shared" si="19"/>
        <v>35.929452000000005</v>
      </c>
    </row>
    <row r="214" spans="1:22" x14ac:dyDescent="0.3">
      <c r="A214" s="9" t="s">
        <v>412</v>
      </c>
      <c r="B214" s="8">
        <f>VLOOKUP($A214,'Order date customer name'!$A$1:$C$1038,2,FALSE)</f>
        <v>41496</v>
      </c>
      <c r="C214" s="8" t="str">
        <f>VLOOKUP($A214,'Order date customer name'!$A$1:$C$1038,3,FALSE)</f>
        <v>NATHAN ARNOLD</v>
      </c>
      <c r="D214" s="9" t="str">
        <f>VLOOKUP($A214,'State and cust type'!$A$1:$C$1038,2,FALSE)</f>
        <v>New York</v>
      </c>
      <c r="E214" s="9" t="str">
        <f>VLOOKUP($A214,'State and cust type'!$A$1:$C$1038,3,FALSE)</f>
        <v>Small Business</v>
      </c>
      <c r="F214" s="9" t="str">
        <f>VLOOKUP($A214,'Account, order priority and cat'!$A$1:$D$1038,2,FALSE)</f>
        <v>VINCENT JORDAN</v>
      </c>
      <c r="G214" s="9" t="str">
        <f>VLOOKUP($A214,'Account, order priority and cat'!$A$1:$D$1038,3,FALSE)</f>
        <v>High</v>
      </c>
      <c r="H214" s="9" t="str">
        <f>VLOOKUP($A214,'Account, order priority and cat'!$A$1:$D$1038,4,FALSE)</f>
        <v>Office Supplies</v>
      </c>
      <c r="I214" s="14" t="str">
        <f>VLOOKUP($A214,'Cost and price details'!$A$1:$F$1038,Table!I$1,FALSE)</f>
        <v>Small Box</v>
      </c>
      <c r="J214" s="14" t="str">
        <f>VLOOKUP($A214,'Cost and price details'!$A$1:$F$1038,Table!J$1,FALSE)</f>
        <v>Express Air</v>
      </c>
      <c r="K214" s="14">
        <f>VLOOKUP($A214,'Cost and price details'!$A$1:$F$1038,Table!K$1,FALSE)</f>
        <v>41505</v>
      </c>
      <c r="L214" s="14">
        <f>VLOOKUP($A214,'Cost and price details'!$A$1:$F$1038,Table!L$1,FALSE)</f>
        <v>74.503000000000014</v>
      </c>
      <c r="M214" s="14">
        <f>VLOOKUP($A214,'Cost and price details'!$A$1:$F$1038,Table!M$1,FALSE)</f>
        <v>181.72</v>
      </c>
      <c r="N214" s="16">
        <f t="shared" si="15"/>
        <v>1.4390964122250105</v>
      </c>
      <c r="O214" s="16">
        <f>LOOKUP(M214,'Tax and discount slab'!$J$4:$K$14)</f>
        <v>0.32000000000000006</v>
      </c>
      <c r="P214" s="9">
        <f t="shared" si="16"/>
        <v>239.87040000000002</v>
      </c>
      <c r="Q214" s="9">
        <f>VLOOKUP(A214,'QTY &amp; shipping cost'!$A$1:$C$1038,2,FALSE)</f>
        <v>39</v>
      </c>
      <c r="R214" s="9">
        <f t="shared" si="17"/>
        <v>9354.9456000000009</v>
      </c>
      <c r="S214" s="16">
        <f>LOOKUP(M214,'Tax and discount slab'!$M$4:$N$14)</f>
        <v>0.47</v>
      </c>
      <c r="T214" s="9">
        <f t="shared" si="18"/>
        <v>4396.8244320000003</v>
      </c>
      <c r="U214" s="9">
        <f>VLOOKUP(A214,'QTY &amp; shipping cost'!$A$1:$C$1038,3,FALSE)</f>
        <v>20.04</v>
      </c>
      <c r="V214" s="9">
        <f t="shared" si="19"/>
        <v>4978.1611680000005</v>
      </c>
    </row>
    <row r="215" spans="1:22" x14ac:dyDescent="0.3">
      <c r="A215" s="9" t="s">
        <v>414</v>
      </c>
      <c r="B215" s="8">
        <f>VLOOKUP($A215,'Order date customer name'!$A$1:$C$1038,2,FALSE)</f>
        <v>41498</v>
      </c>
      <c r="C215" s="8" t="str">
        <f>VLOOKUP($A215,'Order date customer name'!$A$1:$C$1038,3,FALSE)</f>
        <v>TYLER ALVAREZ</v>
      </c>
      <c r="D215" s="9" t="str">
        <f>VLOOKUP($A215,'State and cust type'!$A$1:$C$1038,2,FALSE)</f>
        <v>New York</v>
      </c>
      <c r="E215" s="9" t="str">
        <f>VLOOKUP($A215,'State and cust type'!$A$1:$C$1038,3,FALSE)</f>
        <v>Corporate</v>
      </c>
      <c r="F215" s="9" t="str">
        <f>VLOOKUP($A215,'Account, order priority and cat'!$A$1:$D$1038,2,FALSE)</f>
        <v>BRYAN JENKINS</v>
      </c>
      <c r="G215" s="9" t="str">
        <f>VLOOKUP($A215,'Account, order priority and cat'!$A$1:$D$1038,3,FALSE)</f>
        <v>Low</v>
      </c>
      <c r="H215" s="9" t="str">
        <f>VLOOKUP($A215,'Account, order priority and cat'!$A$1:$D$1038,4,FALSE)</f>
        <v>Office Supplies</v>
      </c>
      <c r="I215" s="14" t="str">
        <f>VLOOKUP($A215,'Cost and price details'!$A$1:$F$1038,Table!I$1,FALSE)</f>
        <v>Small Box</v>
      </c>
      <c r="J215" s="14" t="str">
        <f>VLOOKUP($A215,'Cost and price details'!$A$1:$F$1038,Table!J$1,FALSE)</f>
        <v>Regular Air</v>
      </c>
      <c r="K215" s="14">
        <f>VLOOKUP($A215,'Cost and price details'!$A$1:$F$1038,Table!K$1,FALSE)</f>
        <v>41514</v>
      </c>
      <c r="L215" s="14">
        <f>VLOOKUP($A215,'Cost and price details'!$A$1:$F$1038,Table!L$1,FALSE)</f>
        <v>2.3980000000000006</v>
      </c>
      <c r="M215" s="14">
        <f>VLOOKUP($A215,'Cost and price details'!$A$1:$F$1038,Table!M$1,FALSE)</f>
        <v>3.8720000000000003</v>
      </c>
      <c r="N215" s="16">
        <f t="shared" si="15"/>
        <v>0.61467889908256856</v>
      </c>
      <c r="O215" s="16">
        <f>LOOKUP(M215,'Tax and discount slab'!$J$4:$K$14)</f>
        <v>0.05</v>
      </c>
      <c r="P215" s="9">
        <f t="shared" si="16"/>
        <v>4.0656000000000008</v>
      </c>
      <c r="Q215" s="9">
        <f>VLOOKUP(A215,'QTY &amp; shipping cost'!$A$1:$C$1038,2,FALSE)</f>
        <v>14</v>
      </c>
      <c r="R215" s="9">
        <f t="shared" si="17"/>
        <v>56.918400000000013</v>
      </c>
      <c r="S215" s="16">
        <f>LOOKUP(M215,'Tax and discount slab'!$M$4:$N$14)</f>
        <v>0.02</v>
      </c>
      <c r="T215" s="9">
        <f t="shared" si="18"/>
        <v>1.1383680000000003</v>
      </c>
      <c r="U215" s="9">
        <f>VLOOKUP(A215,'QTY &amp; shipping cost'!$A$1:$C$1038,3,FALSE)</f>
        <v>6.88</v>
      </c>
      <c r="V215" s="9">
        <f t="shared" si="19"/>
        <v>62.660032000000015</v>
      </c>
    </row>
    <row r="216" spans="1:22" x14ac:dyDescent="0.3">
      <c r="A216" s="9" t="s">
        <v>415</v>
      </c>
      <c r="B216" s="8">
        <f>VLOOKUP($A216,'Order date customer name'!$A$1:$C$1038,2,FALSE)</f>
        <v>41499</v>
      </c>
      <c r="C216" s="8" t="str">
        <f>VLOOKUP($A216,'Order date customer name'!$A$1:$C$1038,3,FALSE)</f>
        <v>THOMAS CUNNINGHAM</v>
      </c>
      <c r="D216" s="9" t="str">
        <f>VLOOKUP($A216,'State and cust type'!$A$1:$C$1038,2,FALSE)</f>
        <v>New York</v>
      </c>
      <c r="E216" s="9" t="str">
        <f>VLOOKUP($A216,'State and cust type'!$A$1:$C$1038,3,FALSE)</f>
        <v>Corporate</v>
      </c>
      <c r="F216" s="9" t="str">
        <f>VLOOKUP($A216,'Account, order priority and cat'!$A$1:$D$1038,2,FALSE)</f>
        <v>VINCENT JORDAN</v>
      </c>
      <c r="G216" s="9" t="str">
        <f>VLOOKUP($A216,'Account, order priority and cat'!$A$1:$D$1038,3,FALSE)</f>
        <v>High</v>
      </c>
      <c r="H216" s="9" t="str">
        <f>VLOOKUP($A216,'Account, order priority and cat'!$A$1:$D$1038,4,FALSE)</f>
        <v>Office Supplies</v>
      </c>
      <c r="I216" s="14" t="str">
        <f>VLOOKUP($A216,'Cost and price details'!$A$1:$F$1038,Table!I$1,FALSE)</f>
        <v>Wrap Bag</v>
      </c>
      <c r="J216" s="14" t="str">
        <f>VLOOKUP($A216,'Cost and price details'!$A$1:$F$1038,Table!J$1,FALSE)</f>
        <v>Express Air</v>
      </c>
      <c r="K216" s="14">
        <f>VLOOKUP($A216,'Cost and price details'!$A$1:$F$1038,Table!K$1,FALSE)</f>
        <v>41507</v>
      </c>
      <c r="L216" s="14">
        <f>VLOOKUP($A216,'Cost and price details'!$A$1:$F$1038,Table!L$1,FALSE)</f>
        <v>1.4410000000000003</v>
      </c>
      <c r="M216" s="14">
        <f>VLOOKUP($A216,'Cost and price details'!$A$1:$F$1038,Table!M$1,FALSE)</f>
        <v>3.1240000000000001</v>
      </c>
      <c r="N216" s="16">
        <f t="shared" si="15"/>
        <v>1.1679389312977095</v>
      </c>
      <c r="O216" s="16">
        <f>LOOKUP(M216,'Tax and discount slab'!$J$4:$K$14)</f>
        <v>0.05</v>
      </c>
      <c r="P216" s="9">
        <f t="shared" si="16"/>
        <v>3.2802000000000002</v>
      </c>
      <c r="Q216" s="9">
        <f>VLOOKUP(A216,'QTY &amp; shipping cost'!$A$1:$C$1038,2,FALSE)</f>
        <v>15</v>
      </c>
      <c r="R216" s="9">
        <f t="shared" si="17"/>
        <v>49.203000000000003</v>
      </c>
      <c r="S216" s="16">
        <f>LOOKUP(M216,'Tax and discount slab'!$M$4:$N$14)</f>
        <v>0.02</v>
      </c>
      <c r="T216" s="9">
        <f t="shared" si="18"/>
        <v>0.98406000000000005</v>
      </c>
      <c r="U216" s="9">
        <f>VLOOKUP(A216,'QTY &amp; shipping cost'!$A$1:$C$1038,3,FALSE)</f>
        <v>0.98000000000000009</v>
      </c>
      <c r="V216" s="9">
        <f t="shared" si="19"/>
        <v>49.19894</v>
      </c>
    </row>
    <row r="217" spans="1:22" x14ac:dyDescent="0.3">
      <c r="A217" s="9" t="s">
        <v>416</v>
      </c>
      <c r="B217" s="8">
        <f>VLOOKUP($A217,'Order date customer name'!$A$1:$C$1038,2,FALSE)</f>
        <v>41501</v>
      </c>
      <c r="C217" s="8" t="str">
        <f>VLOOKUP($A217,'Order date customer name'!$A$1:$C$1038,3,FALSE)</f>
        <v>JESSIE MENDOZA</v>
      </c>
      <c r="D217" s="9" t="str">
        <f>VLOOKUP($A217,'State and cust type'!$A$1:$C$1038,2,FALSE)</f>
        <v>New York</v>
      </c>
      <c r="E217" s="9" t="str">
        <f>VLOOKUP($A217,'State and cust type'!$A$1:$C$1038,3,FALSE)</f>
        <v>Corporate</v>
      </c>
      <c r="F217" s="9" t="str">
        <f>VLOOKUP($A217,'Account, order priority and cat'!$A$1:$D$1038,2,FALSE)</f>
        <v>GREG BLACK</v>
      </c>
      <c r="G217" s="9" t="str">
        <f>VLOOKUP($A217,'Account, order priority and cat'!$A$1:$D$1038,3,FALSE)</f>
        <v>Not Specified</v>
      </c>
      <c r="H217" s="9" t="str">
        <f>VLOOKUP($A217,'Account, order priority and cat'!$A$1:$D$1038,4,FALSE)</f>
        <v>Office Supplies</v>
      </c>
      <c r="I217" s="14" t="str">
        <f>VLOOKUP($A217,'Cost and price details'!$A$1:$F$1038,Table!I$1,FALSE)</f>
        <v>Wrap Bag</v>
      </c>
      <c r="J217" s="14" t="str">
        <f>VLOOKUP($A217,'Cost and price details'!$A$1:$F$1038,Table!J$1,FALSE)</f>
        <v>Regular Air</v>
      </c>
      <c r="K217" s="14">
        <f>VLOOKUP($A217,'Cost and price details'!$A$1:$F$1038,Table!K$1,FALSE)</f>
        <v>41508</v>
      </c>
      <c r="L217" s="14">
        <f>VLOOKUP($A217,'Cost and price details'!$A$1:$F$1038,Table!L$1,FALSE)</f>
        <v>2.7720000000000002</v>
      </c>
      <c r="M217" s="14">
        <f>VLOOKUP($A217,'Cost and price details'!$A$1:$F$1038,Table!M$1,FALSE)</f>
        <v>4.4000000000000004</v>
      </c>
      <c r="N217" s="16">
        <f t="shared" si="15"/>
        <v>0.58730158730158732</v>
      </c>
      <c r="O217" s="16">
        <f>LOOKUP(M217,'Tax and discount slab'!$J$4:$K$14)</f>
        <v>0.05</v>
      </c>
      <c r="P217" s="9">
        <f t="shared" si="16"/>
        <v>4.620000000000001</v>
      </c>
      <c r="Q217" s="9">
        <f>VLOOKUP(A217,'QTY &amp; shipping cost'!$A$1:$C$1038,2,FALSE)</f>
        <v>43</v>
      </c>
      <c r="R217" s="9">
        <f t="shared" si="17"/>
        <v>198.66000000000005</v>
      </c>
      <c r="S217" s="16">
        <f>LOOKUP(M217,'Tax and discount slab'!$M$4:$N$14)</f>
        <v>0.02</v>
      </c>
      <c r="T217" s="9">
        <f t="shared" si="18"/>
        <v>3.9732000000000012</v>
      </c>
      <c r="U217" s="9">
        <f>VLOOKUP(A217,'QTY &amp; shipping cost'!$A$1:$C$1038,3,FALSE)</f>
        <v>1.35</v>
      </c>
      <c r="V217" s="9">
        <f t="shared" si="19"/>
        <v>196.03680000000006</v>
      </c>
    </row>
    <row r="218" spans="1:22" x14ac:dyDescent="0.3">
      <c r="A218" s="9" t="s">
        <v>418</v>
      </c>
      <c r="B218" s="8">
        <f>VLOOKUP($A218,'Order date customer name'!$A$1:$C$1038,2,FALSE)</f>
        <v>41504</v>
      </c>
      <c r="C218" s="8" t="str">
        <f>VLOOKUP($A218,'Order date customer name'!$A$1:$C$1038,3,FALSE)</f>
        <v>MAURICE WOODS</v>
      </c>
      <c r="D218" s="9" t="str">
        <f>VLOOKUP($A218,'State and cust type'!$A$1:$C$1038,2,FALSE)</f>
        <v>New York</v>
      </c>
      <c r="E218" s="9" t="str">
        <f>VLOOKUP($A218,'State and cust type'!$A$1:$C$1038,3,FALSE)</f>
        <v>Home Office</v>
      </c>
      <c r="F218" s="9" t="str">
        <f>VLOOKUP($A218,'Account, order priority and cat'!$A$1:$D$1038,2,FALSE)</f>
        <v>ROY COOK</v>
      </c>
      <c r="G218" s="9" t="str">
        <f>VLOOKUP($A218,'Account, order priority and cat'!$A$1:$D$1038,3,FALSE)</f>
        <v>High</v>
      </c>
      <c r="H218" s="9" t="str">
        <f>VLOOKUP($A218,'Account, order priority and cat'!$A$1:$D$1038,4,FALSE)</f>
        <v>Furniture</v>
      </c>
      <c r="I218" s="14" t="str">
        <f>VLOOKUP($A218,'Cost and price details'!$A$1:$F$1038,Table!I$1,FALSE)</f>
        <v>Large Box</v>
      </c>
      <c r="J218" s="14" t="str">
        <f>VLOOKUP($A218,'Cost and price details'!$A$1:$F$1038,Table!J$1,FALSE)</f>
        <v>Express Air</v>
      </c>
      <c r="K218" s="14">
        <f>VLOOKUP($A218,'Cost and price details'!$A$1:$F$1038,Table!K$1,FALSE)</f>
        <v>41513</v>
      </c>
      <c r="L218" s="14">
        <f>VLOOKUP($A218,'Cost and price details'!$A$1:$F$1038,Table!L$1,FALSE)</f>
        <v>61.776000000000003</v>
      </c>
      <c r="M218" s="14">
        <f>VLOOKUP($A218,'Cost and price details'!$A$1:$F$1038,Table!M$1,FALSE)</f>
        <v>150.678</v>
      </c>
      <c r="N218" s="16">
        <f t="shared" si="15"/>
        <v>1.4391025641025639</v>
      </c>
      <c r="O218" s="16">
        <f>LOOKUP(M218,'Tax and discount slab'!$J$4:$K$14)</f>
        <v>0.32000000000000006</v>
      </c>
      <c r="P218" s="9">
        <f t="shared" si="16"/>
        <v>198.89496</v>
      </c>
      <c r="Q218" s="9">
        <f>VLOOKUP(A218,'QTY &amp; shipping cost'!$A$1:$C$1038,2,FALSE)</f>
        <v>43</v>
      </c>
      <c r="R218" s="9">
        <f t="shared" si="17"/>
        <v>8552.4832800000004</v>
      </c>
      <c r="S218" s="16">
        <f>LOOKUP(M218,'Tax and discount slab'!$M$4:$N$14)</f>
        <v>0.47</v>
      </c>
      <c r="T218" s="9">
        <f t="shared" si="18"/>
        <v>4019.6671415999999</v>
      </c>
      <c r="U218" s="9">
        <f>VLOOKUP(A218,'QTY &amp; shipping cost'!$A$1:$C$1038,3,FALSE)</f>
        <v>24.54</v>
      </c>
      <c r="V218" s="9">
        <f t="shared" si="19"/>
        <v>4557.3561384000004</v>
      </c>
    </row>
    <row r="219" spans="1:22" x14ac:dyDescent="0.3">
      <c r="A219" s="9" t="s">
        <v>420</v>
      </c>
      <c r="B219" s="8">
        <f>VLOOKUP($A219,'Order date customer name'!$A$1:$C$1038,2,FALSE)</f>
        <v>41504</v>
      </c>
      <c r="C219" s="8" t="str">
        <f>VLOOKUP($A219,'Order date customer name'!$A$1:$C$1038,3,FALSE)</f>
        <v>BRIAN LOPEZ</v>
      </c>
      <c r="D219" s="9" t="str">
        <f>VLOOKUP($A219,'State and cust type'!$A$1:$C$1038,2,FALSE)</f>
        <v>New York</v>
      </c>
      <c r="E219" s="9" t="str">
        <f>VLOOKUP($A219,'State and cust type'!$A$1:$C$1038,3,FALSE)</f>
        <v>Small Business</v>
      </c>
      <c r="F219" s="9" t="str">
        <f>VLOOKUP($A219,'Account, order priority and cat'!$A$1:$D$1038,2,FALSE)</f>
        <v>GREG BLACK</v>
      </c>
      <c r="G219" s="9" t="str">
        <f>VLOOKUP($A219,'Account, order priority and cat'!$A$1:$D$1038,3,FALSE)</f>
        <v>Low</v>
      </c>
      <c r="H219" s="9" t="str">
        <f>VLOOKUP($A219,'Account, order priority and cat'!$A$1:$D$1038,4,FALSE)</f>
        <v>Office Supplies</v>
      </c>
      <c r="I219" s="14" t="str">
        <f>VLOOKUP($A219,'Cost and price details'!$A$1:$F$1038,Table!I$1,FALSE)</f>
        <v>Wrap Bag</v>
      </c>
      <c r="J219" s="14" t="str">
        <f>VLOOKUP($A219,'Cost and price details'!$A$1:$F$1038,Table!J$1,FALSE)</f>
        <v>Regular Air</v>
      </c>
      <c r="K219" s="14">
        <f>VLOOKUP($A219,'Cost and price details'!$A$1:$F$1038,Table!K$1,FALSE)</f>
        <v>41513</v>
      </c>
      <c r="L219" s="14">
        <f>VLOOKUP($A219,'Cost and price details'!$A$1:$F$1038,Table!L$1,FALSE)</f>
        <v>3.8170000000000006</v>
      </c>
      <c r="M219" s="14">
        <f>VLOOKUP($A219,'Cost and price details'!$A$1:$F$1038,Table!M$1,FALSE)</f>
        <v>7.3479999999999999</v>
      </c>
      <c r="N219" s="16">
        <f t="shared" si="15"/>
        <v>0.92507204610950977</v>
      </c>
      <c r="O219" s="16">
        <f>LOOKUP(M219,'Tax and discount slab'!$J$4:$K$14)</f>
        <v>0.05</v>
      </c>
      <c r="P219" s="9">
        <f t="shared" si="16"/>
        <v>7.7153999999999998</v>
      </c>
      <c r="Q219" s="9">
        <f>VLOOKUP(A219,'QTY &amp; shipping cost'!$A$1:$C$1038,2,FALSE)</f>
        <v>7</v>
      </c>
      <c r="R219" s="9">
        <f t="shared" si="17"/>
        <v>54.007799999999996</v>
      </c>
      <c r="S219" s="16">
        <f>LOOKUP(M219,'Tax and discount slab'!$M$4:$N$14)</f>
        <v>0.02</v>
      </c>
      <c r="T219" s="9">
        <f t="shared" si="18"/>
        <v>1.0801559999999999</v>
      </c>
      <c r="U219" s="9">
        <f>VLOOKUP(A219,'QTY &amp; shipping cost'!$A$1:$C$1038,3,FALSE)</f>
        <v>1.55</v>
      </c>
      <c r="V219" s="9">
        <f t="shared" si="19"/>
        <v>54.477643999999991</v>
      </c>
    </row>
    <row r="220" spans="1:22" x14ac:dyDescent="0.3">
      <c r="A220" s="9" t="s">
        <v>422</v>
      </c>
      <c r="B220" s="8">
        <f>VLOOKUP($A220,'Order date customer name'!$A$1:$C$1038,2,FALSE)</f>
        <v>41506</v>
      </c>
      <c r="C220" s="8" t="str">
        <f>VLOOKUP($A220,'Order date customer name'!$A$1:$C$1038,3,FALSE)</f>
        <v>ALEXANDER ROBINSON</v>
      </c>
      <c r="D220" s="9" t="str">
        <f>VLOOKUP($A220,'State and cust type'!$A$1:$C$1038,2,FALSE)</f>
        <v>New York</v>
      </c>
      <c r="E220" s="9" t="str">
        <f>VLOOKUP($A220,'State and cust type'!$A$1:$C$1038,3,FALSE)</f>
        <v>Small Business</v>
      </c>
      <c r="F220" s="9" t="str">
        <f>VLOOKUP($A220,'Account, order priority and cat'!$A$1:$D$1038,2,FALSE)</f>
        <v>CLAUDE WILLIS</v>
      </c>
      <c r="G220" s="9" t="str">
        <f>VLOOKUP($A220,'Account, order priority and cat'!$A$1:$D$1038,3,FALSE)</f>
        <v>Low</v>
      </c>
      <c r="H220" s="9" t="str">
        <f>VLOOKUP($A220,'Account, order priority and cat'!$A$1:$D$1038,4,FALSE)</f>
        <v>Office Supplies</v>
      </c>
      <c r="I220" s="14" t="str">
        <f>VLOOKUP($A220,'Cost and price details'!$A$1:$F$1038,Table!I$1,FALSE)</f>
        <v>Small Box</v>
      </c>
      <c r="J220" s="14" t="str">
        <f>VLOOKUP($A220,'Cost and price details'!$A$1:$F$1038,Table!J$1,FALSE)</f>
        <v>Regular Air</v>
      </c>
      <c r="K220" s="14">
        <f>VLOOKUP($A220,'Cost and price details'!$A$1:$F$1038,Table!K$1,FALSE)</f>
        <v>41515</v>
      </c>
      <c r="L220" s="14">
        <f>VLOOKUP($A220,'Cost and price details'!$A$1:$F$1038,Table!L$1,FALSE)</f>
        <v>74.503000000000014</v>
      </c>
      <c r="M220" s="14">
        <f>VLOOKUP($A220,'Cost and price details'!$A$1:$F$1038,Table!M$1,FALSE)</f>
        <v>181.72</v>
      </c>
      <c r="N220" s="16">
        <f t="shared" si="15"/>
        <v>1.4390964122250105</v>
      </c>
      <c r="O220" s="16">
        <f>LOOKUP(M220,'Tax and discount slab'!$J$4:$K$14)</f>
        <v>0.32000000000000006</v>
      </c>
      <c r="P220" s="9">
        <f t="shared" si="16"/>
        <v>239.87040000000002</v>
      </c>
      <c r="Q220" s="9">
        <f>VLOOKUP(A220,'QTY &amp; shipping cost'!$A$1:$C$1038,2,FALSE)</f>
        <v>25</v>
      </c>
      <c r="R220" s="9">
        <f t="shared" si="17"/>
        <v>5996.76</v>
      </c>
      <c r="S220" s="16">
        <f>LOOKUP(M220,'Tax and discount slab'!$M$4:$N$14)</f>
        <v>0.47</v>
      </c>
      <c r="T220" s="9">
        <f t="shared" si="18"/>
        <v>2818.4771999999998</v>
      </c>
      <c r="U220" s="9">
        <f>VLOOKUP(A220,'QTY &amp; shipping cost'!$A$1:$C$1038,3,FALSE)</f>
        <v>20.04</v>
      </c>
      <c r="V220" s="9">
        <f t="shared" si="19"/>
        <v>3198.3228000000004</v>
      </c>
    </row>
    <row r="221" spans="1:22" x14ac:dyDescent="0.3">
      <c r="A221" s="9" t="s">
        <v>424</v>
      </c>
      <c r="B221" s="8">
        <f>VLOOKUP($A221,'Order date customer name'!$A$1:$C$1038,2,FALSE)</f>
        <v>41508</v>
      </c>
      <c r="C221" s="8" t="str">
        <f>VLOOKUP($A221,'Order date customer name'!$A$1:$C$1038,3,FALSE)</f>
        <v>CARL JACKSON</v>
      </c>
      <c r="D221" s="9" t="str">
        <f>VLOOKUP($A221,'State and cust type'!$A$1:$C$1038,2,FALSE)</f>
        <v>New York</v>
      </c>
      <c r="E221" s="9" t="str">
        <f>VLOOKUP($A221,'State and cust type'!$A$1:$C$1038,3,FALSE)</f>
        <v>Home Office</v>
      </c>
      <c r="F221" s="9" t="str">
        <f>VLOOKUP($A221,'Account, order priority and cat'!$A$1:$D$1038,2,FALSE)</f>
        <v>VINCENT JORDAN</v>
      </c>
      <c r="G221" s="9" t="str">
        <f>VLOOKUP($A221,'Account, order priority and cat'!$A$1:$D$1038,3,FALSE)</f>
        <v>Not Specified</v>
      </c>
      <c r="H221" s="9" t="str">
        <f>VLOOKUP($A221,'Account, order priority and cat'!$A$1:$D$1038,4,FALSE)</f>
        <v>Office Supplies</v>
      </c>
      <c r="I221" s="14" t="str">
        <f>VLOOKUP($A221,'Cost and price details'!$A$1:$F$1038,Table!I$1,FALSE)</f>
        <v>Small Pack</v>
      </c>
      <c r="J221" s="14" t="str">
        <f>VLOOKUP($A221,'Cost and price details'!$A$1:$F$1038,Table!J$1,FALSE)</f>
        <v>Regular Air</v>
      </c>
      <c r="K221" s="14">
        <f>VLOOKUP($A221,'Cost and price details'!$A$1:$F$1038,Table!K$1,FALSE)</f>
        <v>41518</v>
      </c>
      <c r="L221" s="14">
        <f>VLOOKUP($A221,'Cost and price details'!$A$1:$F$1038,Table!L$1,FALSE)</f>
        <v>5.7090000000000005</v>
      </c>
      <c r="M221" s="14">
        <f>VLOOKUP($A221,'Cost and price details'!$A$1:$F$1038,Table!M$1,FALSE)</f>
        <v>14.278000000000002</v>
      </c>
      <c r="N221" s="16">
        <f t="shared" si="15"/>
        <v>1.5009633911368019</v>
      </c>
      <c r="O221" s="16">
        <f>LOOKUP(M221,'Tax and discount slab'!$J$4:$K$14)</f>
        <v>0.1</v>
      </c>
      <c r="P221" s="9">
        <f t="shared" si="16"/>
        <v>15.705800000000004</v>
      </c>
      <c r="Q221" s="9">
        <f>VLOOKUP(A221,'QTY &amp; shipping cost'!$A$1:$C$1038,2,FALSE)</f>
        <v>47</v>
      </c>
      <c r="R221" s="9">
        <f t="shared" si="17"/>
        <v>738.17260000000022</v>
      </c>
      <c r="S221" s="16">
        <f>LOOKUP(M221,'Tax and discount slab'!$M$4:$N$14)</f>
        <v>7.0000000000000007E-2</v>
      </c>
      <c r="T221" s="9">
        <f t="shared" si="18"/>
        <v>51.672082000000017</v>
      </c>
      <c r="U221" s="9">
        <f>VLOOKUP(A221,'QTY &amp; shipping cost'!$A$1:$C$1038,3,FALSE)</f>
        <v>3.19</v>
      </c>
      <c r="V221" s="9">
        <f t="shared" si="19"/>
        <v>689.69051800000022</v>
      </c>
    </row>
    <row r="222" spans="1:22" x14ac:dyDescent="0.3">
      <c r="A222" s="9" t="s">
        <v>426</v>
      </c>
      <c r="B222" s="8">
        <f>VLOOKUP($A222,'Order date customer name'!$A$1:$C$1038,2,FALSE)</f>
        <v>41509</v>
      </c>
      <c r="C222" s="8" t="str">
        <f>VLOOKUP($A222,'Order date customer name'!$A$1:$C$1038,3,FALSE)</f>
        <v>DUANE MORENO</v>
      </c>
      <c r="D222" s="9" t="str">
        <f>VLOOKUP($A222,'State and cust type'!$A$1:$C$1038,2,FALSE)</f>
        <v>New York</v>
      </c>
      <c r="E222" s="9" t="str">
        <f>VLOOKUP($A222,'State and cust type'!$A$1:$C$1038,3,FALSE)</f>
        <v>Home Office</v>
      </c>
      <c r="F222" s="9" t="str">
        <f>VLOOKUP($A222,'Account, order priority and cat'!$A$1:$D$1038,2,FALSE)</f>
        <v>MARC ARNOLD</v>
      </c>
      <c r="G222" s="9" t="str">
        <f>VLOOKUP($A222,'Account, order priority and cat'!$A$1:$D$1038,3,FALSE)</f>
        <v>Not Specified</v>
      </c>
      <c r="H222" s="9" t="str">
        <f>VLOOKUP($A222,'Account, order priority and cat'!$A$1:$D$1038,4,FALSE)</f>
        <v>Office Supplies</v>
      </c>
      <c r="I222" s="14" t="str">
        <f>VLOOKUP($A222,'Cost and price details'!$A$1:$F$1038,Table!I$1,FALSE)</f>
        <v>Small Box</v>
      </c>
      <c r="J222" s="14" t="str">
        <f>VLOOKUP($A222,'Cost and price details'!$A$1:$F$1038,Table!J$1,FALSE)</f>
        <v>Regular Air</v>
      </c>
      <c r="K222" s="14">
        <f>VLOOKUP($A222,'Cost and price details'!$A$1:$F$1038,Table!K$1,FALSE)</f>
        <v>41517</v>
      </c>
      <c r="L222" s="14">
        <f>VLOOKUP($A222,'Cost and price details'!$A$1:$F$1038,Table!L$1,FALSE)</f>
        <v>1.298</v>
      </c>
      <c r="M222" s="14">
        <f>VLOOKUP($A222,'Cost and price details'!$A$1:$F$1038,Table!M$1,FALSE)</f>
        <v>2.0680000000000001</v>
      </c>
      <c r="N222" s="16">
        <f t="shared" si="15"/>
        <v>0.59322033898305082</v>
      </c>
      <c r="O222" s="16">
        <f>LOOKUP(M222,'Tax and discount slab'!$J$4:$K$14)</f>
        <v>0.05</v>
      </c>
      <c r="P222" s="9">
        <f t="shared" si="16"/>
        <v>2.1714000000000002</v>
      </c>
      <c r="Q222" s="9">
        <f>VLOOKUP(A222,'QTY &amp; shipping cost'!$A$1:$C$1038,2,FALSE)</f>
        <v>44</v>
      </c>
      <c r="R222" s="9">
        <f t="shared" si="17"/>
        <v>95.541600000000017</v>
      </c>
      <c r="S222" s="16">
        <f>LOOKUP(M222,'Tax and discount slab'!$M$4:$N$14)</f>
        <v>0.02</v>
      </c>
      <c r="T222" s="9">
        <f t="shared" si="18"/>
        <v>1.9108320000000003</v>
      </c>
      <c r="U222" s="9">
        <f>VLOOKUP(A222,'QTY &amp; shipping cost'!$A$1:$C$1038,3,FALSE)</f>
        <v>1.54</v>
      </c>
      <c r="V222" s="9">
        <f t="shared" si="19"/>
        <v>95.170768000000024</v>
      </c>
    </row>
    <row r="223" spans="1:22" x14ac:dyDescent="0.3">
      <c r="A223" s="9" t="s">
        <v>428</v>
      </c>
      <c r="B223" s="8">
        <f>VLOOKUP($A223,'Order date customer name'!$A$1:$C$1038,2,FALSE)</f>
        <v>41509</v>
      </c>
      <c r="C223" s="8" t="str">
        <f>VLOOKUP($A223,'Order date customer name'!$A$1:$C$1038,3,FALSE)</f>
        <v>BARRY STEVENS</v>
      </c>
      <c r="D223" s="9" t="str">
        <f>VLOOKUP($A223,'State and cust type'!$A$1:$C$1038,2,FALSE)</f>
        <v>New York</v>
      </c>
      <c r="E223" s="9" t="str">
        <f>VLOOKUP($A223,'State and cust type'!$A$1:$C$1038,3,FALSE)</f>
        <v>Small Business</v>
      </c>
      <c r="F223" s="9" t="str">
        <f>VLOOKUP($A223,'Account, order priority and cat'!$A$1:$D$1038,2,FALSE)</f>
        <v>VINCENT JORDAN</v>
      </c>
      <c r="G223" s="9" t="str">
        <f>VLOOKUP($A223,'Account, order priority and cat'!$A$1:$D$1038,3,FALSE)</f>
        <v>Medium</v>
      </c>
      <c r="H223" s="9" t="str">
        <f>VLOOKUP($A223,'Account, order priority and cat'!$A$1:$D$1038,4,FALSE)</f>
        <v>Office Supplies</v>
      </c>
      <c r="I223" s="14" t="str">
        <f>VLOOKUP($A223,'Cost and price details'!$A$1:$F$1038,Table!I$1,FALSE)</f>
        <v>Small Box</v>
      </c>
      <c r="J223" s="14" t="str">
        <f>VLOOKUP($A223,'Cost and price details'!$A$1:$F$1038,Table!J$1,FALSE)</f>
        <v>Regular Air</v>
      </c>
      <c r="K223" s="14">
        <f>VLOOKUP($A223,'Cost and price details'!$A$1:$F$1038,Table!K$1,FALSE)</f>
        <v>41517</v>
      </c>
      <c r="L223" s="14">
        <f>VLOOKUP($A223,'Cost and price details'!$A$1:$F$1038,Table!L$1,FALSE)</f>
        <v>3.8720000000000003</v>
      </c>
      <c r="M223" s="14">
        <f>VLOOKUP($A223,'Cost and price details'!$A$1:$F$1038,Table!M$1,FALSE)</f>
        <v>6.2480000000000002</v>
      </c>
      <c r="N223" s="16">
        <f t="shared" si="15"/>
        <v>0.61363636363636354</v>
      </c>
      <c r="O223" s="16">
        <f>LOOKUP(M223,'Tax and discount slab'!$J$4:$K$14)</f>
        <v>0.05</v>
      </c>
      <c r="P223" s="9">
        <f t="shared" si="16"/>
        <v>6.5604000000000005</v>
      </c>
      <c r="Q223" s="9">
        <f>VLOOKUP(A223,'QTY &amp; shipping cost'!$A$1:$C$1038,2,FALSE)</f>
        <v>34</v>
      </c>
      <c r="R223" s="9">
        <f t="shared" si="17"/>
        <v>223.05360000000002</v>
      </c>
      <c r="S223" s="16">
        <f>LOOKUP(M223,'Tax and discount slab'!$M$4:$N$14)</f>
        <v>0.02</v>
      </c>
      <c r="T223" s="9">
        <f t="shared" si="18"/>
        <v>4.4610720000000006</v>
      </c>
      <c r="U223" s="9">
        <f>VLOOKUP(A223,'QTY &amp; shipping cost'!$A$1:$C$1038,3,FALSE)</f>
        <v>1.44</v>
      </c>
      <c r="V223" s="9">
        <f t="shared" si="19"/>
        <v>220.03252800000001</v>
      </c>
    </row>
    <row r="224" spans="1:22" x14ac:dyDescent="0.3">
      <c r="A224" s="9" t="s">
        <v>430</v>
      </c>
      <c r="B224" s="8">
        <f>VLOOKUP($A224,'Order date customer name'!$A$1:$C$1038,2,FALSE)</f>
        <v>41512</v>
      </c>
      <c r="C224" s="8" t="str">
        <f>VLOOKUP($A224,'Order date customer name'!$A$1:$C$1038,3,FALSE)</f>
        <v>DAVID ARMSTRONG</v>
      </c>
      <c r="D224" s="9" t="str">
        <f>VLOOKUP($A224,'State and cust type'!$A$1:$C$1038,2,FALSE)</f>
        <v>New York</v>
      </c>
      <c r="E224" s="9" t="str">
        <f>VLOOKUP($A224,'State and cust type'!$A$1:$C$1038,3,FALSE)</f>
        <v>Consumer</v>
      </c>
      <c r="F224" s="9" t="str">
        <f>VLOOKUP($A224,'Account, order priority and cat'!$A$1:$D$1038,2,FALSE)</f>
        <v>ROY COOK</v>
      </c>
      <c r="G224" s="9" t="str">
        <f>VLOOKUP($A224,'Account, order priority and cat'!$A$1:$D$1038,3,FALSE)</f>
        <v>Not Specified</v>
      </c>
      <c r="H224" s="9" t="str">
        <f>VLOOKUP($A224,'Account, order priority and cat'!$A$1:$D$1038,4,FALSE)</f>
        <v>Office Supplies</v>
      </c>
      <c r="I224" s="14" t="str">
        <f>VLOOKUP($A224,'Cost and price details'!$A$1:$F$1038,Table!I$1,FALSE)</f>
        <v>Small Box</v>
      </c>
      <c r="J224" s="14" t="str">
        <f>VLOOKUP($A224,'Cost and price details'!$A$1:$F$1038,Table!J$1,FALSE)</f>
        <v>Regular Air</v>
      </c>
      <c r="K224" s="14">
        <f>VLOOKUP($A224,'Cost and price details'!$A$1:$F$1038,Table!K$1,FALSE)</f>
        <v>41520</v>
      </c>
      <c r="L224" s="14">
        <f>VLOOKUP($A224,'Cost and price details'!$A$1:$F$1038,Table!L$1,FALSE)</f>
        <v>2.1339999999999999</v>
      </c>
      <c r="M224" s="14">
        <f>VLOOKUP($A224,'Cost and price details'!$A$1:$F$1038,Table!M$1,FALSE)</f>
        <v>3.3880000000000003</v>
      </c>
      <c r="N224" s="16">
        <f t="shared" si="15"/>
        <v>0.58762886597938169</v>
      </c>
      <c r="O224" s="16">
        <f>LOOKUP(M224,'Tax and discount slab'!$J$4:$K$14)</f>
        <v>0.05</v>
      </c>
      <c r="P224" s="9">
        <f t="shared" si="16"/>
        <v>3.5574000000000003</v>
      </c>
      <c r="Q224" s="9">
        <f>VLOOKUP(A224,'QTY &amp; shipping cost'!$A$1:$C$1038,2,FALSE)</f>
        <v>47</v>
      </c>
      <c r="R224" s="9">
        <f t="shared" si="17"/>
        <v>167.19780000000003</v>
      </c>
      <c r="S224" s="16">
        <f>LOOKUP(M224,'Tax and discount slab'!$M$4:$N$14)</f>
        <v>0.02</v>
      </c>
      <c r="T224" s="9">
        <f t="shared" si="18"/>
        <v>3.3439560000000008</v>
      </c>
      <c r="U224" s="9">
        <f>VLOOKUP(A224,'QTY &amp; shipping cost'!$A$1:$C$1038,3,FALSE)</f>
        <v>1.04</v>
      </c>
      <c r="V224" s="9">
        <f t="shared" si="19"/>
        <v>164.89384400000003</v>
      </c>
    </row>
    <row r="225" spans="1:22" x14ac:dyDescent="0.3">
      <c r="A225" s="9" t="s">
        <v>432</v>
      </c>
      <c r="B225" s="8">
        <f>VLOOKUP($A225,'Order date customer name'!$A$1:$C$1038,2,FALSE)</f>
        <v>41513</v>
      </c>
      <c r="C225" s="8" t="str">
        <f>VLOOKUP($A225,'Order date customer name'!$A$1:$C$1038,3,FALSE)</f>
        <v>BARRY STEVENS</v>
      </c>
      <c r="D225" s="9" t="str">
        <f>VLOOKUP($A225,'State and cust type'!$A$1:$C$1038,2,FALSE)</f>
        <v>New York</v>
      </c>
      <c r="E225" s="9" t="str">
        <f>VLOOKUP($A225,'State and cust type'!$A$1:$C$1038,3,FALSE)</f>
        <v>Consumer</v>
      </c>
      <c r="F225" s="9" t="str">
        <f>VLOOKUP($A225,'Account, order priority and cat'!$A$1:$D$1038,2,FALSE)</f>
        <v>VINCENT JORDAN</v>
      </c>
      <c r="G225" s="9" t="str">
        <f>VLOOKUP($A225,'Account, order priority and cat'!$A$1:$D$1038,3,FALSE)</f>
        <v>Not Specified</v>
      </c>
      <c r="H225" s="9" t="str">
        <f>VLOOKUP($A225,'Account, order priority and cat'!$A$1:$D$1038,4,FALSE)</f>
        <v>Office Supplies</v>
      </c>
      <c r="I225" s="14" t="str">
        <f>VLOOKUP($A225,'Cost and price details'!$A$1:$F$1038,Table!I$1,FALSE)</f>
        <v>Small Box</v>
      </c>
      <c r="J225" s="14" t="str">
        <f>VLOOKUP($A225,'Cost and price details'!$A$1:$F$1038,Table!J$1,FALSE)</f>
        <v>Regular Air</v>
      </c>
      <c r="K225" s="14">
        <f>VLOOKUP($A225,'Cost and price details'!$A$1:$F$1038,Table!K$1,FALSE)</f>
        <v>41521</v>
      </c>
      <c r="L225" s="14">
        <f>VLOOKUP($A225,'Cost and price details'!$A$1:$F$1038,Table!L$1,FALSE)</f>
        <v>9.5810000000000013</v>
      </c>
      <c r="M225" s="14">
        <f>VLOOKUP($A225,'Cost and price details'!$A$1:$F$1038,Table!M$1,FALSE)</f>
        <v>15.708</v>
      </c>
      <c r="N225" s="16">
        <f t="shared" si="15"/>
        <v>0.63949483352468406</v>
      </c>
      <c r="O225" s="16">
        <f>LOOKUP(M225,'Tax and discount slab'!$J$4:$K$14)</f>
        <v>0.1</v>
      </c>
      <c r="P225" s="9">
        <f t="shared" si="16"/>
        <v>17.2788</v>
      </c>
      <c r="Q225" s="9">
        <f>VLOOKUP(A225,'QTY &amp; shipping cost'!$A$1:$C$1038,2,FALSE)</f>
        <v>10</v>
      </c>
      <c r="R225" s="9">
        <f t="shared" si="17"/>
        <v>172.78800000000001</v>
      </c>
      <c r="S225" s="16">
        <f>LOOKUP(M225,'Tax and discount slab'!$M$4:$N$14)</f>
        <v>7.0000000000000007E-2</v>
      </c>
      <c r="T225" s="9">
        <f t="shared" si="18"/>
        <v>12.095160000000002</v>
      </c>
      <c r="U225" s="9">
        <f>VLOOKUP(A225,'QTY &amp; shipping cost'!$A$1:$C$1038,3,FALSE)</f>
        <v>3.04</v>
      </c>
      <c r="V225" s="9">
        <f t="shared" si="19"/>
        <v>163.73284000000001</v>
      </c>
    </row>
    <row r="226" spans="1:22" x14ac:dyDescent="0.3">
      <c r="A226" s="9" t="s">
        <v>433</v>
      </c>
      <c r="B226" s="8">
        <f>VLOOKUP($A226,'Order date customer name'!$A$1:$C$1038,2,FALSE)</f>
        <v>41513</v>
      </c>
      <c r="C226" s="8" t="str">
        <f>VLOOKUP($A226,'Order date customer name'!$A$1:$C$1038,3,FALSE)</f>
        <v>JOSE MILLS</v>
      </c>
      <c r="D226" s="9" t="str">
        <f>VLOOKUP($A226,'State and cust type'!$A$1:$C$1038,2,FALSE)</f>
        <v>New York</v>
      </c>
      <c r="E226" s="9" t="str">
        <f>VLOOKUP($A226,'State and cust type'!$A$1:$C$1038,3,FALSE)</f>
        <v>Home Office</v>
      </c>
      <c r="F226" s="9" t="str">
        <f>VLOOKUP($A226,'Account, order priority and cat'!$A$1:$D$1038,2,FALSE)</f>
        <v>ROY COOK</v>
      </c>
      <c r="G226" s="9" t="str">
        <f>VLOOKUP($A226,'Account, order priority and cat'!$A$1:$D$1038,3,FALSE)</f>
        <v>Low</v>
      </c>
      <c r="H226" s="9" t="str">
        <f>VLOOKUP($A226,'Account, order priority and cat'!$A$1:$D$1038,4,FALSE)</f>
        <v>Technology</v>
      </c>
      <c r="I226" s="14" t="str">
        <f>VLOOKUP($A226,'Cost and price details'!$A$1:$F$1038,Table!I$1,FALSE)</f>
        <v>Small Box</v>
      </c>
      <c r="J226" s="14" t="str">
        <f>VLOOKUP($A226,'Cost and price details'!$A$1:$F$1038,Table!J$1,FALSE)</f>
        <v>Regular Air</v>
      </c>
      <c r="K226" s="14">
        <f>VLOOKUP($A226,'Cost and price details'!$A$1:$F$1038,Table!K$1,FALSE)</f>
        <v>41525</v>
      </c>
      <c r="L226" s="14">
        <f>VLOOKUP($A226,'Cost and price details'!$A$1:$F$1038,Table!L$1,FALSE)</f>
        <v>66.649000000000015</v>
      </c>
      <c r="M226" s="14">
        <f>VLOOKUP($A226,'Cost and price details'!$A$1:$F$1038,Table!M$1,FALSE)</f>
        <v>111.07800000000002</v>
      </c>
      <c r="N226" s="16">
        <f t="shared" si="15"/>
        <v>0.66661165208780315</v>
      </c>
      <c r="O226" s="16">
        <f>LOOKUP(M226,'Tax and discount slab'!$J$4:$K$14)</f>
        <v>0.32000000000000006</v>
      </c>
      <c r="P226" s="9">
        <f t="shared" si="16"/>
        <v>146.62296000000003</v>
      </c>
      <c r="Q226" s="9">
        <f>VLOOKUP(A226,'QTY &amp; shipping cost'!$A$1:$C$1038,2,FALSE)</f>
        <v>14</v>
      </c>
      <c r="R226" s="9">
        <f t="shared" si="17"/>
        <v>2052.7214400000003</v>
      </c>
      <c r="S226" s="16">
        <f>LOOKUP(M226,'Tax and discount slab'!$M$4:$N$14)</f>
        <v>0.47</v>
      </c>
      <c r="T226" s="9">
        <f t="shared" si="18"/>
        <v>964.7790768000001</v>
      </c>
      <c r="U226" s="9">
        <f>VLOOKUP(A226,'QTY &amp; shipping cost'!$A$1:$C$1038,3,FALSE)</f>
        <v>7.2299999999999995</v>
      </c>
      <c r="V226" s="9">
        <f t="shared" si="19"/>
        <v>1095.1723632000003</v>
      </c>
    </row>
    <row r="227" spans="1:22" x14ac:dyDescent="0.3">
      <c r="A227" s="9" t="s">
        <v>435</v>
      </c>
      <c r="B227" s="8">
        <f>VLOOKUP($A227,'Order date customer name'!$A$1:$C$1038,2,FALSE)</f>
        <v>41514</v>
      </c>
      <c r="C227" s="8" t="str">
        <f>VLOOKUP($A227,'Order date customer name'!$A$1:$C$1038,3,FALSE)</f>
        <v>JOSE MILLS</v>
      </c>
      <c r="D227" s="9" t="str">
        <f>VLOOKUP($A227,'State and cust type'!$A$1:$C$1038,2,FALSE)</f>
        <v>New York</v>
      </c>
      <c r="E227" s="9" t="str">
        <f>VLOOKUP($A227,'State and cust type'!$A$1:$C$1038,3,FALSE)</f>
        <v>Home Office</v>
      </c>
      <c r="F227" s="9" t="str">
        <f>VLOOKUP($A227,'Account, order priority and cat'!$A$1:$D$1038,2,FALSE)</f>
        <v>ROY COOK</v>
      </c>
      <c r="G227" s="9" t="str">
        <f>VLOOKUP($A227,'Account, order priority and cat'!$A$1:$D$1038,3,FALSE)</f>
        <v>Medium</v>
      </c>
      <c r="H227" s="9" t="str">
        <f>VLOOKUP($A227,'Account, order priority and cat'!$A$1:$D$1038,4,FALSE)</f>
        <v>Office Supplies</v>
      </c>
      <c r="I227" s="14" t="str">
        <f>VLOOKUP($A227,'Cost and price details'!$A$1:$F$1038,Table!I$1,FALSE)</f>
        <v>Small Box</v>
      </c>
      <c r="J227" s="14" t="str">
        <f>VLOOKUP($A227,'Cost and price details'!$A$1:$F$1038,Table!J$1,FALSE)</f>
        <v>Express Air</v>
      </c>
      <c r="K227" s="14">
        <f>VLOOKUP($A227,'Cost and price details'!$A$1:$F$1038,Table!K$1,FALSE)</f>
        <v>41523</v>
      </c>
      <c r="L227" s="14">
        <f>VLOOKUP($A227,'Cost and price details'!$A$1:$F$1038,Table!L$1,FALSE)</f>
        <v>2.6950000000000003</v>
      </c>
      <c r="M227" s="14">
        <f>VLOOKUP($A227,'Cost and price details'!$A$1:$F$1038,Table!M$1,FALSE)</f>
        <v>4.2790000000000008</v>
      </c>
      <c r="N227" s="16">
        <f t="shared" si="15"/>
        <v>0.58775510204081649</v>
      </c>
      <c r="O227" s="16">
        <f>LOOKUP(M227,'Tax and discount slab'!$J$4:$K$14)</f>
        <v>0.05</v>
      </c>
      <c r="P227" s="9">
        <f t="shared" si="16"/>
        <v>4.4929500000000013</v>
      </c>
      <c r="Q227" s="9">
        <f>VLOOKUP(A227,'QTY &amp; shipping cost'!$A$1:$C$1038,2,FALSE)</f>
        <v>34</v>
      </c>
      <c r="R227" s="9">
        <f t="shared" si="17"/>
        <v>152.76030000000006</v>
      </c>
      <c r="S227" s="16">
        <f>LOOKUP(M227,'Tax and discount slab'!$M$4:$N$14)</f>
        <v>0.02</v>
      </c>
      <c r="T227" s="9">
        <f t="shared" si="18"/>
        <v>3.0552060000000014</v>
      </c>
      <c r="U227" s="9">
        <f>VLOOKUP(A227,'QTY &amp; shipping cost'!$A$1:$C$1038,3,FALSE)</f>
        <v>7.06</v>
      </c>
      <c r="V227" s="9">
        <f t="shared" si="19"/>
        <v>156.76509400000006</v>
      </c>
    </row>
    <row r="228" spans="1:22" x14ac:dyDescent="0.3">
      <c r="A228" s="9" t="s">
        <v>436</v>
      </c>
      <c r="B228" s="8">
        <f>VLOOKUP($A228,'Order date customer name'!$A$1:$C$1038,2,FALSE)</f>
        <v>41516</v>
      </c>
      <c r="C228" s="8" t="str">
        <f>VLOOKUP($A228,'Order date customer name'!$A$1:$C$1038,3,FALSE)</f>
        <v>JEFFREY MENDEZ</v>
      </c>
      <c r="D228" s="9" t="str">
        <f>VLOOKUP($A228,'State and cust type'!$A$1:$C$1038,2,FALSE)</f>
        <v>New York</v>
      </c>
      <c r="E228" s="9" t="str">
        <f>VLOOKUP($A228,'State and cust type'!$A$1:$C$1038,3,FALSE)</f>
        <v>Home Office</v>
      </c>
      <c r="F228" s="9" t="str">
        <f>VLOOKUP($A228,'Account, order priority and cat'!$A$1:$D$1038,2,FALSE)</f>
        <v>EDWIN AGUILAR</v>
      </c>
      <c r="G228" s="9" t="str">
        <f>VLOOKUP($A228,'Account, order priority and cat'!$A$1:$D$1038,3,FALSE)</f>
        <v>Critical</v>
      </c>
      <c r="H228" s="9" t="str">
        <f>VLOOKUP($A228,'Account, order priority and cat'!$A$1:$D$1038,4,FALSE)</f>
        <v>Office Supplies</v>
      </c>
      <c r="I228" s="14" t="str">
        <f>VLOOKUP($A228,'Cost and price details'!$A$1:$F$1038,Table!I$1,FALSE)</f>
        <v>Small Box</v>
      </c>
      <c r="J228" s="14" t="str">
        <f>VLOOKUP($A228,'Cost and price details'!$A$1:$F$1038,Table!J$1,FALSE)</f>
        <v>Regular Air</v>
      </c>
      <c r="K228" s="14">
        <f>VLOOKUP($A228,'Cost and price details'!$A$1:$F$1038,Table!K$1,FALSE)</f>
        <v>41524</v>
      </c>
      <c r="L228" s="14">
        <f>VLOOKUP($A228,'Cost and price details'!$A$1:$F$1038,Table!L$1,FALSE)</f>
        <v>1.298</v>
      </c>
      <c r="M228" s="14">
        <f>VLOOKUP($A228,'Cost and price details'!$A$1:$F$1038,Table!M$1,FALSE)</f>
        <v>2.0680000000000001</v>
      </c>
      <c r="N228" s="16">
        <f t="shared" si="15"/>
        <v>0.59322033898305082</v>
      </c>
      <c r="O228" s="16">
        <f>LOOKUP(M228,'Tax and discount slab'!$J$4:$K$14)</f>
        <v>0.05</v>
      </c>
      <c r="P228" s="9">
        <f t="shared" si="16"/>
        <v>2.1714000000000002</v>
      </c>
      <c r="Q228" s="9">
        <f>VLOOKUP(A228,'QTY &amp; shipping cost'!$A$1:$C$1038,2,FALSE)</f>
        <v>45</v>
      </c>
      <c r="R228" s="9">
        <f t="shared" si="17"/>
        <v>97.713000000000008</v>
      </c>
      <c r="S228" s="16">
        <f>LOOKUP(M228,'Tax and discount slab'!$M$4:$N$14)</f>
        <v>0.02</v>
      </c>
      <c r="T228" s="9">
        <f t="shared" si="18"/>
        <v>1.9542600000000001</v>
      </c>
      <c r="U228" s="9">
        <f>VLOOKUP(A228,'QTY &amp; shipping cost'!$A$1:$C$1038,3,FALSE)</f>
        <v>1.54</v>
      </c>
      <c r="V228" s="9">
        <f t="shared" si="19"/>
        <v>97.298740000000009</v>
      </c>
    </row>
    <row r="229" spans="1:22" x14ac:dyDescent="0.3">
      <c r="A229" s="9" t="s">
        <v>438</v>
      </c>
      <c r="B229" s="8">
        <f>VLOOKUP($A229,'Order date customer name'!$A$1:$C$1038,2,FALSE)</f>
        <v>41517</v>
      </c>
      <c r="C229" s="8" t="str">
        <f>VLOOKUP($A229,'Order date customer name'!$A$1:$C$1038,3,FALSE)</f>
        <v>TONY COLLINS</v>
      </c>
      <c r="D229" s="9" t="str">
        <f>VLOOKUP($A229,'State and cust type'!$A$1:$C$1038,2,FALSE)</f>
        <v>New York</v>
      </c>
      <c r="E229" s="9" t="str">
        <f>VLOOKUP($A229,'State and cust type'!$A$1:$C$1038,3,FALSE)</f>
        <v>Corporate</v>
      </c>
      <c r="F229" s="9" t="str">
        <f>VLOOKUP($A229,'Account, order priority and cat'!$A$1:$D$1038,2,FALSE)</f>
        <v>TONY PERRY</v>
      </c>
      <c r="G229" s="9" t="str">
        <f>VLOOKUP($A229,'Account, order priority and cat'!$A$1:$D$1038,3,FALSE)</f>
        <v>High</v>
      </c>
      <c r="H229" s="9" t="str">
        <f>VLOOKUP($A229,'Account, order priority and cat'!$A$1:$D$1038,4,FALSE)</f>
        <v>Office Supplies</v>
      </c>
      <c r="I229" s="14" t="str">
        <f>VLOOKUP($A229,'Cost and price details'!$A$1:$F$1038,Table!I$1,FALSE)</f>
        <v>Small Box</v>
      </c>
      <c r="J229" s="14" t="str">
        <f>VLOOKUP($A229,'Cost and price details'!$A$1:$F$1038,Table!J$1,FALSE)</f>
        <v>Regular Air</v>
      </c>
      <c r="K229" s="14">
        <f>VLOOKUP($A229,'Cost and price details'!$A$1:$F$1038,Table!K$1,FALSE)</f>
        <v>41525</v>
      </c>
      <c r="L229" s="14">
        <f>VLOOKUP($A229,'Cost and price details'!$A$1:$F$1038,Table!L$1,FALSE)</f>
        <v>4.9060000000000006</v>
      </c>
      <c r="M229" s="14">
        <f>VLOOKUP($A229,'Cost and price details'!$A$1:$F$1038,Table!M$1,FALSE)</f>
        <v>11.979000000000001</v>
      </c>
      <c r="N229" s="16">
        <f t="shared" si="15"/>
        <v>1.4417040358744393</v>
      </c>
      <c r="O229" s="16">
        <f>LOOKUP(M229,'Tax and discount slab'!$J$4:$K$14)</f>
        <v>0.1</v>
      </c>
      <c r="P229" s="9">
        <f t="shared" si="16"/>
        <v>13.176900000000002</v>
      </c>
      <c r="Q229" s="9">
        <f>VLOOKUP(A229,'QTY &amp; shipping cost'!$A$1:$C$1038,2,FALSE)</f>
        <v>11</v>
      </c>
      <c r="R229" s="9">
        <f t="shared" si="17"/>
        <v>144.94590000000002</v>
      </c>
      <c r="S229" s="16">
        <f>LOOKUP(M229,'Tax and discount slab'!$M$4:$N$14)</f>
        <v>7.0000000000000007E-2</v>
      </c>
      <c r="T229" s="9">
        <f t="shared" si="18"/>
        <v>10.146213000000003</v>
      </c>
      <c r="U229" s="9">
        <f>VLOOKUP(A229,'QTY &amp; shipping cost'!$A$1:$C$1038,3,FALSE)</f>
        <v>4.55</v>
      </c>
      <c r="V229" s="9">
        <f t="shared" si="19"/>
        <v>139.34968700000002</v>
      </c>
    </row>
    <row r="230" spans="1:22" x14ac:dyDescent="0.3">
      <c r="A230" s="9" t="s">
        <v>440</v>
      </c>
      <c r="B230" s="8">
        <f>VLOOKUP($A230,'Order date customer name'!$A$1:$C$1038,2,FALSE)</f>
        <v>41518</v>
      </c>
      <c r="C230" s="8" t="str">
        <f>VLOOKUP($A230,'Order date customer name'!$A$1:$C$1038,3,FALSE)</f>
        <v>PHILIP STEWART</v>
      </c>
      <c r="D230" s="9" t="str">
        <f>VLOOKUP($A230,'State and cust type'!$A$1:$C$1038,2,FALSE)</f>
        <v>Illinois</v>
      </c>
      <c r="E230" s="9" t="str">
        <f>VLOOKUP($A230,'State and cust type'!$A$1:$C$1038,3,FALSE)</f>
        <v>Corporate</v>
      </c>
      <c r="F230" s="9" t="str">
        <f>VLOOKUP($A230,'Account, order priority and cat'!$A$1:$D$1038,2,FALSE)</f>
        <v>MANUEL BARNES</v>
      </c>
      <c r="G230" s="9" t="str">
        <f>VLOOKUP($A230,'Account, order priority and cat'!$A$1:$D$1038,3,FALSE)</f>
        <v>Low</v>
      </c>
      <c r="H230" s="9" t="str">
        <f>VLOOKUP($A230,'Account, order priority and cat'!$A$1:$D$1038,4,FALSE)</f>
        <v>Office Supplies</v>
      </c>
      <c r="I230" s="14" t="str">
        <f>VLOOKUP($A230,'Cost and price details'!$A$1:$F$1038,Table!I$1,FALSE)</f>
        <v>Small Pack</v>
      </c>
      <c r="J230" s="14" t="str">
        <f>VLOOKUP($A230,'Cost and price details'!$A$1:$F$1038,Table!J$1,FALSE)</f>
        <v>Regular Air</v>
      </c>
      <c r="K230" s="14">
        <f>VLOOKUP($A230,'Cost and price details'!$A$1:$F$1038,Table!K$1,FALSE)</f>
        <v>41527</v>
      </c>
      <c r="L230" s="14">
        <f>VLOOKUP($A230,'Cost and price details'!$A$1:$F$1038,Table!L$1,FALSE)</f>
        <v>1.6060000000000001</v>
      </c>
      <c r="M230" s="14">
        <f>VLOOKUP($A230,'Cost and price details'!$A$1:$F$1038,Table!M$1,FALSE)</f>
        <v>3.927</v>
      </c>
      <c r="N230" s="16">
        <f t="shared" si="15"/>
        <v>1.4452054794520546</v>
      </c>
      <c r="O230" s="16">
        <f>LOOKUP(M230,'Tax and discount slab'!$J$4:$K$14)</f>
        <v>0.05</v>
      </c>
      <c r="P230" s="9">
        <f t="shared" si="16"/>
        <v>4.1233500000000003</v>
      </c>
      <c r="Q230" s="9">
        <f>VLOOKUP(A230,'QTY &amp; shipping cost'!$A$1:$C$1038,2,FALSE)</f>
        <v>28</v>
      </c>
      <c r="R230" s="9">
        <f t="shared" si="17"/>
        <v>115.4538</v>
      </c>
      <c r="S230" s="16">
        <f>LOOKUP(M230,'Tax and discount slab'!$M$4:$N$14)</f>
        <v>0.02</v>
      </c>
      <c r="T230" s="9">
        <f t="shared" si="18"/>
        <v>2.3090760000000001</v>
      </c>
      <c r="U230" s="9">
        <f>VLOOKUP(A230,'QTY &amp; shipping cost'!$A$1:$C$1038,3,FALSE)</f>
        <v>4.22</v>
      </c>
      <c r="V230" s="9">
        <f t="shared" si="19"/>
        <v>117.364724</v>
      </c>
    </row>
    <row r="231" spans="1:22" x14ac:dyDescent="0.3">
      <c r="A231" s="9" t="s">
        <v>441</v>
      </c>
      <c r="B231" s="8">
        <f>VLOOKUP($A231,'Order date customer name'!$A$1:$C$1038,2,FALSE)</f>
        <v>41519</v>
      </c>
      <c r="C231" s="8" t="str">
        <f>VLOOKUP($A231,'Order date customer name'!$A$1:$C$1038,3,FALSE)</f>
        <v>DUSTIN KING</v>
      </c>
      <c r="D231" s="9" t="str">
        <f>VLOOKUP($A231,'State and cust type'!$A$1:$C$1038,2,FALSE)</f>
        <v>Illinois</v>
      </c>
      <c r="E231" s="9" t="str">
        <f>VLOOKUP($A231,'State and cust type'!$A$1:$C$1038,3,FALSE)</f>
        <v>Small Business</v>
      </c>
      <c r="F231" s="9" t="str">
        <f>VLOOKUP($A231,'Account, order priority and cat'!$A$1:$D$1038,2,FALSE)</f>
        <v>COREY MILLS</v>
      </c>
      <c r="G231" s="9" t="str">
        <f>VLOOKUP($A231,'Account, order priority and cat'!$A$1:$D$1038,3,FALSE)</f>
        <v>Not Specified</v>
      </c>
      <c r="H231" s="9" t="str">
        <f>VLOOKUP($A231,'Account, order priority and cat'!$A$1:$D$1038,4,FALSE)</f>
        <v>Office Supplies</v>
      </c>
      <c r="I231" s="14" t="str">
        <f>VLOOKUP($A231,'Cost and price details'!$A$1:$F$1038,Table!I$1,FALSE)</f>
        <v>Wrap Bag</v>
      </c>
      <c r="J231" s="14" t="str">
        <f>VLOOKUP($A231,'Cost and price details'!$A$1:$F$1038,Table!J$1,FALSE)</f>
        <v>Express Air</v>
      </c>
      <c r="K231" s="14">
        <f>VLOOKUP($A231,'Cost and price details'!$A$1:$F$1038,Table!K$1,FALSE)</f>
        <v>41528</v>
      </c>
      <c r="L231" s="14">
        <f>VLOOKUP($A231,'Cost and price details'!$A$1:$F$1038,Table!L$1,FALSE)</f>
        <v>3.6520000000000001</v>
      </c>
      <c r="M231" s="14">
        <f>VLOOKUP($A231,'Cost and price details'!$A$1:$F$1038,Table!M$1,FALSE)</f>
        <v>5.6980000000000004</v>
      </c>
      <c r="N231" s="16">
        <f t="shared" si="15"/>
        <v>0.56024096385542177</v>
      </c>
      <c r="O231" s="16">
        <f>LOOKUP(M231,'Tax and discount slab'!$J$4:$K$14)</f>
        <v>0.05</v>
      </c>
      <c r="P231" s="9">
        <f t="shared" si="16"/>
        <v>5.9829000000000008</v>
      </c>
      <c r="Q231" s="9">
        <f>VLOOKUP(A231,'QTY &amp; shipping cost'!$A$1:$C$1038,2,FALSE)</f>
        <v>39</v>
      </c>
      <c r="R231" s="9">
        <f t="shared" si="17"/>
        <v>233.33310000000003</v>
      </c>
      <c r="S231" s="16">
        <f>LOOKUP(M231,'Tax and discount slab'!$M$4:$N$14)</f>
        <v>0.02</v>
      </c>
      <c r="T231" s="9">
        <f t="shared" si="18"/>
        <v>4.6666620000000005</v>
      </c>
      <c r="U231" s="9">
        <f>VLOOKUP(A231,'QTY &amp; shipping cost'!$A$1:$C$1038,3,FALSE)</f>
        <v>2.09</v>
      </c>
      <c r="V231" s="9">
        <f t="shared" si="19"/>
        <v>230.75643800000003</v>
      </c>
    </row>
    <row r="232" spans="1:22" x14ac:dyDescent="0.3">
      <c r="A232" s="9" t="s">
        <v>443</v>
      </c>
      <c r="B232" s="8">
        <f>VLOOKUP($A232,'Order date customer name'!$A$1:$C$1038,2,FALSE)</f>
        <v>41519</v>
      </c>
      <c r="C232" s="8" t="str">
        <f>VLOOKUP($A232,'Order date customer name'!$A$1:$C$1038,3,FALSE)</f>
        <v>KYLE PRICE</v>
      </c>
      <c r="D232" s="9" t="str">
        <f>VLOOKUP($A232,'State and cust type'!$A$1:$C$1038,2,FALSE)</f>
        <v>New York</v>
      </c>
      <c r="E232" s="9" t="str">
        <f>VLOOKUP($A232,'State and cust type'!$A$1:$C$1038,3,FALSE)</f>
        <v>Corporate</v>
      </c>
      <c r="F232" s="9" t="str">
        <f>VLOOKUP($A232,'Account, order priority and cat'!$A$1:$D$1038,2,FALSE)</f>
        <v>BRYAN JENKINS</v>
      </c>
      <c r="G232" s="9" t="str">
        <f>VLOOKUP($A232,'Account, order priority and cat'!$A$1:$D$1038,3,FALSE)</f>
        <v>Low</v>
      </c>
      <c r="H232" s="9" t="str">
        <f>VLOOKUP($A232,'Account, order priority and cat'!$A$1:$D$1038,4,FALSE)</f>
        <v>Office Supplies</v>
      </c>
      <c r="I232" s="14" t="str">
        <f>VLOOKUP($A232,'Cost and price details'!$A$1:$F$1038,Table!I$1,FALSE)</f>
        <v>Small Box</v>
      </c>
      <c r="J232" s="14" t="str">
        <f>VLOOKUP($A232,'Cost and price details'!$A$1:$F$1038,Table!J$1,FALSE)</f>
        <v>Regular Air</v>
      </c>
      <c r="K232" s="14">
        <f>VLOOKUP($A232,'Cost and price details'!$A$1:$F$1038,Table!K$1,FALSE)</f>
        <v>41531</v>
      </c>
      <c r="L232" s="14">
        <f>VLOOKUP($A232,'Cost and price details'!$A$1:$F$1038,Table!L$1,FALSE)</f>
        <v>4.2240000000000002</v>
      </c>
      <c r="M232" s="14">
        <f>VLOOKUP($A232,'Cost and price details'!$A$1:$F$1038,Table!M$1,FALSE)</f>
        <v>6.9300000000000006</v>
      </c>
      <c r="N232" s="16">
        <f t="shared" si="15"/>
        <v>0.64062500000000011</v>
      </c>
      <c r="O232" s="16">
        <f>LOOKUP(M232,'Tax and discount slab'!$J$4:$K$14)</f>
        <v>0.05</v>
      </c>
      <c r="P232" s="9">
        <f t="shared" si="16"/>
        <v>7.2765000000000013</v>
      </c>
      <c r="Q232" s="9">
        <f>VLOOKUP(A232,'QTY &amp; shipping cost'!$A$1:$C$1038,2,FALSE)</f>
        <v>41</v>
      </c>
      <c r="R232" s="9">
        <f t="shared" si="17"/>
        <v>298.33650000000006</v>
      </c>
      <c r="S232" s="16">
        <f>LOOKUP(M232,'Tax and discount slab'!$M$4:$N$14)</f>
        <v>0.02</v>
      </c>
      <c r="T232" s="9">
        <f t="shared" si="18"/>
        <v>5.966730000000001</v>
      </c>
      <c r="U232" s="9">
        <f>VLOOKUP(A232,'QTY &amp; shipping cost'!$A$1:$C$1038,3,FALSE)</f>
        <v>0.55000000000000004</v>
      </c>
      <c r="V232" s="9">
        <f t="shared" si="19"/>
        <v>292.91977000000009</v>
      </c>
    </row>
    <row r="233" spans="1:22" x14ac:dyDescent="0.3">
      <c r="A233" s="9" t="s">
        <v>445</v>
      </c>
      <c r="B233" s="8">
        <f>VLOOKUP($A233,'Order date customer name'!$A$1:$C$1038,2,FALSE)</f>
        <v>41524</v>
      </c>
      <c r="C233" s="8" t="str">
        <f>VLOOKUP($A233,'Order date customer name'!$A$1:$C$1038,3,FALSE)</f>
        <v>MICHAEL THOMAS</v>
      </c>
      <c r="D233" s="9" t="str">
        <f>VLOOKUP($A233,'State and cust type'!$A$1:$C$1038,2,FALSE)</f>
        <v>New York</v>
      </c>
      <c r="E233" s="9" t="str">
        <f>VLOOKUP($A233,'State and cust type'!$A$1:$C$1038,3,FALSE)</f>
        <v>Corporate</v>
      </c>
      <c r="F233" s="9" t="str">
        <f>VLOOKUP($A233,'Account, order priority and cat'!$A$1:$D$1038,2,FALSE)</f>
        <v>TONY PERRY</v>
      </c>
      <c r="G233" s="9" t="str">
        <f>VLOOKUP($A233,'Account, order priority and cat'!$A$1:$D$1038,3,FALSE)</f>
        <v>Not Specified</v>
      </c>
      <c r="H233" s="9" t="str">
        <f>VLOOKUP($A233,'Account, order priority and cat'!$A$1:$D$1038,4,FALSE)</f>
        <v>Office Supplies</v>
      </c>
      <c r="I233" s="14" t="str">
        <f>VLOOKUP($A233,'Cost and price details'!$A$1:$F$1038,Table!I$1,FALSE)</f>
        <v>Small Box</v>
      </c>
      <c r="J233" s="14" t="str">
        <f>VLOOKUP($A233,'Cost and price details'!$A$1:$F$1038,Table!J$1,FALSE)</f>
        <v>Regular Air</v>
      </c>
      <c r="K233" s="14">
        <f>VLOOKUP($A233,'Cost and price details'!$A$1:$F$1038,Table!K$1,FALSE)</f>
        <v>41532</v>
      </c>
      <c r="L233" s="14">
        <f>VLOOKUP($A233,'Cost and price details'!$A$1:$F$1038,Table!L$1,FALSE)</f>
        <v>2.1339999999999999</v>
      </c>
      <c r="M233" s="14">
        <f>VLOOKUP($A233,'Cost and price details'!$A$1:$F$1038,Table!M$1,FALSE)</f>
        <v>3.3880000000000003</v>
      </c>
      <c r="N233" s="16">
        <f t="shared" si="15"/>
        <v>0.58762886597938169</v>
      </c>
      <c r="O233" s="16">
        <f>LOOKUP(M233,'Tax and discount slab'!$J$4:$K$14)</f>
        <v>0.05</v>
      </c>
      <c r="P233" s="9">
        <f t="shared" si="16"/>
        <v>3.5574000000000003</v>
      </c>
      <c r="Q233" s="9">
        <f>VLOOKUP(A233,'QTY &amp; shipping cost'!$A$1:$C$1038,2,FALSE)</f>
        <v>26</v>
      </c>
      <c r="R233" s="9">
        <f t="shared" si="17"/>
        <v>92.492400000000004</v>
      </c>
      <c r="S233" s="16">
        <f>LOOKUP(M233,'Tax and discount slab'!$M$4:$N$14)</f>
        <v>0.02</v>
      </c>
      <c r="T233" s="9">
        <f t="shared" si="18"/>
        <v>1.8498480000000002</v>
      </c>
      <c r="U233" s="9">
        <f>VLOOKUP(A233,'QTY &amp; shipping cost'!$A$1:$C$1038,3,FALSE)</f>
        <v>1.04</v>
      </c>
      <c r="V233" s="9">
        <f t="shared" si="19"/>
        <v>91.682552000000015</v>
      </c>
    </row>
    <row r="234" spans="1:22" x14ac:dyDescent="0.3">
      <c r="A234" s="9" t="s">
        <v>447</v>
      </c>
      <c r="B234" s="8">
        <f>VLOOKUP($A234,'Order date customer name'!$A$1:$C$1038,2,FALSE)</f>
        <v>41525</v>
      </c>
      <c r="C234" s="8" t="str">
        <f>VLOOKUP($A234,'Order date customer name'!$A$1:$C$1038,3,FALSE)</f>
        <v>DOUGLAS BRADLEY</v>
      </c>
      <c r="D234" s="9" t="str">
        <f>VLOOKUP($A234,'State and cust type'!$A$1:$C$1038,2,FALSE)</f>
        <v>New York</v>
      </c>
      <c r="E234" s="9" t="str">
        <f>VLOOKUP($A234,'State and cust type'!$A$1:$C$1038,3,FALSE)</f>
        <v>Corporate</v>
      </c>
      <c r="F234" s="9" t="str">
        <f>VLOOKUP($A234,'Account, order priority and cat'!$A$1:$D$1038,2,FALSE)</f>
        <v>VINCENT JORDAN</v>
      </c>
      <c r="G234" s="9" t="str">
        <f>VLOOKUP($A234,'Account, order priority and cat'!$A$1:$D$1038,3,FALSE)</f>
        <v>Not Specified</v>
      </c>
      <c r="H234" s="9" t="str">
        <f>VLOOKUP($A234,'Account, order priority and cat'!$A$1:$D$1038,4,FALSE)</f>
        <v>Office Supplies</v>
      </c>
      <c r="I234" s="14" t="str">
        <f>VLOOKUP($A234,'Cost and price details'!$A$1:$F$1038,Table!I$1,FALSE)</f>
        <v>Wrap Bag</v>
      </c>
      <c r="J234" s="14" t="str">
        <f>VLOOKUP($A234,'Cost and price details'!$A$1:$F$1038,Table!J$1,FALSE)</f>
        <v>Regular Air</v>
      </c>
      <c r="K234" s="14">
        <f>VLOOKUP($A234,'Cost and price details'!$A$1:$F$1038,Table!K$1,FALSE)</f>
        <v>41534</v>
      </c>
      <c r="L234" s="14">
        <f>VLOOKUP($A234,'Cost and price details'!$A$1:$F$1038,Table!L$1,FALSE)</f>
        <v>1.9360000000000002</v>
      </c>
      <c r="M234" s="14">
        <f>VLOOKUP($A234,'Cost and price details'!$A$1:$F$1038,Table!M$1,FALSE)</f>
        <v>3.718</v>
      </c>
      <c r="N234" s="16">
        <f t="shared" si="15"/>
        <v>0.9204545454545453</v>
      </c>
      <c r="O234" s="16">
        <f>LOOKUP(M234,'Tax and discount slab'!$J$4:$K$14)</f>
        <v>0.05</v>
      </c>
      <c r="P234" s="9">
        <f t="shared" si="16"/>
        <v>3.9039000000000001</v>
      </c>
      <c r="Q234" s="9">
        <f>VLOOKUP(A234,'QTY &amp; shipping cost'!$A$1:$C$1038,2,FALSE)</f>
        <v>29</v>
      </c>
      <c r="R234" s="9">
        <f t="shared" si="17"/>
        <v>113.2131</v>
      </c>
      <c r="S234" s="16">
        <f>LOOKUP(M234,'Tax and discount slab'!$M$4:$N$14)</f>
        <v>0.02</v>
      </c>
      <c r="T234" s="9">
        <f t="shared" si="18"/>
        <v>2.264262</v>
      </c>
      <c r="U234" s="9">
        <f>VLOOKUP(A234,'QTY &amp; shipping cost'!$A$1:$C$1038,3,FALSE)</f>
        <v>0.9</v>
      </c>
      <c r="V234" s="9">
        <f t="shared" si="19"/>
        <v>111.848838</v>
      </c>
    </row>
    <row r="235" spans="1:22" x14ac:dyDescent="0.3">
      <c r="A235" s="9" t="s">
        <v>449</v>
      </c>
      <c r="B235" s="8">
        <f>VLOOKUP($A235,'Order date customer name'!$A$1:$C$1038,2,FALSE)</f>
        <v>41527</v>
      </c>
      <c r="C235" s="8" t="str">
        <f>VLOOKUP($A235,'Order date customer name'!$A$1:$C$1038,3,FALSE)</f>
        <v>BILL JENKINS</v>
      </c>
      <c r="D235" s="9" t="str">
        <f>VLOOKUP($A235,'State and cust type'!$A$1:$C$1038,2,FALSE)</f>
        <v>New York</v>
      </c>
      <c r="E235" s="9" t="str">
        <f>VLOOKUP($A235,'State and cust type'!$A$1:$C$1038,3,FALSE)</f>
        <v>Small Business</v>
      </c>
      <c r="F235" s="9" t="str">
        <f>VLOOKUP($A235,'Account, order priority and cat'!$A$1:$D$1038,2,FALSE)</f>
        <v>BRYAN JENKINS</v>
      </c>
      <c r="G235" s="9" t="str">
        <f>VLOOKUP($A235,'Account, order priority and cat'!$A$1:$D$1038,3,FALSE)</f>
        <v>Critical</v>
      </c>
      <c r="H235" s="9" t="str">
        <f>VLOOKUP($A235,'Account, order priority and cat'!$A$1:$D$1038,4,FALSE)</f>
        <v>Office Supplies</v>
      </c>
      <c r="I235" s="14" t="str">
        <f>VLOOKUP($A235,'Cost and price details'!$A$1:$F$1038,Table!I$1,FALSE)</f>
        <v>Small Box</v>
      </c>
      <c r="J235" s="14" t="str">
        <f>VLOOKUP($A235,'Cost and price details'!$A$1:$F$1038,Table!J$1,FALSE)</f>
        <v>Regular Air</v>
      </c>
      <c r="K235" s="14">
        <f>VLOOKUP($A235,'Cost and price details'!$A$1:$F$1038,Table!K$1,FALSE)</f>
        <v>41536</v>
      </c>
      <c r="L235" s="14">
        <f>VLOOKUP($A235,'Cost and price details'!$A$1:$F$1038,Table!L$1,FALSE)</f>
        <v>4.9060000000000006</v>
      </c>
      <c r="M235" s="14">
        <f>VLOOKUP($A235,'Cost and price details'!$A$1:$F$1038,Table!M$1,FALSE)</f>
        <v>11.979000000000001</v>
      </c>
      <c r="N235" s="16">
        <f t="shared" si="15"/>
        <v>1.4417040358744393</v>
      </c>
      <c r="O235" s="16">
        <f>LOOKUP(M235,'Tax and discount slab'!$J$4:$K$14)</f>
        <v>0.1</v>
      </c>
      <c r="P235" s="9">
        <f t="shared" si="16"/>
        <v>13.176900000000002</v>
      </c>
      <c r="Q235" s="9">
        <f>VLOOKUP(A235,'QTY &amp; shipping cost'!$A$1:$C$1038,2,FALSE)</f>
        <v>39</v>
      </c>
      <c r="R235" s="9">
        <f t="shared" si="17"/>
        <v>513.89910000000009</v>
      </c>
      <c r="S235" s="16">
        <f>LOOKUP(M235,'Tax and discount slab'!$M$4:$N$14)</f>
        <v>7.0000000000000007E-2</v>
      </c>
      <c r="T235" s="9">
        <f t="shared" si="18"/>
        <v>35.972937000000009</v>
      </c>
      <c r="U235" s="9">
        <f>VLOOKUP(A235,'QTY &amp; shipping cost'!$A$1:$C$1038,3,FALSE)</f>
        <v>4.55</v>
      </c>
      <c r="V235" s="9">
        <f t="shared" si="19"/>
        <v>482.4761630000001</v>
      </c>
    </row>
    <row r="236" spans="1:22" x14ac:dyDescent="0.3">
      <c r="A236" s="9" t="s">
        <v>451</v>
      </c>
      <c r="B236" s="8">
        <f>VLOOKUP($A236,'Order date customer name'!$A$1:$C$1038,2,FALSE)</f>
        <v>41527</v>
      </c>
      <c r="C236" s="8" t="str">
        <f>VLOOKUP($A236,'Order date customer name'!$A$1:$C$1038,3,FALSE)</f>
        <v>MIGUEL HAMILTON</v>
      </c>
      <c r="D236" s="9" t="str">
        <f>VLOOKUP($A236,'State and cust type'!$A$1:$C$1038,2,FALSE)</f>
        <v>New York</v>
      </c>
      <c r="E236" s="9" t="str">
        <f>VLOOKUP($A236,'State and cust type'!$A$1:$C$1038,3,FALSE)</f>
        <v>Consumer</v>
      </c>
      <c r="F236" s="9" t="str">
        <f>VLOOKUP($A236,'Account, order priority and cat'!$A$1:$D$1038,2,FALSE)</f>
        <v>ROY COOK</v>
      </c>
      <c r="G236" s="9" t="str">
        <f>VLOOKUP($A236,'Account, order priority and cat'!$A$1:$D$1038,3,FALSE)</f>
        <v>Not Specified</v>
      </c>
      <c r="H236" s="9" t="str">
        <f>VLOOKUP($A236,'Account, order priority and cat'!$A$1:$D$1038,4,FALSE)</f>
        <v>Office Supplies</v>
      </c>
      <c r="I236" s="14" t="str">
        <f>VLOOKUP($A236,'Cost and price details'!$A$1:$F$1038,Table!I$1,FALSE)</f>
        <v>Small Box</v>
      </c>
      <c r="J236" s="14" t="str">
        <f>VLOOKUP($A236,'Cost and price details'!$A$1:$F$1038,Table!J$1,FALSE)</f>
        <v>Regular Air</v>
      </c>
      <c r="K236" s="14">
        <f>VLOOKUP($A236,'Cost and price details'!$A$1:$F$1038,Table!K$1,FALSE)</f>
        <v>41537</v>
      </c>
      <c r="L236" s="14">
        <f>VLOOKUP($A236,'Cost and price details'!$A$1:$F$1038,Table!L$1,FALSE)</f>
        <v>5.3790000000000004</v>
      </c>
      <c r="M236" s="14">
        <f>VLOOKUP($A236,'Cost and price details'!$A$1:$F$1038,Table!M$1,FALSE)</f>
        <v>8.4039999999999999</v>
      </c>
      <c r="N236" s="16">
        <f t="shared" si="15"/>
        <v>0.5623721881390592</v>
      </c>
      <c r="O236" s="16">
        <f>LOOKUP(M236,'Tax and discount slab'!$J$4:$K$14)</f>
        <v>0.05</v>
      </c>
      <c r="P236" s="9">
        <f t="shared" si="16"/>
        <v>8.8242000000000012</v>
      </c>
      <c r="Q236" s="9">
        <f>VLOOKUP(A236,'QTY &amp; shipping cost'!$A$1:$C$1038,2,FALSE)</f>
        <v>46</v>
      </c>
      <c r="R236" s="9">
        <f t="shared" si="17"/>
        <v>405.91320000000007</v>
      </c>
      <c r="S236" s="16">
        <f>LOOKUP(M236,'Tax and discount slab'!$M$4:$N$14)</f>
        <v>0.02</v>
      </c>
      <c r="T236" s="9">
        <f t="shared" si="18"/>
        <v>8.1182640000000017</v>
      </c>
      <c r="U236" s="9">
        <f>VLOOKUP(A236,'QTY &amp; shipping cost'!$A$1:$C$1038,3,FALSE)</f>
        <v>1.44</v>
      </c>
      <c r="V236" s="9">
        <f t="shared" si="19"/>
        <v>399.23493600000006</v>
      </c>
    </row>
    <row r="237" spans="1:22" x14ac:dyDescent="0.3">
      <c r="A237" s="9" t="s">
        <v>453</v>
      </c>
      <c r="B237" s="8">
        <f>VLOOKUP($A237,'Order date customer name'!$A$1:$C$1038,2,FALSE)</f>
        <v>41527</v>
      </c>
      <c r="C237" s="8" t="str">
        <f>VLOOKUP($A237,'Order date customer name'!$A$1:$C$1038,3,FALSE)</f>
        <v>ZACHARY CHEN</v>
      </c>
      <c r="D237" s="9" t="str">
        <f>VLOOKUP($A237,'State and cust type'!$A$1:$C$1038,2,FALSE)</f>
        <v>New York</v>
      </c>
      <c r="E237" s="9" t="str">
        <f>VLOOKUP($A237,'State and cust type'!$A$1:$C$1038,3,FALSE)</f>
        <v>Corporate</v>
      </c>
      <c r="F237" s="9" t="str">
        <f>VLOOKUP($A237,'Account, order priority and cat'!$A$1:$D$1038,2,FALSE)</f>
        <v>TONY PERRY</v>
      </c>
      <c r="G237" s="9" t="str">
        <f>VLOOKUP($A237,'Account, order priority and cat'!$A$1:$D$1038,3,FALSE)</f>
        <v>Medium</v>
      </c>
      <c r="H237" s="9" t="str">
        <f>VLOOKUP($A237,'Account, order priority and cat'!$A$1:$D$1038,4,FALSE)</f>
        <v>Technology</v>
      </c>
      <c r="I237" s="14" t="str">
        <f>VLOOKUP($A237,'Cost and price details'!$A$1:$F$1038,Table!I$1,FALSE)</f>
        <v>Small Box</v>
      </c>
      <c r="J237" s="14" t="str">
        <f>VLOOKUP($A237,'Cost and price details'!$A$1:$F$1038,Table!J$1,FALSE)</f>
        <v>Regular Air</v>
      </c>
      <c r="K237" s="14">
        <f>VLOOKUP($A237,'Cost and price details'!$A$1:$F$1038,Table!K$1,FALSE)</f>
        <v>41536</v>
      </c>
      <c r="L237" s="14">
        <f>VLOOKUP($A237,'Cost and price details'!$A$1:$F$1038,Table!L$1,FALSE)</f>
        <v>46.321000000000005</v>
      </c>
      <c r="M237" s="14">
        <f>VLOOKUP($A237,'Cost and price details'!$A$1:$F$1038,Table!M$1,FALSE)</f>
        <v>89.078000000000017</v>
      </c>
      <c r="N237" s="16">
        <f t="shared" si="15"/>
        <v>0.92305865590121128</v>
      </c>
      <c r="O237" s="16">
        <f>LOOKUP(M237,'Tax and discount slab'!$J$4:$K$14)</f>
        <v>0.30000000000000004</v>
      </c>
      <c r="P237" s="9">
        <f t="shared" si="16"/>
        <v>115.80140000000003</v>
      </c>
      <c r="Q237" s="9">
        <f>VLOOKUP(A237,'QTY &amp; shipping cost'!$A$1:$C$1038,2,FALSE)</f>
        <v>36</v>
      </c>
      <c r="R237" s="9">
        <f t="shared" si="17"/>
        <v>4168.8504000000012</v>
      </c>
      <c r="S237" s="16">
        <f>LOOKUP(M237,'Tax and discount slab'!$M$4:$N$14)</f>
        <v>0.42</v>
      </c>
      <c r="T237" s="9">
        <f t="shared" si="18"/>
        <v>1750.9171680000004</v>
      </c>
      <c r="U237" s="9">
        <f>VLOOKUP(A237,'QTY &amp; shipping cost'!$A$1:$C$1038,3,FALSE)</f>
        <v>7.2299999999999995</v>
      </c>
      <c r="V237" s="9">
        <f t="shared" si="19"/>
        <v>2425.1632320000008</v>
      </c>
    </row>
    <row r="238" spans="1:22" x14ac:dyDescent="0.3">
      <c r="A238" s="9" t="s">
        <v>455</v>
      </c>
      <c r="B238" s="8">
        <f>VLOOKUP($A238,'Order date customer name'!$A$1:$C$1038,2,FALSE)</f>
        <v>41529</v>
      </c>
      <c r="C238" s="8" t="str">
        <f>VLOOKUP($A238,'Order date customer name'!$A$1:$C$1038,3,FALSE)</f>
        <v>CALVIN MURPHY</v>
      </c>
      <c r="D238" s="9" t="str">
        <f>VLOOKUP($A238,'State and cust type'!$A$1:$C$1038,2,FALSE)</f>
        <v>New York</v>
      </c>
      <c r="E238" s="9" t="str">
        <f>VLOOKUP($A238,'State and cust type'!$A$1:$C$1038,3,FALSE)</f>
        <v>Home Office</v>
      </c>
      <c r="F238" s="9" t="str">
        <f>VLOOKUP($A238,'Account, order priority and cat'!$A$1:$D$1038,2,FALSE)</f>
        <v>EDWIN AGUILAR</v>
      </c>
      <c r="G238" s="9" t="str">
        <f>VLOOKUP($A238,'Account, order priority and cat'!$A$1:$D$1038,3,FALSE)</f>
        <v>Low</v>
      </c>
      <c r="H238" s="9" t="str">
        <f>VLOOKUP($A238,'Account, order priority and cat'!$A$1:$D$1038,4,FALSE)</f>
        <v>Office Supplies</v>
      </c>
      <c r="I238" s="14" t="str">
        <f>VLOOKUP($A238,'Cost and price details'!$A$1:$F$1038,Table!I$1,FALSE)</f>
        <v>Small Pack</v>
      </c>
      <c r="J238" s="14" t="str">
        <f>VLOOKUP($A238,'Cost and price details'!$A$1:$F$1038,Table!J$1,FALSE)</f>
        <v>Express Air</v>
      </c>
      <c r="K238" s="14">
        <f>VLOOKUP($A238,'Cost and price details'!$A$1:$F$1038,Table!K$1,FALSE)</f>
        <v>41540</v>
      </c>
      <c r="L238" s="14">
        <f>VLOOKUP($A238,'Cost and price details'!$A$1:$F$1038,Table!L$1,FALSE)</f>
        <v>2.75</v>
      </c>
      <c r="M238" s="14">
        <f>VLOOKUP($A238,'Cost and price details'!$A$1:$F$1038,Table!M$1,FALSE)</f>
        <v>6.2480000000000002</v>
      </c>
      <c r="N238" s="16">
        <f t="shared" si="15"/>
        <v>1.272</v>
      </c>
      <c r="O238" s="16">
        <f>LOOKUP(M238,'Tax and discount slab'!$J$4:$K$14)</f>
        <v>0.05</v>
      </c>
      <c r="P238" s="9">
        <f t="shared" si="16"/>
        <v>6.5604000000000005</v>
      </c>
      <c r="Q238" s="9">
        <f>VLOOKUP(A238,'QTY &amp; shipping cost'!$A$1:$C$1038,2,FALSE)</f>
        <v>48</v>
      </c>
      <c r="R238" s="9">
        <f t="shared" si="17"/>
        <v>314.89920000000001</v>
      </c>
      <c r="S238" s="16">
        <f>LOOKUP(M238,'Tax and discount slab'!$M$4:$N$14)</f>
        <v>0.02</v>
      </c>
      <c r="T238" s="9">
        <f t="shared" si="18"/>
        <v>6.2979840000000005</v>
      </c>
      <c r="U238" s="9">
        <f>VLOOKUP(A238,'QTY &amp; shipping cost'!$A$1:$C$1038,3,FALSE)</f>
        <v>3.65</v>
      </c>
      <c r="V238" s="9">
        <f t="shared" si="19"/>
        <v>312.251216</v>
      </c>
    </row>
    <row r="239" spans="1:22" x14ac:dyDescent="0.3">
      <c r="A239" s="9" t="s">
        <v>456</v>
      </c>
      <c r="B239" s="8">
        <f>VLOOKUP($A239,'Order date customer name'!$A$1:$C$1038,2,FALSE)</f>
        <v>41532</v>
      </c>
      <c r="C239" s="8" t="str">
        <f>VLOOKUP($A239,'Order date customer name'!$A$1:$C$1038,3,FALSE)</f>
        <v>NATHANIEL HUGHES</v>
      </c>
      <c r="D239" s="9" t="str">
        <f>VLOOKUP($A239,'State and cust type'!$A$1:$C$1038,2,FALSE)</f>
        <v>New York</v>
      </c>
      <c r="E239" s="9" t="str">
        <f>VLOOKUP($A239,'State and cust type'!$A$1:$C$1038,3,FALSE)</f>
        <v>Corporate</v>
      </c>
      <c r="F239" s="9" t="str">
        <f>VLOOKUP($A239,'Account, order priority and cat'!$A$1:$D$1038,2,FALSE)</f>
        <v>GREG BLACK</v>
      </c>
      <c r="G239" s="9" t="str">
        <f>VLOOKUP($A239,'Account, order priority and cat'!$A$1:$D$1038,3,FALSE)</f>
        <v>High</v>
      </c>
      <c r="H239" s="9" t="str">
        <f>VLOOKUP($A239,'Account, order priority and cat'!$A$1:$D$1038,4,FALSE)</f>
        <v>Office Supplies</v>
      </c>
      <c r="I239" s="14" t="str">
        <f>VLOOKUP($A239,'Cost and price details'!$A$1:$F$1038,Table!I$1,FALSE)</f>
        <v>Small Box</v>
      </c>
      <c r="J239" s="14" t="str">
        <f>VLOOKUP($A239,'Cost and price details'!$A$1:$F$1038,Table!J$1,FALSE)</f>
        <v>Regular Air</v>
      </c>
      <c r="K239" s="14">
        <f>VLOOKUP($A239,'Cost and price details'!$A$1:$F$1038,Table!K$1,FALSE)</f>
        <v>41541</v>
      </c>
      <c r="L239" s="14">
        <f>VLOOKUP($A239,'Cost and price details'!$A$1:$F$1038,Table!L$1,FALSE)</f>
        <v>3.8500000000000005</v>
      </c>
      <c r="M239" s="14">
        <f>VLOOKUP($A239,'Cost and price details'!$A$1:$F$1038,Table!M$1,FALSE)</f>
        <v>6.3140000000000009</v>
      </c>
      <c r="N239" s="16">
        <f t="shared" si="15"/>
        <v>0.64</v>
      </c>
      <c r="O239" s="16">
        <f>LOOKUP(M239,'Tax and discount slab'!$J$4:$K$14)</f>
        <v>0.05</v>
      </c>
      <c r="P239" s="9">
        <f t="shared" si="16"/>
        <v>6.6297000000000015</v>
      </c>
      <c r="Q239" s="9">
        <f>VLOOKUP(A239,'QTY &amp; shipping cost'!$A$1:$C$1038,2,FALSE)</f>
        <v>5</v>
      </c>
      <c r="R239" s="9">
        <f t="shared" si="17"/>
        <v>33.148500000000006</v>
      </c>
      <c r="S239" s="16">
        <f>LOOKUP(M239,'Tax and discount slab'!$M$4:$N$14)</f>
        <v>0.02</v>
      </c>
      <c r="T239" s="9">
        <f t="shared" si="18"/>
        <v>0.66297000000000017</v>
      </c>
      <c r="U239" s="9">
        <f>VLOOKUP(A239,'QTY &amp; shipping cost'!$A$1:$C$1038,3,FALSE)</f>
        <v>5.0599999999999996</v>
      </c>
      <c r="V239" s="9">
        <f t="shared" si="19"/>
        <v>37.545530000000007</v>
      </c>
    </row>
    <row r="240" spans="1:22" x14ac:dyDescent="0.3">
      <c r="A240" s="9" t="s">
        <v>458</v>
      </c>
      <c r="B240" s="8">
        <f>VLOOKUP($A240,'Order date customer name'!$A$1:$C$1038,2,FALSE)</f>
        <v>41533</v>
      </c>
      <c r="C240" s="8" t="str">
        <f>VLOOKUP($A240,'Order date customer name'!$A$1:$C$1038,3,FALSE)</f>
        <v>NICHOLAS TUCKER</v>
      </c>
      <c r="D240" s="9" t="str">
        <f>VLOOKUP($A240,'State and cust type'!$A$1:$C$1038,2,FALSE)</f>
        <v>New York</v>
      </c>
      <c r="E240" s="9" t="str">
        <f>VLOOKUP($A240,'State and cust type'!$A$1:$C$1038,3,FALSE)</f>
        <v>Home Office</v>
      </c>
      <c r="F240" s="9" t="str">
        <f>VLOOKUP($A240,'Account, order priority and cat'!$A$1:$D$1038,2,FALSE)</f>
        <v>BOBBY CHAVEZ</v>
      </c>
      <c r="G240" s="9" t="str">
        <f>VLOOKUP($A240,'Account, order priority and cat'!$A$1:$D$1038,3,FALSE)</f>
        <v>Low</v>
      </c>
      <c r="H240" s="9" t="str">
        <f>VLOOKUP($A240,'Account, order priority and cat'!$A$1:$D$1038,4,FALSE)</f>
        <v>Office Supplies</v>
      </c>
      <c r="I240" s="14" t="str">
        <f>VLOOKUP($A240,'Cost and price details'!$A$1:$F$1038,Table!I$1,FALSE)</f>
        <v>Small Box</v>
      </c>
      <c r="J240" s="14" t="str">
        <f>VLOOKUP($A240,'Cost and price details'!$A$1:$F$1038,Table!J$1,FALSE)</f>
        <v>Express Air</v>
      </c>
      <c r="K240" s="14">
        <f>VLOOKUP($A240,'Cost and price details'!$A$1:$F$1038,Table!K$1,FALSE)</f>
        <v>41547</v>
      </c>
      <c r="L240" s="14">
        <f>VLOOKUP($A240,'Cost and price details'!$A$1:$F$1038,Table!L$1,FALSE)</f>
        <v>15.268000000000002</v>
      </c>
      <c r="M240" s="14">
        <f>VLOOKUP($A240,'Cost and price details'!$A$1:$F$1038,Table!M$1,FALSE)</f>
        <v>24.618000000000002</v>
      </c>
      <c r="N240" s="16">
        <f t="shared" si="15"/>
        <v>0.61239193083573473</v>
      </c>
      <c r="O240" s="16">
        <f>LOOKUP(M240,'Tax and discount slab'!$J$4:$K$14)</f>
        <v>0.15000000000000002</v>
      </c>
      <c r="P240" s="9">
        <f t="shared" si="16"/>
        <v>28.310700000000001</v>
      </c>
      <c r="Q240" s="9">
        <f>VLOOKUP(A240,'QTY &amp; shipping cost'!$A$1:$C$1038,2,FALSE)</f>
        <v>18</v>
      </c>
      <c r="R240" s="9">
        <f t="shared" si="17"/>
        <v>509.5926</v>
      </c>
      <c r="S240" s="16">
        <f>LOOKUP(M240,'Tax and discount slab'!$M$4:$N$14)</f>
        <v>0.12000000000000001</v>
      </c>
      <c r="T240" s="9">
        <f t="shared" si="18"/>
        <v>61.151112000000005</v>
      </c>
      <c r="U240" s="9">
        <f>VLOOKUP(A240,'QTY &amp; shipping cost'!$A$1:$C$1038,3,FALSE)</f>
        <v>15.15</v>
      </c>
      <c r="V240" s="9">
        <f t="shared" si="19"/>
        <v>463.59148799999997</v>
      </c>
    </row>
    <row r="241" spans="1:22" x14ac:dyDescent="0.3">
      <c r="A241" s="9" t="s">
        <v>460</v>
      </c>
      <c r="B241" s="8">
        <f>VLOOKUP($A241,'Order date customer name'!$A$1:$C$1038,2,FALSE)</f>
        <v>41535</v>
      </c>
      <c r="C241" s="8" t="str">
        <f>VLOOKUP($A241,'Order date customer name'!$A$1:$C$1038,3,FALSE)</f>
        <v>GLENN KNIGHT</v>
      </c>
      <c r="D241" s="9" t="str">
        <f>VLOOKUP($A241,'State and cust type'!$A$1:$C$1038,2,FALSE)</f>
        <v>New York</v>
      </c>
      <c r="E241" s="9" t="str">
        <f>VLOOKUP($A241,'State and cust type'!$A$1:$C$1038,3,FALSE)</f>
        <v>Corporate</v>
      </c>
      <c r="F241" s="9" t="str">
        <f>VLOOKUP($A241,'Account, order priority and cat'!$A$1:$D$1038,2,FALSE)</f>
        <v>EDDIE MURRAY</v>
      </c>
      <c r="G241" s="9" t="str">
        <f>VLOOKUP($A241,'Account, order priority and cat'!$A$1:$D$1038,3,FALSE)</f>
        <v>High</v>
      </c>
      <c r="H241" s="9" t="str">
        <f>VLOOKUP($A241,'Account, order priority and cat'!$A$1:$D$1038,4,FALSE)</f>
        <v>Office Supplies</v>
      </c>
      <c r="I241" s="14" t="str">
        <f>VLOOKUP($A241,'Cost and price details'!$A$1:$F$1038,Table!I$1,FALSE)</f>
        <v>Small Box</v>
      </c>
      <c r="J241" s="14" t="str">
        <f>VLOOKUP($A241,'Cost and price details'!$A$1:$F$1038,Table!J$1,FALSE)</f>
        <v>Regular Air</v>
      </c>
      <c r="K241" s="14">
        <f>VLOOKUP($A241,'Cost and price details'!$A$1:$F$1038,Table!K$1,FALSE)</f>
        <v>41543</v>
      </c>
      <c r="L241" s="14">
        <f>VLOOKUP($A241,'Cost and price details'!$A$1:$F$1038,Table!L$1,FALSE)</f>
        <v>39.622000000000007</v>
      </c>
      <c r="M241" s="14">
        <f>VLOOKUP($A241,'Cost and price details'!$A$1:$F$1038,Table!M$1,FALSE)</f>
        <v>63.910000000000004</v>
      </c>
      <c r="N241" s="16">
        <f t="shared" si="15"/>
        <v>0.6129927817878954</v>
      </c>
      <c r="O241" s="16">
        <f>LOOKUP(M241,'Tax and discount slab'!$J$4:$K$14)</f>
        <v>0.26</v>
      </c>
      <c r="P241" s="9">
        <f t="shared" si="16"/>
        <v>80.526600000000002</v>
      </c>
      <c r="Q241" s="9">
        <f>VLOOKUP(A241,'QTY &amp; shipping cost'!$A$1:$C$1038,2,FALSE)</f>
        <v>9</v>
      </c>
      <c r="R241" s="9">
        <f t="shared" si="17"/>
        <v>724.73940000000005</v>
      </c>
      <c r="S241" s="16">
        <f>LOOKUP(M241,'Tax and discount slab'!$M$4:$N$14)</f>
        <v>0.32</v>
      </c>
      <c r="T241" s="9">
        <f t="shared" si="18"/>
        <v>231.91660800000002</v>
      </c>
      <c r="U241" s="9">
        <f>VLOOKUP(A241,'QTY &amp; shipping cost'!$A$1:$C$1038,3,FALSE)</f>
        <v>1.54</v>
      </c>
      <c r="V241" s="9">
        <f t="shared" si="19"/>
        <v>494.36279200000007</v>
      </c>
    </row>
    <row r="242" spans="1:22" x14ac:dyDescent="0.3">
      <c r="A242" s="9" t="s">
        <v>462</v>
      </c>
      <c r="B242" s="8">
        <f>VLOOKUP($A242,'Order date customer name'!$A$1:$C$1038,2,FALSE)</f>
        <v>41537</v>
      </c>
      <c r="C242" s="8" t="str">
        <f>VLOOKUP($A242,'Order date customer name'!$A$1:$C$1038,3,FALSE)</f>
        <v>CHRIS GARCIA</v>
      </c>
      <c r="D242" s="9" t="str">
        <f>VLOOKUP($A242,'State and cust type'!$A$1:$C$1038,2,FALSE)</f>
        <v>New York</v>
      </c>
      <c r="E242" s="9" t="str">
        <f>VLOOKUP($A242,'State and cust type'!$A$1:$C$1038,3,FALSE)</f>
        <v>Home Office</v>
      </c>
      <c r="F242" s="9" t="str">
        <f>VLOOKUP($A242,'Account, order priority and cat'!$A$1:$D$1038,2,FALSE)</f>
        <v>GREG BLACK</v>
      </c>
      <c r="G242" s="9" t="str">
        <f>VLOOKUP($A242,'Account, order priority and cat'!$A$1:$D$1038,3,FALSE)</f>
        <v>Critical</v>
      </c>
      <c r="H242" s="9" t="str">
        <f>VLOOKUP($A242,'Account, order priority and cat'!$A$1:$D$1038,4,FALSE)</f>
        <v>Office Supplies</v>
      </c>
      <c r="I242" s="14" t="str">
        <f>VLOOKUP($A242,'Cost and price details'!$A$1:$F$1038,Table!I$1,FALSE)</f>
        <v>Small Pack</v>
      </c>
      <c r="J242" s="14" t="str">
        <f>VLOOKUP($A242,'Cost and price details'!$A$1:$F$1038,Table!J$1,FALSE)</f>
        <v>Regular Air</v>
      </c>
      <c r="K242" s="14">
        <f>VLOOKUP($A242,'Cost and price details'!$A$1:$F$1038,Table!K$1,FALSE)</f>
        <v>41546</v>
      </c>
      <c r="L242" s="14">
        <f>VLOOKUP($A242,'Cost and price details'!$A$1:$F$1038,Table!L$1,FALSE)</f>
        <v>1.034</v>
      </c>
      <c r="M242" s="14">
        <f>VLOOKUP($A242,'Cost and price details'!$A$1:$F$1038,Table!M$1,FALSE)</f>
        <v>2.2880000000000003</v>
      </c>
      <c r="N242" s="16">
        <f t="shared" si="15"/>
        <v>1.2127659574468086</v>
      </c>
      <c r="O242" s="16">
        <f>LOOKUP(M242,'Tax and discount slab'!$J$4:$K$14)</f>
        <v>0.05</v>
      </c>
      <c r="P242" s="9">
        <f t="shared" si="16"/>
        <v>2.4024000000000005</v>
      </c>
      <c r="Q242" s="9">
        <f>VLOOKUP(A242,'QTY &amp; shipping cost'!$A$1:$C$1038,2,FALSE)</f>
        <v>45</v>
      </c>
      <c r="R242" s="9">
        <f t="shared" si="17"/>
        <v>108.10800000000002</v>
      </c>
      <c r="S242" s="16">
        <f>LOOKUP(M242,'Tax and discount slab'!$M$4:$N$14)</f>
        <v>0.02</v>
      </c>
      <c r="T242" s="9">
        <f t="shared" si="18"/>
        <v>2.1621600000000005</v>
      </c>
      <c r="U242" s="9">
        <f>VLOOKUP(A242,'QTY &amp; shipping cost'!$A$1:$C$1038,3,FALSE)</f>
        <v>2.61</v>
      </c>
      <c r="V242" s="9">
        <f t="shared" si="19"/>
        <v>108.55584000000002</v>
      </c>
    </row>
    <row r="243" spans="1:22" x14ac:dyDescent="0.3">
      <c r="A243" s="9" t="s">
        <v>464</v>
      </c>
      <c r="B243" s="8">
        <f>VLOOKUP($A243,'Order date customer name'!$A$1:$C$1038,2,FALSE)</f>
        <v>41538</v>
      </c>
      <c r="C243" s="8" t="str">
        <f>VLOOKUP($A243,'Order date customer name'!$A$1:$C$1038,3,FALSE)</f>
        <v>BERNARD NGUYEN</v>
      </c>
      <c r="D243" s="9" t="str">
        <f>VLOOKUP($A243,'State and cust type'!$A$1:$C$1038,2,FALSE)</f>
        <v>New York</v>
      </c>
      <c r="E243" s="9" t="str">
        <f>VLOOKUP($A243,'State and cust type'!$A$1:$C$1038,3,FALSE)</f>
        <v>Consumer</v>
      </c>
      <c r="F243" s="9" t="str">
        <f>VLOOKUP($A243,'Account, order priority and cat'!$A$1:$D$1038,2,FALSE)</f>
        <v>GERALD EDWARDS</v>
      </c>
      <c r="G243" s="9" t="str">
        <f>VLOOKUP($A243,'Account, order priority and cat'!$A$1:$D$1038,3,FALSE)</f>
        <v>Low</v>
      </c>
      <c r="H243" s="9" t="str">
        <f>VLOOKUP($A243,'Account, order priority and cat'!$A$1:$D$1038,4,FALSE)</f>
        <v>Technology</v>
      </c>
      <c r="I243" s="14" t="str">
        <f>VLOOKUP($A243,'Cost and price details'!$A$1:$F$1038,Table!I$1,FALSE)</f>
        <v>Medium Box</v>
      </c>
      <c r="J243" s="14" t="str">
        <f>VLOOKUP($A243,'Cost and price details'!$A$1:$F$1038,Table!J$1,FALSE)</f>
        <v>Regular Air</v>
      </c>
      <c r="K243" s="14">
        <f>VLOOKUP($A243,'Cost and price details'!$A$1:$F$1038,Table!K$1,FALSE)</f>
        <v>41552</v>
      </c>
      <c r="L243" s="14">
        <f>VLOOKUP($A243,'Cost and price details'!$A$1:$F$1038,Table!L$1,FALSE)</f>
        <v>10.901000000000002</v>
      </c>
      <c r="M243" s="14">
        <f>VLOOKUP($A243,'Cost and price details'!$A$1:$F$1038,Table!M$1,FALSE)</f>
        <v>17.589000000000002</v>
      </c>
      <c r="N243" s="16">
        <f t="shared" si="15"/>
        <v>0.61352169525731581</v>
      </c>
      <c r="O243" s="16">
        <f>LOOKUP(M243,'Tax and discount slab'!$J$4:$K$14)</f>
        <v>0.1</v>
      </c>
      <c r="P243" s="9">
        <f t="shared" si="16"/>
        <v>19.347900000000003</v>
      </c>
      <c r="Q243" s="9">
        <f>VLOOKUP(A243,'QTY &amp; shipping cost'!$A$1:$C$1038,2,FALSE)</f>
        <v>29</v>
      </c>
      <c r="R243" s="9">
        <f t="shared" si="17"/>
        <v>561.08910000000003</v>
      </c>
      <c r="S243" s="16">
        <f>LOOKUP(M243,'Tax and discount slab'!$M$4:$N$14)</f>
        <v>7.0000000000000007E-2</v>
      </c>
      <c r="T243" s="9">
        <f t="shared" si="18"/>
        <v>39.276237000000009</v>
      </c>
      <c r="U243" s="9">
        <f>VLOOKUP(A243,'QTY &amp; shipping cost'!$A$1:$C$1038,3,FALSE)</f>
        <v>11.33</v>
      </c>
      <c r="V243" s="9">
        <f t="shared" si="19"/>
        <v>533.14286300000003</v>
      </c>
    </row>
    <row r="244" spans="1:22" x14ac:dyDescent="0.3">
      <c r="A244" s="9" t="s">
        <v>466</v>
      </c>
      <c r="B244" s="8">
        <f>VLOOKUP($A244,'Order date customer name'!$A$1:$C$1038,2,FALSE)</f>
        <v>41541</v>
      </c>
      <c r="C244" s="8" t="str">
        <f>VLOOKUP($A244,'Order date customer name'!$A$1:$C$1038,3,FALSE)</f>
        <v>GREG SALAZAR</v>
      </c>
      <c r="D244" s="9" t="str">
        <f>VLOOKUP($A244,'State and cust type'!$A$1:$C$1038,2,FALSE)</f>
        <v>New York</v>
      </c>
      <c r="E244" s="9" t="str">
        <f>VLOOKUP($A244,'State and cust type'!$A$1:$C$1038,3,FALSE)</f>
        <v>Home Office</v>
      </c>
      <c r="F244" s="9" t="str">
        <f>VLOOKUP($A244,'Account, order priority and cat'!$A$1:$D$1038,2,FALSE)</f>
        <v>GREG BLACK</v>
      </c>
      <c r="G244" s="9" t="str">
        <f>VLOOKUP($A244,'Account, order priority and cat'!$A$1:$D$1038,3,FALSE)</f>
        <v>Medium</v>
      </c>
      <c r="H244" s="9" t="str">
        <f>VLOOKUP($A244,'Account, order priority and cat'!$A$1:$D$1038,4,FALSE)</f>
        <v>Office Supplies</v>
      </c>
      <c r="I244" s="14" t="str">
        <f>VLOOKUP($A244,'Cost and price details'!$A$1:$F$1038,Table!I$1,FALSE)</f>
        <v>Wrap Bag</v>
      </c>
      <c r="J244" s="14" t="str">
        <f>VLOOKUP($A244,'Cost and price details'!$A$1:$F$1038,Table!J$1,FALSE)</f>
        <v>Regular Air</v>
      </c>
      <c r="K244" s="14">
        <f>VLOOKUP($A244,'Cost and price details'!$A$1:$F$1038,Table!K$1,FALSE)</f>
        <v>41550</v>
      </c>
      <c r="L244" s="14">
        <f>VLOOKUP($A244,'Cost and price details'!$A$1:$F$1038,Table!L$1,FALSE)</f>
        <v>3.6520000000000001</v>
      </c>
      <c r="M244" s="14">
        <f>VLOOKUP($A244,'Cost and price details'!$A$1:$F$1038,Table!M$1,FALSE)</f>
        <v>5.6980000000000004</v>
      </c>
      <c r="N244" s="16">
        <f t="shared" si="15"/>
        <v>0.56024096385542177</v>
      </c>
      <c r="O244" s="16">
        <f>LOOKUP(M244,'Tax and discount slab'!$J$4:$K$14)</f>
        <v>0.05</v>
      </c>
      <c r="P244" s="9">
        <f t="shared" si="16"/>
        <v>5.9829000000000008</v>
      </c>
      <c r="Q244" s="9">
        <f>VLOOKUP(A244,'QTY &amp; shipping cost'!$A$1:$C$1038,2,FALSE)</f>
        <v>25</v>
      </c>
      <c r="R244" s="9">
        <f t="shared" si="17"/>
        <v>149.57250000000002</v>
      </c>
      <c r="S244" s="16">
        <f>LOOKUP(M244,'Tax and discount slab'!$M$4:$N$14)</f>
        <v>0.02</v>
      </c>
      <c r="T244" s="9">
        <f t="shared" si="18"/>
        <v>2.9914500000000004</v>
      </c>
      <c r="U244" s="9">
        <f>VLOOKUP(A244,'QTY &amp; shipping cost'!$A$1:$C$1038,3,FALSE)</f>
        <v>2.09</v>
      </c>
      <c r="V244" s="9">
        <f t="shared" si="19"/>
        <v>148.67105000000001</v>
      </c>
    </row>
    <row r="245" spans="1:22" x14ac:dyDescent="0.3">
      <c r="A245" s="9" t="s">
        <v>467</v>
      </c>
      <c r="B245" s="8">
        <f>VLOOKUP($A245,'Order date customer name'!$A$1:$C$1038,2,FALSE)</f>
        <v>41541</v>
      </c>
      <c r="C245" s="8" t="str">
        <f>VLOOKUP($A245,'Order date customer name'!$A$1:$C$1038,3,FALSE)</f>
        <v>JEREMY NELSON</v>
      </c>
      <c r="D245" s="9" t="str">
        <f>VLOOKUP($A245,'State and cust type'!$A$1:$C$1038,2,FALSE)</f>
        <v>Illinois</v>
      </c>
      <c r="E245" s="9" t="str">
        <f>VLOOKUP($A245,'State and cust type'!$A$1:$C$1038,3,FALSE)</f>
        <v>Home Office</v>
      </c>
      <c r="F245" s="9" t="str">
        <f>VLOOKUP($A245,'Account, order priority and cat'!$A$1:$D$1038,2,FALSE)</f>
        <v>MANUEL BARNES</v>
      </c>
      <c r="G245" s="9" t="str">
        <f>VLOOKUP($A245,'Account, order priority and cat'!$A$1:$D$1038,3,FALSE)</f>
        <v>High</v>
      </c>
      <c r="H245" s="9" t="str">
        <f>VLOOKUP($A245,'Account, order priority and cat'!$A$1:$D$1038,4,FALSE)</f>
        <v>Office Supplies</v>
      </c>
      <c r="I245" s="14" t="str">
        <f>VLOOKUP($A245,'Cost and price details'!$A$1:$F$1038,Table!I$1,FALSE)</f>
        <v>Small Box</v>
      </c>
      <c r="J245" s="14" t="str">
        <f>VLOOKUP($A245,'Cost and price details'!$A$1:$F$1038,Table!J$1,FALSE)</f>
        <v>Regular Air</v>
      </c>
      <c r="K245" s="14">
        <f>VLOOKUP($A245,'Cost and price details'!$A$1:$F$1038,Table!K$1,FALSE)</f>
        <v>41550</v>
      </c>
      <c r="L245" s="14">
        <f>VLOOKUP($A245,'Cost and price details'!$A$1:$F$1038,Table!L$1,FALSE)</f>
        <v>16.445</v>
      </c>
      <c r="M245" s="14">
        <f>VLOOKUP($A245,'Cost and price details'!$A$1:$F$1038,Table!M$1,FALSE)</f>
        <v>38.236000000000004</v>
      </c>
      <c r="N245" s="16">
        <f t="shared" si="15"/>
        <v>1.3250836120401339</v>
      </c>
      <c r="O245" s="16">
        <f>LOOKUP(M245,'Tax and discount slab'!$J$4:$K$14)</f>
        <v>0.2</v>
      </c>
      <c r="P245" s="9">
        <f t="shared" si="16"/>
        <v>45.883200000000002</v>
      </c>
      <c r="Q245" s="9">
        <f>VLOOKUP(A245,'QTY &amp; shipping cost'!$A$1:$C$1038,2,FALSE)</f>
        <v>17</v>
      </c>
      <c r="R245" s="9">
        <f t="shared" si="17"/>
        <v>780.01440000000002</v>
      </c>
      <c r="S245" s="16">
        <f>LOOKUP(M245,'Tax and discount slab'!$M$4:$N$14)</f>
        <v>0.17</v>
      </c>
      <c r="T245" s="9">
        <f t="shared" si="18"/>
        <v>132.60244800000001</v>
      </c>
      <c r="U245" s="9">
        <f>VLOOKUP(A245,'QTY &amp; shipping cost'!$A$1:$C$1038,3,FALSE)</f>
        <v>8.2700000000000014</v>
      </c>
      <c r="V245" s="9">
        <f t="shared" si="19"/>
        <v>655.68195200000002</v>
      </c>
    </row>
    <row r="246" spans="1:22" x14ac:dyDescent="0.3">
      <c r="A246" s="9" t="s">
        <v>469</v>
      </c>
      <c r="B246" s="8">
        <f>VLOOKUP($A246,'Order date customer name'!$A$1:$C$1038,2,FALSE)</f>
        <v>41542</v>
      </c>
      <c r="C246" s="8" t="str">
        <f>VLOOKUP($A246,'Order date customer name'!$A$1:$C$1038,3,FALSE)</f>
        <v>TOMMY ANDREWS</v>
      </c>
      <c r="D246" s="9" t="str">
        <f>VLOOKUP($A246,'State and cust type'!$A$1:$C$1038,2,FALSE)</f>
        <v>New York</v>
      </c>
      <c r="E246" s="9" t="str">
        <f>VLOOKUP($A246,'State and cust type'!$A$1:$C$1038,3,FALSE)</f>
        <v>Corporate</v>
      </c>
      <c r="F246" s="9" t="str">
        <f>VLOOKUP($A246,'Account, order priority and cat'!$A$1:$D$1038,2,FALSE)</f>
        <v>VINCENT JORDAN</v>
      </c>
      <c r="G246" s="9" t="str">
        <f>VLOOKUP($A246,'Account, order priority and cat'!$A$1:$D$1038,3,FALSE)</f>
        <v>Low</v>
      </c>
      <c r="H246" s="9" t="str">
        <f>VLOOKUP($A246,'Account, order priority and cat'!$A$1:$D$1038,4,FALSE)</f>
        <v>Office Supplies</v>
      </c>
      <c r="I246" s="14" t="str">
        <f>VLOOKUP($A246,'Cost and price details'!$A$1:$F$1038,Table!I$1,FALSE)</f>
        <v>Small Box</v>
      </c>
      <c r="J246" s="14" t="str">
        <f>VLOOKUP($A246,'Cost and price details'!$A$1:$F$1038,Table!J$1,FALSE)</f>
        <v>Regular Air</v>
      </c>
      <c r="K246" s="14">
        <f>VLOOKUP($A246,'Cost and price details'!$A$1:$F$1038,Table!K$1,FALSE)</f>
        <v>41554</v>
      </c>
      <c r="L246" s="14">
        <f>VLOOKUP($A246,'Cost and price details'!$A$1:$F$1038,Table!L$1,FALSE)</f>
        <v>24.398000000000003</v>
      </c>
      <c r="M246" s="14">
        <f>VLOOKUP($A246,'Cost and price details'!$A$1:$F$1038,Table!M$1,FALSE)</f>
        <v>59.510000000000005</v>
      </c>
      <c r="N246" s="16">
        <f t="shared" si="15"/>
        <v>1.4391343552750224</v>
      </c>
      <c r="O246" s="16">
        <f>LOOKUP(M246,'Tax and discount slab'!$J$4:$K$14)</f>
        <v>0.24</v>
      </c>
      <c r="P246" s="9">
        <f t="shared" si="16"/>
        <v>73.792400000000001</v>
      </c>
      <c r="Q246" s="9">
        <f>VLOOKUP(A246,'QTY &amp; shipping cost'!$A$1:$C$1038,2,FALSE)</f>
        <v>21</v>
      </c>
      <c r="R246" s="9">
        <f t="shared" si="17"/>
        <v>1549.6404</v>
      </c>
      <c r="S246" s="16">
        <f>LOOKUP(M246,'Tax and discount slab'!$M$4:$N$14)</f>
        <v>0.27</v>
      </c>
      <c r="T246" s="9">
        <f t="shared" si="18"/>
        <v>418.40290800000002</v>
      </c>
      <c r="U246" s="9">
        <f>VLOOKUP(A246,'QTY &amp; shipping cost'!$A$1:$C$1038,3,FALSE)</f>
        <v>20.04</v>
      </c>
      <c r="V246" s="9">
        <f t="shared" si="19"/>
        <v>1151.2774919999999</v>
      </c>
    </row>
    <row r="247" spans="1:22" x14ac:dyDescent="0.3">
      <c r="A247" s="9" t="s">
        <v>470</v>
      </c>
      <c r="B247" s="8">
        <f>VLOOKUP($A247,'Order date customer name'!$A$1:$C$1038,2,FALSE)</f>
        <v>41545</v>
      </c>
      <c r="C247" s="8" t="str">
        <f>VLOOKUP($A247,'Order date customer name'!$A$1:$C$1038,3,FALSE)</f>
        <v>BRIAN COLLINS</v>
      </c>
      <c r="D247" s="9" t="str">
        <f>VLOOKUP($A247,'State and cust type'!$A$1:$C$1038,2,FALSE)</f>
        <v>New York</v>
      </c>
      <c r="E247" s="9" t="str">
        <f>VLOOKUP($A247,'State and cust type'!$A$1:$C$1038,3,FALSE)</f>
        <v>Corporate</v>
      </c>
      <c r="F247" s="9" t="str">
        <f>VLOOKUP($A247,'Account, order priority and cat'!$A$1:$D$1038,2,FALSE)</f>
        <v>VINCENT JORDAN</v>
      </c>
      <c r="G247" s="9" t="str">
        <f>VLOOKUP($A247,'Account, order priority and cat'!$A$1:$D$1038,3,FALSE)</f>
        <v>Not Specified</v>
      </c>
      <c r="H247" s="9" t="str">
        <f>VLOOKUP($A247,'Account, order priority and cat'!$A$1:$D$1038,4,FALSE)</f>
        <v>Office Supplies</v>
      </c>
      <c r="I247" s="14" t="str">
        <f>VLOOKUP($A247,'Cost and price details'!$A$1:$F$1038,Table!I$1,FALSE)</f>
        <v>Wrap Bag</v>
      </c>
      <c r="J247" s="14" t="str">
        <f>VLOOKUP($A247,'Cost and price details'!$A$1:$F$1038,Table!J$1,FALSE)</f>
        <v>Regular Air</v>
      </c>
      <c r="K247" s="14">
        <f>VLOOKUP($A247,'Cost and price details'!$A$1:$F$1038,Table!K$1,FALSE)</f>
        <v>41554</v>
      </c>
      <c r="L247" s="14">
        <f>VLOOKUP($A247,'Cost and price details'!$A$1:$F$1038,Table!L$1,FALSE)</f>
        <v>3.6520000000000001</v>
      </c>
      <c r="M247" s="14">
        <f>VLOOKUP($A247,'Cost and price details'!$A$1:$F$1038,Table!M$1,FALSE)</f>
        <v>5.6980000000000004</v>
      </c>
      <c r="N247" s="16">
        <f t="shared" si="15"/>
        <v>0.56024096385542177</v>
      </c>
      <c r="O247" s="16">
        <f>LOOKUP(M247,'Tax and discount slab'!$J$4:$K$14)</f>
        <v>0.05</v>
      </c>
      <c r="P247" s="9">
        <f t="shared" si="16"/>
        <v>5.9829000000000008</v>
      </c>
      <c r="Q247" s="9">
        <f>VLOOKUP(A247,'QTY &amp; shipping cost'!$A$1:$C$1038,2,FALSE)</f>
        <v>12</v>
      </c>
      <c r="R247" s="9">
        <f t="shared" si="17"/>
        <v>71.794800000000009</v>
      </c>
      <c r="S247" s="16">
        <f>LOOKUP(M247,'Tax and discount slab'!$M$4:$N$14)</f>
        <v>0.02</v>
      </c>
      <c r="T247" s="9">
        <f t="shared" si="18"/>
        <v>1.4358960000000003</v>
      </c>
      <c r="U247" s="9">
        <f>VLOOKUP(A247,'QTY &amp; shipping cost'!$A$1:$C$1038,3,FALSE)</f>
        <v>2.09</v>
      </c>
      <c r="V247" s="9">
        <f t="shared" si="19"/>
        <v>72.448904000000013</v>
      </c>
    </row>
    <row r="248" spans="1:22" x14ac:dyDescent="0.3">
      <c r="A248" s="9" t="s">
        <v>472</v>
      </c>
      <c r="B248" s="8">
        <f>VLOOKUP($A248,'Order date customer name'!$A$1:$C$1038,2,FALSE)</f>
        <v>41546</v>
      </c>
      <c r="C248" s="8" t="str">
        <f>VLOOKUP($A248,'Order date customer name'!$A$1:$C$1038,3,FALSE)</f>
        <v>KEITH HALL</v>
      </c>
      <c r="D248" s="9" t="str">
        <f>VLOOKUP($A248,'State and cust type'!$A$1:$C$1038,2,FALSE)</f>
        <v>Illinois</v>
      </c>
      <c r="E248" s="9" t="str">
        <f>VLOOKUP($A248,'State and cust type'!$A$1:$C$1038,3,FALSE)</f>
        <v>Corporate</v>
      </c>
      <c r="F248" s="9" t="str">
        <f>VLOOKUP($A248,'Account, order priority and cat'!$A$1:$D$1038,2,FALSE)</f>
        <v>MANUEL BARNES</v>
      </c>
      <c r="G248" s="9" t="str">
        <f>VLOOKUP($A248,'Account, order priority and cat'!$A$1:$D$1038,3,FALSE)</f>
        <v>Medium</v>
      </c>
      <c r="H248" s="9" t="str">
        <f>VLOOKUP($A248,'Account, order priority and cat'!$A$1:$D$1038,4,FALSE)</f>
        <v>Technology</v>
      </c>
      <c r="I248" s="14" t="str">
        <f>VLOOKUP($A248,'Cost and price details'!$A$1:$F$1038,Table!I$1,FALSE)</f>
        <v>Small Pack</v>
      </c>
      <c r="J248" s="14" t="str">
        <f>VLOOKUP($A248,'Cost and price details'!$A$1:$F$1038,Table!J$1,FALSE)</f>
        <v>Express Air</v>
      </c>
      <c r="K248" s="14">
        <f>VLOOKUP($A248,'Cost and price details'!$A$1:$F$1038,Table!K$1,FALSE)</f>
        <v>41554</v>
      </c>
      <c r="L248" s="14">
        <f>VLOOKUP($A248,'Cost and price details'!$A$1:$F$1038,Table!L$1,FALSE)</f>
        <v>22.198</v>
      </c>
      <c r="M248" s="14">
        <f>VLOOKUP($A248,'Cost and price details'!$A$1:$F$1038,Table!M$1,FALSE)</f>
        <v>38.951000000000001</v>
      </c>
      <c r="N248" s="16">
        <f t="shared" si="15"/>
        <v>0.75470763131813678</v>
      </c>
      <c r="O248" s="16">
        <f>LOOKUP(M248,'Tax and discount slab'!$J$4:$K$14)</f>
        <v>0.2</v>
      </c>
      <c r="P248" s="9">
        <f t="shared" si="16"/>
        <v>46.741199999999999</v>
      </c>
      <c r="Q248" s="9">
        <f>VLOOKUP(A248,'QTY &amp; shipping cost'!$A$1:$C$1038,2,FALSE)</f>
        <v>18</v>
      </c>
      <c r="R248" s="9">
        <f t="shared" si="17"/>
        <v>841.34159999999997</v>
      </c>
      <c r="S248" s="16">
        <f>LOOKUP(M248,'Tax and discount slab'!$M$4:$N$14)</f>
        <v>0.17</v>
      </c>
      <c r="T248" s="9">
        <f t="shared" si="18"/>
        <v>143.02807200000001</v>
      </c>
      <c r="U248" s="9">
        <f>VLOOKUP(A248,'QTY &amp; shipping cost'!$A$1:$C$1038,3,FALSE)</f>
        <v>2.04</v>
      </c>
      <c r="V248" s="9">
        <f t="shared" si="19"/>
        <v>700.35352799999987</v>
      </c>
    </row>
    <row r="249" spans="1:22" x14ac:dyDescent="0.3">
      <c r="A249" s="9" t="s">
        <v>474</v>
      </c>
      <c r="B249" s="8">
        <f>VLOOKUP($A249,'Order date customer name'!$A$1:$C$1038,2,FALSE)</f>
        <v>41548</v>
      </c>
      <c r="C249" s="8" t="str">
        <f>VLOOKUP($A249,'Order date customer name'!$A$1:$C$1038,3,FALSE)</f>
        <v>GARY JAMES</v>
      </c>
      <c r="D249" s="9" t="str">
        <f>VLOOKUP($A249,'State and cust type'!$A$1:$C$1038,2,FALSE)</f>
        <v>New York</v>
      </c>
      <c r="E249" s="9" t="str">
        <f>VLOOKUP($A249,'State and cust type'!$A$1:$C$1038,3,FALSE)</f>
        <v>Consumer</v>
      </c>
      <c r="F249" s="9" t="str">
        <f>VLOOKUP($A249,'Account, order priority and cat'!$A$1:$D$1038,2,FALSE)</f>
        <v>TONY PERRY</v>
      </c>
      <c r="G249" s="9" t="str">
        <f>VLOOKUP($A249,'Account, order priority and cat'!$A$1:$D$1038,3,FALSE)</f>
        <v>High</v>
      </c>
      <c r="H249" s="9" t="str">
        <f>VLOOKUP($A249,'Account, order priority and cat'!$A$1:$D$1038,4,FALSE)</f>
        <v>Office Supplies</v>
      </c>
      <c r="I249" s="14" t="str">
        <f>VLOOKUP($A249,'Cost and price details'!$A$1:$F$1038,Table!I$1,FALSE)</f>
        <v>Wrap Bag</v>
      </c>
      <c r="J249" s="14" t="str">
        <f>VLOOKUP($A249,'Cost and price details'!$A$1:$F$1038,Table!J$1,FALSE)</f>
        <v>Express Air</v>
      </c>
      <c r="K249" s="14">
        <f>VLOOKUP($A249,'Cost and price details'!$A$1:$F$1038,Table!K$1,FALSE)</f>
        <v>41556</v>
      </c>
      <c r="L249" s="14">
        <f>VLOOKUP($A249,'Cost and price details'!$A$1:$F$1038,Table!L$1,FALSE)</f>
        <v>23.716000000000001</v>
      </c>
      <c r="M249" s="14">
        <f>VLOOKUP($A249,'Cost and price details'!$A$1:$F$1038,Table!M$1,FALSE)</f>
        <v>40.204999999999998</v>
      </c>
      <c r="N249" s="16">
        <f t="shared" si="15"/>
        <v>0.695269016697588</v>
      </c>
      <c r="O249" s="16">
        <f>LOOKUP(M249,'Tax and discount slab'!$J$4:$K$14)</f>
        <v>0.22</v>
      </c>
      <c r="P249" s="9">
        <f t="shared" si="16"/>
        <v>49.050099999999993</v>
      </c>
      <c r="Q249" s="9">
        <f>VLOOKUP(A249,'QTY &amp; shipping cost'!$A$1:$C$1038,2,FALSE)</f>
        <v>48</v>
      </c>
      <c r="R249" s="9">
        <f t="shared" si="17"/>
        <v>2354.4047999999998</v>
      </c>
      <c r="S249" s="16">
        <f>LOOKUP(M249,'Tax and discount slab'!$M$4:$N$14)</f>
        <v>0.22000000000000003</v>
      </c>
      <c r="T249" s="9">
        <f t="shared" si="18"/>
        <v>517.96905600000002</v>
      </c>
      <c r="U249" s="9">
        <f>VLOOKUP(A249,'QTY &amp; shipping cost'!$A$1:$C$1038,3,FALSE)</f>
        <v>13.940000000000001</v>
      </c>
      <c r="V249" s="9">
        <f t="shared" si="19"/>
        <v>1850.3757439999999</v>
      </c>
    </row>
    <row r="250" spans="1:22" x14ac:dyDescent="0.3">
      <c r="A250" s="9" t="s">
        <v>475</v>
      </c>
      <c r="B250" s="8">
        <f>VLOOKUP($A250,'Order date customer name'!$A$1:$C$1038,2,FALSE)</f>
        <v>41549</v>
      </c>
      <c r="C250" s="8" t="str">
        <f>VLOOKUP($A250,'Order date customer name'!$A$1:$C$1038,3,FALSE)</f>
        <v>CARL RICE</v>
      </c>
      <c r="D250" s="9" t="str">
        <f>VLOOKUP($A250,'State and cust type'!$A$1:$C$1038,2,FALSE)</f>
        <v>New York</v>
      </c>
      <c r="E250" s="9" t="str">
        <f>VLOOKUP($A250,'State and cust type'!$A$1:$C$1038,3,FALSE)</f>
        <v>Corporate</v>
      </c>
      <c r="F250" s="9" t="str">
        <f>VLOOKUP($A250,'Account, order priority and cat'!$A$1:$D$1038,2,FALSE)</f>
        <v>CLAUDE WILLIS</v>
      </c>
      <c r="G250" s="9" t="str">
        <f>VLOOKUP($A250,'Account, order priority and cat'!$A$1:$D$1038,3,FALSE)</f>
        <v>High</v>
      </c>
      <c r="H250" s="9" t="str">
        <f>VLOOKUP($A250,'Account, order priority and cat'!$A$1:$D$1038,4,FALSE)</f>
        <v>Office Supplies</v>
      </c>
      <c r="I250" s="14" t="str">
        <f>VLOOKUP($A250,'Cost and price details'!$A$1:$F$1038,Table!I$1,FALSE)</f>
        <v>Small Box</v>
      </c>
      <c r="J250" s="14" t="str">
        <f>VLOOKUP($A250,'Cost and price details'!$A$1:$F$1038,Table!J$1,FALSE)</f>
        <v>Regular Air</v>
      </c>
      <c r="K250" s="14">
        <f>VLOOKUP($A250,'Cost and price details'!$A$1:$F$1038,Table!K$1,FALSE)</f>
        <v>41557</v>
      </c>
      <c r="L250" s="14">
        <f>VLOOKUP($A250,'Cost and price details'!$A$1:$F$1038,Table!L$1,FALSE)</f>
        <v>196.71300000000002</v>
      </c>
      <c r="M250" s="14">
        <f>VLOOKUP($A250,'Cost and price details'!$A$1:$F$1038,Table!M$1,FALSE)</f>
        <v>457.46800000000002</v>
      </c>
      <c r="N250" s="16">
        <f t="shared" si="15"/>
        <v>1.3255605882681876</v>
      </c>
      <c r="O250" s="16">
        <f>LOOKUP(M250,'Tax and discount slab'!$J$4:$K$14)</f>
        <v>0.32000000000000006</v>
      </c>
      <c r="P250" s="9">
        <f t="shared" si="16"/>
        <v>603.8577600000001</v>
      </c>
      <c r="Q250" s="9">
        <f>VLOOKUP(A250,'QTY &amp; shipping cost'!$A$1:$C$1038,2,FALSE)</f>
        <v>4</v>
      </c>
      <c r="R250" s="9">
        <f t="shared" si="17"/>
        <v>2415.4310400000004</v>
      </c>
      <c r="S250" s="16">
        <f>LOOKUP(M250,'Tax and discount slab'!$M$4:$N$14)</f>
        <v>0.47</v>
      </c>
      <c r="T250" s="9">
        <f t="shared" si="18"/>
        <v>1135.2525888</v>
      </c>
      <c r="U250" s="9">
        <f>VLOOKUP(A250,'QTY &amp; shipping cost'!$A$1:$C$1038,3,FALSE)</f>
        <v>11.42</v>
      </c>
      <c r="V250" s="9">
        <f t="shared" si="19"/>
        <v>1291.5984512000005</v>
      </c>
    </row>
    <row r="251" spans="1:22" x14ac:dyDescent="0.3">
      <c r="A251" s="9" t="s">
        <v>477</v>
      </c>
      <c r="B251" s="8">
        <f>VLOOKUP($A251,'Order date customer name'!$A$1:$C$1038,2,FALSE)</f>
        <v>41550</v>
      </c>
      <c r="C251" s="8" t="str">
        <f>VLOOKUP($A251,'Order date customer name'!$A$1:$C$1038,3,FALSE)</f>
        <v>NICHOLAS HOLMES</v>
      </c>
      <c r="D251" s="9" t="str">
        <f>VLOOKUP($A251,'State and cust type'!$A$1:$C$1038,2,FALSE)</f>
        <v>New York</v>
      </c>
      <c r="E251" s="9" t="str">
        <f>VLOOKUP($A251,'State and cust type'!$A$1:$C$1038,3,FALSE)</f>
        <v>Consumer</v>
      </c>
      <c r="F251" s="9" t="str">
        <f>VLOOKUP($A251,'Account, order priority and cat'!$A$1:$D$1038,2,FALSE)</f>
        <v>VINCENT JORDAN</v>
      </c>
      <c r="G251" s="9" t="str">
        <f>VLOOKUP($A251,'Account, order priority and cat'!$A$1:$D$1038,3,FALSE)</f>
        <v>Low</v>
      </c>
      <c r="H251" s="9" t="str">
        <f>VLOOKUP($A251,'Account, order priority and cat'!$A$1:$D$1038,4,FALSE)</f>
        <v>Technology</v>
      </c>
      <c r="I251" s="14" t="str">
        <f>VLOOKUP($A251,'Cost and price details'!$A$1:$F$1038,Table!I$1,FALSE)</f>
        <v>Small Box</v>
      </c>
      <c r="J251" s="14" t="str">
        <f>VLOOKUP($A251,'Cost and price details'!$A$1:$F$1038,Table!J$1,FALSE)</f>
        <v>Regular Air</v>
      </c>
      <c r="K251" s="14">
        <f>VLOOKUP($A251,'Cost and price details'!$A$1:$F$1038,Table!K$1,FALSE)</f>
        <v>41564</v>
      </c>
      <c r="L251" s="14">
        <f>VLOOKUP($A251,'Cost and price details'!$A$1:$F$1038,Table!L$1,FALSE)</f>
        <v>45.408000000000008</v>
      </c>
      <c r="M251" s="14">
        <f>VLOOKUP($A251,'Cost and price details'!$A$1:$F$1038,Table!M$1,FALSE)</f>
        <v>105.589</v>
      </c>
      <c r="N251" s="16">
        <f t="shared" si="15"/>
        <v>1.3253391472868212</v>
      </c>
      <c r="O251" s="16">
        <f>LOOKUP(M251,'Tax and discount slab'!$J$4:$K$14)</f>
        <v>0.32000000000000006</v>
      </c>
      <c r="P251" s="9">
        <f t="shared" si="16"/>
        <v>139.37747999999999</v>
      </c>
      <c r="Q251" s="9">
        <f>VLOOKUP(A251,'QTY &amp; shipping cost'!$A$1:$C$1038,2,FALSE)</f>
        <v>19</v>
      </c>
      <c r="R251" s="9">
        <f t="shared" si="17"/>
        <v>2648.1721199999997</v>
      </c>
      <c r="S251" s="16">
        <f>LOOKUP(M251,'Tax and discount slab'!$M$4:$N$14)</f>
        <v>0.47</v>
      </c>
      <c r="T251" s="9">
        <f t="shared" si="18"/>
        <v>1244.6408963999997</v>
      </c>
      <c r="U251" s="9">
        <f>VLOOKUP(A251,'QTY &amp; shipping cost'!$A$1:$C$1038,3,FALSE)</f>
        <v>9.0400000000000009</v>
      </c>
      <c r="V251" s="9">
        <f t="shared" si="19"/>
        <v>1412.5712235999999</v>
      </c>
    </row>
    <row r="252" spans="1:22" x14ac:dyDescent="0.3">
      <c r="A252" s="9" t="s">
        <v>479</v>
      </c>
      <c r="B252" s="8">
        <f>VLOOKUP($A252,'Order date customer name'!$A$1:$C$1038,2,FALSE)</f>
        <v>41550</v>
      </c>
      <c r="C252" s="8" t="str">
        <f>VLOOKUP($A252,'Order date customer name'!$A$1:$C$1038,3,FALSE)</f>
        <v>JAY GIBSON</v>
      </c>
      <c r="D252" s="9" t="str">
        <f>VLOOKUP($A252,'State and cust type'!$A$1:$C$1038,2,FALSE)</f>
        <v>New York</v>
      </c>
      <c r="E252" s="9" t="str">
        <f>VLOOKUP($A252,'State and cust type'!$A$1:$C$1038,3,FALSE)</f>
        <v>Corporate</v>
      </c>
      <c r="F252" s="9" t="str">
        <f>VLOOKUP($A252,'Account, order priority and cat'!$A$1:$D$1038,2,FALSE)</f>
        <v>GREG BLACK</v>
      </c>
      <c r="G252" s="9" t="str">
        <f>VLOOKUP($A252,'Account, order priority and cat'!$A$1:$D$1038,3,FALSE)</f>
        <v>Medium</v>
      </c>
      <c r="H252" s="9" t="str">
        <f>VLOOKUP($A252,'Account, order priority and cat'!$A$1:$D$1038,4,FALSE)</f>
        <v>Office Supplies</v>
      </c>
      <c r="I252" s="14" t="str">
        <f>VLOOKUP($A252,'Cost and price details'!$A$1:$F$1038,Table!I$1,FALSE)</f>
        <v>Small Box</v>
      </c>
      <c r="J252" s="14" t="str">
        <f>VLOOKUP($A252,'Cost and price details'!$A$1:$F$1038,Table!J$1,FALSE)</f>
        <v>Regular Air</v>
      </c>
      <c r="K252" s="14">
        <f>VLOOKUP($A252,'Cost and price details'!$A$1:$F$1038,Table!K$1,FALSE)</f>
        <v>41559</v>
      </c>
      <c r="L252" s="14">
        <f>VLOOKUP($A252,'Cost and price details'!$A$1:$F$1038,Table!L$1,FALSE)</f>
        <v>1.4630000000000003</v>
      </c>
      <c r="M252" s="14">
        <f>VLOOKUP($A252,'Cost and price details'!$A$1:$F$1038,Table!M$1,FALSE)</f>
        <v>2.2880000000000003</v>
      </c>
      <c r="N252" s="16">
        <f t="shared" si="15"/>
        <v>0.56390977443609003</v>
      </c>
      <c r="O252" s="16">
        <f>LOOKUP(M252,'Tax and discount slab'!$J$4:$K$14)</f>
        <v>0.05</v>
      </c>
      <c r="P252" s="9">
        <f t="shared" si="16"/>
        <v>2.4024000000000005</v>
      </c>
      <c r="Q252" s="9">
        <f>VLOOKUP(A252,'QTY &amp; shipping cost'!$A$1:$C$1038,2,FALSE)</f>
        <v>18</v>
      </c>
      <c r="R252" s="9">
        <f t="shared" si="17"/>
        <v>43.243200000000009</v>
      </c>
      <c r="S252" s="16">
        <f>LOOKUP(M252,'Tax and discount slab'!$M$4:$N$14)</f>
        <v>0.02</v>
      </c>
      <c r="T252" s="9">
        <f t="shared" si="18"/>
        <v>0.86486400000000019</v>
      </c>
      <c r="U252" s="9">
        <f>VLOOKUP(A252,'QTY &amp; shipping cost'!$A$1:$C$1038,3,FALSE)</f>
        <v>1.54</v>
      </c>
      <c r="V252" s="9">
        <f t="shared" si="19"/>
        <v>43.918336000000011</v>
      </c>
    </row>
    <row r="253" spans="1:22" x14ac:dyDescent="0.3">
      <c r="A253" s="9" t="s">
        <v>480</v>
      </c>
      <c r="B253" s="8">
        <f>VLOOKUP($A253,'Order date customer name'!$A$1:$C$1038,2,FALSE)</f>
        <v>41551</v>
      </c>
      <c r="C253" s="8" t="str">
        <f>VLOOKUP($A253,'Order date customer name'!$A$1:$C$1038,3,FALSE)</f>
        <v>BRYAN LAWRENCE</v>
      </c>
      <c r="D253" s="9" t="str">
        <f>VLOOKUP($A253,'State and cust type'!$A$1:$C$1038,2,FALSE)</f>
        <v>New York</v>
      </c>
      <c r="E253" s="9" t="str">
        <f>VLOOKUP($A253,'State and cust type'!$A$1:$C$1038,3,FALSE)</f>
        <v>Corporate</v>
      </c>
      <c r="F253" s="9" t="str">
        <f>VLOOKUP($A253,'Account, order priority and cat'!$A$1:$D$1038,2,FALSE)</f>
        <v>MARC ARNOLD</v>
      </c>
      <c r="G253" s="9" t="str">
        <f>VLOOKUP($A253,'Account, order priority and cat'!$A$1:$D$1038,3,FALSE)</f>
        <v>Medium</v>
      </c>
      <c r="H253" s="9" t="str">
        <f>VLOOKUP($A253,'Account, order priority and cat'!$A$1:$D$1038,4,FALSE)</f>
        <v>Technology</v>
      </c>
      <c r="I253" s="14" t="str">
        <f>VLOOKUP($A253,'Cost and price details'!$A$1:$F$1038,Table!I$1,FALSE)</f>
        <v>Medium Box</v>
      </c>
      <c r="J253" s="14" t="str">
        <f>VLOOKUP($A253,'Cost and price details'!$A$1:$F$1038,Table!J$1,FALSE)</f>
        <v>Regular Air</v>
      </c>
      <c r="K253" s="14">
        <f>VLOOKUP($A253,'Cost and price details'!$A$1:$F$1038,Table!K$1,FALSE)</f>
        <v>41559</v>
      </c>
      <c r="L253" s="14">
        <f>VLOOKUP($A253,'Cost and price details'!$A$1:$F$1038,Table!L$1,FALSE)</f>
        <v>9.7020000000000017</v>
      </c>
      <c r="M253" s="14">
        <f>VLOOKUP($A253,'Cost and price details'!$A$1:$F$1038,Table!M$1,FALSE)</f>
        <v>23.088999999999999</v>
      </c>
      <c r="N253" s="16">
        <f t="shared" si="15"/>
        <v>1.3798185941043077</v>
      </c>
      <c r="O253" s="16">
        <f>LOOKUP(M253,'Tax and discount slab'!$J$4:$K$14)</f>
        <v>0.15000000000000002</v>
      </c>
      <c r="P253" s="9">
        <f t="shared" si="16"/>
        <v>26.552349999999997</v>
      </c>
      <c r="Q253" s="9">
        <f>VLOOKUP(A253,'QTY &amp; shipping cost'!$A$1:$C$1038,2,FALSE)</f>
        <v>27</v>
      </c>
      <c r="R253" s="9">
        <f t="shared" si="17"/>
        <v>716.9134499999999</v>
      </c>
      <c r="S253" s="16">
        <f>LOOKUP(M253,'Tax and discount slab'!$M$4:$N$14)</f>
        <v>0.12000000000000001</v>
      </c>
      <c r="T253" s="9">
        <f t="shared" si="18"/>
        <v>86.029613999999995</v>
      </c>
      <c r="U253" s="9">
        <f>VLOOKUP(A253,'QTY &amp; shipping cost'!$A$1:$C$1038,3,FALSE)</f>
        <v>4.8599999999999994</v>
      </c>
      <c r="V253" s="9">
        <f t="shared" si="19"/>
        <v>635.74383599999987</v>
      </c>
    </row>
    <row r="254" spans="1:22" x14ac:dyDescent="0.3">
      <c r="A254" s="9" t="s">
        <v>481</v>
      </c>
      <c r="B254" s="8">
        <f>VLOOKUP($A254,'Order date customer name'!$A$1:$C$1038,2,FALSE)</f>
        <v>41554</v>
      </c>
      <c r="C254" s="8" t="str">
        <f>VLOOKUP($A254,'Order date customer name'!$A$1:$C$1038,3,FALSE)</f>
        <v>ADAM BROOKS</v>
      </c>
      <c r="D254" s="9" t="str">
        <f>VLOOKUP($A254,'State and cust type'!$A$1:$C$1038,2,FALSE)</f>
        <v>New York</v>
      </c>
      <c r="E254" s="9" t="str">
        <f>VLOOKUP($A254,'State and cust type'!$A$1:$C$1038,3,FALSE)</f>
        <v>Corporate</v>
      </c>
      <c r="F254" s="9" t="str">
        <f>VLOOKUP($A254,'Account, order priority and cat'!$A$1:$D$1038,2,FALSE)</f>
        <v>EDWIN AGUILAR</v>
      </c>
      <c r="G254" s="9" t="str">
        <f>VLOOKUP($A254,'Account, order priority and cat'!$A$1:$D$1038,3,FALSE)</f>
        <v>Medium</v>
      </c>
      <c r="H254" s="9" t="str">
        <f>VLOOKUP($A254,'Account, order priority and cat'!$A$1:$D$1038,4,FALSE)</f>
        <v>Office Supplies</v>
      </c>
      <c r="I254" s="14" t="str">
        <f>VLOOKUP($A254,'Cost and price details'!$A$1:$F$1038,Table!I$1,FALSE)</f>
        <v>Wrap Bag</v>
      </c>
      <c r="J254" s="14" t="str">
        <f>VLOOKUP($A254,'Cost and price details'!$A$1:$F$1038,Table!J$1,FALSE)</f>
        <v>Regular Air</v>
      </c>
      <c r="K254" s="14">
        <f>VLOOKUP($A254,'Cost and price details'!$A$1:$F$1038,Table!K$1,FALSE)</f>
        <v>41563</v>
      </c>
      <c r="L254" s="14">
        <f>VLOOKUP($A254,'Cost and price details'!$A$1:$F$1038,Table!L$1,FALSE)</f>
        <v>1.6830000000000003</v>
      </c>
      <c r="M254" s="14">
        <f>VLOOKUP($A254,'Cost and price details'!$A$1:$F$1038,Table!M$1,FALSE)</f>
        <v>3.0579999999999998</v>
      </c>
      <c r="N254" s="16">
        <f t="shared" si="15"/>
        <v>0.81699346405228723</v>
      </c>
      <c r="O254" s="16">
        <f>LOOKUP(M254,'Tax and discount slab'!$J$4:$K$14)</f>
        <v>0.05</v>
      </c>
      <c r="P254" s="9">
        <f t="shared" si="16"/>
        <v>3.2109000000000001</v>
      </c>
      <c r="Q254" s="9">
        <f>VLOOKUP(A254,'QTY &amp; shipping cost'!$A$1:$C$1038,2,FALSE)</f>
        <v>8</v>
      </c>
      <c r="R254" s="9">
        <f t="shared" si="17"/>
        <v>25.687200000000001</v>
      </c>
      <c r="S254" s="16">
        <f>LOOKUP(M254,'Tax and discount slab'!$M$4:$N$14)</f>
        <v>0.02</v>
      </c>
      <c r="T254" s="9">
        <f t="shared" si="18"/>
        <v>0.51374399999999998</v>
      </c>
      <c r="U254" s="9">
        <f>VLOOKUP(A254,'QTY &amp; shipping cost'!$A$1:$C$1038,3,FALSE)</f>
        <v>1.3900000000000001</v>
      </c>
      <c r="V254" s="9">
        <f t="shared" si="19"/>
        <v>26.563456000000002</v>
      </c>
    </row>
    <row r="255" spans="1:22" x14ac:dyDescent="0.3">
      <c r="A255" s="9" t="s">
        <v>483</v>
      </c>
      <c r="B255" s="8">
        <f>VLOOKUP($A255,'Order date customer name'!$A$1:$C$1038,2,FALSE)</f>
        <v>41556</v>
      </c>
      <c r="C255" s="8" t="str">
        <f>VLOOKUP($A255,'Order date customer name'!$A$1:$C$1038,3,FALSE)</f>
        <v>MARTIN WEBB</v>
      </c>
      <c r="D255" s="9" t="str">
        <f>VLOOKUP($A255,'State and cust type'!$A$1:$C$1038,2,FALSE)</f>
        <v>New York</v>
      </c>
      <c r="E255" s="9" t="str">
        <f>VLOOKUP($A255,'State and cust type'!$A$1:$C$1038,3,FALSE)</f>
        <v>Small Business</v>
      </c>
      <c r="F255" s="9" t="str">
        <f>VLOOKUP($A255,'Account, order priority and cat'!$A$1:$D$1038,2,FALSE)</f>
        <v>ROY COOK</v>
      </c>
      <c r="G255" s="9" t="str">
        <f>VLOOKUP($A255,'Account, order priority and cat'!$A$1:$D$1038,3,FALSE)</f>
        <v>Critical</v>
      </c>
      <c r="H255" s="9" t="str">
        <f>VLOOKUP($A255,'Account, order priority and cat'!$A$1:$D$1038,4,FALSE)</f>
        <v>Office Supplies</v>
      </c>
      <c r="I255" s="14" t="str">
        <f>VLOOKUP($A255,'Cost and price details'!$A$1:$F$1038,Table!I$1,FALSE)</f>
        <v>Wrap Bag</v>
      </c>
      <c r="J255" s="14" t="str">
        <f>VLOOKUP($A255,'Cost and price details'!$A$1:$F$1038,Table!J$1,FALSE)</f>
        <v>Regular Air</v>
      </c>
      <c r="K255" s="14">
        <f>VLOOKUP($A255,'Cost and price details'!$A$1:$F$1038,Table!K$1,FALSE)</f>
        <v>41564</v>
      </c>
      <c r="L255" s="14">
        <f>VLOOKUP($A255,'Cost and price details'!$A$1:$F$1038,Table!L$1,FALSE)</f>
        <v>1.1990000000000003</v>
      </c>
      <c r="M255" s="14">
        <f>VLOOKUP($A255,'Cost and price details'!$A$1:$F$1038,Table!M$1,FALSE)</f>
        <v>1.8480000000000001</v>
      </c>
      <c r="N255" s="16">
        <f t="shared" si="15"/>
        <v>0.54128440366972452</v>
      </c>
      <c r="O255" s="16">
        <f>LOOKUP(M255,'Tax and discount slab'!$J$4:$K$14)</f>
        <v>0.05</v>
      </c>
      <c r="P255" s="9">
        <f t="shared" si="16"/>
        <v>1.9404000000000001</v>
      </c>
      <c r="Q255" s="9">
        <f>VLOOKUP(A255,'QTY &amp; shipping cost'!$A$1:$C$1038,2,FALSE)</f>
        <v>40</v>
      </c>
      <c r="R255" s="9">
        <f t="shared" si="17"/>
        <v>77.616</v>
      </c>
      <c r="S255" s="16">
        <f>LOOKUP(M255,'Tax and discount slab'!$M$4:$N$14)</f>
        <v>0.02</v>
      </c>
      <c r="T255" s="9">
        <f t="shared" si="18"/>
        <v>1.5523199999999999</v>
      </c>
      <c r="U255" s="9">
        <f>VLOOKUP(A255,'QTY &amp; shipping cost'!$A$1:$C$1038,3,FALSE)</f>
        <v>1.05</v>
      </c>
      <c r="V255" s="9">
        <f t="shared" si="19"/>
        <v>77.113680000000002</v>
      </c>
    </row>
    <row r="256" spans="1:22" x14ac:dyDescent="0.3">
      <c r="A256" s="9" t="s">
        <v>485</v>
      </c>
      <c r="B256" s="8">
        <f>VLOOKUP($A256,'Order date customer name'!$A$1:$C$1038,2,FALSE)</f>
        <v>41565</v>
      </c>
      <c r="C256" s="8" t="str">
        <f>VLOOKUP($A256,'Order date customer name'!$A$1:$C$1038,3,FALSE)</f>
        <v>TOMMY JOHNSON</v>
      </c>
      <c r="D256" s="9" t="str">
        <f>VLOOKUP($A256,'State and cust type'!$A$1:$C$1038,2,FALSE)</f>
        <v>Illinois</v>
      </c>
      <c r="E256" s="9" t="str">
        <f>VLOOKUP($A256,'State and cust type'!$A$1:$C$1038,3,FALSE)</f>
        <v>Corporate</v>
      </c>
      <c r="F256" s="9" t="str">
        <f>VLOOKUP($A256,'Account, order priority and cat'!$A$1:$D$1038,2,FALSE)</f>
        <v>COREY MILLS</v>
      </c>
      <c r="G256" s="9" t="str">
        <f>VLOOKUP($A256,'Account, order priority and cat'!$A$1:$D$1038,3,FALSE)</f>
        <v>Critical</v>
      </c>
      <c r="H256" s="9" t="str">
        <f>VLOOKUP($A256,'Account, order priority and cat'!$A$1:$D$1038,4,FALSE)</f>
        <v>Office Supplies</v>
      </c>
      <c r="I256" s="14" t="str">
        <f>VLOOKUP($A256,'Cost and price details'!$A$1:$F$1038,Table!I$1,FALSE)</f>
        <v>Wrap Bag</v>
      </c>
      <c r="J256" s="14" t="str">
        <f>VLOOKUP($A256,'Cost and price details'!$A$1:$F$1038,Table!J$1,FALSE)</f>
        <v>Regular Air</v>
      </c>
      <c r="K256" s="14">
        <f>VLOOKUP($A256,'Cost and price details'!$A$1:$F$1038,Table!K$1,FALSE)</f>
        <v>41574</v>
      </c>
      <c r="L256" s="14">
        <f>VLOOKUP($A256,'Cost and price details'!$A$1:$F$1038,Table!L$1,FALSE)</f>
        <v>1.1990000000000003</v>
      </c>
      <c r="M256" s="14">
        <f>VLOOKUP($A256,'Cost and price details'!$A$1:$F$1038,Table!M$1,FALSE)</f>
        <v>2.8600000000000003</v>
      </c>
      <c r="N256" s="16">
        <f t="shared" si="15"/>
        <v>1.3853211009174309</v>
      </c>
      <c r="O256" s="16">
        <f>LOOKUP(M256,'Tax and discount slab'!$J$4:$K$14)</f>
        <v>0.05</v>
      </c>
      <c r="P256" s="9">
        <f t="shared" si="16"/>
        <v>3.0030000000000006</v>
      </c>
      <c r="Q256" s="9">
        <f>VLOOKUP(A256,'QTY &amp; shipping cost'!$A$1:$C$1038,2,FALSE)</f>
        <v>38</v>
      </c>
      <c r="R256" s="9">
        <f t="shared" si="17"/>
        <v>114.11400000000002</v>
      </c>
      <c r="S256" s="16">
        <f>LOOKUP(M256,'Tax and discount slab'!$M$4:$N$14)</f>
        <v>0.02</v>
      </c>
      <c r="T256" s="9">
        <f t="shared" si="18"/>
        <v>2.2822800000000005</v>
      </c>
      <c r="U256" s="9">
        <f>VLOOKUP(A256,'QTY &amp; shipping cost'!$A$1:$C$1038,3,FALSE)</f>
        <v>2.4499999999999997</v>
      </c>
      <c r="V256" s="9">
        <f t="shared" si="19"/>
        <v>114.28172000000002</v>
      </c>
    </row>
    <row r="257" spans="1:22" x14ac:dyDescent="0.3">
      <c r="A257" s="9" t="s">
        <v>487</v>
      </c>
      <c r="B257" s="8">
        <f>VLOOKUP($A257,'Order date customer name'!$A$1:$C$1038,2,FALSE)</f>
        <v>41565</v>
      </c>
      <c r="C257" s="8" t="str">
        <f>VLOOKUP($A257,'Order date customer name'!$A$1:$C$1038,3,FALSE)</f>
        <v>LESTER SCOTT</v>
      </c>
      <c r="D257" s="9" t="str">
        <f>VLOOKUP($A257,'State and cust type'!$A$1:$C$1038,2,FALSE)</f>
        <v>New York</v>
      </c>
      <c r="E257" s="9" t="str">
        <f>VLOOKUP($A257,'State and cust type'!$A$1:$C$1038,3,FALSE)</f>
        <v>Corporate</v>
      </c>
      <c r="F257" s="9" t="str">
        <f>VLOOKUP($A257,'Account, order priority and cat'!$A$1:$D$1038,2,FALSE)</f>
        <v>BOBBY CHAVEZ</v>
      </c>
      <c r="G257" s="9" t="str">
        <f>VLOOKUP($A257,'Account, order priority and cat'!$A$1:$D$1038,3,FALSE)</f>
        <v>Critical</v>
      </c>
      <c r="H257" s="9" t="str">
        <f>VLOOKUP($A257,'Account, order priority and cat'!$A$1:$D$1038,4,FALSE)</f>
        <v>Office Supplies</v>
      </c>
      <c r="I257" s="14" t="str">
        <f>VLOOKUP($A257,'Cost and price details'!$A$1:$F$1038,Table!I$1,FALSE)</f>
        <v>Small Box</v>
      </c>
      <c r="J257" s="14" t="str">
        <f>VLOOKUP($A257,'Cost and price details'!$A$1:$F$1038,Table!J$1,FALSE)</f>
        <v>Express Air</v>
      </c>
      <c r="K257" s="14">
        <f>VLOOKUP($A257,'Cost and price details'!$A$1:$F$1038,Table!K$1,FALSE)</f>
        <v>41572</v>
      </c>
      <c r="L257" s="14">
        <f>VLOOKUP($A257,'Cost and price details'!$A$1:$F$1038,Table!L$1,FALSE)</f>
        <v>1.7490000000000003</v>
      </c>
      <c r="M257" s="14">
        <f>VLOOKUP($A257,'Cost and price details'!$A$1:$F$1038,Table!M$1,FALSE)</f>
        <v>2.871</v>
      </c>
      <c r="N257" s="16">
        <f t="shared" si="15"/>
        <v>0.64150943396226379</v>
      </c>
      <c r="O257" s="16">
        <f>LOOKUP(M257,'Tax and discount slab'!$J$4:$K$14)</f>
        <v>0.05</v>
      </c>
      <c r="P257" s="9">
        <f t="shared" si="16"/>
        <v>3.0145500000000003</v>
      </c>
      <c r="Q257" s="9">
        <f>VLOOKUP(A257,'QTY &amp; shipping cost'!$A$1:$C$1038,2,FALSE)</f>
        <v>3</v>
      </c>
      <c r="R257" s="9">
        <f t="shared" si="17"/>
        <v>9.0436500000000013</v>
      </c>
      <c r="S257" s="16">
        <f>LOOKUP(M257,'Tax and discount slab'!$M$4:$N$14)</f>
        <v>0.02</v>
      </c>
      <c r="T257" s="9">
        <f t="shared" si="18"/>
        <v>0.18087300000000003</v>
      </c>
      <c r="U257" s="9">
        <f>VLOOKUP(A257,'QTY &amp; shipping cost'!$A$1:$C$1038,3,FALSE)</f>
        <v>0.55000000000000004</v>
      </c>
      <c r="V257" s="9">
        <f t="shared" si="19"/>
        <v>9.4127770000000019</v>
      </c>
    </row>
    <row r="258" spans="1:22" x14ac:dyDescent="0.3">
      <c r="A258" s="9" t="s">
        <v>489</v>
      </c>
      <c r="B258" s="8">
        <f>VLOOKUP($A258,'Order date customer name'!$A$1:$C$1038,2,FALSE)</f>
        <v>41565</v>
      </c>
      <c r="C258" s="8" t="str">
        <f>VLOOKUP($A258,'Order date customer name'!$A$1:$C$1038,3,FALSE)</f>
        <v>WAYNE TORRES</v>
      </c>
      <c r="D258" s="9" t="str">
        <f>VLOOKUP($A258,'State and cust type'!$A$1:$C$1038,2,FALSE)</f>
        <v>New York</v>
      </c>
      <c r="E258" s="9" t="str">
        <f>VLOOKUP($A258,'State and cust type'!$A$1:$C$1038,3,FALSE)</f>
        <v>Corporate</v>
      </c>
      <c r="F258" s="9" t="str">
        <f>VLOOKUP($A258,'Account, order priority and cat'!$A$1:$D$1038,2,FALSE)</f>
        <v>TONY PERRY</v>
      </c>
      <c r="G258" s="9" t="str">
        <f>VLOOKUP($A258,'Account, order priority and cat'!$A$1:$D$1038,3,FALSE)</f>
        <v>Medium</v>
      </c>
      <c r="H258" s="9" t="str">
        <f>VLOOKUP($A258,'Account, order priority and cat'!$A$1:$D$1038,4,FALSE)</f>
        <v>Office Supplies</v>
      </c>
      <c r="I258" s="14" t="str">
        <f>VLOOKUP($A258,'Cost and price details'!$A$1:$F$1038,Table!I$1,FALSE)</f>
        <v>Small Box</v>
      </c>
      <c r="J258" s="14" t="str">
        <f>VLOOKUP($A258,'Cost and price details'!$A$1:$F$1038,Table!J$1,FALSE)</f>
        <v>Regular Air</v>
      </c>
      <c r="K258" s="14">
        <f>VLOOKUP($A258,'Cost and price details'!$A$1:$F$1038,Table!K$1,FALSE)</f>
        <v>41573</v>
      </c>
      <c r="L258" s="14">
        <f>VLOOKUP($A258,'Cost and price details'!$A$1:$F$1038,Table!L$1,FALSE)</f>
        <v>4.0150000000000006</v>
      </c>
      <c r="M258" s="14">
        <f>VLOOKUP($A258,'Cost and price details'!$A$1:$F$1038,Table!M$1,FALSE)</f>
        <v>6.5780000000000012</v>
      </c>
      <c r="N258" s="16">
        <f t="shared" si="15"/>
        <v>0.63835616438356169</v>
      </c>
      <c r="O258" s="16">
        <f>LOOKUP(M258,'Tax and discount slab'!$J$4:$K$14)</f>
        <v>0.05</v>
      </c>
      <c r="P258" s="9">
        <f t="shared" si="16"/>
        <v>6.9069000000000011</v>
      </c>
      <c r="Q258" s="9">
        <f>VLOOKUP(A258,'QTY &amp; shipping cost'!$A$1:$C$1038,2,FALSE)</f>
        <v>23</v>
      </c>
      <c r="R258" s="9">
        <f t="shared" si="17"/>
        <v>158.85870000000003</v>
      </c>
      <c r="S258" s="16">
        <f>LOOKUP(M258,'Tax and discount slab'!$M$4:$N$14)</f>
        <v>0.02</v>
      </c>
      <c r="T258" s="9">
        <f t="shared" si="18"/>
        <v>3.1771740000000008</v>
      </c>
      <c r="U258" s="9">
        <f>VLOOKUP(A258,'QTY &amp; shipping cost'!$A$1:$C$1038,3,FALSE)</f>
        <v>1.54</v>
      </c>
      <c r="V258" s="9">
        <f t="shared" si="19"/>
        <v>157.22152600000001</v>
      </c>
    </row>
    <row r="259" spans="1:22" x14ac:dyDescent="0.3">
      <c r="A259" s="9" t="s">
        <v>491</v>
      </c>
      <c r="B259" s="8">
        <f>VLOOKUP($A259,'Order date customer name'!$A$1:$C$1038,2,FALSE)</f>
        <v>41566</v>
      </c>
      <c r="C259" s="8" t="str">
        <f>VLOOKUP($A259,'Order date customer name'!$A$1:$C$1038,3,FALSE)</f>
        <v>JESSIE HARRISON</v>
      </c>
      <c r="D259" s="9" t="str">
        <f>VLOOKUP($A259,'State and cust type'!$A$1:$C$1038,2,FALSE)</f>
        <v>New York</v>
      </c>
      <c r="E259" s="9" t="str">
        <f>VLOOKUP($A259,'State and cust type'!$A$1:$C$1038,3,FALSE)</f>
        <v>Consumer</v>
      </c>
      <c r="F259" s="9" t="str">
        <f>VLOOKUP($A259,'Account, order priority and cat'!$A$1:$D$1038,2,FALSE)</f>
        <v>TONY PERRY</v>
      </c>
      <c r="G259" s="9" t="str">
        <f>VLOOKUP($A259,'Account, order priority and cat'!$A$1:$D$1038,3,FALSE)</f>
        <v>Not Specified</v>
      </c>
      <c r="H259" s="9" t="str">
        <f>VLOOKUP($A259,'Account, order priority and cat'!$A$1:$D$1038,4,FALSE)</f>
        <v>Office Supplies</v>
      </c>
      <c r="I259" s="14" t="str">
        <f>VLOOKUP($A259,'Cost and price details'!$A$1:$F$1038,Table!I$1,FALSE)</f>
        <v>Small Box</v>
      </c>
      <c r="J259" s="14" t="str">
        <f>VLOOKUP($A259,'Cost and price details'!$A$1:$F$1038,Table!J$1,FALSE)</f>
        <v>Regular Air</v>
      </c>
      <c r="K259" s="14">
        <f>VLOOKUP($A259,'Cost and price details'!$A$1:$F$1038,Table!K$1,FALSE)</f>
        <v>41575</v>
      </c>
      <c r="L259" s="14">
        <f>VLOOKUP($A259,'Cost and price details'!$A$1:$F$1038,Table!L$1,FALSE)</f>
        <v>4.0150000000000006</v>
      </c>
      <c r="M259" s="14">
        <f>VLOOKUP($A259,'Cost and price details'!$A$1:$F$1038,Table!M$1,FALSE)</f>
        <v>6.5780000000000012</v>
      </c>
      <c r="N259" s="16">
        <f t="shared" si="15"/>
        <v>0.63835616438356169</v>
      </c>
      <c r="O259" s="16">
        <f>LOOKUP(M259,'Tax and discount slab'!$J$4:$K$14)</f>
        <v>0.05</v>
      </c>
      <c r="P259" s="9">
        <f t="shared" si="16"/>
        <v>6.9069000000000011</v>
      </c>
      <c r="Q259" s="9">
        <f>VLOOKUP(A259,'QTY &amp; shipping cost'!$A$1:$C$1038,2,FALSE)</f>
        <v>42</v>
      </c>
      <c r="R259" s="9">
        <f t="shared" si="17"/>
        <v>290.08980000000003</v>
      </c>
      <c r="S259" s="16">
        <f>LOOKUP(M259,'Tax and discount slab'!$M$4:$N$14)</f>
        <v>0.02</v>
      </c>
      <c r="T259" s="9">
        <f t="shared" si="18"/>
        <v>5.8017960000000004</v>
      </c>
      <c r="U259" s="9">
        <f>VLOOKUP(A259,'QTY &amp; shipping cost'!$A$1:$C$1038,3,FALSE)</f>
        <v>1.54</v>
      </c>
      <c r="V259" s="9">
        <f t="shared" si="19"/>
        <v>285.82800400000002</v>
      </c>
    </row>
    <row r="260" spans="1:22" x14ac:dyDescent="0.3">
      <c r="A260" s="9" t="s">
        <v>493</v>
      </c>
      <c r="B260" s="8">
        <f>VLOOKUP($A260,'Order date customer name'!$A$1:$C$1038,2,FALSE)</f>
        <v>41566</v>
      </c>
      <c r="C260" s="8" t="str">
        <f>VLOOKUP($A260,'Order date customer name'!$A$1:$C$1038,3,FALSE)</f>
        <v>MARTIN WEBB</v>
      </c>
      <c r="D260" s="9" t="str">
        <f>VLOOKUP($A260,'State and cust type'!$A$1:$C$1038,2,FALSE)</f>
        <v>New York</v>
      </c>
      <c r="E260" s="9" t="str">
        <f>VLOOKUP($A260,'State and cust type'!$A$1:$C$1038,3,FALSE)</f>
        <v>Small Business</v>
      </c>
      <c r="F260" s="9" t="str">
        <f>VLOOKUP($A260,'Account, order priority and cat'!$A$1:$D$1038,2,FALSE)</f>
        <v>ROY COOK</v>
      </c>
      <c r="G260" s="9" t="str">
        <f>VLOOKUP($A260,'Account, order priority and cat'!$A$1:$D$1038,3,FALSE)</f>
        <v>Not Specified</v>
      </c>
      <c r="H260" s="9" t="str">
        <f>VLOOKUP($A260,'Account, order priority and cat'!$A$1:$D$1038,4,FALSE)</f>
        <v>Office Supplies</v>
      </c>
      <c r="I260" s="14" t="str">
        <f>VLOOKUP($A260,'Cost and price details'!$A$1:$F$1038,Table!I$1,FALSE)</f>
        <v>Small Box</v>
      </c>
      <c r="J260" s="14" t="str">
        <f>VLOOKUP($A260,'Cost and price details'!$A$1:$F$1038,Table!J$1,FALSE)</f>
        <v>Regular Air</v>
      </c>
      <c r="K260" s="14">
        <f>VLOOKUP($A260,'Cost and price details'!$A$1:$F$1038,Table!K$1,FALSE)</f>
        <v>41575</v>
      </c>
      <c r="L260" s="14">
        <f>VLOOKUP($A260,'Cost and price details'!$A$1:$F$1038,Table!L$1,FALSE)</f>
        <v>1.298</v>
      </c>
      <c r="M260" s="14">
        <f>VLOOKUP($A260,'Cost and price details'!$A$1:$F$1038,Table!M$1,FALSE)</f>
        <v>2.0680000000000001</v>
      </c>
      <c r="N260" s="16">
        <f t="shared" si="15"/>
        <v>0.59322033898305082</v>
      </c>
      <c r="O260" s="16">
        <f>LOOKUP(M260,'Tax and discount slab'!$J$4:$K$14)</f>
        <v>0.05</v>
      </c>
      <c r="P260" s="9">
        <f t="shared" si="16"/>
        <v>2.1714000000000002</v>
      </c>
      <c r="Q260" s="9">
        <f>VLOOKUP(A260,'QTY &amp; shipping cost'!$A$1:$C$1038,2,FALSE)</f>
        <v>35</v>
      </c>
      <c r="R260" s="9">
        <f t="shared" si="17"/>
        <v>75.999000000000009</v>
      </c>
      <c r="S260" s="16">
        <f>LOOKUP(M260,'Tax and discount slab'!$M$4:$N$14)</f>
        <v>0.02</v>
      </c>
      <c r="T260" s="9">
        <f t="shared" si="18"/>
        <v>1.5199800000000003</v>
      </c>
      <c r="U260" s="9">
        <f>VLOOKUP(A260,'QTY &amp; shipping cost'!$A$1:$C$1038,3,FALSE)</f>
        <v>1.54</v>
      </c>
      <c r="V260" s="9">
        <f t="shared" si="19"/>
        <v>76.019020000000012</v>
      </c>
    </row>
    <row r="261" spans="1:22" x14ac:dyDescent="0.3">
      <c r="A261" s="9" t="s">
        <v>494</v>
      </c>
      <c r="B261" s="8">
        <f>VLOOKUP($A261,'Order date customer name'!$A$1:$C$1038,2,FALSE)</f>
        <v>41569</v>
      </c>
      <c r="C261" s="8" t="str">
        <f>VLOOKUP($A261,'Order date customer name'!$A$1:$C$1038,3,FALSE)</f>
        <v>DANIEL CARPENTER</v>
      </c>
      <c r="D261" s="9" t="str">
        <f>VLOOKUP($A261,'State and cust type'!$A$1:$C$1038,2,FALSE)</f>
        <v>New York</v>
      </c>
      <c r="E261" s="9" t="str">
        <f>VLOOKUP($A261,'State and cust type'!$A$1:$C$1038,3,FALSE)</f>
        <v>Small Business</v>
      </c>
      <c r="F261" s="9" t="str">
        <f>VLOOKUP($A261,'Account, order priority and cat'!$A$1:$D$1038,2,FALSE)</f>
        <v>WILLIE STEWART</v>
      </c>
      <c r="G261" s="9" t="str">
        <f>VLOOKUP($A261,'Account, order priority and cat'!$A$1:$D$1038,3,FALSE)</f>
        <v>High</v>
      </c>
      <c r="H261" s="9" t="str">
        <f>VLOOKUP($A261,'Account, order priority and cat'!$A$1:$D$1038,4,FALSE)</f>
        <v>Office Supplies</v>
      </c>
      <c r="I261" s="14" t="str">
        <f>VLOOKUP($A261,'Cost and price details'!$A$1:$F$1038,Table!I$1,FALSE)</f>
        <v>Small Box</v>
      </c>
      <c r="J261" s="14" t="str">
        <f>VLOOKUP($A261,'Cost and price details'!$A$1:$F$1038,Table!J$1,FALSE)</f>
        <v>Regular Air</v>
      </c>
      <c r="K261" s="14">
        <f>VLOOKUP($A261,'Cost and price details'!$A$1:$F$1038,Table!K$1,FALSE)</f>
        <v>41579</v>
      </c>
      <c r="L261" s="14">
        <f>VLOOKUP($A261,'Cost and price details'!$A$1:$F$1038,Table!L$1,FALSE)</f>
        <v>4.9830000000000005</v>
      </c>
      <c r="M261" s="14">
        <f>VLOOKUP($A261,'Cost and price details'!$A$1:$F$1038,Table!M$1,FALSE)</f>
        <v>8.0300000000000011</v>
      </c>
      <c r="N261" s="16">
        <f t="shared" ref="N261:N324" si="20">(M261-L261)/L261</f>
        <v>0.61147902869757176</v>
      </c>
      <c r="O261" s="16">
        <f>LOOKUP(M261,'Tax and discount slab'!$J$4:$K$14)</f>
        <v>0.05</v>
      </c>
      <c r="P261" s="9">
        <f t="shared" ref="P261:P324" si="21">(1+O261)*M261</f>
        <v>8.4315000000000015</v>
      </c>
      <c r="Q261" s="9">
        <f>VLOOKUP(A261,'QTY &amp; shipping cost'!$A$1:$C$1038,2,FALSE)</f>
        <v>33</v>
      </c>
      <c r="R261" s="9">
        <f t="shared" ref="R261:R324" si="22">P261*Q261</f>
        <v>278.23950000000008</v>
      </c>
      <c r="S261" s="16">
        <f>LOOKUP(M261,'Tax and discount slab'!$M$4:$N$14)</f>
        <v>0.02</v>
      </c>
      <c r="T261" s="9">
        <f t="shared" ref="T261:T324" si="23">R261*S261</f>
        <v>5.5647900000000012</v>
      </c>
      <c r="U261" s="9">
        <f>VLOOKUP(A261,'QTY &amp; shipping cost'!$A$1:$C$1038,3,FALSE)</f>
        <v>7.77</v>
      </c>
      <c r="V261" s="9">
        <f t="shared" ref="V261:V324" si="24">(R261-T261)+U261</f>
        <v>280.44471000000004</v>
      </c>
    </row>
    <row r="262" spans="1:22" x14ac:dyDescent="0.3">
      <c r="A262" s="9" t="s">
        <v>496</v>
      </c>
      <c r="B262" s="8">
        <f>VLOOKUP($A262,'Order date customer name'!$A$1:$C$1038,2,FALSE)</f>
        <v>41570</v>
      </c>
      <c r="C262" s="8" t="str">
        <f>VLOOKUP($A262,'Order date customer name'!$A$1:$C$1038,3,FALSE)</f>
        <v>CURTIS WEAVER</v>
      </c>
      <c r="D262" s="9" t="str">
        <f>VLOOKUP($A262,'State and cust type'!$A$1:$C$1038,2,FALSE)</f>
        <v>New York</v>
      </c>
      <c r="E262" s="9" t="str">
        <f>VLOOKUP($A262,'State and cust type'!$A$1:$C$1038,3,FALSE)</f>
        <v>Small Business</v>
      </c>
      <c r="F262" s="9" t="str">
        <f>VLOOKUP($A262,'Account, order priority and cat'!$A$1:$D$1038,2,FALSE)</f>
        <v>BOBBY CHAVEZ</v>
      </c>
      <c r="G262" s="9" t="str">
        <f>VLOOKUP($A262,'Account, order priority and cat'!$A$1:$D$1038,3,FALSE)</f>
        <v>High</v>
      </c>
      <c r="H262" s="9" t="str">
        <f>VLOOKUP($A262,'Account, order priority and cat'!$A$1:$D$1038,4,FALSE)</f>
        <v>Office Supplies</v>
      </c>
      <c r="I262" s="14" t="str">
        <f>VLOOKUP($A262,'Cost and price details'!$A$1:$F$1038,Table!I$1,FALSE)</f>
        <v>Small Box</v>
      </c>
      <c r="J262" s="14" t="str">
        <f>VLOOKUP($A262,'Cost and price details'!$A$1:$F$1038,Table!J$1,FALSE)</f>
        <v>Regular Air</v>
      </c>
      <c r="K262" s="14">
        <f>VLOOKUP($A262,'Cost and price details'!$A$1:$F$1038,Table!K$1,FALSE)</f>
        <v>41579</v>
      </c>
      <c r="L262" s="14">
        <f>VLOOKUP($A262,'Cost and price details'!$A$1:$F$1038,Table!L$1,FALSE)</f>
        <v>12.144</v>
      </c>
      <c r="M262" s="14">
        <f>VLOOKUP($A262,'Cost and price details'!$A$1:$F$1038,Table!M$1,FALSE)</f>
        <v>18.678000000000001</v>
      </c>
      <c r="N262" s="16">
        <f t="shared" si="20"/>
        <v>0.53804347826086962</v>
      </c>
      <c r="O262" s="16">
        <f>LOOKUP(M262,'Tax and discount slab'!$J$4:$K$14)</f>
        <v>0.1</v>
      </c>
      <c r="P262" s="9">
        <f t="shared" si="21"/>
        <v>20.545800000000003</v>
      </c>
      <c r="Q262" s="9">
        <f>VLOOKUP(A262,'QTY &amp; shipping cost'!$A$1:$C$1038,2,FALSE)</f>
        <v>29</v>
      </c>
      <c r="R262" s="9">
        <f t="shared" si="22"/>
        <v>595.82820000000015</v>
      </c>
      <c r="S262" s="16">
        <f>LOOKUP(M262,'Tax and discount slab'!$M$4:$N$14)</f>
        <v>7.0000000000000007E-2</v>
      </c>
      <c r="T262" s="9">
        <f t="shared" si="23"/>
        <v>41.707974000000014</v>
      </c>
      <c r="U262" s="9">
        <f>VLOOKUP(A262,'QTY &amp; shipping cost'!$A$1:$C$1038,3,FALSE)</f>
        <v>12.440000000000001</v>
      </c>
      <c r="V262" s="9">
        <f t="shared" si="24"/>
        <v>566.56022600000017</v>
      </c>
    </row>
    <row r="263" spans="1:22" x14ac:dyDescent="0.3">
      <c r="A263" s="9" t="s">
        <v>498</v>
      </c>
      <c r="B263" s="8">
        <f>VLOOKUP($A263,'Order date customer name'!$A$1:$C$1038,2,FALSE)</f>
        <v>41571</v>
      </c>
      <c r="C263" s="8" t="str">
        <f>VLOOKUP($A263,'Order date customer name'!$A$1:$C$1038,3,FALSE)</f>
        <v>BARRY GORDON</v>
      </c>
      <c r="D263" s="9" t="str">
        <f>VLOOKUP($A263,'State and cust type'!$A$1:$C$1038,2,FALSE)</f>
        <v>New York</v>
      </c>
      <c r="E263" s="9" t="str">
        <f>VLOOKUP($A263,'State and cust type'!$A$1:$C$1038,3,FALSE)</f>
        <v>Consumer</v>
      </c>
      <c r="F263" s="9" t="str">
        <f>VLOOKUP($A263,'Account, order priority and cat'!$A$1:$D$1038,2,FALSE)</f>
        <v>WILLIE STEWART</v>
      </c>
      <c r="G263" s="9" t="str">
        <f>VLOOKUP($A263,'Account, order priority and cat'!$A$1:$D$1038,3,FALSE)</f>
        <v>Not Specified</v>
      </c>
      <c r="H263" s="9" t="str">
        <f>VLOOKUP($A263,'Account, order priority and cat'!$A$1:$D$1038,4,FALSE)</f>
        <v>Office Supplies</v>
      </c>
      <c r="I263" s="14" t="str">
        <f>VLOOKUP($A263,'Cost and price details'!$A$1:$F$1038,Table!I$1,FALSE)</f>
        <v>Small Box</v>
      </c>
      <c r="J263" s="14" t="str">
        <f>VLOOKUP($A263,'Cost and price details'!$A$1:$F$1038,Table!J$1,FALSE)</f>
        <v>Regular Air</v>
      </c>
      <c r="K263" s="14">
        <f>VLOOKUP($A263,'Cost and price details'!$A$1:$F$1038,Table!K$1,FALSE)</f>
        <v>41580</v>
      </c>
      <c r="L263" s="14">
        <f>VLOOKUP($A263,'Cost and price details'!$A$1:$F$1038,Table!L$1,FALSE)</f>
        <v>3.74</v>
      </c>
      <c r="M263" s="14">
        <f>VLOOKUP($A263,'Cost and price details'!$A$1:$F$1038,Table!M$1,FALSE)</f>
        <v>5.9400000000000013</v>
      </c>
      <c r="N263" s="16">
        <f t="shared" si="20"/>
        <v>0.5882352941176473</v>
      </c>
      <c r="O263" s="16">
        <f>LOOKUP(M263,'Tax and discount slab'!$J$4:$K$14)</f>
        <v>0.05</v>
      </c>
      <c r="P263" s="9">
        <f t="shared" si="21"/>
        <v>6.2370000000000019</v>
      </c>
      <c r="Q263" s="9">
        <f>VLOOKUP(A263,'QTY &amp; shipping cost'!$A$1:$C$1038,2,FALSE)</f>
        <v>49</v>
      </c>
      <c r="R263" s="9">
        <f t="shared" si="22"/>
        <v>305.61300000000011</v>
      </c>
      <c r="S263" s="16">
        <f>LOOKUP(M263,'Tax and discount slab'!$M$4:$N$14)</f>
        <v>0.02</v>
      </c>
      <c r="T263" s="9">
        <f t="shared" si="23"/>
        <v>6.1122600000000027</v>
      </c>
      <c r="U263" s="9">
        <f>VLOOKUP(A263,'QTY &amp; shipping cost'!$A$1:$C$1038,3,FALSE)</f>
        <v>7.83</v>
      </c>
      <c r="V263" s="9">
        <f t="shared" si="24"/>
        <v>307.33074000000011</v>
      </c>
    </row>
    <row r="264" spans="1:22" x14ac:dyDescent="0.3">
      <c r="A264" s="9" t="s">
        <v>500</v>
      </c>
      <c r="B264" s="8">
        <f>VLOOKUP($A264,'Order date customer name'!$A$1:$C$1038,2,FALSE)</f>
        <v>41573</v>
      </c>
      <c r="C264" s="8" t="str">
        <f>VLOOKUP($A264,'Order date customer name'!$A$1:$C$1038,3,FALSE)</f>
        <v>LEO WALKER</v>
      </c>
      <c r="D264" s="9" t="str">
        <f>VLOOKUP($A264,'State and cust type'!$A$1:$C$1038,2,FALSE)</f>
        <v>Illinois</v>
      </c>
      <c r="E264" s="9" t="str">
        <f>VLOOKUP($A264,'State and cust type'!$A$1:$C$1038,3,FALSE)</f>
        <v>Corporate</v>
      </c>
      <c r="F264" s="9" t="str">
        <f>VLOOKUP($A264,'Account, order priority and cat'!$A$1:$D$1038,2,FALSE)</f>
        <v>MANUEL BARNES</v>
      </c>
      <c r="G264" s="9" t="str">
        <f>VLOOKUP($A264,'Account, order priority and cat'!$A$1:$D$1038,3,FALSE)</f>
        <v>High</v>
      </c>
      <c r="H264" s="9" t="str">
        <f>VLOOKUP($A264,'Account, order priority and cat'!$A$1:$D$1038,4,FALSE)</f>
        <v>Technology</v>
      </c>
      <c r="I264" s="14" t="str">
        <f>VLOOKUP($A264,'Cost and price details'!$A$1:$F$1038,Table!I$1,FALSE)</f>
        <v>Small Pack</v>
      </c>
      <c r="J264" s="14" t="str">
        <f>VLOOKUP($A264,'Cost and price details'!$A$1:$F$1038,Table!J$1,FALSE)</f>
        <v>Regular Air</v>
      </c>
      <c r="K264" s="14">
        <f>VLOOKUP($A264,'Cost and price details'!$A$1:$F$1038,Table!K$1,FALSE)</f>
        <v>41581</v>
      </c>
      <c r="L264" s="14">
        <f>VLOOKUP($A264,'Cost and price details'!$A$1:$F$1038,Table!L$1,FALSE)</f>
        <v>2.0570000000000004</v>
      </c>
      <c r="M264" s="14">
        <f>VLOOKUP($A264,'Cost and price details'!$A$1:$F$1038,Table!M$1,FALSE)</f>
        <v>8.9320000000000004</v>
      </c>
      <c r="N264" s="16">
        <f t="shared" si="20"/>
        <v>3.3422459893048124</v>
      </c>
      <c r="O264" s="16">
        <f>LOOKUP(M264,'Tax and discount slab'!$J$4:$K$14)</f>
        <v>0.05</v>
      </c>
      <c r="P264" s="9">
        <f t="shared" si="21"/>
        <v>9.3786000000000005</v>
      </c>
      <c r="Q264" s="9">
        <f>VLOOKUP(A264,'QTY &amp; shipping cost'!$A$1:$C$1038,2,FALSE)</f>
        <v>39</v>
      </c>
      <c r="R264" s="9">
        <f t="shared" si="22"/>
        <v>365.7654</v>
      </c>
      <c r="S264" s="16">
        <f>LOOKUP(M264,'Tax and discount slab'!$M$4:$N$14)</f>
        <v>0.02</v>
      </c>
      <c r="T264" s="9">
        <f t="shared" si="23"/>
        <v>7.3153079999999999</v>
      </c>
      <c r="U264" s="9">
        <f>VLOOKUP(A264,'QTY &amp; shipping cost'!$A$1:$C$1038,3,FALSE)</f>
        <v>2.88</v>
      </c>
      <c r="V264" s="9">
        <f t="shared" si="24"/>
        <v>361.33009199999998</v>
      </c>
    </row>
    <row r="265" spans="1:22" x14ac:dyDescent="0.3">
      <c r="A265" s="9" t="s">
        <v>502</v>
      </c>
      <c r="B265" s="8">
        <f>VLOOKUP($A265,'Order date customer name'!$A$1:$C$1038,2,FALSE)</f>
        <v>41573</v>
      </c>
      <c r="C265" s="8" t="str">
        <f>VLOOKUP($A265,'Order date customer name'!$A$1:$C$1038,3,FALSE)</f>
        <v>BRIAN WRIGHT</v>
      </c>
      <c r="D265" s="9" t="str">
        <f>VLOOKUP($A265,'State and cust type'!$A$1:$C$1038,2,FALSE)</f>
        <v>Illinois</v>
      </c>
      <c r="E265" s="9" t="str">
        <f>VLOOKUP($A265,'State and cust type'!$A$1:$C$1038,3,FALSE)</f>
        <v>Corporate</v>
      </c>
      <c r="F265" s="9" t="str">
        <f>VLOOKUP($A265,'Account, order priority and cat'!$A$1:$D$1038,2,FALSE)</f>
        <v>MANUEL BARNES</v>
      </c>
      <c r="G265" s="9" t="str">
        <f>VLOOKUP($A265,'Account, order priority and cat'!$A$1:$D$1038,3,FALSE)</f>
        <v>High</v>
      </c>
      <c r="H265" s="9" t="str">
        <f>VLOOKUP($A265,'Account, order priority and cat'!$A$1:$D$1038,4,FALSE)</f>
        <v>Office Supplies</v>
      </c>
      <c r="I265" s="14" t="str">
        <f>VLOOKUP($A265,'Cost and price details'!$A$1:$F$1038,Table!I$1,FALSE)</f>
        <v>Small Pack</v>
      </c>
      <c r="J265" s="14" t="str">
        <f>VLOOKUP($A265,'Cost and price details'!$A$1:$F$1038,Table!J$1,FALSE)</f>
        <v>Express Air</v>
      </c>
      <c r="K265" s="14">
        <f>VLOOKUP($A265,'Cost and price details'!$A$1:$F$1038,Table!K$1,FALSE)</f>
        <v>41581</v>
      </c>
      <c r="L265" s="14">
        <f>VLOOKUP($A265,'Cost and price details'!$A$1:$F$1038,Table!L$1,FALSE)</f>
        <v>18.480000000000004</v>
      </c>
      <c r="M265" s="14">
        <f>VLOOKUP($A265,'Cost and price details'!$A$1:$F$1038,Table!M$1,FALSE)</f>
        <v>45.067</v>
      </c>
      <c r="N265" s="16">
        <f t="shared" si="20"/>
        <v>1.4386904761904757</v>
      </c>
      <c r="O265" s="16">
        <f>LOOKUP(M265,'Tax and discount slab'!$J$4:$K$14)</f>
        <v>0.22</v>
      </c>
      <c r="P265" s="9">
        <f t="shared" si="21"/>
        <v>54.981740000000002</v>
      </c>
      <c r="Q265" s="9">
        <f>VLOOKUP(A265,'QTY &amp; shipping cost'!$A$1:$C$1038,2,FALSE)</f>
        <v>13</v>
      </c>
      <c r="R265" s="9">
        <f t="shared" si="22"/>
        <v>714.76261999999997</v>
      </c>
      <c r="S265" s="16">
        <f>LOOKUP(M265,'Tax and discount slab'!$M$4:$N$14)</f>
        <v>0.22000000000000003</v>
      </c>
      <c r="T265" s="9">
        <f t="shared" si="23"/>
        <v>157.24777640000002</v>
      </c>
      <c r="U265" s="9">
        <f>VLOOKUP(A265,'QTY &amp; shipping cost'!$A$1:$C$1038,3,FALSE)</f>
        <v>9.0400000000000009</v>
      </c>
      <c r="V265" s="9">
        <f t="shared" si="24"/>
        <v>566.55484359999991</v>
      </c>
    </row>
    <row r="266" spans="1:22" x14ac:dyDescent="0.3">
      <c r="A266" s="9" t="s">
        <v>503</v>
      </c>
      <c r="B266" s="8">
        <f>VLOOKUP($A266,'Order date customer name'!$A$1:$C$1038,2,FALSE)</f>
        <v>41574</v>
      </c>
      <c r="C266" s="8" t="str">
        <f>VLOOKUP($A266,'Order date customer name'!$A$1:$C$1038,3,FALSE)</f>
        <v>RAYMOND CARTER</v>
      </c>
      <c r="D266" s="9" t="str">
        <f>VLOOKUP($A266,'State and cust type'!$A$1:$C$1038,2,FALSE)</f>
        <v>New York</v>
      </c>
      <c r="E266" s="9" t="str">
        <f>VLOOKUP($A266,'State and cust type'!$A$1:$C$1038,3,FALSE)</f>
        <v>Home Office</v>
      </c>
      <c r="F266" s="9" t="str">
        <f>VLOOKUP($A266,'Account, order priority and cat'!$A$1:$D$1038,2,FALSE)</f>
        <v>MARC ARNOLD</v>
      </c>
      <c r="G266" s="9" t="str">
        <f>VLOOKUP($A266,'Account, order priority and cat'!$A$1:$D$1038,3,FALSE)</f>
        <v>Critical</v>
      </c>
      <c r="H266" s="9" t="str">
        <f>VLOOKUP($A266,'Account, order priority and cat'!$A$1:$D$1038,4,FALSE)</f>
        <v>Office Supplies</v>
      </c>
      <c r="I266" s="14" t="str">
        <f>VLOOKUP($A266,'Cost and price details'!$A$1:$F$1038,Table!I$1,FALSE)</f>
        <v>Small Box</v>
      </c>
      <c r="J266" s="14" t="str">
        <f>VLOOKUP($A266,'Cost and price details'!$A$1:$F$1038,Table!J$1,FALSE)</f>
        <v>Regular Air</v>
      </c>
      <c r="K266" s="14">
        <f>VLOOKUP($A266,'Cost and price details'!$A$1:$F$1038,Table!K$1,FALSE)</f>
        <v>41582</v>
      </c>
      <c r="L266" s="14">
        <f>VLOOKUP($A266,'Cost and price details'!$A$1:$F$1038,Table!L$1,FALSE)</f>
        <v>2.1339999999999999</v>
      </c>
      <c r="M266" s="14">
        <f>VLOOKUP($A266,'Cost and price details'!$A$1:$F$1038,Table!M$1,FALSE)</f>
        <v>3.3880000000000003</v>
      </c>
      <c r="N266" s="16">
        <f t="shared" si="20"/>
        <v>0.58762886597938169</v>
      </c>
      <c r="O266" s="16">
        <f>LOOKUP(M266,'Tax and discount slab'!$J$4:$K$14)</f>
        <v>0.05</v>
      </c>
      <c r="P266" s="9">
        <f t="shared" si="21"/>
        <v>3.5574000000000003</v>
      </c>
      <c r="Q266" s="9">
        <f>VLOOKUP(A266,'QTY &amp; shipping cost'!$A$1:$C$1038,2,FALSE)</f>
        <v>43</v>
      </c>
      <c r="R266" s="9">
        <f t="shared" si="22"/>
        <v>152.96820000000002</v>
      </c>
      <c r="S266" s="16">
        <f>LOOKUP(M266,'Tax and discount slab'!$M$4:$N$14)</f>
        <v>0.02</v>
      </c>
      <c r="T266" s="9">
        <f t="shared" si="23"/>
        <v>3.0593640000000004</v>
      </c>
      <c r="U266" s="9">
        <f>VLOOKUP(A266,'QTY &amp; shipping cost'!$A$1:$C$1038,3,FALSE)</f>
        <v>1.04</v>
      </c>
      <c r="V266" s="9">
        <f t="shared" si="24"/>
        <v>150.94883600000003</v>
      </c>
    </row>
    <row r="267" spans="1:22" x14ac:dyDescent="0.3">
      <c r="A267" s="9" t="s">
        <v>505</v>
      </c>
      <c r="B267" s="8">
        <f>VLOOKUP($A267,'Order date customer name'!$A$1:$C$1038,2,FALSE)</f>
        <v>41577</v>
      </c>
      <c r="C267" s="8" t="str">
        <f>VLOOKUP($A267,'Order date customer name'!$A$1:$C$1038,3,FALSE)</f>
        <v>ERIC MATTHEWS</v>
      </c>
      <c r="D267" s="9" t="str">
        <f>VLOOKUP($A267,'State and cust type'!$A$1:$C$1038,2,FALSE)</f>
        <v>New York</v>
      </c>
      <c r="E267" s="9" t="str">
        <f>VLOOKUP($A267,'State and cust type'!$A$1:$C$1038,3,FALSE)</f>
        <v>Consumer</v>
      </c>
      <c r="F267" s="9" t="str">
        <f>VLOOKUP($A267,'Account, order priority and cat'!$A$1:$D$1038,2,FALSE)</f>
        <v>WILLIE STEWART</v>
      </c>
      <c r="G267" s="9" t="str">
        <f>VLOOKUP($A267,'Account, order priority and cat'!$A$1:$D$1038,3,FALSE)</f>
        <v>Critical</v>
      </c>
      <c r="H267" s="9" t="str">
        <f>VLOOKUP($A267,'Account, order priority and cat'!$A$1:$D$1038,4,FALSE)</f>
        <v>Technology</v>
      </c>
      <c r="I267" s="14" t="str">
        <f>VLOOKUP($A267,'Cost and price details'!$A$1:$F$1038,Table!I$1,FALSE)</f>
        <v>Small Pack</v>
      </c>
      <c r="J267" s="14" t="str">
        <f>VLOOKUP($A267,'Cost and price details'!$A$1:$F$1038,Table!J$1,FALSE)</f>
        <v>Regular Air</v>
      </c>
      <c r="K267" s="14">
        <f>VLOOKUP($A267,'Cost and price details'!$A$1:$F$1038,Table!K$1,FALSE)</f>
        <v>41585</v>
      </c>
      <c r="L267" s="14">
        <f>VLOOKUP($A267,'Cost and price details'!$A$1:$F$1038,Table!L$1,FALSE)</f>
        <v>2.0570000000000004</v>
      </c>
      <c r="M267" s="14">
        <f>VLOOKUP($A267,'Cost and price details'!$A$1:$F$1038,Table!M$1,FALSE)</f>
        <v>8.9320000000000004</v>
      </c>
      <c r="N267" s="16">
        <f t="shared" si="20"/>
        <v>3.3422459893048124</v>
      </c>
      <c r="O267" s="16">
        <f>LOOKUP(M267,'Tax and discount slab'!$J$4:$K$14)</f>
        <v>0.05</v>
      </c>
      <c r="P267" s="9">
        <f t="shared" si="21"/>
        <v>9.3786000000000005</v>
      </c>
      <c r="Q267" s="9">
        <f>VLOOKUP(A267,'QTY &amp; shipping cost'!$A$1:$C$1038,2,FALSE)</f>
        <v>18</v>
      </c>
      <c r="R267" s="9">
        <f t="shared" si="22"/>
        <v>168.81480000000002</v>
      </c>
      <c r="S267" s="16">
        <f>LOOKUP(M267,'Tax and discount slab'!$M$4:$N$14)</f>
        <v>0.02</v>
      </c>
      <c r="T267" s="9">
        <f t="shared" si="23"/>
        <v>3.3762960000000004</v>
      </c>
      <c r="U267" s="9">
        <f>VLOOKUP(A267,'QTY &amp; shipping cost'!$A$1:$C$1038,3,FALSE)</f>
        <v>2.88</v>
      </c>
      <c r="V267" s="9">
        <f t="shared" si="24"/>
        <v>168.31850400000002</v>
      </c>
    </row>
    <row r="268" spans="1:22" x14ac:dyDescent="0.3">
      <c r="A268" s="9" t="s">
        <v>507</v>
      </c>
      <c r="B268" s="8">
        <f>VLOOKUP($A268,'Order date customer name'!$A$1:$C$1038,2,FALSE)</f>
        <v>41578</v>
      </c>
      <c r="C268" s="8" t="str">
        <f>VLOOKUP($A268,'Order date customer name'!$A$1:$C$1038,3,FALSE)</f>
        <v>EDDIE LEWIS</v>
      </c>
      <c r="D268" s="9" t="str">
        <f>VLOOKUP($A268,'State and cust type'!$A$1:$C$1038,2,FALSE)</f>
        <v>Illinois</v>
      </c>
      <c r="E268" s="9" t="str">
        <f>VLOOKUP($A268,'State and cust type'!$A$1:$C$1038,3,FALSE)</f>
        <v>Home Office</v>
      </c>
      <c r="F268" s="9" t="str">
        <f>VLOOKUP($A268,'Account, order priority and cat'!$A$1:$D$1038,2,FALSE)</f>
        <v>COREY MILLS</v>
      </c>
      <c r="G268" s="9" t="str">
        <f>VLOOKUP($A268,'Account, order priority and cat'!$A$1:$D$1038,3,FALSE)</f>
        <v>Medium</v>
      </c>
      <c r="H268" s="9" t="str">
        <f>VLOOKUP($A268,'Account, order priority and cat'!$A$1:$D$1038,4,FALSE)</f>
        <v>Office Supplies</v>
      </c>
      <c r="I268" s="14" t="str">
        <f>VLOOKUP($A268,'Cost and price details'!$A$1:$F$1038,Table!I$1,FALSE)</f>
        <v>Small Box</v>
      </c>
      <c r="J268" s="14" t="str">
        <f>VLOOKUP($A268,'Cost and price details'!$A$1:$F$1038,Table!J$1,FALSE)</f>
        <v>Regular Air</v>
      </c>
      <c r="K268" s="14">
        <f>VLOOKUP($A268,'Cost and price details'!$A$1:$F$1038,Table!K$1,FALSE)</f>
        <v>41586</v>
      </c>
      <c r="L268" s="14">
        <f>VLOOKUP($A268,'Cost and price details'!$A$1:$F$1038,Table!L$1,FALSE)</f>
        <v>4.9830000000000005</v>
      </c>
      <c r="M268" s="14">
        <f>VLOOKUP($A268,'Cost and price details'!$A$1:$F$1038,Table!M$1,FALSE)</f>
        <v>8.0300000000000011</v>
      </c>
      <c r="N268" s="16">
        <f t="shared" si="20"/>
        <v>0.61147902869757176</v>
      </c>
      <c r="O268" s="16">
        <f>LOOKUP(M268,'Tax and discount slab'!$J$4:$K$14)</f>
        <v>0.05</v>
      </c>
      <c r="P268" s="9">
        <f t="shared" si="21"/>
        <v>8.4315000000000015</v>
      </c>
      <c r="Q268" s="9">
        <f>VLOOKUP(A268,'QTY &amp; shipping cost'!$A$1:$C$1038,2,FALSE)</f>
        <v>47</v>
      </c>
      <c r="R268" s="9">
        <f t="shared" si="22"/>
        <v>396.28050000000007</v>
      </c>
      <c r="S268" s="16">
        <f>LOOKUP(M268,'Tax and discount slab'!$M$4:$N$14)</f>
        <v>0.02</v>
      </c>
      <c r="T268" s="9">
        <f t="shared" si="23"/>
        <v>7.9256100000000016</v>
      </c>
      <c r="U268" s="9">
        <f>VLOOKUP(A268,'QTY &amp; shipping cost'!$A$1:$C$1038,3,FALSE)</f>
        <v>7.77</v>
      </c>
      <c r="V268" s="9">
        <f t="shared" si="24"/>
        <v>396.12489000000005</v>
      </c>
    </row>
    <row r="269" spans="1:22" x14ac:dyDescent="0.3">
      <c r="A269" s="9" t="s">
        <v>508</v>
      </c>
      <c r="B269" s="8">
        <f>VLOOKUP($A269,'Order date customer name'!$A$1:$C$1038,2,FALSE)</f>
        <v>41579</v>
      </c>
      <c r="C269" s="8" t="str">
        <f>VLOOKUP($A269,'Order date customer name'!$A$1:$C$1038,3,FALSE)</f>
        <v>JACK THOMAS</v>
      </c>
      <c r="D269" s="9" t="str">
        <f>VLOOKUP($A269,'State and cust type'!$A$1:$C$1038,2,FALSE)</f>
        <v>New York</v>
      </c>
      <c r="E269" s="9" t="str">
        <f>VLOOKUP($A269,'State and cust type'!$A$1:$C$1038,3,FALSE)</f>
        <v>Corporate</v>
      </c>
      <c r="F269" s="9" t="str">
        <f>VLOOKUP($A269,'Account, order priority and cat'!$A$1:$D$1038,2,FALSE)</f>
        <v>CLAUDE WILLIS</v>
      </c>
      <c r="G269" s="9" t="str">
        <f>VLOOKUP($A269,'Account, order priority and cat'!$A$1:$D$1038,3,FALSE)</f>
        <v>Critical</v>
      </c>
      <c r="H269" s="9" t="str">
        <f>VLOOKUP($A269,'Account, order priority and cat'!$A$1:$D$1038,4,FALSE)</f>
        <v>Office Supplies</v>
      </c>
      <c r="I269" s="14" t="str">
        <f>VLOOKUP($A269,'Cost and price details'!$A$1:$F$1038,Table!I$1,FALSE)</f>
        <v>Small Pack</v>
      </c>
      <c r="J269" s="14" t="str">
        <f>VLOOKUP($A269,'Cost and price details'!$A$1:$F$1038,Table!J$1,FALSE)</f>
        <v>Regular Air</v>
      </c>
      <c r="K269" s="14">
        <f>VLOOKUP($A269,'Cost and price details'!$A$1:$F$1038,Table!K$1,FALSE)</f>
        <v>41586</v>
      </c>
      <c r="L269" s="14">
        <f>VLOOKUP($A269,'Cost and price details'!$A$1:$F$1038,Table!L$1,FALSE)</f>
        <v>5.7090000000000005</v>
      </c>
      <c r="M269" s="14">
        <f>VLOOKUP($A269,'Cost and price details'!$A$1:$F$1038,Table!M$1,FALSE)</f>
        <v>14.278000000000002</v>
      </c>
      <c r="N269" s="16">
        <f t="shared" si="20"/>
        <v>1.5009633911368019</v>
      </c>
      <c r="O269" s="16">
        <f>LOOKUP(M269,'Tax and discount slab'!$J$4:$K$14)</f>
        <v>0.1</v>
      </c>
      <c r="P269" s="9">
        <f t="shared" si="21"/>
        <v>15.705800000000004</v>
      </c>
      <c r="Q269" s="9">
        <f>VLOOKUP(A269,'QTY &amp; shipping cost'!$A$1:$C$1038,2,FALSE)</f>
        <v>42</v>
      </c>
      <c r="R269" s="9">
        <f t="shared" si="22"/>
        <v>659.64360000000011</v>
      </c>
      <c r="S269" s="16">
        <f>LOOKUP(M269,'Tax and discount slab'!$M$4:$N$14)</f>
        <v>7.0000000000000007E-2</v>
      </c>
      <c r="T269" s="9">
        <f t="shared" si="23"/>
        <v>46.175052000000015</v>
      </c>
      <c r="U269" s="9">
        <f>VLOOKUP(A269,'QTY &amp; shipping cost'!$A$1:$C$1038,3,FALSE)</f>
        <v>3.19</v>
      </c>
      <c r="V269" s="9">
        <f t="shared" si="24"/>
        <v>616.65854800000011</v>
      </c>
    </row>
    <row r="270" spans="1:22" x14ac:dyDescent="0.3">
      <c r="A270" s="9" t="s">
        <v>510</v>
      </c>
      <c r="B270" s="8">
        <f>VLOOKUP($A270,'Order date customer name'!$A$1:$C$1038,2,FALSE)</f>
        <v>41581</v>
      </c>
      <c r="C270" s="8" t="str">
        <f>VLOOKUP($A270,'Order date customer name'!$A$1:$C$1038,3,FALSE)</f>
        <v>RANDALL ALVARADO</v>
      </c>
      <c r="D270" s="9" t="str">
        <f>VLOOKUP($A270,'State and cust type'!$A$1:$C$1038,2,FALSE)</f>
        <v>New York</v>
      </c>
      <c r="E270" s="9" t="str">
        <f>VLOOKUP($A270,'State and cust type'!$A$1:$C$1038,3,FALSE)</f>
        <v>Corporate</v>
      </c>
      <c r="F270" s="9" t="str">
        <f>VLOOKUP($A270,'Account, order priority and cat'!$A$1:$D$1038,2,FALSE)</f>
        <v>VINCENT JORDAN</v>
      </c>
      <c r="G270" s="9" t="str">
        <f>VLOOKUP($A270,'Account, order priority and cat'!$A$1:$D$1038,3,FALSE)</f>
        <v>Not Specified</v>
      </c>
      <c r="H270" s="9" t="str">
        <f>VLOOKUP($A270,'Account, order priority and cat'!$A$1:$D$1038,4,FALSE)</f>
        <v>Office Supplies</v>
      </c>
      <c r="I270" s="14" t="str">
        <f>VLOOKUP($A270,'Cost and price details'!$A$1:$F$1038,Table!I$1,FALSE)</f>
        <v>Small Box</v>
      </c>
      <c r="J270" s="14" t="str">
        <f>VLOOKUP($A270,'Cost and price details'!$A$1:$F$1038,Table!J$1,FALSE)</f>
        <v>Regular Air</v>
      </c>
      <c r="K270" s="14">
        <f>VLOOKUP($A270,'Cost and price details'!$A$1:$F$1038,Table!K$1,FALSE)</f>
        <v>41590</v>
      </c>
      <c r="L270" s="14">
        <f>VLOOKUP($A270,'Cost and price details'!$A$1:$F$1038,Table!L$1,FALSE)</f>
        <v>2.5190000000000001</v>
      </c>
      <c r="M270" s="14">
        <f>VLOOKUP($A270,'Cost and price details'!$A$1:$F$1038,Table!M$1,FALSE)</f>
        <v>4.0590000000000002</v>
      </c>
      <c r="N270" s="16">
        <f t="shared" si="20"/>
        <v>0.611353711790393</v>
      </c>
      <c r="O270" s="16">
        <f>LOOKUP(M270,'Tax and discount slab'!$J$4:$K$14)</f>
        <v>0.05</v>
      </c>
      <c r="P270" s="9">
        <f t="shared" si="21"/>
        <v>4.2619500000000006</v>
      </c>
      <c r="Q270" s="9">
        <f>VLOOKUP(A270,'QTY &amp; shipping cost'!$A$1:$C$1038,2,FALSE)</f>
        <v>44</v>
      </c>
      <c r="R270" s="9">
        <f t="shared" si="22"/>
        <v>187.52580000000003</v>
      </c>
      <c r="S270" s="16">
        <f>LOOKUP(M270,'Tax and discount slab'!$M$4:$N$14)</f>
        <v>0.02</v>
      </c>
      <c r="T270" s="9">
        <f t="shared" si="23"/>
        <v>3.7505160000000006</v>
      </c>
      <c r="U270" s="9">
        <f>VLOOKUP(A270,'QTY &amp; shipping cost'!$A$1:$C$1038,3,FALSE)</f>
        <v>0.55000000000000004</v>
      </c>
      <c r="V270" s="9">
        <f t="shared" si="24"/>
        <v>184.32528400000004</v>
      </c>
    </row>
    <row r="271" spans="1:22" x14ac:dyDescent="0.3">
      <c r="A271" s="9" t="s">
        <v>512</v>
      </c>
      <c r="B271" s="8">
        <f>VLOOKUP($A271,'Order date customer name'!$A$1:$C$1038,2,FALSE)</f>
        <v>41581</v>
      </c>
      <c r="C271" s="8" t="str">
        <f>VLOOKUP($A271,'Order date customer name'!$A$1:$C$1038,3,FALSE)</f>
        <v>JOEL WILLIAMS</v>
      </c>
      <c r="D271" s="9" t="str">
        <f>VLOOKUP($A271,'State and cust type'!$A$1:$C$1038,2,FALSE)</f>
        <v>New York</v>
      </c>
      <c r="E271" s="9" t="str">
        <f>VLOOKUP($A271,'State and cust type'!$A$1:$C$1038,3,FALSE)</f>
        <v>Corporate</v>
      </c>
      <c r="F271" s="9" t="str">
        <f>VLOOKUP($A271,'Account, order priority and cat'!$A$1:$D$1038,2,FALSE)</f>
        <v>TONY PERRY</v>
      </c>
      <c r="G271" s="9" t="str">
        <f>VLOOKUP($A271,'Account, order priority and cat'!$A$1:$D$1038,3,FALSE)</f>
        <v>Critical</v>
      </c>
      <c r="H271" s="9" t="str">
        <f>VLOOKUP($A271,'Account, order priority and cat'!$A$1:$D$1038,4,FALSE)</f>
        <v>Office Supplies</v>
      </c>
      <c r="I271" s="14" t="str">
        <f>VLOOKUP($A271,'Cost and price details'!$A$1:$F$1038,Table!I$1,FALSE)</f>
        <v>Wrap Bag</v>
      </c>
      <c r="J271" s="14" t="str">
        <f>VLOOKUP($A271,'Cost and price details'!$A$1:$F$1038,Table!J$1,FALSE)</f>
        <v>Regular Air</v>
      </c>
      <c r="K271" s="14">
        <f>VLOOKUP($A271,'Cost and price details'!$A$1:$F$1038,Table!K$1,FALSE)</f>
        <v>41589</v>
      </c>
      <c r="L271" s="14">
        <f>VLOOKUP($A271,'Cost and price details'!$A$1:$F$1038,Table!L$1,FALSE)</f>
        <v>5.742</v>
      </c>
      <c r="M271" s="14">
        <f>VLOOKUP($A271,'Cost and price details'!$A$1:$F$1038,Table!M$1,FALSE)</f>
        <v>10.835000000000001</v>
      </c>
      <c r="N271" s="16">
        <f t="shared" si="20"/>
        <v>0.88697318007662851</v>
      </c>
      <c r="O271" s="16">
        <f>LOOKUP(M271,'Tax and discount slab'!$J$4:$K$14)</f>
        <v>0.1</v>
      </c>
      <c r="P271" s="9">
        <f t="shared" si="21"/>
        <v>11.918500000000002</v>
      </c>
      <c r="Q271" s="9">
        <f>VLOOKUP(A271,'QTY &amp; shipping cost'!$A$1:$C$1038,2,FALSE)</f>
        <v>29</v>
      </c>
      <c r="R271" s="9">
        <f t="shared" si="22"/>
        <v>345.63650000000007</v>
      </c>
      <c r="S271" s="16">
        <f>LOOKUP(M271,'Tax and discount slab'!$M$4:$N$14)</f>
        <v>7.0000000000000007E-2</v>
      </c>
      <c r="T271" s="9">
        <f t="shared" si="23"/>
        <v>24.194555000000008</v>
      </c>
      <c r="U271" s="9">
        <f>VLOOKUP(A271,'QTY &amp; shipping cost'!$A$1:$C$1038,3,FALSE)</f>
        <v>4.87</v>
      </c>
      <c r="V271" s="9">
        <f t="shared" si="24"/>
        <v>326.31194500000004</v>
      </c>
    </row>
    <row r="272" spans="1:22" x14ac:dyDescent="0.3">
      <c r="A272" s="9" t="s">
        <v>514</v>
      </c>
      <c r="B272" s="8">
        <f>VLOOKUP($A272,'Order date customer name'!$A$1:$C$1038,2,FALSE)</f>
        <v>41583</v>
      </c>
      <c r="C272" s="8" t="str">
        <f>VLOOKUP($A272,'Order date customer name'!$A$1:$C$1038,3,FALSE)</f>
        <v>JASON NICHOLS</v>
      </c>
      <c r="D272" s="9" t="str">
        <f>VLOOKUP($A272,'State and cust type'!$A$1:$C$1038,2,FALSE)</f>
        <v>New York</v>
      </c>
      <c r="E272" s="9" t="str">
        <f>VLOOKUP($A272,'State and cust type'!$A$1:$C$1038,3,FALSE)</f>
        <v>Small Business</v>
      </c>
      <c r="F272" s="9" t="str">
        <f>VLOOKUP($A272,'Account, order priority and cat'!$A$1:$D$1038,2,FALSE)</f>
        <v>VINCENT JORDAN</v>
      </c>
      <c r="G272" s="9" t="str">
        <f>VLOOKUP($A272,'Account, order priority and cat'!$A$1:$D$1038,3,FALSE)</f>
        <v>Medium</v>
      </c>
      <c r="H272" s="9" t="str">
        <f>VLOOKUP($A272,'Account, order priority and cat'!$A$1:$D$1038,4,FALSE)</f>
        <v>Office Supplies</v>
      </c>
      <c r="I272" s="14" t="str">
        <f>VLOOKUP($A272,'Cost and price details'!$A$1:$F$1038,Table!I$1,FALSE)</f>
        <v>Wrap Bag</v>
      </c>
      <c r="J272" s="14" t="str">
        <f>VLOOKUP($A272,'Cost and price details'!$A$1:$F$1038,Table!J$1,FALSE)</f>
        <v>Express Air</v>
      </c>
      <c r="K272" s="14">
        <f>VLOOKUP($A272,'Cost and price details'!$A$1:$F$1038,Table!K$1,FALSE)</f>
        <v>41591</v>
      </c>
      <c r="L272" s="14">
        <f>VLOOKUP($A272,'Cost and price details'!$A$1:$F$1038,Table!L$1,FALSE)</f>
        <v>4.125</v>
      </c>
      <c r="M272" s="14">
        <f>VLOOKUP($A272,'Cost and price details'!$A$1:$F$1038,Table!M$1,FALSE)</f>
        <v>7.7880000000000011</v>
      </c>
      <c r="N272" s="16">
        <f t="shared" si="20"/>
        <v>0.88800000000000023</v>
      </c>
      <c r="O272" s="16">
        <f>LOOKUP(M272,'Tax and discount slab'!$J$4:$K$14)</f>
        <v>0.05</v>
      </c>
      <c r="P272" s="9">
        <f t="shared" si="21"/>
        <v>8.1774000000000022</v>
      </c>
      <c r="Q272" s="9">
        <f>VLOOKUP(A272,'QTY &amp; shipping cost'!$A$1:$C$1038,2,FALSE)</f>
        <v>31</v>
      </c>
      <c r="R272" s="9">
        <f t="shared" si="22"/>
        <v>253.49940000000007</v>
      </c>
      <c r="S272" s="16">
        <f>LOOKUP(M272,'Tax and discount slab'!$M$4:$N$14)</f>
        <v>0.02</v>
      </c>
      <c r="T272" s="9">
        <f t="shared" si="23"/>
        <v>5.0699880000000013</v>
      </c>
      <c r="U272" s="9">
        <f>VLOOKUP(A272,'QTY &amp; shipping cost'!$A$1:$C$1038,3,FALSE)</f>
        <v>2.4</v>
      </c>
      <c r="V272" s="9">
        <f t="shared" si="24"/>
        <v>250.82941200000008</v>
      </c>
    </row>
    <row r="273" spans="1:22" x14ac:dyDescent="0.3">
      <c r="A273" s="9" t="s">
        <v>516</v>
      </c>
      <c r="B273" s="8">
        <f>VLOOKUP($A273,'Order date customer name'!$A$1:$C$1038,2,FALSE)</f>
        <v>41585</v>
      </c>
      <c r="C273" s="8" t="str">
        <f>VLOOKUP($A273,'Order date customer name'!$A$1:$C$1038,3,FALSE)</f>
        <v>ANDRE STEPHENS</v>
      </c>
      <c r="D273" s="9" t="str">
        <f>VLOOKUP($A273,'State and cust type'!$A$1:$C$1038,2,FALSE)</f>
        <v>Illinois</v>
      </c>
      <c r="E273" s="9" t="str">
        <f>VLOOKUP($A273,'State and cust type'!$A$1:$C$1038,3,FALSE)</f>
        <v>Small Business</v>
      </c>
      <c r="F273" s="9" t="str">
        <f>VLOOKUP($A273,'Account, order priority and cat'!$A$1:$D$1038,2,FALSE)</f>
        <v>MANUEL BARNES</v>
      </c>
      <c r="G273" s="9" t="str">
        <f>VLOOKUP($A273,'Account, order priority and cat'!$A$1:$D$1038,3,FALSE)</f>
        <v>Low</v>
      </c>
      <c r="H273" s="9" t="str">
        <f>VLOOKUP($A273,'Account, order priority and cat'!$A$1:$D$1038,4,FALSE)</f>
        <v>Office Supplies</v>
      </c>
      <c r="I273" s="14" t="str">
        <f>VLOOKUP($A273,'Cost and price details'!$A$1:$F$1038,Table!I$1,FALSE)</f>
        <v>Wrap Bag</v>
      </c>
      <c r="J273" s="14" t="str">
        <f>VLOOKUP($A273,'Cost and price details'!$A$1:$F$1038,Table!J$1,FALSE)</f>
        <v>Regular Air</v>
      </c>
      <c r="K273" s="14">
        <f>VLOOKUP($A273,'Cost and price details'!$A$1:$F$1038,Table!K$1,FALSE)</f>
        <v>41592</v>
      </c>
      <c r="L273" s="14">
        <f>VLOOKUP($A273,'Cost and price details'!$A$1:$F$1038,Table!L$1,FALSE)</f>
        <v>3.6520000000000001</v>
      </c>
      <c r="M273" s="14">
        <f>VLOOKUP($A273,'Cost and price details'!$A$1:$F$1038,Table!M$1,FALSE)</f>
        <v>5.6980000000000004</v>
      </c>
      <c r="N273" s="16">
        <f t="shared" si="20"/>
        <v>0.56024096385542177</v>
      </c>
      <c r="O273" s="16">
        <f>LOOKUP(M273,'Tax and discount slab'!$J$4:$K$14)</f>
        <v>0.05</v>
      </c>
      <c r="P273" s="9">
        <f t="shared" si="21"/>
        <v>5.9829000000000008</v>
      </c>
      <c r="Q273" s="9">
        <f>VLOOKUP(A273,'QTY &amp; shipping cost'!$A$1:$C$1038,2,FALSE)</f>
        <v>10</v>
      </c>
      <c r="R273" s="9">
        <f t="shared" si="22"/>
        <v>59.829000000000008</v>
      </c>
      <c r="S273" s="16">
        <f>LOOKUP(M273,'Tax and discount slab'!$M$4:$N$14)</f>
        <v>0.02</v>
      </c>
      <c r="T273" s="9">
        <f t="shared" si="23"/>
        <v>1.1965800000000002</v>
      </c>
      <c r="U273" s="9">
        <f>VLOOKUP(A273,'QTY &amp; shipping cost'!$A$1:$C$1038,3,FALSE)</f>
        <v>2.09</v>
      </c>
      <c r="V273" s="9">
        <f t="shared" si="24"/>
        <v>60.722420000000014</v>
      </c>
    </row>
    <row r="274" spans="1:22" x14ac:dyDescent="0.3">
      <c r="A274" s="9" t="s">
        <v>518</v>
      </c>
      <c r="B274" s="8">
        <f>VLOOKUP($A274,'Order date customer name'!$A$1:$C$1038,2,FALSE)</f>
        <v>41588</v>
      </c>
      <c r="C274" s="8" t="str">
        <f>VLOOKUP($A274,'Order date customer name'!$A$1:$C$1038,3,FALSE)</f>
        <v>RAY GARDNER</v>
      </c>
      <c r="D274" s="9" t="str">
        <f>VLOOKUP($A274,'State and cust type'!$A$1:$C$1038,2,FALSE)</f>
        <v>Illinois</v>
      </c>
      <c r="E274" s="9" t="str">
        <f>VLOOKUP($A274,'State and cust type'!$A$1:$C$1038,3,FALSE)</f>
        <v>Corporate</v>
      </c>
      <c r="F274" s="9" t="str">
        <f>VLOOKUP($A274,'Account, order priority and cat'!$A$1:$D$1038,2,FALSE)</f>
        <v>COREY MILLS</v>
      </c>
      <c r="G274" s="9" t="str">
        <f>VLOOKUP($A274,'Account, order priority and cat'!$A$1:$D$1038,3,FALSE)</f>
        <v>Medium</v>
      </c>
      <c r="H274" s="9" t="str">
        <f>VLOOKUP($A274,'Account, order priority and cat'!$A$1:$D$1038,4,FALSE)</f>
        <v>Office Supplies</v>
      </c>
      <c r="I274" s="14" t="str">
        <f>VLOOKUP($A274,'Cost and price details'!$A$1:$F$1038,Table!I$1,FALSE)</f>
        <v>Small Box</v>
      </c>
      <c r="J274" s="14" t="str">
        <f>VLOOKUP($A274,'Cost and price details'!$A$1:$F$1038,Table!J$1,FALSE)</f>
        <v>Regular Air</v>
      </c>
      <c r="K274" s="14">
        <f>VLOOKUP($A274,'Cost and price details'!$A$1:$F$1038,Table!K$1,FALSE)</f>
        <v>41597</v>
      </c>
      <c r="L274" s="14">
        <f>VLOOKUP($A274,'Cost and price details'!$A$1:$F$1038,Table!L$1,FALSE)</f>
        <v>3.7070000000000003</v>
      </c>
      <c r="M274" s="14">
        <f>VLOOKUP($A274,'Cost and price details'!$A$1:$F$1038,Table!M$1,FALSE)</f>
        <v>6.0830000000000011</v>
      </c>
      <c r="N274" s="16">
        <f t="shared" si="20"/>
        <v>0.64094955489614258</v>
      </c>
      <c r="O274" s="16">
        <f>LOOKUP(M274,'Tax and discount slab'!$J$4:$K$14)</f>
        <v>0.05</v>
      </c>
      <c r="P274" s="9">
        <f t="shared" si="21"/>
        <v>6.387150000000001</v>
      </c>
      <c r="Q274" s="9">
        <f>VLOOKUP(A274,'QTY &amp; shipping cost'!$A$1:$C$1038,2,FALSE)</f>
        <v>19</v>
      </c>
      <c r="R274" s="9">
        <f t="shared" si="22"/>
        <v>121.35585000000002</v>
      </c>
      <c r="S274" s="16">
        <f>LOOKUP(M274,'Tax and discount slab'!$M$4:$N$14)</f>
        <v>0.02</v>
      </c>
      <c r="T274" s="9">
        <f t="shared" si="23"/>
        <v>2.4271170000000004</v>
      </c>
      <c r="U274" s="9">
        <f>VLOOKUP(A274,'QTY &amp; shipping cost'!$A$1:$C$1038,3,FALSE)</f>
        <v>7.03</v>
      </c>
      <c r="V274" s="9">
        <f t="shared" si="24"/>
        <v>125.95873300000002</v>
      </c>
    </row>
    <row r="275" spans="1:22" x14ac:dyDescent="0.3">
      <c r="A275" s="9" t="s">
        <v>520</v>
      </c>
      <c r="B275" s="8">
        <f>VLOOKUP($A275,'Order date customer name'!$A$1:$C$1038,2,FALSE)</f>
        <v>41591</v>
      </c>
      <c r="C275" s="8" t="str">
        <f>VLOOKUP($A275,'Order date customer name'!$A$1:$C$1038,3,FALSE)</f>
        <v>MICHAEL THOMAS</v>
      </c>
      <c r="D275" s="9" t="str">
        <f>VLOOKUP($A275,'State and cust type'!$A$1:$C$1038,2,FALSE)</f>
        <v>New York</v>
      </c>
      <c r="E275" s="9" t="str">
        <f>VLOOKUP($A275,'State and cust type'!$A$1:$C$1038,3,FALSE)</f>
        <v>Consumer</v>
      </c>
      <c r="F275" s="9" t="str">
        <f>VLOOKUP($A275,'Account, order priority and cat'!$A$1:$D$1038,2,FALSE)</f>
        <v>TONY PERRY</v>
      </c>
      <c r="G275" s="9" t="str">
        <f>VLOOKUP($A275,'Account, order priority and cat'!$A$1:$D$1038,3,FALSE)</f>
        <v>Not Specified</v>
      </c>
      <c r="H275" s="9" t="str">
        <f>VLOOKUP($A275,'Account, order priority and cat'!$A$1:$D$1038,4,FALSE)</f>
        <v>Office Supplies</v>
      </c>
      <c r="I275" s="14" t="str">
        <f>VLOOKUP($A275,'Cost and price details'!$A$1:$F$1038,Table!I$1,FALSE)</f>
        <v>Small Box</v>
      </c>
      <c r="J275" s="14" t="str">
        <f>VLOOKUP($A275,'Cost and price details'!$A$1:$F$1038,Table!J$1,FALSE)</f>
        <v>Regular Air</v>
      </c>
      <c r="K275" s="14">
        <f>VLOOKUP($A275,'Cost and price details'!$A$1:$F$1038,Table!K$1,FALSE)</f>
        <v>41600</v>
      </c>
      <c r="L275" s="14">
        <f>VLOOKUP($A275,'Cost and price details'!$A$1:$F$1038,Table!L$1,FALSE)</f>
        <v>13.629000000000001</v>
      </c>
      <c r="M275" s="14">
        <f>VLOOKUP($A275,'Cost and price details'!$A$1:$F$1038,Table!M$1,FALSE)</f>
        <v>21.978000000000002</v>
      </c>
      <c r="N275" s="16">
        <f t="shared" si="20"/>
        <v>0.61259079903147695</v>
      </c>
      <c r="O275" s="16">
        <f>LOOKUP(M275,'Tax and discount slab'!$J$4:$K$14)</f>
        <v>0.15000000000000002</v>
      </c>
      <c r="P275" s="9">
        <f t="shared" si="21"/>
        <v>25.274699999999999</v>
      </c>
      <c r="Q275" s="9">
        <f>VLOOKUP(A275,'QTY &amp; shipping cost'!$A$1:$C$1038,2,FALSE)</f>
        <v>49</v>
      </c>
      <c r="R275" s="9">
        <f t="shared" si="22"/>
        <v>1238.4603</v>
      </c>
      <c r="S275" s="16">
        <f>LOOKUP(M275,'Tax and discount slab'!$M$4:$N$14)</f>
        <v>0.12000000000000001</v>
      </c>
      <c r="T275" s="9">
        <f t="shared" si="23"/>
        <v>148.61523600000001</v>
      </c>
      <c r="U275" s="9">
        <f>VLOOKUP(A275,'QTY &amp; shipping cost'!$A$1:$C$1038,3,FALSE)</f>
        <v>5.8199999999999994</v>
      </c>
      <c r="V275" s="9">
        <f t="shared" si="24"/>
        <v>1095.6650639999998</v>
      </c>
    </row>
    <row r="276" spans="1:22" x14ac:dyDescent="0.3">
      <c r="A276" s="9" t="s">
        <v>521</v>
      </c>
      <c r="B276" s="8">
        <f>VLOOKUP($A276,'Order date customer name'!$A$1:$C$1038,2,FALSE)</f>
        <v>41592</v>
      </c>
      <c r="C276" s="8" t="str">
        <f>VLOOKUP($A276,'Order date customer name'!$A$1:$C$1038,3,FALSE)</f>
        <v>LESTER HARRISON</v>
      </c>
      <c r="D276" s="9" t="str">
        <f>VLOOKUP($A276,'State and cust type'!$A$1:$C$1038,2,FALSE)</f>
        <v>New York</v>
      </c>
      <c r="E276" s="9" t="str">
        <f>VLOOKUP($A276,'State and cust type'!$A$1:$C$1038,3,FALSE)</f>
        <v>Consumer</v>
      </c>
      <c r="F276" s="9" t="str">
        <f>VLOOKUP($A276,'Account, order priority and cat'!$A$1:$D$1038,2,FALSE)</f>
        <v>BOBBY CHAVEZ</v>
      </c>
      <c r="G276" s="9" t="str">
        <f>VLOOKUP($A276,'Account, order priority and cat'!$A$1:$D$1038,3,FALSE)</f>
        <v>Not Specified</v>
      </c>
      <c r="H276" s="9" t="str">
        <f>VLOOKUP($A276,'Account, order priority and cat'!$A$1:$D$1038,4,FALSE)</f>
        <v>Furniture</v>
      </c>
      <c r="I276" s="14" t="str">
        <f>VLOOKUP($A276,'Cost and price details'!$A$1:$F$1038,Table!I$1,FALSE)</f>
        <v>Small Pack</v>
      </c>
      <c r="J276" s="14" t="str">
        <f>VLOOKUP($A276,'Cost and price details'!$A$1:$F$1038,Table!J$1,FALSE)</f>
        <v>Regular Air</v>
      </c>
      <c r="K276" s="14">
        <f>VLOOKUP($A276,'Cost and price details'!$A$1:$F$1038,Table!K$1,FALSE)</f>
        <v>41599</v>
      </c>
      <c r="L276" s="14">
        <f>VLOOKUP($A276,'Cost and price details'!$A$1:$F$1038,Table!L$1,FALSE)</f>
        <v>6.0500000000000007</v>
      </c>
      <c r="M276" s="14">
        <f>VLOOKUP($A276,'Cost and price details'!$A$1:$F$1038,Table!M$1,FALSE)</f>
        <v>13.442000000000002</v>
      </c>
      <c r="N276" s="16">
        <f t="shared" si="20"/>
        <v>1.2218181818181819</v>
      </c>
      <c r="O276" s="16">
        <f>LOOKUP(M276,'Tax and discount slab'!$J$4:$K$14)</f>
        <v>0.1</v>
      </c>
      <c r="P276" s="9">
        <f t="shared" si="21"/>
        <v>14.786200000000003</v>
      </c>
      <c r="Q276" s="9">
        <f>VLOOKUP(A276,'QTY &amp; shipping cost'!$A$1:$C$1038,2,FALSE)</f>
        <v>29</v>
      </c>
      <c r="R276" s="9">
        <f t="shared" si="22"/>
        <v>428.79980000000006</v>
      </c>
      <c r="S276" s="16">
        <f>LOOKUP(M276,'Tax and discount slab'!$M$4:$N$14)</f>
        <v>7.0000000000000007E-2</v>
      </c>
      <c r="T276" s="9">
        <f t="shared" si="23"/>
        <v>30.015986000000009</v>
      </c>
      <c r="U276" s="9">
        <f>VLOOKUP(A276,'QTY &amp; shipping cost'!$A$1:$C$1038,3,FALSE)</f>
        <v>2.9</v>
      </c>
      <c r="V276" s="9">
        <f t="shared" si="24"/>
        <v>401.68381400000004</v>
      </c>
    </row>
    <row r="277" spans="1:22" x14ac:dyDescent="0.3">
      <c r="A277" s="9" t="s">
        <v>522</v>
      </c>
      <c r="B277" s="8">
        <f>VLOOKUP($A277,'Order date customer name'!$A$1:$C$1038,2,FALSE)</f>
        <v>41592</v>
      </c>
      <c r="C277" s="8" t="str">
        <f>VLOOKUP($A277,'Order date customer name'!$A$1:$C$1038,3,FALSE)</f>
        <v>SHANE MEYER</v>
      </c>
      <c r="D277" s="9" t="str">
        <f>VLOOKUP($A277,'State and cust type'!$A$1:$C$1038,2,FALSE)</f>
        <v>New York</v>
      </c>
      <c r="E277" s="9" t="str">
        <f>VLOOKUP($A277,'State and cust type'!$A$1:$C$1038,3,FALSE)</f>
        <v>Corporate</v>
      </c>
      <c r="F277" s="9" t="str">
        <f>VLOOKUP($A277,'Account, order priority and cat'!$A$1:$D$1038,2,FALSE)</f>
        <v>EDDIE MURRAY</v>
      </c>
      <c r="G277" s="9" t="str">
        <f>VLOOKUP($A277,'Account, order priority and cat'!$A$1:$D$1038,3,FALSE)</f>
        <v>Critical</v>
      </c>
      <c r="H277" s="9" t="str">
        <f>VLOOKUP($A277,'Account, order priority and cat'!$A$1:$D$1038,4,FALSE)</f>
        <v>Office Supplies</v>
      </c>
      <c r="I277" s="14" t="str">
        <f>VLOOKUP($A277,'Cost and price details'!$A$1:$F$1038,Table!I$1,FALSE)</f>
        <v>Wrap Bag</v>
      </c>
      <c r="J277" s="14" t="str">
        <f>VLOOKUP($A277,'Cost and price details'!$A$1:$F$1038,Table!J$1,FALSE)</f>
        <v>Regular Air</v>
      </c>
      <c r="K277" s="14">
        <f>VLOOKUP($A277,'Cost and price details'!$A$1:$F$1038,Table!K$1,FALSE)</f>
        <v>41600</v>
      </c>
      <c r="L277" s="14">
        <f>VLOOKUP($A277,'Cost and price details'!$A$1:$F$1038,Table!L$1,FALSE)</f>
        <v>1.9360000000000002</v>
      </c>
      <c r="M277" s="14">
        <f>VLOOKUP($A277,'Cost and price details'!$A$1:$F$1038,Table!M$1,FALSE)</f>
        <v>3.234</v>
      </c>
      <c r="N277" s="16">
        <f t="shared" si="20"/>
        <v>0.6704545454545453</v>
      </c>
      <c r="O277" s="16">
        <f>LOOKUP(M277,'Tax and discount slab'!$J$4:$K$14)</f>
        <v>0.05</v>
      </c>
      <c r="P277" s="9">
        <f t="shared" si="21"/>
        <v>3.3957000000000002</v>
      </c>
      <c r="Q277" s="9">
        <f>VLOOKUP(A277,'QTY &amp; shipping cost'!$A$1:$C$1038,2,FALSE)</f>
        <v>25</v>
      </c>
      <c r="R277" s="9">
        <f t="shared" si="22"/>
        <v>84.892499999999998</v>
      </c>
      <c r="S277" s="16">
        <f>LOOKUP(M277,'Tax and discount slab'!$M$4:$N$14)</f>
        <v>0.02</v>
      </c>
      <c r="T277" s="9">
        <f t="shared" si="23"/>
        <v>1.6978500000000001</v>
      </c>
      <c r="U277" s="9">
        <f>VLOOKUP(A277,'QTY &amp; shipping cost'!$A$1:$C$1038,3,FALSE)</f>
        <v>0.8600000000000001</v>
      </c>
      <c r="V277" s="9">
        <f t="shared" si="24"/>
        <v>84.054649999999995</v>
      </c>
    </row>
    <row r="278" spans="1:22" x14ac:dyDescent="0.3">
      <c r="A278" s="9" t="s">
        <v>524</v>
      </c>
      <c r="B278" s="8">
        <f>VLOOKUP($A278,'Order date customer name'!$A$1:$C$1038,2,FALSE)</f>
        <v>41593</v>
      </c>
      <c r="C278" s="8" t="str">
        <f>VLOOKUP($A278,'Order date customer name'!$A$1:$C$1038,3,FALSE)</f>
        <v>MIKE BUTLER</v>
      </c>
      <c r="D278" s="9" t="str">
        <f>VLOOKUP($A278,'State and cust type'!$A$1:$C$1038,2,FALSE)</f>
        <v>New York</v>
      </c>
      <c r="E278" s="9" t="str">
        <f>VLOOKUP($A278,'State and cust type'!$A$1:$C$1038,3,FALSE)</f>
        <v>Consumer</v>
      </c>
      <c r="F278" s="9" t="str">
        <f>VLOOKUP($A278,'Account, order priority and cat'!$A$1:$D$1038,2,FALSE)</f>
        <v>BOBBY CHAVEZ</v>
      </c>
      <c r="G278" s="9" t="str">
        <f>VLOOKUP($A278,'Account, order priority and cat'!$A$1:$D$1038,3,FALSE)</f>
        <v>Critical</v>
      </c>
      <c r="H278" s="9" t="str">
        <f>VLOOKUP($A278,'Account, order priority and cat'!$A$1:$D$1038,4,FALSE)</f>
        <v>Technology</v>
      </c>
      <c r="I278" s="14" t="str">
        <f>VLOOKUP($A278,'Cost and price details'!$A$1:$F$1038,Table!I$1,FALSE)</f>
        <v>Small Box</v>
      </c>
      <c r="J278" s="14" t="str">
        <f>VLOOKUP($A278,'Cost and price details'!$A$1:$F$1038,Table!J$1,FALSE)</f>
        <v>Express Air</v>
      </c>
      <c r="K278" s="14">
        <f>VLOOKUP($A278,'Cost and price details'!$A$1:$F$1038,Table!K$1,FALSE)</f>
        <v>41602</v>
      </c>
      <c r="L278" s="14">
        <f>VLOOKUP($A278,'Cost and price details'!$A$1:$F$1038,Table!L$1,FALSE)</f>
        <v>43.604000000000006</v>
      </c>
      <c r="M278" s="14">
        <f>VLOOKUP($A278,'Cost and price details'!$A$1:$F$1038,Table!M$1,FALSE)</f>
        <v>167.72800000000001</v>
      </c>
      <c r="N278" s="16">
        <f t="shared" si="20"/>
        <v>2.8466195761856703</v>
      </c>
      <c r="O278" s="16">
        <f>LOOKUP(M278,'Tax and discount slab'!$J$4:$K$14)</f>
        <v>0.32000000000000006</v>
      </c>
      <c r="P278" s="9">
        <f t="shared" si="21"/>
        <v>221.40096000000003</v>
      </c>
      <c r="Q278" s="9">
        <f>VLOOKUP(A278,'QTY &amp; shipping cost'!$A$1:$C$1038,2,FALSE)</f>
        <v>4</v>
      </c>
      <c r="R278" s="9">
        <f t="shared" si="22"/>
        <v>885.6038400000001</v>
      </c>
      <c r="S278" s="16">
        <f>LOOKUP(M278,'Tax and discount slab'!$M$4:$N$14)</f>
        <v>0.47</v>
      </c>
      <c r="T278" s="9">
        <f t="shared" si="23"/>
        <v>416.23380480000003</v>
      </c>
      <c r="U278" s="9">
        <f>VLOOKUP(A278,'QTY &amp; shipping cost'!$A$1:$C$1038,3,FALSE)</f>
        <v>6.55</v>
      </c>
      <c r="V278" s="9">
        <f t="shared" si="24"/>
        <v>475.92003520000009</v>
      </c>
    </row>
    <row r="279" spans="1:22" x14ac:dyDescent="0.3">
      <c r="A279" s="9" t="s">
        <v>526</v>
      </c>
      <c r="B279" s="8">
        <f>VLOOKUP($A279,'Order date customer name'!$A$1:$C$1038,2,FALSE)</f>
        <v>41593</v>
      </c>
      <c r="C279" s="8" t="str">
        <f>VLOOKUP($A279,'Order date customer name'!$A$1:$C$1038,3,FALSE)</f>
        <v>RAYMOND WAGNER</v>
      </c>
      <c r="D279" s="9" t="str">
        <f>VLOOKUP($A279,'State and cust type'!$A$1:$C$1038,2,FALSE)</f>
        <v>Illinois</v>
      </c>
      <c r="E279" s="9" t="str">
        <f>VLOOKUP($A279,'State and cust type'!$A$1:$C$1038,3,FALSE)</f>
        <v>Home Office</v>
      </c>
      <c r="F279" s="9" t="str">
        <f>VLOOKUP($A279,'Account, order priority and cat'!$A$1:$D$1038,2,FALSE)</f>
        <v>MANUEL BARNES</v>
      </c>
      <c r="G279" s="9" t="str">
        <f>VLOOKUP($A279,'Account, order priority and cat'!$A$1:$D$1038,3,FALSE)</f>
        <v>Critical</v>
      </c>
      <c r="H279" s="9" t="str">
        <f>VLOOKUP($A279,'Account, order priority and cat'!$A$1:$D$1038,4,FALSE)</f>
        <v>Office Supplies</v>
      </c>
      <c r="I279" s="14" t="str">
        <f>VLOOKUP($A279,'Cost and price details'!$A$1:$F$1038,Table!I$1,FALSE)</f>
        <v>Small Pack</v>
      </c>
      <c r="J279" s="14" t="str">
        <f>VLOOKUP($A279,'Cost and price details'!$A$1:$F$1038,Table!J$1,FALSE)</f>
        <v>Regular Air</v>
      </c>
      <c r="K279" s="14">
        <f>VLOOKUP($A279,'Cost and price details'!$A$1:$F$1038,Table!K$1,FALSE)</f>
        <v>41601</v>
      </c>
      <c r="L279" s="14">
        <f>VLOOKUP($A279,'Cost and price details'!$A$1:$F$1038,Table!L$1,FALSE)</f>
        <v>3.8610000000000002</v>
      </c>
      <c r="M279" s="14">
        <f>VLOOKUP($A279,'Cost and price details'!$A$1:$F$1038,Table!M$1,FALSE)</f>
        <v>9.4270000000000014</v>
      </c>
      <c r="N279" s="16">
        <f t="shared" si="20"/>
        <v>1.4415954415954417</v>
      </c>
      <c r="O279" s="16">
        <f>LOOKUP(M279,'Tax and discount slab'!$J$4:$K$14)</f>
        <v>0.05</v>
      </c>
      <c r="P279" s="9">
        <f t="shared" si="21"/>
        <v>9.8983500000000024</v>
      </c>
      <c r="Q279" s="9">
        <f>VLOOKUP(A279,'QTY &amp; shipping cost'!$A$1:$C$1038,2,FALSE)</f>
        <v>26</v>
      </c>
      <c r="R279" s="9">
        <f t="shared" si="22"/>
        <v>257.35710000000006</v>
      </c>
      <c r="S279" s="16">
        <f>LOOKUP(M279,'Tax and discount slab'!$M$4:$N$14)</f>
        <v>0.02</v>
      </c>
      <c r="T279" s="9">
        <f t="shared" si="23"/>
        <v>5.1471420000000014</v>
      </c>
      <c r="U279" s="9">
        <f>VLOOKUP(A279,'QTY &amp; shipping cost'!$A$1:$C$1038,3,FALSE)</f>
        <v>6.1899999999999995</v>
      </c>
      <c r="V279" s="9">
        <f t="shared" si="24"/>
        <v>258.39995800000008</v>
      </c>
    </row>
    <row r="280" spans="1:22" x14ac:dyDescent="0.3">
      <c r="A280" s="9" t="s">
        <v>528</v>
      </c>
      <c r="B280" s="8">
        <f>VLOOKUP($A280,'Order date customer name'!$A$1:$C$1038,2,FALSE)</f>
        <v>41593</v>
      </c>
      <c r="C280" s="8" t="str">
        <f>VLOOKUP($A280,'Order date customer name'!$A$1:$C$1038,3,FALSE)</f>
        <v>JAY MARTINEZ</v>
      </c>
      <c r="D280" s="9" t="str">
        <f>VLOOKUP($A280,'State and cust type'!$A$1:$C$1038,2,FALSE)</f>
        <v>Illinois</v>
      </c>
      <c r="E280" s="9" t="str">
        <f>VLOOKUP($A280,'State and cust type'!$A$1:$C$1038,3,FALSE)</f>
        <v>Corporate</v>
      </c>
      <c r="F280" s="9" t="str">
        <f>VLOOKUP($A280,'Account, order priority and cat'!$A$1:$D$1038,2,FALSE)</f>
        <v>MANUEL BARNES</v>
      </c>
      <c r="G280" s="9" t="str">
        <f>VLOOKUP($A280,'Account, order priority and cat'!$A$1:$D$1038,3,FALSE)</f>
        <v>High</v>
      </c>
      <c r="H280" s="9" t="str">
        <f>VLOOKUP($A280,'Account, order priority and cat'!$A$1:$D$1038,4,FALSE)</f>
        <v>Office Supplies</v>
      </c>
      <c r="I280" s="14" t="str">
        <f>VLOOKUP($A280,'Cost and price details'!$A$1:$F$1038,Table!I$1,FALSE)</f>
        <v>Small Box</v>
      </c>
      <c r="J280" s="14" t="str">
        <f>VLOOKUP($A280,'Cost and price details'!$A$1:$F$1038,Table!J$1,FALSE)</f>
        <v>Regular Air</v>
      </c>
      <c r="K280" s="14">
        <f>VLOOKUP($A280,'Cost and price details'!$A$1:$F$1038,Table!K$1,FALSE)</f>
        <v>41600</v>
      </c>
      <c r="L280" s="14">
        <f>VLOOKUP($A280,'Cost and price details'!$A$1:$F$1038,Table!L$1,FALSE)</f>
        <v>2.6950000000000003</v>
      </c>
      <c r="M280" s="14">
        <f>VLOOKUP($A280,'Cost and price details'!$A$1:$F$1038,Table!M$1,FALSE)</f>
        <v>4.2790000000000008</v>
      </c>
      <c r="N280" s="16">
        <f t="shared" si="20"/>
        <v>0.58775510204081649</v>
      </c>
      <c r="O280" s="16">
        <f>LOOKUP(M280,'Tax and discount slab'!$J$4:$K$14)</f>
        <v>0.05</v>
      </c>
      <c r="P280" s="9">
        <f t="shared" si="21"/>
        <v>4.4929500000000013</v>
      </c>
      <c r="Q280" s="9">
        <f>VLOOKUP(A280,'QTY &amp; shipping cost'!$A$1:$C$1038,2,FALSE)</f>
        <v>49</v>
      </c>
      <c r="R280" s="9">
        <f t="shared" si="22"/>
        <v>220.15455000000006</v>
      </c>
      <c r="S280" s="16">
        <f>LOOKUP(M280,'Tax and discount slab'!$M$4:$N$14)</f>
        <v>0.02</v>
      </c>
      <c r="T280" s="9">
        <f t="shared" si="23"/>
        <v>4.4030910000000016</v>
      </c>
      <c r="U280" s="9">
        <f>VLOOKUP(A280,'QTY &amp; shipping cost'!$A$1:$C$1038,3,FALSE)</f>
        <v>7.06</v>
      </c>
      <c r="V280" s="9">
        <f t="shared" si="24"/>
        <v>222.81145900000007</v>
      </c>
    </row>
    <row r="281" spans="1:22" x14ac:dyDescent="0.3">
      <c r="A281" s="9" t="s">
        <v>530</v>
      </c>
      <c r="B281" s="8">
        <f>VLOOKUP($A281,'Order date customer name'!$A$1:$C$1038,2,FALSE)</f>
        <v>41594</v>
      </c>
      <c r="C281" s="8" t="str">
        <f>VLOOKUP($A281,'Order date customer name'!$A$1:$C$1038,3,FALSE)</f>
        <v>MARTIN HUGHES</v>
      </c>
      <c r="D281" s="9" t="str">
        <f>VLOOKUP($A281,'State and cust type'!$A$1:$C$1038,2,FALSE)</f>
        <v>New York</v>
      </c>
      <c r="E281" s="9" t="str">
        <f>VLOOKUP($A281,'State and cust type'!$A$1:$C$1038,3,FALSE)</f>
        <v>Small Business</v>
      </c>
      <c r="F281" s="9" t="str">
        <f>VLOOKUP($A281,'Account, order priority and cat'!$A$1:$D$1038,2,FALSE)</f>
        <v>BRYAN JENKINS</v>
      </c>
      <c r="G281" s="9" t="str">
        <f>VLOOKUP($A281,'Account, order priority and cat'!$A$1:$D$1038,3,FALSE)</f>
        <v>Low</v>
      </c>
      <c r="H281" s="9" t="str">
        <f>VLOOKUP($A281,'Account, order priority and cat'!$A$1:$D$1038,4,FALSE)</f>
        <v>Office Supplies</v>
      </c>
      <c r="I281" s="14" t="str">
        <f>VLOOKUP($A281,'Cost and price details'!$A$1:$F$1038,Table!I$1,FALSE)</f>
        <v>Wrap Bag</v>
      </c>
      <c r="J281" s="14" t="str">
        <f>VLOOKUP($A281,'Cost and price details'!$A$1:$F$1038,Table!J$1,FALSE)</f>
        <v>Regular Air</v>
      </c>
      <c r="K281" s="14">
        <f>VLOOKUP($A281,'Cost and price details'!$A$1:$F$1038,Table!K$1,FALSE)</f>
        <v>41603</v>
      </c>
      <c r="L281" s="14">
        <f>VLOOKUP($A281,'Cost and price details'!$A$1:$F$1038,Table!L$1,FALSE)</f>
        <v>1.7600000000000002</v>
      </c>
      <c r="M281" s="14">
        <f>VLOOKUP($A281,'Cost and price details'!$A$1:$F$1038,Table!M$1,FALSE)</f>
        <v>2.8820000000000006</v>
      </c>
      <c r="N281" s="16">
        <f t="shared" si="20"/>
        <v>0.63750000000000007</v>
      </c>
      <c r="O281" s="16">
        <f>LOOKUP(M281,'Tax and discount slab'!$J$4:$K$14)</f>
        <v>0.05</v>
      </c>
      <c r="P281" s="9">
        <f t="shared" si="21"/>
        <v>3.0261000000000009</v>
      </c>
      <c r="Q281" s="9">
        <f>VLOOKUP(A281,'QTY &amp; shipping cost'!$A$1:$C$1038,2,FALSE)</f>
        <v>28</v>
      </c>
      <c r="R281" s="9">
        <f t="shared" si="22"/>
        <v>84.730800000000031</v>
      </c>
      <c r="S281" s="16">
        <f>LOOKUP(M281,'Tax and discount slab'!$M$4:$N$14)</f>
        <v>0.02</v>
      </c>
      <c r="T281" s="9">
        <f t="shared" si="23"/>
        <v>1.6946160000000006</v>
      </c>
      <c r="U281" s="9">
        <f>VLOOKUP(A281,'QTY &amp; shipping cost'!$A$1:$C$1038,3,FALSE)</f>
        <v>0.85000000000000009</v>
      </c>
      <c r="V281" s="9">
        <f t="shared" si="24"/>
        <v>83.886184000000029</v>
      </c>
    </row>
    <row r="282" spans="1:22" x14ac:dyDescent="0.3">
      <c r="A282" s="9" t="s">
        <v>532</v>
      </c>
      <c r="B282" s="8">
        <f>VLOOKUP($A282,'Order date customer name'!$A$1:$C$1038,2,FALSE)</f>
        <v>41594</v>
      </c>
      <c r="C282" s="8" t="str">
        <f>VLOOKUP($A282,'Order date customer name'!$A$1:$C$1038,3,FALSE)</f>
        <v>RON WHITE</v>
      </c>
      <c r="D282" s="9" t="str">
        <f>VLOOKUP($A282,'State and cust type'!$A$1:$C$1038,2,FALSE)</f>
        <v>New York</v>
      </c>
      <c r="E282" s="9" t="str">
        <f>VLOOKUP($A282,'State and cust type'!$A$1:$C$1038,3,FALSE)</f>
        <v>Corporate</v>
      </c>
      <c r="F282" s="9" t="str">
        <f>VLOOKUP($A282,'Account, order priority and cat'!$A$1:$D$1038,2,FALSE)</f>
        <v>WILLIE STEWART</v>
      </c>
      <c r="G282" s="9" t="str">
        <f>VLOOKUP($A282,'Account, order priority and cat'!$A$1:$D$1038,3,FALSE)</f>
        <v>High</v>
      </c>
      <c r="H282" s="9" t="str">
        <f>VLOOKUP($A282,'Account, order priority and cat'!$A$1:$D$1038,4,FALSE)</f>
        <v>Office Supplies</v>
      </c>
      <c r="I282" s="14" t="str">
        <f>VLOOKUP($A282,'Cost and price details'!$A$1:$F$1038,Table!I$1,FALSE)</f>
        <v>Small Box</v>
      </c>
      <c r="J282" s="14" t="str">
        <f>VLOOKUP($A282,'Cost and price details'!$A$1:$F$1038,Table!J$1,FALSE)</f>
        <v>Regular Air</v>
      </c>
      <c r="K282" s="14">
        <f>VLOOKUP($A282,'Cost and price details'!$A$1:$F$1038,Table!K$1,FALSE)</f>
        <v>41603</v>
      </c>
      <c r="L282" s="14">
        <f>VLOOKUP($A282,'Cost and price details'!$A$1:$F$1038,Table!L$1,FALSE)</f>
        <v>23.716000000000001</v>
      </c>
      <c r="M282" s="14">
        <f>VLOOKUP($A282,'Cost and price details'!$A$1:$F$1038,Table!M$1,FALSE)</f>
        <v>39.533999999999999</v>
      </c>
      <c r="N282" s="16">
        <f t="shared" si="20"/>
        <v>0.66697588126159546</v>
      </c>
      <c r="O282" s="16">
        <f>LOOKUP(M282,'Tax and discount slab'!$J$4:$K$14)</f>
        <v>0.2</v>
      </c>
      <c r="P282" s="9">
        <f t="shared" si="21"/>
        <v>47.440799999999996</v>
      </c>
      <c r="Q282" s="9">
        <f>VLOOKUP(A282,'QTY &amp; shipping cost'!$A$1:$C$1038,2,FALSE)</f>
        <v>21</v>
      </c>
      <c r="R282" s="9">
        <f t="shared" si="22"/>
        <v>996.25679999999988</v>
      </c>
      <c r="S282" s="16">
        <f>LOOKUP(M282,'Tax and discount slab'!$M$4:$N$14)</f>
        <v>0.17</v>
      </c>
      <c r="T282" s="9">
        <f t="shared" si="23"/>
        <v>169.36365599999999</v>
      </c>
      <c r="U282" s="9">
        <f>VLOOKUP(A282,'QTY &amp; shipping cost'!$A$1:$C$1038,3,FALSE)</f>
        <v>6.71</v>
      </c>
      <c r="V282" s="9">
        <f t="shared" si="24"/>
        <v>833.60314399999993</v>
      </c>
    </row>
    <row r="283" spans="1:22" x14ac:dyDescent="0.3">
      <c r="A283" s="9" t="s">
        <v>533</v>
      </c>
      <c r="B283" s="8">
        <f>VLOOKUP($A283,'Order date customer name'!$A$1:$C$1038,2,FALSE)</f>
        <v>41595</v>
      </c>
      <c r="C283" s="8" t="str">
        <f>VLOOKUP($A283,'Order date customer name'!$A$1:$C$1038,3,FALSE)</f>
        <v>TOMMY PERRY</v>
      </c>
      <c r="D283" s="9" t="str">
        <f>VLOOKUP($A283,'State and cust type'!$A$1:$C$1038,2,FALSE)</f>
        <v>New York</v>
      </c>
      <c r="E283" s="9" t="str">
        <f>VLOOKUP($A283,'State and cust type'!$A$1:$C$1038,3,FALSE)</f>
        <v>Corporate</v>
      </c>
      <c r="F283" s="9" t="str">
        <f>VLOOKUP($A283,'Account, order priority and cat'!$A$1:$D$1038,2,FALSE)</f>
        <v>ROY COOK</v>
      </c>
      <c r="G283" s="9" t="str">
        <f>VLOOKUP($A283,'Account, order priority and cat'!$A$1:$D$1038,3,FALSE)</f>
        <v>Medium</v>
      </c>
      <c r="H283" s="9" t="str">
        <f>VLOOKUP($A283,'Account, order priority and cat'!$A$1:$D$1038,4,FALSE)</f>
        <v>Office Supplies</v>
      </c>
      <c r="I283" s="14" t="str">
        <f>VLOOKUP($A283,'Cost and price details'!$A$1:$F$1038,Table!I$1,FALSE)</f>
        <v>Small Box</v>
      </c>
      <c r="J283" s="14" t="str">
        <f>VLOOKUP($A283,'Cost and price details'!$A$1:$F$1038,Table!J$1,FALSE)</f>
        <v>Regular Air</v>
      </c>
      <c r="K283" s="14">
        <f>VLOOKUP($A283,'Cost and price details'!$A$1:$F$1038,Table!K$1,FALSE)</f>
        <v>41604</v>
      </c>
      <c r="L283" s="14">
        <f>VLOOKUP($A283,'Cost and price details'!$A$1:$F$1038,Table!L$1,FALSE)</f>
        <v>5.0490000000000004</v>
      </c>
      <c r="M283" s="14">
        <f>VLOOKUP($A283,'Cost and price details'!$A$1:$F$1038,Table!M$1,FALSE)</f>
        <v>8.0080000000000009</v>
      </c>
      <c r="N283" s="16">
        <f t="shared" si="20"/>
        <v>0.58605664488017439</v>
      </c>
      <c r="O283" s="16">
        <f>LOOKUP(M283,'Tax and discount slab'!$J$4:$K$14)</f>
        <v>0.05</v>
      </c>
      <c r="P283" s="9">
        <f t="shared" si="21"/>
        <v>8.4084000000000021</v>
      </c>
      <c r="Q283" s="9">
        <f>VLOOKUP(A283,'QTY &amp; shipping cost'!$A$1:$C$1038,2,FALSE)</f>
        <v>5</v>
      </c>
      <c r="R283" s="9">
        <f t="shared" si="22"/>
        <v>42.042000000000009</v>
      </c>
      <c r="S283" s="16">
        <f>LOOKUP(M283,'Tax and discount slab'!$M$4:$N$14)</f>
        <v>0.02</v>
      </c>
      <c r="T283" s="9">
        <f t="shared" si="23"/>
        <v>0.84084000000000014</v>
      </c>
      <c r="U283" s="9">
        <f>VLOOKUP(A283,'QTY &amp; shipping cost'!$A$1:$C$1038,3,FALSE)</f>
        <v>11.200000000000001</v>
      </c>
      <c r="V283" s="9">
        <f t="shared" si="24"/>
        <v>52.401160000000012</v>
      </c>
    </row>
    <row r="284" spans="1:22" x14ac:dyDescent="0.3">
      <c r="A284" s="9" t="s">
        <v>534</v>
      </c>
      <c r="B284" s="8">
        <f>VLOOKUP($A284,'Order date customer name'!$A$1:$C$1038,2,FALSE)</f>
        <v>41596</v>
      </c>
      <c r="C284" s="8" t="str">
        <f>VLOOKUP($A284,'Order date customer name'!$A$1:$C$1038,3,FALSE)</f>
        <v>LESTER SCOTT</v>
      </c>
      <c r="D284" s="9" t="str">
        <f>VLOOKUP($A284,'State and cust type'!$A$1:$C$1038,2,FALSE)</f>
        <v>New York</v>
      </c>
      <c r="E284" s="9" t="str">
        <f>VLOOKUP($A284,'State and cust type'!$A$1:$C$1038,3,FALSE)</f>
        <v>Consumer</v>
      </c>
      <c r="F284" s="9" t="str">
        <f>VLOOKUP($A284,'Account, order priority and cat'!$A$1:$D$1038,2,FALSE)</f>
        <v>BOBBY CHAVEZ</v>
      </c>
      <c r="G284" s="9" t="str">
        <f>VLOOKUP($A284,'Account, order priority and cat'!$A$1:$D$1038,3,FALSE)</f>
        <v>Low</v>
      </c>
      <c r="H284" s="9" t="str">
        <f>VLOOKUP($A284,'Account, order priority and cat'!$A$1:$D$1038,4,FALSE)</f>
        <v>Technology</v>
      </c>
      <c r="I284" s="14" t="str">
        <f>VLOOKUP($A284,'Cost and price details'!$A$1:$F$1038,Table!I$1,FALSE)</f>
        <v>Jumbo Drum</v>
      </c>
      <c r="J284" s="14" t="str">
        <f>VLOOKUP($A284,'Cost and price details'!$A$1:$F$1038,Table!J$1,FALSE)</f>
        <v>Delivery Truck</v>
      </c>
      <c r="K284" s="14">
        <f>VLOOKUP($A284,'Cost and price details'!$A$1:$F$1038,Table!K$1,FALSE)</f>
        <v>41610</v>
      </c>
      <c r="L284" s="14">
        <f>VLOOKUP($A284,'Cost and price details'!$A$1:$F$1038,Table!L$1,FALSE)</f>
        <v>84.469000000000008</v>
      </c>
      <c r="M284" s="14">
        <f>VLOOKUP($A284,'Cost and price details'!$A$1:$F$1038,Table!M$1,FALSE)</f>
        <v>131.989</v>
      </c>
      <c r="N284" s="16">
        <f t="shared" si="20"/>
        <v>0.562573251725485</v>
      </c>
      <c r="O284" s="16">
        <f>LOOKUP(M284,'Tax and discount slab'!$J$4:$K$14)</f>
        <v>0.32000000000000006</v>
      </c>
      <c r="P284" s="9">
        <f t="shared" si="21"/>
        <v>174.22548</v>
      </c>
      <c r="Q284" s="9">
        <f>VLOOKUP(A284,'QTY &amp; shipping cost'!$A$1:$C$1038,2,FALSE)</f>
        <v>6</v>
      </c>
      <c r="R284" s="9">
        <f t="shared" si="22"/>
        <v>1045.3528799999999</v>
      </c>
      <c r="S284" s="16">
        <f>LOOKUP(M284,'Tax and discount slab'!$M$4:$N$14)</f>
        <v>0.47</v>
      </c>
      <c r="T284" s="9">
        <f t="shared" si="23"/>
        <v>491.31585359999991</v>
      </c>
      <c r="U284" s="9">
        <f>VLOOKUP(A284,'QTY &amp; shipping cost'!$A$1:$C$1038,3,FALSE)</f>
        <v>14.05</v>
      </c>
      <c r="V284" s="9">
        <f t="shared" si="24"/>
        <v>568.08702640000001</v>
      </c>
    </row>
    <row r="285" spans="1:22" x14ac:dyDescent="0.3">
      <c r="A285" s="9" t="s">
        <v>535</v>
      </c>
      <c r="B285" s="8">
        <f>VLOOKUP($A285,'Order date customer name'!$A$1:$C$1038,2,FALSE)</f>
        <v>41596</v>
      </c>
      <c r="C285" s="8" t="str">
        <f>VLOOKUP($A285,'Order date customer name'!$A$1:$C$1038,3,FALSE)</f>
        <v>LEO WALKER</v>
      </c>
      <c r="D285" s="9" t="str">
        <f>VLOOKUP($A285,'State and cust type'!$A$1:$C$1038,2,FALSE)</f>
        <v>Illinois</v>
      </c>
      <c r="E285" s="9" t="str">
        <f>VLOOKUP($A285,'State and cust type'!$A$1:$C$1038,3,FALSE)</f>
        <v>Corporate</v>
      </c>
      <c r="F285" s="9" t="str">
        <f>VLOOKUP($A285,'Account, order priority and cat'!$A$1:$D$1038,2,FALSE)</f>
        <v>MANUEL BARNES</v>
      </c>
      <c r="G285" s="9" t="str">
        <f>VLOOKUP($A285,'Account, order priority and cat'!$A$1:$D$1038,3,FALSE)</f>
        <v>Not Specified</v>
      </c>
      <c r="H285" s="9" t="str">
        <f>VLOOKUP($A285,'Account, order priority and cat'!$A$1:$D$1038,4,FALSE)</f>
        <v>Office Supplies</v>
      </c>
      <c r="I285" s="14" t="str">
        <f>VLOOKUP($A285,'Cost and price details'!$A$1:$F$1038,Table!I$1,FALSE)</f>
        <v>Wrap Bag</v>
      </c>
      <c r="J285" s="14" t="str">
        <f>VLOOKUP($A285,'Cost and price details'!$A$1:$F$1038,Table!J$1,FALSE)</f>
        <v>Regular Air</v>
      </c>
      <c r="K285" s="14">
        <f>VLOOKUP($A285,'Cost and price details'!$A$1:$F$1038,Table!K$1,FALSE)</f>
        <v>41604</v>
      </c>
      <c r="L285" s="14">
        <f>VLOOKUP($A285,'Cost and price details'!$A$1:$F$1038,Table!L$1,FALSE)</f>
        <v>3.8170000000000006</v>
      </c>
      <c r="M285" s="14">
        <f>VLOOKUP($A285,'Cost and price details'!$A$1:$F$1038,Table!M$1,FALSE)</f>
        <v>7.3479999999999999</v>
      </c>
      <c r="N285" s="16">
        <f t="shared" si="20"/>
        <v>0.92507204610950977</v>
      </c>
      <c r="O285" s="16">
        <f>LOOKUP(M285,'Tax and discount slab'!$J$4:$K$14)</f>
        <v>0.05</v>
      </c>
      <c r="P285" s="9">
        <f t="shared" si="21"/>
        <v>7.7153999999999998</v>
      </c>
      <c r="Q285" s="9">
        <f>VLOOKUP(A285,'QTY &amp; shipping cost'!$A$1:$C$1038,2,FALSE)</f>
        <v>17</v>
      </c>
      <c r="R285" s="9">
        <f t="shared" si="22"/>
        <v>131.1618</v>
      </c>
      <c r="S285" s="16">
        <f>LOOKUP(M285,'Tax and discount slab'!$M$4:$N$14)</f>
        <v>0.02</v>
      </c>
      <c r="T285" s="9">
        <f t="shared" si="23"/>
        <v>2.6232359999999999</v>
      </c>
      <c r="U285" s="9">
        <f>VLOOKUP(A285,'QTY &amp; shipping cost'!$A$1:$C$1038,3,FALSE)</f>
        <v>1.55</v>
      </c>
      <c r="V285" s="9">
        <f t="shared" si="24"/>
        <v>130.08856400000002</v>
      </c>
    </row>
    <row r="286" spans="1:22" x14ac:dyDescent="0.3">
      <c r="A286" s="9" t="s">
        <v>536</v>
      </c>
      <c r="B286" s="8">
        <f>VLOOKUP($A286,'Order date customer name'!$A$1:$C$1038,2,FALSE)</f>
        <v>41599</v>
      </c>
      <c r="C286" s="8" t="str">
        <f>VLOOKUP($A286,'Order date customer name'!$A$1:$C$1038,3,FALSE)</f>
        <v>ALAN REED</v>
      </c>
      <c r="D286" s="9" t="str">
        <f>VLOOKUP($A286,'State and cust type'!$A$1:$C$1038,2,FALSE)</f>
        <v>New York</v>
      </c>
      <c r="E286" s="9" t="str">
        <f>VLOOKUP($A286,'State and cust type'!$A$1:$C$1038,3,FALSE)</f>
        <v>Consumer</v>
      </c>
      <c r="F286" s="9" t="str">
        <f>VLOOKUP($A286,'Account, order priority and cat'!$A$1:$D$1038,2,FALSE)</f>
        <v>TONY PERRY</v>
      </c>
      <c r="G286" s="9" t="str">
        <f>VLOOKUP($A286,'Account, order priority and cat'!$A$1:$D$1038,3,FALSE)</f>
        <v>Not Specified</v>
      </c>
      <c r="H286" s="9" t="str">
        <f>VLOOKUP($A286,'Account, order priority and cat'!$A$1:$D$1038,4,FALSE)</f>
        <v>Furniture</v>
      </c>
      <c r="I286" s="14" t="str">
        <f>VLOOKUP($A286,'Cost and price details'!$A$1:$F$1038,Table!I$1,FALSE)</f>
        <v>Small Pack</v>
      </c>
      <c r="J286" s="14" t="str">
        <f>VLOOKUP($A286,'Cost and price details'!$A$1:$F$1038,Table!J$1,FALSE)</f>
        <v>Regular Air</v>
      </c>
      <c r="K286" s="14">
        <f>VLOOKUP($A286,'Cost and price details'!$A$1:$F$1038,Table!K$1,FALSE)</f>
        <v>41607</v>
      </c>
      <c r="L286" s="14">
        <f>VLOOKUP($A286,'Cost and price details'!$A$1:$F$1038,Table!L$1,FALSE)</f>
        <v>12.518000000000002</v>
      </c>
      <c r="M286" s="14">
        <f>VLOOKUP($A286,'Cost and price details'!$A$1:$F$1038,Table!M$1,FALSE)</f>
        <v>20.515000000000001</v>
      </c>
      <c r="N286" s="16">
        <f t="shared" si="20"/>
        <v>0.63884007029876955</v>
      </c>
      <c r="O286" s="16">
        <f>LOOKUP(M286,'Tax and discount slab'!$J$4:$K$14)</f>
        <v>0.15000000000000002</v>
      </c>
      <c r="P286" s="9">
        <f t="shared" si="21"/>
        <v>23.59225</v>
      </c>
      <c r="Q286" s="9">
        <f>VLOOKUP(A286,'QTY &amp; shipping cost'!$A$1:$C$1038,2,FALSE)</f>
        <v>21</v>
      </c>
      <c r="R286" s="9">
        <f t="shared" si="22"/>
        <v>495.43725000000001</v>
      </c>
      <c r="S286" s="16">
        <f>LOOKUP(M286,'Tax and discount slab'!$M$4:$N$14)</f>
        <v>0.12000000000000001</v>
      </c>
      <c r="T286" s="9">
        <f t="shared" si="23"/>
        <v>59.452470000000005</v>
      </c>
      <c r="U286" s="9">
        <f>VLOOKUP(A286,'QTY &amp; shipping cost'!$A$1:$C$1038,3,FALSE)</f>
        <v>3.82</v>
      </c>
      <c r="V286" s="9">
        <f t="shared" si="24"/>
        <v>439.80477999999999</v>
      </c>
    </row>
    <row r="287" spans="1:22" x14ac:dyDescent="0.3">
      <c r="A287" s="9" t="s">
        <v>538</v>
      </c>
      <c r="B287" s="8">
        <f>VLOOKUP($A287,'Order date customer name'!$A$1:$C$1038,2,FALSE)</f>
        <v>41599</v>
      </c>
      <c r="C287" s="8" t="str">
        <f>VLOOKUP($A287,'Order date customer name'!$A$1:$C$1038,3,FALSE)</f>
        <v>MELVIN MORGAN</v>
      </c>
      <c r="D287" s="9" t="str">
        <f>VLOOKUP($A287,'State and cust type'!$A$1:$C$1038,2,FALSE)</f>
        <v>New York</v>
      </c>
      <c r="E287" s="9" t="str">
        <f>VLOOKUP($A287,'State and cust type'!$A$1:$C$1038,3,FALSE)</f>
        <v>Corporate</v>
      </c>
      <c r="F287" s="9" t="str">
        <f>VLOOKUP($A287,'Account, order priority and cat'!$A$1:$D$1038,2,FALSE)</f>
        <v>TONY PERRY</v>
      </c>
      <c r="G287" s="9" t="str">
        <f>VLOOKUP($A287,'Account, order priority and cat'!$A$1:$D$1038,3,FALSE)</f>
        <v>Medium</v>
      </c>
      <c r="H287" s="9" t="str">
        <f>VLOOKUP($A287,'Account, order priority and cat'!$A$1:$D$1038,4,FALSE)</f>
        <v>Office Supplies</v>
      </c>
      <c r="I287" s="14" t="str">
        <f>VLOOKUP($A287,'Cost and price details'!$A$1:$F$1038,Table!I$1,FALSE)</f>
        <v>Small Box</v>
      </c>
      <c r="J287" s="14" t="str">
        <f>VLOOKUP($A287,'Cost and price details'!$A$1:$F$1038,Table!J$1,FALSE)</f>
        <v>Express Air</v>
      </c>
      <c r="K287" s="14">
        <f>VLOOKUP($A287,'Cost and price details'!$A$1:$F$1038,Table!K$1,FALSE)</f>
        <v>41608</v>
      </c>
      <c r="L287" s="14">
        <f>VLOOKUP($A287,'Cost and price details'!$A$1:$F$1038,Table!L$1,FALSE)</f>
        <v>3.8500000000000005</v>
      </c>
      <c r="M287" s="14">
        <f>VLOOKUP($A287,'Cost and price details'!$A$1:$F$1038,Table!M$1,FALSE)</f>
        <v>6.3140000000000009</v>
      </c>
      <c r="N287" s="16">
        <f t="shared" si="20"/>
        <v>0.64</v>
      </c>
      <c r="O287" s="16">
        <f>LOOKUP(M287,'Tax and discount slab'!$J$4:$K$14)</f>
        <v>0.05</v>
      </c>
      <c r="P287" s="9">
        <f t="shared" si="21"/>
        <v>6.6297000000000015</v>
      </c>
      <c r="Q287" s="9">
        <f>VLOOKUP(A287,'QTY &amp; shipping cost'!$A$1:$C$1038,2,FALSE)</f>
        <v>29</v>
      </c>
      <c r="R287" s="9">
        <f t="shared" si="22"/>
        <v>192.26130000000003</v>
      </c>
      <c r="S287" s="16">
        <f>LOOKUP(M287,'Tax and discount slab'!$M$4:$N$14)</f>
        <v>0.02</v>
      </c>
      <c r="T287" s="9">
        <f t="shared" si="23"/>
        <v>3.8452260000000007</v>
      </c>
      <c r="U287" s="9">
        <f>VLOOKUP(A287,'QTY &amp; shipping cost'!$A$1:$C$1038,3,FALSE)</f>
        <v>5.0599999999999996</v>
      </c>
      <c r="V287" s="9">
        <f t="shared" si="24"/>
        <v>193.47607400000004</v>
      </c>
    </row>
    <row r="288" spans="1:22" x14ac:dyDescent="0.3">
      <c r="A288" s="9" t="s">
        <v>540</v>
      </c>
      <c r="B288" s="8">
        <f>VLOOKUP($A288,'Order date customer name'!$A$1:$C$1038,2,FALSE)</f>
        <v>41603</v>
      </c>
      <c r="C288" s="8" t="str">
        <f>VLOOKUP($A288,'Order date customer name'!$A$1:$C$1038,3,FALSE)</f>
        <v>GENE MENDEZ</v>
      </c>
      <c r="D288" s="9" t="str">
        <f>VLOOKUP($A288,'State and cust type'!$A$1:$C$1038,2,FALSE)</f>
        <v>Illinois</v>
      </c>
      <c r="E288" s="9" t="str">
        <f>VLOOKUP($A288,'State and cust type'!$A$1:$C$1038,3,FALSE)</f>
        <v>Consumer</v>
      </c>
      <c r="F288" s="9" t="str">
        <f>VLOOKUP($A288,'Account, order priority and cat'!$A$1:$D$1038,2,FALSE)</f>
        <v>COREY MILLS</v>
      </c>
      <c r="G288" s="9" t="str">
        <f>VLOOKUP($A288,'Account, order priority and cat'!$A$1:$D$1038,3,FALSE)</f>
        <v>Critical</v>
      </c>
      <c r="H288" s="9" t="str">
        <f>VLOOKUP($A288,'Account, order priority and cat'!$A$1:$D$1038,4,FALSE)</f>
        <v>Technology</v>
      </c>
      <c r="I288" s="14" t="str">
        <f>VLOOKUP($A288,'Cost and price details'!$A$1:$F$1038,Table!I$1,FALSE)</f>
        <v>Small Box</v>
      </c>
      <c r="J288" s="14" t="str">
        <f>VLOOKUP($A288,'Cost and price details'!$A$1:$F$1038,Table!J$1,FALSE)</f>
        <v>Regular Air</v>
      </c>
      <c r="K288" s="14">
        <f>VLOOKUP($A288,'Cost and price details'!$A$1:$F$1038,Table!K$1,FALSE)</f>
        <v>41612</v>
      </c>
      <c r="L288" s="14">
        <f>VLOOKUP($A288,'Cost and price details'!$A$1:$F$1038,Table!L$1,FALSE)</f>
        <v>89.749000000000009</v>
      </c>
      <c r="M288" s="14">
        <f>VLOOKUP($A288,'Cost and price details'!$A$1:$F$1038,Table!M$1,FALSE)</f>
        <v>175.98900000000003</v>
      </c>
      <c r="N288" s="16">
        <f t="shared" si="20"/>
        <v>0.96090207133227123</v>
      </c>
      <c r="O288" s="16">
        <f>LOOKUP(M288,'Tax and discount slab'!$J$4:$K$14)</f>
        <v>0.32000000000000006</v>
      </c>
      <c r="P288" s="9">
        <f t="shared" si="21"/>
        <v>232.30548000000005</v>
      </c>
      <c r="Q288" s="9">
        <f>VLOOKUP(A288,'QTY &amp; shipping cost'!$A$1:$C$1038,2,FALSE)</f>
        <v>52</v>
      </c>
      <c r="R288" s="9">
        <f t="shared" si="22"/>
        <v>12079.884960000003</v>
      </c>
      <c r="S288" s="16">
        <f>LOOKUP(M288,'Tax and discount slab'!$M$4:$N$14)</f>
        <v>0.47</v>
      </c>
      <c r="T288" s="9">
        <f t="shared" si="23"/>
        <v>5677.5459312000012</v>
      </c>
      <c r="U288" s="9">
        <f>VLOOKUP(A288,'QTY &amp; shipping cost'!$A$1:$C$1038,3,FALSE)</f>
        <v>5.55</v>
      </c>
      <c r="V288" s="9">
        <f t="shared" si="24"/>
        <v>6407.8890288000021</v>
      </c>
    </row>
    <row r="289" spans="1:22" x14ac:dyDescent="0.3">
      <c r="A289" s="9" t="s">
        <v>542</v>
      </c>
      <c r="B289" s="8">
        <f>VLOOKUP($A289,'Order date customer name'!$A$1:$C$1038,2,FALSE)</f>
        <v>41605</v>
      </c>
      <c r="C289" s="8" t="str">
        <f>VLOOKUP($A289,'Order date customer name'!$A$1:$C$1038,3,FALSE)</f>
        <v>VINCENT HALL</v>
      </c>
      <c r="D289" s="9" t="str">
        <f>VLOOKUP($A289,'State and cust type'!$A$1:$C$1038,2,FALSE)</f>
        <v>New York</v>
      </c>
      <c r="E289" s="9" t="str">
        <f>VLOOKUP($A289,'State and cust type'!$A$1:$C$1038,3,FALSE)</f>
        <v>Corporate</v>
      </c>
      <c r="F289" s="9" t="str">
        <f>VLOOKUP($A289,'Account, order priority and cat'!$A$1:$D$1038,2,FALSE)</f>
        <v>BOBBY CHAVEZ</v>
      </c>
      <c r="G289" s="9" t="str">
        <f>VLOOKUP($A289,'Account, order priority and cat'!$A$1:$D$1038,3,FALSE)</f>
        <v>High</v>
      </c>
      <c r="H289" s="9" t="str">
        <f>VLOOKUP($A289,'Account, order priority and cat'!$A$1:$D$1038,4,FALSE)</f>
        <v>Technology</v>
      </c>
      <c r="I289" s="14" t="str">
        <f>VLOOKUP($A289,'Cost and price details'!$A$1:$F$1038,Table!I$1,FALSE)</f>
        <v>Jumbo Drum</v>
      </c>
      <c r="J289" s="14" t="str">
        <f>VLOOKUP($A289,'Cost and price details'!$A$1:$F$1038,Table!J$1,FALSE)</f>
        <v>Delivery Truck</v>
      </c>
      <c r="K289" s="14">
        <f>VLOOKUP($A289,'Cost and price details'!$A$1:$F$1038,Table!K$1,FALSE)</f>
        <v>41614</v>
      </c>
      <c r="L289" s="14">
        <f>VLOOKUP($A289,'Cost and price details'!$A$1:$F$1038,Table!L$1,FALSE)</f>
        <v>84.469000000000008</v>
      </c>
      <c r="M289" s="14">
        <f>VLOOKUP($A289,'Cost and price details'!$A$1:$F$1038,Table!M$1,FALSE)</f>
        <v>131.989</v>
      </c>
      <c r="N289" s="16">
        <f t="shared" si="20"/>
        <v>0.562573251725485</v>
      </c>
      <c r="O289" s="16">
        <f>LOOKUP(M289,'Tax and discount slab'!$J$4:$K$14)</f>
        <v>0.32000000000000006</v>
      </c>
      <c r="P289" s="9">
        <f t="shared" si="21"/>
        <v>174.22548</v>
      </c>
      <c r="Q289" s="9">
        <f>VLOOKUP(A289,'QTY &amp; shipping cost'!$A$1:$C$1038,2,FALSE)</f>
        <v>10</v>
      </c>
      <c r="R289" s="9">
        <f t="shared" si="22"/>
        <v>1742.2548000000002</v>
      </c>
      <c r="S289" s="16">
        <f>LOOKUP(M289,'Tax and discount slab'!$M$4:$N$14)</f>
        <v>0.47</v>
      </c>
      <c r="T289" s="9">
        <f t="shared" si="23"/>
        <v>818.85975600000006</v>
      </c>
      <c r="U289" s="9">
        <f>VLOOKUP(A289,'QTY &amp; shipping cost'!$A$1:$C$1038,3,FALSE)</f>
        <v>14.05</v>
      </c>
      <c r="V289" s="9">
        <f t="shared" si="24"/>
        <v>937.44504400000005</v>
      </c>
    </row>
    <row r="290" spans="1:22" x14ac:dyDescent="0.3">
      <c r="A290" s="9" t="s">
        <v>544</v>
      </c>
      <c r="B290" s="8">
        <f>VLOOKUP($A290,'Order date customer name'!$A$1:$C$1038,2,FALSE)</f>
        <v>41611</v>
      </c>
      <c r="C290" s="8" t="str">
        <f>VLOOKUP($A290,'Order date customer name'!$A$1:$C$1038,3,FALSE)</f>
        <v>LESLIE COLLINS</v>
      </c>
      <c r="D290" s="9" t="str">
        <f>VLOOKUP($A290,'State and cust type'!$A$1:$C$1038,2,FALSE)</f>
        <v>Illinois</v>
      </c>
      <c r="E290" s="9" t="str">
        <f>VLOOKUP($A290,'State and cust type'!$A$1:$C$1038,3,FALSE)</f>
        <v>Small Business</v>
      </c>
      <c r="F290" s="9" t="str">
        <f>VLOOKUP($A290,'Account, order priority and cat'!$A$1:$D$1038,2,FALSE)</f>
        <v>MANUEL BARNES</v>
      </c>
      <c r="G290" s="9" t="str">
        <f>VLOOKUP($A290,'Account, order priority and cat'!$A$1:$D$1038,3,FALSE)</f>
        <v>Not Specified</v>
      </c>
      <c r="H290" s="9" t="str">
        <f>VLOOKUP($A290,'Account, order priority and cat'!$A$1:$D$1038,4,FALSE)</f>
        <v>Office Supplies</v>
      </c>
      <c r="I290" s="14" t="str">
        <f>VLOOKUP($A290,'Cost and price details'!$A$1:$F$1038,Table!I$1,FALSE)</f>
        <v>Small Pack</v>
      </c>
      <c r="J290" s="14" t="str">
        <f>VLOOKUP($A290,'Cost and price details'!$A$1:$F$1038,Table!J$1,FALSE)</f>
        <v>Express Air</v>
      </c>
      <c r="K290" s="14">
        <f>VLOOKUP($A290,'Cost and price details'!$A$1:$F$1038,Table!K$1,FALSE)</f>
        <v>41620</v>
      </c>
      <c r="L290" s="14">
        <f>VLOOKUP($A290,'Cost and price details'!$A$1:$F$1038,Table!L$1,FALSE)</f>
        <v>18.480000000000004</v>
      </c>
      <c r="M290" s="14">
        <f>VLOOKUP($A290,'Cost and price details'!$A$1:$F$1038,Table!M$1,FALSE)</f>
        <v>45.067</v>
      </c>
      <c r="N290" s="16">
        <f t="shared" si="20"/>
        <v>1.4386904761904757</v>
      </c>
      <c r="O290" s="16">
        <f>LOOKUP(M290,'Tax and discount slab'!$J$4:$K$14)</f>
        <v>0.22</v>
      </c>
      <c r="P290" s="9">
        <f t="shared" si="21"/>
        <v>54.981740000000002</v>
      </c>
      <c r="Q290" s="9">
        <f>VLOOKUP(A290,'QTY &amp; shipping cost'!$A$1:$C$1038,2,FALSE)</f>
        <v>51</v>
      </c>
      <c r="R290" s="9">
        <f t="shared" si="22"/>
        <v>2804.0687400000002</v>
      </c>
      <c r="S290" s="16">
        <f>LOOKUP(M290,'Tax and discount slab'!$M$4:$N$14)</f>
        <v>0.22000000000000003</v>
      </c>
      <c r="T290" s="9">
        <f t="shared" si="23"/>
        <v>616.89512280000008</v>
      </c>
      <c r="U290" s="9">
        <f>VLOOKUP(A290,'QTY &amp; shipping cost'!$A$1:$C$1038,3,FALSE)</f>
        <v>9.0400000000000009</v>
      </c>
      <c r="V290" s="9">
        <f t="shared" si="24"/>
        <v>2196.2136172</v>
      </c>
    </row>
    <row r="291" spans="1:22" x14ac:dyDescent="0.3">
      <c r="A291" s="9" t="s">
        <v>546</v>
      </c>
      <c r="B291" s="8">
        <f>VLOOKUP($A291,'Order date customer name'!$A$1:$C$1038,2,FALSE)</f>
        <v>41614</v>
      </c>
      <c r="C291" s="8" t="str">
        <f>VLOOKUP($A291,'Order date customer name'!$A$1:$C$1038,3,FALSE)</f>
        <v>RANDY BENNETT</v>
      </c>
      <c r="D291" s="9" t="str">
        <f>VLOOKUP($A291,'State and cust type'!$A$1:$C$1038,2,FALSE)</f>
        <v>New York</v>
      </c>
      <c r="E291" s="9" t="str">
        <f>VLOOKUP($A291,'State and cust type'!$A$1:$C$1038,3,FALSE)</f>
        <v>Home Office</v>
      </c>
      <c r="F291" s="9" t="str">
        <f>VLOOKUP($A291,'Account, order priority and cat'!$A$1:$D$1038,2,FALSE)</f>
        <v>CLAUDE WILLIS</v>
      </c>
      <c r="G291" s="9" t="str">
        <f>VLOOKUP($A291,'Account, order priority and cat'!$A$1:$D$1038,3,FALSE)</f>
        <v>Low</v>
      </c>
      <c r="H291" s="9" t="str">
        <f>VLOOKUP($A291,'Account, order priority and cat'!$A$1:$D$1038,4,FALSE)</f>
        <v>Office Supplies</v>
      </c>
      <c r="I291" s="14" t="str">
        <f>VLOOKUP($A291,'Cost and price details'!$A$1:$F$1038,Table!I$1,FALSE)</f>
        <v>Wrap Bag</v>
      </c>
      <c r="J291" s="14" t="str">
        <f>VLOOKUP($A291,'Cost and price details'!$A$1:$F$1038,Table!J$1,FALSE)</f>
        <v>Regular Air</v>
      </c>
      <c r="K291" s="14">
        <f>VLOOKUP($A291,'Cost and price details'!$A$1:$F$1038,Table!K$1,FALSE)</f>
        <v>41628</v>
      </c>
      <c r="L291" s="14">
        <f>VLOOKUP($A291,'Cost and price details'!$A$1:$F$1038,Table!L$1,FALSE)</f>
        <v>1.7600000000000002</v>
      </c>
      <c r="M291" s="14">
        <f>VLOOKUP($A291,'Cost and price details'!$A$1:$F$1038,Table!M$1,FALSE)</f>
        <v>2.8820000000000006</v>
      </c>
      <c r="N291" s="16">
        <f t="shared" si="20"/>
        <v>0.63750000000000007</v>
      </c>
      <c r="O291" s="16">
        <f>LOOKUP(M291,'Tax and discount slab'!$J$4:$K$14)</f>
        <v>0.05</v>
      </c>
      <c r="P291" s="9">
        <f t="shared" si="21"/>
        <v>3.0261000000000009</v>
      </c>
      <c r="Q291" s="9">
        <f>VLOOKUP(A291,'QTY &amp; shipping cost'!$A$1:$C$1038,2,FALSE)</f>
        <v>49</v>
      </c>
      <c r="R291" s="9">
        <f t="shared" si="22"/>
        <v>148.27890000000005</v>
      </c>
      <c r="S291" s="16">
        <f>LOOKUP(M291,'Tax and discount slab'!$M$4:$N$14)</f>
        <v>0.02</v>
      </c>
      <c r="T291" s="9">
        <f t="shared" si="23"/>
        <v>2.9655780000000012</v>
      </c>
      <c r="U291" s="9">
        <f>VLOOKUP(A291,'QTY &amp; shipping cost'!$A$1:$C$1038,3,FALSE)</f>
        <v>0.85000000000000009</v>
      </c>
      <c r="V291" s="9">
        <f t="shared" si="24"/>
        <v>146.16332200000005</v>
      </c>
    </row>
    <row r="292" spans="1:22" x14ac:dyDescent="0.3">
      <c r="A292" s="9" t="s">
        <v>548</v>
      </c>
      <c r="B292" s="8">
        <f>VLOOKUP($A292,'Order date customer name'!$A$1:$C$1038,2,FALSE)</f>
        <v>41614</v>
      </c>
      <c r="C292" s="8" t="str">
        <f>VLOOKUP($A292,'Order date customer name'!$A$1:$C$1038,3,FALSE)</f>
        <v>AARON SANDERS</v>
      </c>
      <c r="D292" s="9" t="str">
        <f>VLOOKUP($A292,'State and cust type'!$A$1:$C$1038,2,FALSE)</f>
        <v>New York</v>
      </c>
      <c r="E292" s="9" t="str">
        <f>VLOOKUP($A292,'State and cust type'!$A$1:$C$1038,3,FALSE)</f>
        <v>Home Office</v>
      </c>
      <c r="F292" s="9" t="str">
        <f>VLOOKUP($A292,'Account, order priority and cat'!$A$1:$D$1038,2,FALSE)</f>
        <v>GREG BLACK</v>
      </c>
      <c r="G292" s="9" t="str">
        <f>VLOOKUP($A292,'Account, order priority and cat'!$A$1:$D$1038,3,FALSE)</f>
        <v>Medium</v>
      </c>
      <c r="H292" s="9" t="str">
        <f>VLOOKUP($A292,'Account, order priority and cat'!$A$1:$D$1038,4,FALSE)</f>
        <v>Office Supplies</v>
      </c>
      <c r="I292" s="14" t="str">
        <f>VLOOKUP($A292,'Cost and price details'!$A$1:$F$1038,Table!I$1,FALSE)</f>
        <v>Wrap Bag</v>
      </c>
      <c r="J292" s="14" t="str">
        <f>VLOOKUP($A292,'Cost and price details'!$A$1:$F$1038,Table!J$1,FALSE)</f>
        <v>Regular Air</v>
      </c>
      <c r="K292" s="14">
        <f>VLOOKUP($A292,'Cost and price details'!$A$1:$F$1038,Table!K$1,FALSE)</f>
        <v>41621</v>
      </c>
      <c r="L292" s="14">
        <f>VLOOKUP($A292,'Cost and price details'!$A$1:$F$1038,Table!L$1,FALSE)</f>
        <v>1.0230000000000001</v>
      </c>
      <c r="M292" s="14">
        <f>VLOOKUP($A292,'Cost and price details'!$A$1:$F$1038,Table!M$1,FALSE)</f>
        <v>1.7600000000000002</v>
      </c>
      <c r="N292" s="16">
        <f t="shared" si="20"/>
        <v>0.72043010752688175</v>
      </c>
      <c r="O292" s="16">
        <f>LOOKUP(M292,'Tax and discount slab'!$J$4:$K$14)</f>
        <v>0.05</v>
      </c>
      <c r="P292" s="9">
        <f t="shared" si="21"/>
        <v>1.8480000000000003</v>
      </c>
      <c r="Q292" s="9">
        <f>VLOOKUP(A292,'QTY &amp; shipping cost'!$A$1:$C$1038,2,FALSE)</f>
        <v>27</v>
      </c>
      <c r="R292" s="9">
        <f t="shared" si="22"/>
        <v>49.896000000000008</v>
      </c>
      <c r="S292" s="16">
        <f>LOOKUP(M292,'Tax and discount slab'!$M$4:$N$14)</f>
        <v>0.02</v>
      </c>
      <c r="T292" s="9">
        <f t="shared" si="23"/>
        <v>0.99792000000000014</v>
      </c>
      <c r="U292" s="9">
        <f>VLOOKUP(A292,'QTY &amp; shipping cost'!$A$1:$C$1038,3,FALSE)</f>
        <v>1.34</v>
      </c>
      <c r="V292" s="9">
        <f t="shared" si="24"/>
        <v>50.238080000000011</v>
      </c>
    </row>
    <row r="293" spans="1:22" x14ac:dyDescent="0.3">
      <c r="A293" s="9" t="s">
        <v>550</v>
      </c>
      <c r="B293" s="8">
        <f>VLOOKUP($A293,'Order date customer name'!$A$1:$C$1038,2,FALSE)</f>
        <v>41615</v>
      </c>
      <c r="C293" s="8" t="str">
        <f>VLOOKUP($A293,'Order date customer name'!$A$1:$C$1038,3,FALSE)</f>
        <v>CURTIS WEAVER</v>
      </c>
      <c r="D293" s="9" t="str">
        <f>VLOOKUP($A293,'State and cust type'!$A$1:$C$1038,2,FALSE)</f>
        <v>New York</v>
      </c>
      <c r="E293" s="9" t="str">
        <f>VLOOKUP($A293,'State and cust type'!$A$1:$C$1038,3,FALSE)</f>
        <v>Corporate</v>
      </c>
      <c r="F293" s="9" t="str">
        <f>VLOOKUP($A293,'Account, order priority and cat'!$A$1:$D$1038,2,FALSE)</f>
        <v>BOBBY CHAVEZ</v>
      </c>
      <c r="G293" s="9" t="str">
        <f>VLOOKUP($A293,'Account, order priority and cat'!$A$1:$D$1038,3,FALSE)</f>
        <v>Critical</v>
      </c>
      <c r="H293" s="9" t="str">
        <f>VLOOKUP($A293,'Account, order priority and cat'!$A$1:$D$1038,4,FALSE)</f>
        <v>Office Supplies</v>
      </c>
      <c r="I293" s="14" t="str">
        <f>VLOOKUP($A293,'Cost and price details'!$A$1:$F$1038,Table!I$1,FALSE)</f>
        <v>Wrap Bag</v>
      </c>
      <c r="J293" s="14" t="str">
        <f>VLOOKUP($A293,'Cost and price details'!$A$1:$F$1038,Table!J$1,FALSE)</f>
        <v>Regular Air</v>
      </c>
      <c r="K293" s="14">
        <f>VLOOKUP($A293,'Cost and price details'!$A$1:$F$1038,Table!K$1,FALSE)</f>
        <v>41622</v>
      </c>
      <c r="L293" s="14">
        <f>VLOOKUP($A293,'Cost and price details'!$A$1:$F$1038,Table!L$1,FALSE)</f>
        <v>0.26400000000000001</v>
      </c>
      <c r="M293" s="14">
        <f>VLOOKUP($A293,'Cost and price details'!$A$1:$F$1038,Table!M$1,FALSE)</f>
        <v>1.3860000000000001</v>
      </c>
      <c r="N293" s="16">
        <f t="shared" si="20"/>
        <v>4.25</v>
      </c>
      <c r="O293" s="16">
        <f>LOOKUP(M293,'Tax and discount slab'!$J$4:$K$14)</f>
        <v>0.05</v>
      </c>
      <c r="P293" s="9">
        <f t="shared" si="21"/>
        <v>1.4553000000000003</v>
      </c>
      <c r="Q293" s="9">
        <f>VLOOKUP(A293,'QTY &amp; shipping cost'!$A$1:$C$1038,2,FALSE)</f>
        <v>11</v>
      </c>
      <c r="R293" s="9">
        <f t="shared" si="22"/>
        <v>16.008300000000002</v>
      </c>
      <c r="S293" s="16">
        <f>LOOKUP(M293,'Tax and discount slab'!$M$4:$N$14)</f>
        <v>0.02</v>
      </c>
      <c r="T293" s="9">
        <f t="shared" si="23"/>
        <v>0.32016600000000006</v>
      </c>
      <c r="U293" s="9">
        <f>VLOOKUP(A293,'QTY &amp; shipping cost'!$A$1:$C$1038,3,FALSE)</f>
        <v>0.75</v>
      </c>
      <c r="V293" s="9">
        <f t="shared" si="24"/>
        <v>16.438134000000002</v>
      </c>
    </row>
    <row r="294" spans="1:22" x14ac:dyDescent="0.3">
      <c r="A294" s="9" t="s">
        <v>551</v>
      </c>
      <c r="B294" s="8">
        <f>VLOOKUP($A294,'Order date customer name'!$A$1:$C$1038,2,FALSE)</f>
        <v>41616</v>
      </c>
      <c r="C294" s="8" t="str">
        <f>VLOOKUP($A294,'Order date customer name'!$A$1:$C$1038,3,FALSE)</f>
        <v>GARY JAMES</v>
      </c>
      <c r="D294" s="9" t="str">
        <f>VLOOKUP($A294,'State and cust type'!$A$1:$C$1038,2,FALSE)</f>
        <v>New York</v>
      </c>
      <c r="E294" s="9" t="str">
        <f>VLOOKUP($A294,'State and cust type'!$A$1:$C$1038,3,FALSE)</f>
        <v>Small Business</v>
      </c>
      <c r="F294" s="9" t="str">
        <f>VLOOKUP($A294,'Account, order priority and cat'!$A$1:$D$1038,2,FALSE)</f>
        <v>TONY PERRY</v>
      </c>
      <c r="G294" s="9" t="str">
        <f>VLOOKUP($A294,'Account, order priority and cat'!$A$1:$D$1038,3,FALSE)</f>
        <v>Not Specified</v>
      </c>
      <c r="H294" s="9" t="str">
        <f>VLOOKUP($A294,'Account, order priority and cat'!$A$1:$D$1038,4,FALSE)</f>
        <v>Office Supplies</v>
      </c>
      <c r="I294" s="14" t="str">
        <f>VLOOKUP($A294,'Cost and price details'!$A$1:$F$1038,Table!I$1,FALSE)</f>
        <v>Small Box</v>
      </c>
      <c r="J294" s="14" t="str">
        <f>VLOOKUP($A294,'Cost and price details'!$A$1:$F$1038,Table!J$1,FALSE)</f>
        <v>Regular Air</v>
      </c>
      <c r="K294" s="14">
        <f>VLOOKUP($A294,'Cost and price details'!$A$1:$F$1038,Table!K$1,FALSE)</f>
        <v>41625</v>
      </c>
      <c r="L294" s="14">
        <f>VLOOKUP($A294,'Cost and price details'!$A$1:$F$1038,Table!L$1,FALSE)</f>
        <v>4.0150000000000006</v>
      </c>
      <c r="M294" s="14">
        <f>VLOOKUP($A294,'Cost and price details'!$A$1:$F$1038,Table!M$1,FALSE)</f>
        <v>6.5780000000000012</v>
      </c>
      <c r="N294" s="16">
        <f t="shared" si="20"/>
        <v>0.63835616438356169</v>
      </c>
      <c r="O294" s="16">
        <f>LOOKUP(M294,'Tax and discount slab'!$J$4:$K$14)</f>
        <v>0.05</v>
      </c>
      <c r="P294" s="9">
        <f t="shared" si="21"/>
        <v>6.9069000000000011</v>
      </c>
      <c r="Q294" s="9">
        <f>VLOOKUP(A294,'QTY &amp; shipping cost'!$A$1:$C$1038,2,FALSE)</f>
        <v>27</v>
      </c>
      <c r="R294" s="9">
        <f t="shared" si="22"/>
        <v>186.48630000000003</v>
      </c>
      <c r="S294" s="16">
        <f>LOOKUP(M294,'Tax and discount slab'!$M$4:$N$14)</f>
        <v>0.02</v>
      </c>
      <c r="T294" s="9">
        <f t="shared" si="23"/>
        <v>3.7297260000000008</v>
      </c>
      <c r="U294" s="9">
        <f>VLOOKUP(A294,'QTY &amp; shipping cost'!$A$1:$C$1038,3,FALSE)</f>
        <v>1.54</v>
      </c>
      <c r="V294" s="9">
        <f t="shared" si="24"/>
        <v>184.29657400000002</v>
      </c>
    </row>
    <row r="295" spans="1:22" x14ac:dyDescent="0.3">
      <c r="A295" s="9" t="s">
        <v>552</v>
      </c>
      <c r="B295" s="8">
        <f>VLOOKUP($A295,'Order date customer name'!$A$1:$C$1038,2,FALSE)</f>
        <v>41617</v>
      </c>
      <c r="C295" s="8" t="str">
        <f>VLOOKUP($A295,'Order date customer name'!$A$1:$C$1038,3,FALSE)</f>
        <v>MAURICE MARTIN</v>
      </c>
      <c r="D295" s="9" t="str">
        <f>VLOOKUP($A295,'State and cust type'!$A$1:$C$1038,2,FALSE)</f>
        <v>New York</v>
      </c>
      <c r="E295" s="9" t="str">
        <f>VLOOKUP($A295,'State and cust type'!$A$1:$C$1038,3,FALSE)</f>
        <v>Corporate</v>
      </c>
      <c r="F295" s="9" t="str">
        <f>VLOOKUP($A295,'Account, order priority and cat'!$A$1:$D$1038,2,FALSE)</f>
        <v>GREG BLACK</v>
      </c>
      <c r="G295" s="9" t="str">
        <f>VLOOKUP($A295,'Account, order priority and cat'!$A$1:$D$1038,3,FALSE)</f>
        <v>Low</v>
      </c>
      <c r="H295" s="9" t="str">
        <f>VLOOKUP($A295,'Account, order priority and cat'!$A$1:$D$1038,4,FALSE)</f>
        <v>Office Supplies</v>
      </c>
      <c r="I295" s="14" t="str">
        <f>VLOOKUP($A295,'Cost and price details'!$A$1:$F$1038,Table!I$1,FALSE)</f>
        <v>Small Box</v>
      </c>
      <c r="J295" s="14" t="str">
        <f>VLOOKUP($A295,'Cost and price details'!$A$1:$F$1038,Table!J$1,FALSE)</f>
        <v>Regular Air</v>
      </c>
      <c r="K295" s="14">
        <f>VLOOKUP($A295,'Cost and price details'!$A$1:$F$1038,Table!K$1,FALSE)</f>
        <v>41628</v>
      </c>
      <c r="L295" s="14">
        <f>VLOOKUP($A295,'Cost and price details'!$A$1:$F$1038,Table!L$1,FALSE)</f>
        <v>20.218</v>
      </c>
      <c r="M295" s="14">
        <f>VLOOKUP($A295,'Cost and price details'!$A$1:$F$1038,Table!M$1,FALSE)</f>
        <v>32.087000000000003</v>
      </c>
      <c r="N295" s="16">
        <f t="shared" si="20"/>
        <v>0.58705114254624613</v>
      </c>
      <c r="O295" s="16">
        <f>LOOKUP(M295,'Tax and discount slab'!$J$4:$K$14)</f>
        <v>0.2</v>
      </c>
      <c r="P295" s="9">
        <f t="shared" si="21"/>
        <v>38.504400000000004</v>
      </c>
      <c r="Q295" s="9">
        <f>VLOOKUP(A295,'QTY &amp; shipping cost'!$A$1:$C$1038,2,FALSE)</f>
        <v>18</v>
      </c>
      <c r="R295" s="9">
        <f t="shared" si="22"/>
        <v>693.07920000000013</v>
      </c>
      <c r="S295" s="16">
        <f>LOOKUP(M295,'Tax and discount slab'!$M$4:$N$14)</f>
        <v>0.17</v>
      </c>
      <c r="T295" s="9">
        <f t="shared" si="23"/>
        <v>117.82346400000003</v>
      </c>
      <c r="U295" s="9">
        <f>VLOOKUP(A295,'QTY &amp; shipping cost'!$A$1:$C$1038,3,FALSE)</f>
        <v>6.3199999999999994</v>
      </c>
      <c r="V295" s="9">
        <f t="shared" si="24"/>
        <v>581.57573600000012</v>
      </c>
    </row>
    <row r="296" spans="1:22" x14ac:dyDescent="0.3">
      <c r="A296" s="9" t="s">
        <v>553</v>
      </c>
      <c r="B296" s="8">
        <f>VLOOKUP($A296,'Order date customer name'!$A$1:$C$1038,2,FALSE)</f>
        <v>41619</v>
      </c>
      <c r="C296" s="8" t="str">
        <f>VLOOKUP($A296,'Order date customer name'!$A$1:$C$1038,3,FALSE)</f>
        <v>CLARENCE YOUNG</v>
      </c>
      <c r="D296" s="9" t="str">
        <f>VLOOKUP($A296,'State and cust type'!$A$1:$C$1038,2,FALSE)</f>
        <v>New York</v>
      </c>
      <c r="E296" s="9" t="str">
        <f>VLOOKUP($A296,'State and cust type'!$A$1:$C$1038,3,FALSE)</f>
        <v>Consumer</v>
      </c>
      <c r="F296" s="9" t="str">
        <f>VLOOKUP($A296,'Account, order priority and cat'!$A$1:$D$1038,2,FALSE)</f>
        <v>VINCENT JORDAN</v>
      </c>
      <c r="G296" s="9" t="str">
        <f>VLOOKUP($A296,'Account, order priority and cat'!$A$1:$D$1038,3,FALSE)</f>
        <v>Not Specified</v>
      </c>
      <c r="H296" s="9" t="str">
        <f>VLOOKUP($A296,'Account, order priority and cat'!$A$1:$D$1038,4,FALSE)</f>
        <v>Office Supplies</v>
      </c>
      <c r="I296" s="14" t="str">
        <f>VLOOKUP($A296,'Cost and price details'!$A$1:$F$1038,Table!I$1,FALSE)</f>
        <v>Small Box</v>
      </c>
      <c r="J296" s="14" t="str">
        <f>VLOOKUP($A296,'Cost and price details'!$A$1:$F$1038,Table!J$1,FALSE)</f>
        <v>Regular Air</v>
      </c>
      <c r="K296" s="14">
        <f>VLOOKUP($A296,'Cost and price details'!$A$1:$F$1038,Table!K$1,FALSE)</f>
        <v>41627</v>
      </c>
      <c r="L296" s="14">
        <f>VLOOKUP($A296,'Cost and price details'!$A$1:$F$1038,Table!L$1,FALSE)</f>
        <v>4.125</v>
      </c>
      <c r="M296" s="14">
        <f>VLOOKUP($A296,'Cost and price details'!$A$1:$F$1038,Table!M$1,FALSE)</f>
        <v>6.3470000000000004</v>
      </c>
      <c r="N296" s="16">
        <f t="shared" si="20"/>
        <v>0.53866666666666674</v>
      </c>
      <c r="O296" s="16">
        <f>LOOKUP(M296,'Tax and discount slab'!$J$4:$K$14)</f>
        <v>0.05</v>
      </c>
      <c r="P296" s="9">
        <f t="shared" si="21"/>
        <v>6.6643500000000007</v>
      </c>
      <c r="Q296" s="9">
        <f>VLOOKUP(A296,'QTY &amp; shipping cost'!$A$1:$C$1038,2,FALSE)</f>
        <v>11</v>
      </c>
      <c r="R296" s="9">
        <f t="shared" si="22"/>
        <v>73.307850000000002</v>
      </c>
      <c r="S296" s="16">
        <f>LOOKUP(M296,'Tax and discount slab'!$M$4:$N$14)</f>
        <v>0.02</v>
      </c>
      <c r="T296" s="9">
        <f t="shared" si="23"/>
        <v>1.4661570000000002</v>
      </c>
      <c r="U296" s="9">
        <f>VLOOKUP(A296,'QTY &amp; shipping cost'!$A$1:$C$1038,3,FALSE)</f>
        <v>5.0199999999999996</v>
      </c>
      <c r="V296" s="9">
        <f t="shared" si="24"/>
        <v>76.861693000000002</v>
      </c>
    </row>
    <row r="297" spans="1:22" x14ac:dyDescent="0.3">
      <c r="A297" s="9" t="s">
        <v>555</v>
      </c>
      <c r="B297" s="8">
        <f>VLOOKUP($A297,'Order date customer name'!$A$1:$C$1038,2,FALSE)</f>
        <v>41619</v>
      </c>
      <c r="C297" s="8" t="str">
        <f>VLOOKUP($A297,'Order date customer name'!$A$1:$C$1038,3,FALSE)</f>
        <v>TIMOTHY MENDEZ</v>
      </c>
      <c r="D297" s="9" t="str">
        <f>VLOOKUP($A297,'State and cust type'!$A$1:$C$1038,2,FALSE)</f>
        <v>New York</v>
      </c>
      <c r="E297" s="9" t="str">
        <f>VLOOKUP($A297,'State and cust type'!$A$1:$C$1038,3,FALSE)</f>
        <v>Corporate</v>
      </c>
      <c r="F297" s="9" t="str">
        <f>VLOOKUP($A297,'Account, order priority and cat'!$A$1:$D$1038,2,FALSE)</f>
        <v>BOBBY CHAVEZ</v>
      </c>
      <c r="G297" s="9" t="str">
        <f>VLOOKUP($A297,'Account, order priority and cat'!$A$1:$D$1038,3,FALSE)</f>
        <v>Critical</v>
      </c>
      <c r="H297" s="9" t="str">
        <f>VLOOKUP($A297,'Account, order priority and cat'!$A$1:$D$1038,4,FALSE)</f>
        <v>Office Supplies</v>
      </c>
      <c r="I297" s="14" t="str">
        <f>VLOOKUP($A297,'Cost and price details'!$A$1:$F$1038,Table!I$1,FALSE)</f>
        <v>Wrap Bag</v>
      </c>
      <c r="J297" s="14" t="str">
        <f>VLOOKUP($A297,'Cost and price details'!$A$1:$F$1038,Table!J$1,FALSE)</f>
        <v>Regular Air</v>
      </c>
      <c r="K297" s="14">
        <f>VLOOKUP($A297,'Cost and price details'!$A$1:$F$1038,Table!K$1,FALSE)</f>
        <v>41628</v>
      </c>
      <c r="L297" s="14">
        <f>VLOOKUP($A297,'Cost and price details'!$A$1:$F$1038,Table!L$1,FALSE)</f>
        <v>2.1120000000000001</v>
      </c>
      <c r="M297" s="14">
        <f>VLOOKUP($A297,'Cost and price details'!$A$1:$F$1038,Table!M$1,FALSE)</f>
        <v>3.5859999999999999</v>
      </c>
      <c r="N297" s="16">
        <f t="shared" si="20"/>
        <v>0.69791666666666652</v>
      </c>
      <c r="O297" s="16">
        <f>LOOKUP(M297,'Tax and discount slab'!$J$4:$K$14)</f>
        <v>0.05</v>
      </c>
      <c r="P297" s="9">
        <f t="shared" si="21"/>
        <v>3.7652999999999999</v>
      </c>
      <c r="Q297" s="9">
        <f>VLOOKUP(A297,'QTY &amp; shipping cost'!$A$1:$C$1038,2,FALSE)</f>
        <v>8</v>
      </c>
      <c r="R297" s="9">
        <f t="shared" si="22"/>
        <v>30.122399999999999</v>
      </c>
      <c r="S297" s="16">
        <f>LOOKUP(M297,'Tax and discount slab'!$M$4:$N$14)</f>
        <v>0.02</v>
      </c>
      <c r="T297" s="9">
        <f t="shared" si="23"/>
        <v>0.60244799999999998</v>
      </c>
      <c r="U297" s="9">
        <f>VLOOKUP(A297,'QTY &amp; shipping cost'!$A$1:$C$1038,3,FALSE)</f>
        <v>1.9100000000000001</v>
      </c>
      <c r="V297" s="9">
        <f t="shared" si="24"/>
        <v>31.429952</v>
      </c>
    </row>
    <row r="298" spans="1:22" x14ac:dyDescent="0.3">
      <c r="A298" s="9" t="s">
        <v>557</v>
      </c>
      <c r="B298" s="8">
        <f>VLOOKUP($A298,'Order date customer name'!$A$1:$C$1038,2,FALSE)</f>
        <v>41622</v>
      </c>
      <c r="C298" s="8" t="str">
        <f>VLOOKUP($A298,'Order date customer name'!$A$1:$C$1038,3,FALSE)</f>
        <v>RAUL HOLMES</v>
      </c>
      <c r="D298" s="9" t="str">
        <f>VLOOKUP($A298,'State and cust type'!$A$1:$C$1038,2,FALSE)</f>
        <v>Illinois</v>
      </c>
      <c r="E298" s="9" t="str">
        <f>VLOOKUP($A298,'State and cust type'!$A$1:$C$1038,3,FALSE)</f>
        <v>Small Business</v>
      </c>
      <c r="F298" s="9" t="str">
        <f>VLOOKUP($A298,'Account, order priority and cat'!$A$1:$D$1038,2,FALSE)</f>
        <v>COREY MILLS</v>
      </c>
      <c r="G298" s="9" t="str">
        <f>VLOOKUP($A298,'Account, order priority and cat'!$A$1:$D$1038,3,FALSE)</f>
        <v>Critical</v>
      </c>
      <c r="H298" s="9" t="str">
        <f>VLOOKUP($A298,'Account, order priority and cat'!$A$1:$D$1038,4,FALSE)</f>
        <v>Office Supplies</v>
      </c>
      <c r="I298" s="14" t="str">
        <f>VLOOKUP($A298,'Cost and price details'!$A$1:$F$1038,Table!I$1,FALSE)</f>
        <v>Small Box</v>
      </c>
      <c r="J298" s="14" t="str">
        <f>VLOOKUP($A298,'Cost and price details'!$A$1:$F$1038,Table!J$1,FALSE)</f>
        <v>Regular Air</v>
      </c>
      <c r="K298" s="14">
        <f>VLOOKUP($A298,'Cost and price details'!$A$1:$F$1038,Table!K$1,FALSE)</f>
        <v>41632</v>
      </c>
      <c r="L298" s="14">
        <f>VLOOKUP($A298,'Cost and price details'!$A$1:$F$1038,Table!L$1,FALSE)</f>
        <v>2.5190000000000001</v>
      </c>
      <c r="M298" s="14">
        <f>VLOOKUP($A298,'Cost and price details'!$A$1:$F$1038,Table!M$1,FALSE)</f>
        <v>4.0590000000000002</v>
      </c>
      <c r="N298" s="16">
        <f t="shared" si="20"/>
        <v>0.611353711790393</v>
      </c>
      <c r="O298" s="16">
        <f>LOOKUP(M298,'Tax and discount slab'!$J$4:$K$14)</f>
        <v>0.05</v>
      </c>
      <c r="P298" s="9">
        <f t="shared" si="21"/>
        <v>4.2619500000000006</v>
      </c>
      <c r="Q298" s="9">
        <f>VLOOKUP(A298,'QTY &amp; shipping cost'!$A$1:$C$1038,2,FALSE)</f>
        <v>47</v>
      </c>
      <c r="R298" s="9">
        <f t="shared" si="22"/>
        <v>200.31165000000001</v>
      </c>
      <c r="S298" s="16">
        <f>LOOKUP(M298,'Tax and discount slab'!$M$4:$N$14)</f>
        <v>0.02</v>
      </c>
      <c r="T298" s="9">
        <f t="shared" si="23"/>
        <v>4.0062329999999999</v>
      </c>
      <c r="U298" s="9">
        <f>VLOOKUP(A298,'QTY &amp; shipping cost'!$A$1:$C$1038,3,FALSE)</f>
        <v>0.55000000000000004</v>
      </c>
      <c r="V298" s="9">
        <f t="shared" si="24"/>
        <v>196.85541700000002</v>
      </c>
    </row>
    <row r="299" spans="1:22" x14ac:dyDescent="0.3">
      <c r="A299" s="9" t="s">
        <v>559</v>
      </c>
      <c r="B299" s="8">
        <f>VLOOKUP($A299,'Order date customer name'!$A$1:$C$1038,2,FALSE)</f>
        <v>41623</v>
      </c>
      <c r="C299" s="8" t="str">
        <f>VLOOKUP($A299,'Order date customer name'!$A$1:$C$1038,3,FALSE)</f>
        <v>DOUGLAS PHILLIPS</v>
      </c>
      <c r="D299" s="9" t="str">
        <f>VLOOKUP($A299,'State and cust type'!$A$1:$C$1038,2,FALSE)</f>
        <v>New York</v>
      </c>
      <c r="E299" s="9" t="str">
        <f>VLOOKUP($A299,'State and cust type'!$A$1:$C$1038,3,FALSE)</f>
        <v>Corporate</v>
      </c>
      <c r="F299" s="9" t="str">
        <f>VLOOKUP($A299,'Account, order priority and cat'!$A$1:$D$1038,2,FALSE)</f>
        <v>WILLIE STEWART</v>
      </c>
      <c r="G299" s="9" t="str">
        <f>VLOOKUP($A299,'Account, order priority and cat'!$A$1:$D$1038,3,FALSE)</f>
        <v>Critical</v>
      </c>
      <c r="H299" s="9" t="str">
        <f>VLOOKUP($A299,'Account, order priority and cat'!$A$1:$D$1038,4,FALSE)</f>
        <v>Office Supplies</v>
      </c>
      <c r="I299" s="14" t="str">
        <f>VLOOKUP($A299,'Cost and price details'!$A$1:$F$1038,Table!I$1,FALSE)</f>
        <v>Small Box</v>
      </c>
      <c r="J299" s="14" t="str">
        <f>VLOOKUP($A299,'Cost and price details'!$A$1:$F$1038,Table!J$1,FALSE)</f>
        <v>Regular Air</v>
      </c>
      <c r="K299" s="14">
        <f>VLOOKUP($A299,'Cost and price details'!$A$1:$F$1038,Table!K$1,FALSE)</f>
        <v>41632</v>
      </c>
      <c r="L299" s="14">
        <f>VLOOKUP($A299,'Cost and price details'!$A$1:$F$1038,Table!L$1,FALSE)</f>
        <v>5.8630000000000004</v>
      </c>
      <c r="M299" s="14">
        <f>VLOOKUP($A299,'Cost and price details'!$A$1:$F$1038,Table!M$1,FALSE)</f>
        <v>9.4600000000000009</v>
      </c>
      <c r="N299" s="16">
        <f t="shared" si="20"/>
        <v>0.61350844277673544</v>
      </c>
      <c r="O299" s="16">
        <f>LOOKUP(M299,'Tax and discount slab'!$J$4:$K$14)</f>
        <v>0.05</v>
      </c>
      <c r="P299" s="9">
        <f t="shared" si="21"/>
        <v>9.9330000000000016</v>
      </c>
      <c r="Q299" s="9">
        <f>VLOOKUP(A299,'QTY &amp; shipping cost'!$A$1:$C$1038,2,FALSE)</f>
        <v>25</v>
      </c>
      <c r="R299" s="9">
        <f t="shared" si="22"/>
        <v>248.32500000000005</v>
      </c>
      <c r="S299" s="16">
        <f>LOOKUP(M299,'Tax and discount slab'!$M$4:$N$14)</f>
        <v>0.02</v>
      </c>
      <c r="T299" s="9">
        <f t="shared" si="23"/>
        <v>4.9665000000000008</v>
      </c>
      <c r="U299" s="9">
        <f>VLOOKUP(A299,'QTY &amp; shipping cost'!$A$1:$C$1038,3,FALSE)</f>
        <v>6.24</v>
      </c>
      <c r="V299" s="9">
        <f t="shared" si="24"/>
        <v>249.59850000000006</v>
      </c>
    </row>
    <row r="300" spans="1:22" x14ac:dyDescent="0.3">
      <c r="A300" s="9" t="s">
        <v>561</v>
      </c>
      <c r="B300" s="8">
        <f>VLOOKUP($A300,'Order date customer name'!$A$1:$C$1038,2,FALSE)</f>
        <v>41625</v>
      </c>
      <c r="C300" s="8" t="str">
        <f>VLOOKUP($A300,'Order date customer name'!$A$1:$C$1038,3,FALSE)</f>
        <v>ROBERT GREEN</v>
      </c>
      <c r="D300" s="9" t="str">
        <f>VLOOKUP($A300,'State and cust type'!$A$1:$C$1038,2,FALSE)</f>
        <v>Illinois</v>
      </c>
      <c r="E300" s="9" t="str">
        <f>VLOOKUP($A300,'State and cust type'!$A$1:$C$1038,3,FALSE)</f>
        <v>Consumer</v>
      </c>
      <c r="F300" s="9" t="str">
        <f>VLOOKUP($A300,'Account, order priority and cat'!$A$1:$D$1038,2,FALSE)</f>
        <v>COREY MILLS</v>
      </c>
      <c r="G300" s="9" t="str">
        <f>VLOOKUP($A300,'Account, order priority and cat'!$A$1:$D$1038,3,FALSE)</f>
        <v>High</v>
      </c>
      <c r="H300" s="9" t="str">
        <f>VLOOKUP($A300,'Account, order priority and cat'!$A$1:$D$1038,4,FALSE)</f>
        <v>Technology</v>
      </c>
      <c r="I300" s="14" t="str">
        <f>VLOOKUP($A300,'Cost and price details'!$A$1:$F$1038,Table!I$1,FALSE)</f>
        <v>Small Box</v>
      </c>
      <c r="J300" s="14" t="str">
        <f>VLOOKUP($A300,'Cost and price details'!$A$1:$F$1038,Table!J$1,FALSE)</f>
        <v>Regular Air</v>
      </c>
      <c r="K300" s="14">
        <f>VLOOKUP($A300,'Cost and price details'!$A$1:$F$1038,Table!K$1,FALSE)</f>
        <v>41634</v>
      </c>
      <c r="L300" s="14">
        <f>VLOOKUP($A300,'Cost and price details'!$A$1:$F$1038,Table!L$1,FALSE)</f>
        <v>46.321000000000005</v>
      </c>
      <c r="M300" s="14">
        <f>VLOOKUP($A300,'Cost and price details'!$A$1:$F$1038,Table!M$1,FALSE)</f>
        <v>89.078000000000017</v>
      </c>
      <c r="N300" s="16">
        <f t="shared" si="20"/>
        <v>0.92305865590121128</v>
      </c>
      <c r="O300" s="16">
        <f>LOOKUP(M300,'Tax and discount slab'!$J$4:$K$14)</f>
        <v>0.30000000000000004</v>
      </c>
      <c r="P300" s="9">
        <f t="shared" si="21"/>
        <v>115.80140000000003</v>
      </c>
      <c r="Q300" s="9">
        <f>VLOOKUP(A300,'QTY &amp; shipping cost'!$A$1:$C$1038,2,FALSE)</f>
        <v>15</v>
      </c>
      <c r="R300" s="9">
        <f t="shared" si="22"/>
        <v>1737.0210000000004</v>
      </c>
      <c r="S300" s="16">
        <f>LOOKUP(M300,'Tax and discount slab'!$M$4:$N$14)</f>
        <v>0.42</v>
      </c>
      <c r="T300" s="9">
        <f t="shared" si="23"/>
        <v>729.54882000000009</v>
      </c>
      <c r="U300" s="9">
        <f>VLOOKUP(A300,'QTY &amp; shipping cost'!$A$1:$C$1038,3,FALSE)</f>
        <v>7.2299999999999995</v>
      </c>
      <c r="V300" s="9">
        <f t="shared" si="24"/>
        <v>1014.7021800000003</v>
      </c>
    </row>
    <row r="301" spans="1:22" x14ac:dyDescent="0.3">
      <c r="A301" s="9" t="s">
        <v>562</v>
      </c>
      <c r="B301" s="8">
        <f>VLOOKUP($A301,'Order date customer name'!$A$1:$C$1038,2,FALSE)</f>
        <v>41629</v>
      </c>
      <c r="C301" s="8" t="str">
        <f>VLOOKUP($A301,'Order date customer name'!$A$1:$C$1038,3,FALSE)</f>
        <v>GERALD MCDONALD</v>
      </c>
      <c r="D301" s="9" t="str">
        <f>VLOOKUP($A301,'State and cust type'!$A$1:$C$1038,2,FALSE)</f>
        <v>New York</v>
      </c>
      <c r="E301" s="9" t="str">
        <f>VLOOKUP($A301,'State and cust type'!$A$1:$C$1038,3,FALSE)</f>
        <v>Small Business</v>
      </c>
      <c r="F301" s="9" t="str">
        <f>VLOOKUP($A301,'Account, order priority and cat'!$A$1:$D$1038,2,FALSE)</f>
        <v>ROY COOK</v>
      </c>
      <c r="G301" s="9" t="str">
        <f>VLOOKUP($A301,'Account, order priority and cat'!$A$1:$D$1038,3,FALSE)</f>
        <v>Critical</v>
      </c>
      <c r="H301" s="9" t="str">
        <f>VLOOKUP($A301,'Account, order priority and cat'!$A$1:$D$1038,4,FALSE)</f>
        <v>Technology</v>
      </c>
      <c r="I301" s="14" t="str">
        <f>VLOOKUP($A301,'Cost and price details'!$A$1:$F$1038,Table!I$1,FALSE)</f>
        <v>Small Box</v>
      </c>
      <c r="J301" s="14" t="str">
        <f>VLOOKUP($A301,'Cost and price details'!$A$1:$F$1038,Table!J$1,FALSE)</f>
        <v>Regular Air</v>
      </c>
      <c r="K301" s="14">
        <f>VLOOKUP($A301,'Cost and price details'!$A$1:$F$1038,Table!K$1,FALSE)</f>
        <v>41638</v>
      </c>
      <c r="L301" s="14">
        <f>VLOOKUP($A301,'Cost and price details'!$A$1:$F$1038,Table!L$1,FALSE)</f>
        <v>43.604000000000006</v>
      </c>
      <c r="M301" s="14">
        <f>VLOOKUP($A301,'Cost and price details'!$A$1:$F$1038,Table!M$1,FALSE)</f>
        <v>167.72800000000001</v>
      </c>
      <c r="N301" s="16">
        <f t="shared" si="20"/>
        <v>2.8466195761856703</v>
      </c>
      <c r="O301" s="16">
        <f>LOOKUP(M301,'Tax and discount slab'!$J$4:$K$14)</f>
        <v>0.32000000000000006</v>
      </c>
      <c r="P301" s="9">
        <f t="shared" si="21"/>
        <v>221.40096000000003</v>
      </c>
      <c r="Q301" s="9">
        <f>VLOOKUP(A301,'QTY &amp; shipping cost'!$A$1:$C$1038,2,FALSE)</f>
        <v>43</v>
      </c>
      <c r="R301" s="9">
        <f t="shared" si="22"/>
        <v>9520.241280000002</v>
      </c>
      <c r="S301" s="16">
        <f>LOOKUP(M301,'Tax and discount slab'!$M$4:$N$14)</f>
        <v>0.47</v>
      </c>
      <c r="T301" s="9">
        <f t="shared" si="23"/>
        <v>4474.5134016000011</v>
      </c>
      <c r="U301" s="9">
        <f>VLOOKUP(A301,'QTY &amp; shipping cost'!$A$1:$C$1038,3,FALSE)</f>
        <v>6.55</v>
      </c>
      <c r="V301" s="9">
        <f t="shared" si="24"/>
        <v>5052.2778784000011</v>
      </c>
    </row>
    <row r="302" spans="1:22" x14ac:dyDescent="0.3">
      <c r="A302" s="9" t="s">
        <v>564</v>
      </c>
      <c r="B302" s="8">
        <f>VLOOKUP($A302,'Order date customer name'!$A$1:$C$1038,2,FALSE)</f>
        <v>41629</v>
      </c>
      <c r="C302" s="8" t="str">
        <f>VLOOKUP($A302,'Order date customer name'!$A$1:$C$1038,3,FALSE)</f>
        <v>RICARDO PENA</v>
      </c>
      <c r="D302" s="9" t="str">
        <f>VLOOKUP($A302,'State and cust type'!$A$1:$C$1038,2,FALSE)</f>
        <v>Illinois</v>
      </c>
      <c r="E302" s="9" t="str">
        <f>VLOOKUP($A302,'State and cust type'!$A$1:$C$1038,3,FALSE)</f>
        <v>Home Office</v>
      </c>
      <c r="F302" s="9" t="str">
        <f>VLOOKUP($A302,'Account, order priority and cat'!$A$1:$D$1038,2,FALSE)</f>
        <v>MANUEL BARNES</v>
      </c>
      <c r="G302" s="9" t="str">
        <f>VLOOKUP($A302,'Account, order priority and cat'!$A$1:$D$1038,3,FALSE)</f>
        <v>Medium</v>
      </c>
      <c r="H302" s="9" t="str">
        <f>VLOOKUP($A302,'Account, order priority and cat'!$A$1:$D$1038,4,FALSE)</f>
        <v>Office Supplies</v>
      </c>
      <c r="I302" s="14" t="str">
        <f>VLOOKUP($A302,'Cost and price details'!$A$1:$F$1038,Table!I$1,FALSE)</f>
        <v>Small Box</v>
      </c>
      <c r="J302" s="14" t="str">
        <f>VLOOKUP($A302,'Cost and price details'!$A$1:$F$1038,Table!J$1,FALSE)</f>
        <v>Regular Air</v>
      </c>
      <c r="K302" s="14">
        <f>VLOOKUP($A302,'Cost and price details'!$A$1:$F$1038,Table!K$1,FALSE)</f>
        <v>41636</v>
      </c>
      <c r="L302" s="14">
        <f>VLOOKUP($A302,'Cost and price details'!$A$1:$F$1038,Table!L$1,FALSE)</f>
        <v>3.4540000000000006</v>
      </c>
      <c r="M302" s="14">
        <f>VLOOKUP($A302,'Cost and price details'!$A$1:$F$1038,Table!M$1,FALSE)</f>
        <v>5.4010000000000007</v>
      </c>
      <c r="N302" s="16">
        <f t="shared" si="20"/>
        <v>0.56369426751592344</v>
      </c>
      <c r="O302" s="16">
        <f>LOOKUP(M302,'Tax and discount slab'!$J$4:$K$14)</f>
        <v>0.05</v>
      </c>
      <c r="P302" s="9">
        <f t="shared" si="21"/>
        <v>5.671050000000001</v>
      </c>
      <c r="Q302" s="9">
        <f>VLOOKUP(A302,'QTY &amp; shipping cost'!$A$1:$C$1038,2,FALSE)</f>
        <v>14</v>
      </c>
      <c r="R302" s="9">
        <f t="shared" si="22"/>
        <v>79.394700000000014</v>
      </c>
      <c r="S302" s="16">
        <f>LOOKUP(M302,'Tax and discount slab'!$M$4:$N$14)</f>
        <v>0.02</v>
      </c>
      <c r="T302" s="9">
        <f t="shared" si="23"/>
        <v>1.5878940000000004</v>
      </c>
      <c r="U302" s="9">
        <f>VLOOKUP(A302,'QTY &amp; shipping cost'!$A$1:$C$1038,3,FALSE)</f>
        <v>0.55000000000000004</v>
      </c>
      <c r="V302" s="9">
        <f t="shared" si="24"/>
        <v>78.356806000000006</v>
      </c>
    </row>
    <row r="303" spans="1:22" x14ac:dyDescent="0.3">
      <c r="A303" s="9" t="s">
        <v>566</v>
      </c>
      <c r="B303" s="8">
        <f>VLOOKUP($A303,'Order date customer name'!$A$1:$C$1038,2,FALSE)</f>
        <v>41633</v>
      </c>
      <c r="C303" s="8" t="str">
        <f>VLOOKUP($A303,'Order date customer name'!$A$1:$C$1038,3,FALSE)</f>
        <v>RICARDO WARREN</v>
      </c>
      <c r="D303" s="9" t="str">
        <f>VLOOKUP($A303,'State and cust type'!$A$1:$C$1038,2,FALSE)</f>
        <v>New York</v>
      </c>
      <c r="E303" s="9" t="str">
        <f>VLOOKUP($A303,'State and cust type'!$A$1:$C$1038,3,FALSE)</f>
        <v>Home Office</v>
      </c>
      <c r="F303" s="9" t="str">
        <f>VLOOKUP($A303,'Account, order priority and cat'!$A$1:$D$1038,2,FALSE)</f>
        <v>MARC ARNOLD</v>
      </c>
      <c r="G303" s="9" t="str">
        <f>VLOOKUP($A303,'Account, order priority and cat'!$A$1:$D$1038,3,FALSE)</f>
        <v>Low</v>
      </c>
      <c r="H303" s="9" t="str">
        <f>VLOOKUP($A303,'Account, order priority and cat'!$A$1:$D$1038,4,FALSE)</f>
        <v>Office Supplies</v>
      </c>
      <c r="I303" s="14" t="str">
        <f>VLOOKUP($A303,'Cost and price details'!$A$1:$F$1038,Table!I$1,FALSE)</f>
        <v>Small Box</v>
      </c>
      <c r="J303" s="14" t="str">
        <f>VLOOKUP($A303,'Cost and price details'!$A$1:$F$1038,Table!J$1,FALSE)</f>
        <v>Regular Air</v>
      </c>
      <c r="K303" s="14">
        <f>VLOOKUP($A303,'Cost and price details'!$A$1:$F$1038,Table!K$1,FALSE)</f>
        <v>41642</v>
      </c>
      <c r="L303" s="14">
        <f>VLOOKUP($A303,'Cost and price details'!$A$1:$F$1038,Table!L$1,FALSE)</f>
        <v>20.218</v>
      </c>
      <c r="M303" s="14">
        <f>VLOOKUP($A303,'Cost and price details'!$A$1:$F$1038,Table!M$1,FALSE)</f>
        <v>32.087000000000003</v>
      </c>
      <c r="N303" s="16">
        <f t="shared" si="20"/>
        <v>0.58705114254624613</v>
      </c>
      <c r="O303" s="16">
        <f>LOOKUP(M303,'Tax and discount slab'!$J$4:$K$14)</f>
        <v>0.2</v>
      </c>
      <c r="P303" s="9">
        <f t="shared" si="21"/>
        <v>38.504400000000004</v>
      </c>
      <c r="Q303" s="9">
        <f>VLOOKUP(A303,'QTY &amp; shipping cost'!$A$1:$C$1038,2,FALSE)</f>
        <v>39</v>
      </c>
      <c r="R303" s="9">
        <f t="shared" si="22"/>
        <v>1501.6716000000001</v>
      </c>
      <c r="S303" s="16">
        <f>LOOKUP(M303,'Tax and discount slab'!$M$4:$N$14)</f>
        <v>0.17</v>
      </c>
      <c r="T303" s="9">
        <f t="shared" si="23"/>
        <v>255.28417200000004</v>
      </c>
      <c r="U303" s="9">
        <f>VLOOKUP(A303,'QTY &amp; shipping cost'!$A$1:$C$1038,3,FALSE)</f>
        <v>6.3199999999999994</v>
      </c>
      <c r="V303" s="9">
        <f t="shared" si="24"/>
        <v>1252.7074279999999</v>
      </c>
    </row>
    <row r="304" spans="1:22" x14ac:dyDescent="0.3">
      <c r="A304" s="9" t="s">
        <v>567</v>
      </c>
      <c r="B304" s="8">
        <f>VLOOKUP($A304,'Order date customer name'!$A$1:$C$1038,2,FALSE)</f>
        <v>41635</v>
      </c>
      <c r="C304" s="8" t="str">
        <f>VLOOKUP($A304,'Order date customer name'!$A$1:$C$1038,3,FALSE)</f>
        <v>JASON HANSEN</v>
      </c>
      <c r="D304" s="9" t="str">
        <f>VLOOKUP($A304,'State and cust type'!$A$1:$C$1038,2,FALSE)</f>
        <v>New York</v>
      </c>
      <c r="E304" s="9" t="str">
        <f>VLOOKUP($A304,'State and cust type'!$A$1:$C$1038,3,FALSE)</f>
        <v>Consumer</v>
      </c>
      <c r="F304" s="9" t="str">
        <f>VLOOKUP($A304,'Account, order priority and cat'!$A$1:$D$1038,2,FALSE)</f>
        <v>WILLIE STEWART</v>
      </c>
      <c r="G304" s="9" t="str">
        <f>VLOOKUP($A304,'Account, order priority and cat'!$A$1:$D$1038,3,FALSE)</f>
        <v>Medium</v>
      </c>
      <c r="H304" s="9" t="str">
        <f>VLOOKUP($A304,'Account, order priority and cat'!$A$1:$D$1038,4,FALSE)</f>
        <v>Office Supplies</v>
      </c>
      <c r="I304" s="14" t="str">
        <f>VLOOKUP($A304,'Cost and price details'!$A$1:$F$1038,Table!I$1,FALSE)</f>
        <v>Wrap Bag</v>
      </c>
      <c r="J304" s="14" t="str">
        <f>VLOOKUP($A304,'Cost and price details'!$A$1:$F$1038,Table!J$1,FALSE)</f>
        <v>Regular Air</v>
      </c>
      <c r="K304" s="14">
        <f>VLOOKUP($A304,'Cost and price details'!$A$1:$F$1038,Table!K$1,FALSE)</f>
        <v>41643</v>
      </c>
      <c r="L304" s="14">
        <f>VLOOKUP($A304,'Cost and price details'!$A$1:$F$1038,Table!L$1,FALSE)</f>
        <v>2.6290000000000004</v>
      </c>
      <c r="M304" s="14">
        <f>VLOOKUP($A304,'Cost and price details'!$A$1:$F$1038,Table!M$1,FALSE)</f>
        <v>4.6859999999999999</v>
      </c>
      <c r="N304" s="16">
        <f t="shared" si="20"/>
        <v>0.78242677824267748</v>
      </c>
      <c r="O304" s="16">
        <f>LOOKUP(M304,'Tax and discount slab'!$J$4:$K$14)</f>
        <v>0.05</v>
      </c>
      <c r="P304" s="9">
        <f t="shared" si="21"/>
        <v>4.9203000000000001</v>
      </c>
      <c r="Q304" s="9">
        <f>VLOOKUP(A304,'QTY &amp; shipping cost'!$A$1:$C$1038,2,FALSE)</f>
        <v>28</v>
      </c>
      <c r="R304" s="9">
        <f t="shared" si="22"/>
        <v>137.76840000000001</v>
      </c>
      <c r="S304" s="16">
        <f>LOOKUP(M304,'Tax and discount slab'!$M$4:$N$14)</f>
        <v>0.02</v>
      </c>
      <c r="T304" s="9">
        <f t="shared" si="23"/>
        <v>2.7553680000000003</v>
      </c>
      <c r="U304" s="9">
        <f>VLOOKUP(A304,'QTY &amp; shipping cost'!$A$1:$C$1038,3,FALSE)</f>
        <v>1.25</v>
      </c>
      <c r="V304" s="9">
        <f t="shared" si="24"/>
        <v>136.26303200000001</v>
      </c>
    </row>
    <row r="305" spans="1:22" x14ac:dyDescent="0.3">
      <c r="A305" s="9" t="s">
        <v>568</v>
      </c>
      <c r="B305" s="8">
        <f>VLOOKUP($A305,'Order date customer name'!$A$1:$C$1038,2,FALSE)</f>
        <v>41635</v>
      </c>
      <c r="C305" s="8" t="str">
        <f>VLOOKUP($A305,'Order date customer name'!$A$1:$C$1038,3,FALSE)</f>
        <v>BARRY STEVENS</v>
      </c>
      <c r="D305" s="9" t="str">
        <f>VLOOKUP($A305,'State and cust type'!$A$1:$C$1038,2,FALSE)</f>
        <v>New York</v>
      </c>
      <c r="E305" s="9" t="str">
        <f>VLOOKUP($A305,'State and cust type'!$A$1:$C$1038,3,FALSE)</f>
        <v>Small Business</v>
      </c>
      <c r="F305" s="9" t="str">
        <f>VLOOKUP($A305,'Account, order priority and cat'!$A$1:$D$1038,2,FALSE)</f>
        <v>VINCENT JORDAN</v>
      </c>
      <c r="G305" s="9" t="str">
        <f>VLOOKUP($A305,'Account, order priority and cat'!$A$1:$D$1038,3,FALSE)</f>
        <v>Not Specified</v>
      </c>
      <c r="H305" s="9" t="str">
        <f>VLOOKUP($A305,'Account, order priority and cat'!$A$1:$D$1038,4,FALSE)</f>
        <v>Technology</v>
      </c>
      <c r="I305" s="14" t="str">
        <f>VLOOKUP($A305,'Cost and price details'!$A$1:$F$1038,Table!I$1,FALSE)</f>
        <v>Small Box</v>
      </c>
      <c r="J305" s="14" t="str">
        <f>VLOOKUP($A305,'Cost and price details'!$A$1:$F$1038,Table!J$1,FALSE)</f>
        <v>Regular Air</v>
      </c>
      <c r="K305" s="14">
        <f>VLOOKUP($A305,'Cost and price details'!$A$1:$F$1038,Table!K$1,FALSE)</f>
        <v>41643</v>
      </c>
      <c r="L305" s="14">
        <f>VLOOKUP($A305,'Cost and price details'!$A$1:$F$1038,Table!L$1,FALSE)</f>
        <v>66.649000000000015</v>
      </c>
      <c r="M305" s="14">
        <f>VLOOKUP($A305,'Cost and price details'!$A$1:$F$1038,Table!M$1,FALSE)</f>
        <v>111.07800000000002</v>
      </c>
      <c r="N305" s="16">
        <f t="shared" si="20"/>
        <v>0.66661165208780315</v>
      </c>
      <c r="O305" s="16">
        <f>LOOKUP(M305,'Tax and discount slab'!$J$4:$K$14)</f>
        <v>0.32000000000000006</v>
      </c>
      <c r="P305" s="9">
        <f t="shared" si="21"/>
        <v>146.62296000000003</v>
      </c>
      <c r="Q305" s="9">
        <f>VLOOKUP(A305,'QTY &amp; shipping cost'!$A$1:$C$1038,2,FALSE)</f>
        <v>3</v>
      </c>
      <c r="R305" s="9">
        <f t="shared" si="22"/>
        <v>439.8688800000001</v>
      </c>
      <c r="S305" s="16">
        <f>LOOKUP(M305,'Tax and discount slab'!$M$4:$N$14)</f>
        <v>0.47</v>
      </c>
      <c r="T305" s="9">
        <f t="shared" si="23"/>
        <v>206.73837360000005</v>
      </c>
      <c r="U305" s="9">
        <f>VLOOKUP(A305,'QTY &amp; shipping cost'!$A$1:$C$1038,3,FALSE)</f>
        <v>7.2299999999999995</v>
      </c>
      <c r="V305" s="9">
        <f t="shared" si="24"/>
        <v>240.36050640000005</v>
      </c>
    </row>
    <row r="306" spans="1:22" x14ac:dyDescent="0.3">
      <c r="A306" s="9" t="s">
        <v>569</v>
      </c>
      <c r="B306" s="8">
        <f>VLOOKUP($A306,'Order date customer name'!$A$1:$C$1038,2,FALSE)</f>
        <v>41636</v>
      </c>
      <c r="C306" s="8" t="str">
        <f>VLOOKUP($A306,'Order date customer name'!$A$1:$C$1038,3,FALSE)</f>
        <v>LEO SANCHEZ</v>
      </c>
      <c r="D306" s="9" t="str">
        <f>VLOOKUP($A306,'State and cust type'!$A$1:$C$1038,2,FALSE)</f>
        <v>New York</v>
      </c>
      <c r="E306" s="9" t="str">
        <f>VLOOKUP($A306,'State and cust type'!$A$1:$C$1038,3,FALSE)</f>
        <v>Small Business</v>
      </c>
      <c r="F306" s="9" t="str">
        <f>VLOOKUP($A306,'Account, order priority and cat'!$A$1:$D$1038,2,FALSE)</f>
        <v>VINCENT JORDAN</v>
      </c>
      <c r="G306" s="9" t="str">
        <f>VLOOKUP($A306,'Account, order priority and cat'!$A$1:$D$1038,3,FALSE)</f>
        <v>High</v>
      </c>
      <c r="H306" s="9" t="str">
        <f>VLOOKUP($A306,'Account, order priority and cat'!$A$1:$D$1038,4,FALSE)</f>
        <v>Office Supplies</v>
      </c>
      <c r="I306" s="14" t="str">
        <f>VLOOKUP($A306,'Cost and price details'!$A$1:$F$1038,Table!I$1,FALSE)</f>
        <v>Small Pack</v>
      </c>
      <c r="J306" s="14" t="str">
        <f>VLOOKUP($A306,'Cost and price details'!$A$1:$F$1038,Table!J$1,FALSE)</f>
        <v>Regular Air</v>
      </c>
      <c r="K306" s="14">
        <f>VLOOKUP($A306,'Cost and price details'!$A$1:$F$1038,Table!K$1,FALSE)</f>
        <v>41644</v>
      </c>
      <c r="L306" s="14">
        <f>VLOOKUP($A306,'Cost and price details'!$A$1:$F$1038,Table!L$1,FALSE)</f>
        <v>4.51</v>
      </c>
      <c r="M306" s="14">
        <f>VLOOKUP($A306,'Cost and price details'!$A$1:$F$1038,Table!M$1,FALSE)</f>
        <v>10.241000000000001</v>
      </c>
      <c r="N306" s="16">
        <f t="shared" si="20"/>
        <v>1.2707317073170736</v>
      </c>
      <c r="O306" s="16">
        <f>LOOKUP(M306,'Tax and discount slab'!$J$4:$K$14)</f>
        <v>0.1</v>
      </c>
      <c r="P306" s="9">
        <f t="shared" si="21"/>
        <v>11.265100000000002</v>
      </c>
      <c r="Q306" s="9">
        <f>VLOOKUP(A306,'QTY &amp; shipping cost'!$A$1:$C$1038,2,FALSE)</f>
        <v>20</v>
      </c>
      <c r="R306" s="9">
        <f t="shared" si="22"/>
        <v>225.30200000000005</v>
      </c>
      <c r="S306" s="16">
        <f>LOOKUP(M306,'Tax and discount slab'!$M$4:$N$14)</f>
        <v>7.0000000000000007E-2</v>
      </c>
      <c r="T306" s="9">
        <f t="shared" si="23"/>
        <v>15.771140000000004</v>
      </c>
      <c r="U306" s="9">
        <f>VLOOKUP(A306,'QTY &amp; shipping cost'!$A$1:$C$1038,3,FALSE)</f>
        <v>4.03</v>
      </c>
      <c r="V306" s="9">
        <f t="shared" si="24"/>
        <v>213.56086000000005</v>
      </c>
    </row>
    <row r="307" spans="1:22" x14ac:dyDescent="0.3">
      <c r="A307" s="9" t="s">
        <v>571</v>
      </c>
      <c r="B307" s="8">
        <f>VLOOKUP($A307,'Order date customer name'!$A$1:$C$1038,2,FALSE)</f>
        <v>41636</v>
      </c>
      <c r="C307" s="8" t="str">
        <f>VLOOKUP($A307,'Order date customer name'!$A$1:$C$1038,3,FALSE)</f>
        <v>LESLIE COLLINS</v>
      </c>
      <c r="D307" s="9" t="str">
        <f>VLOOKUP($A307,'State and cust type'!$A$1:$C$1038,2,FALSE)</f>
        <v>Illinois</v>
      </c>
      <c r="E307" s="9" t="str">
        <f>VLOOKUP($A307,'State and cust type'!$A$1:$C$1038,3,FALSE)</f>
        <v>Small Business</v>
      </c>
      <c r="F307" s="9" t="str">
        <f>VLOOKUP($A307,'Account, order priority and cat'!$A$1:$D$1038,2,FALSE)</f>
        <v>MANUEL BARNES</v>
      </c>
      <c r="G307" s="9" t="str">
        <f>VLOOKUP($A307,'Account, order priority and cat'!$A$1:$D$1038,3,FALSE)</f>
        <v>Low</v>
      </c>
      <c r="H307" s="9" t="str">
        <f>VLOOKUP($A307,'Account, order priority and cat'!$A$1:$D$1038,4,FALSE)</f>
        <v>Office Supplies</v>
      </c>
      <c r="I307" s="14" t="str">
        <f>VLOOKUP($A307,'Cost and price details'!$A$1:$F$1038,Table!I$1,FALSE)</f>
        <v>Small Box</v>
      </c>
      <c r="J307" s="14" t="str">
        <f>VLOOKUP($A307,'Cost and price details'!$A$1:$F$1038,Table!J$1,FALSE)</f>
        <v>Regular Air</v>
      </c>
      <c r="K307" s="14">
        <f>VLOOKUP($A307,'Cost and price details'!$A$1:$F$1038,Table!K$1,FALSE)</f>
        <v>41643</v>
      </c>
      <c r="L307" s="14">
        <f>VLOOKUP($A307,'Cost and price details'!$A$1:$F$1038,Table!L$1,FALSE)</f>
        <v>15.004000000000001</v>
      </c>
      <c r="M307" s="14">
        <f>VLOOKUP($A307,'Cost and price details'!$A$1:$F$1038,Table!M$1,FALSE)</f>
        <v>23.078000000000003</v>
      </c>
      <c r="N307" s="16">
        <f t="shared" si="20"/>
        <v>0.5381231671554253</v>
      </c>
      <c r="O307" s="16">
        <f>LOOKUP(M307,'Tax and discount slab'!$J$4:$K$14)</f>
        <v>0.15000000000000002</v>
      </c>
      <c r="P307" s="9">
        <f t="shared" si="21"/>
        <v>26.5397</v>
      </c>
      <c r="Q307" s="9">
        <f>VLOOKUP(A307,'QTY &amp; shipping cost'!$A$1:$C$1038,2,FALSE)</f>
        <v>25</v>
      </c>
      <c r="R307" s="9">
        <f t="shared" si="22"/>
        <v>663.49249999999995</v>
      </c>
      <c r="S307" s="16">
        <f>LOOKUP(M307,'Tax and discount slab'!$M$4:$N$14)</f>
        <v>0.12000000000000001</v>
      </c>
      <c r="T307" s="9">
        <f t="shared" si="23"/>
        <v>79.619100000000003</v>
      </c>
      <c r="U307" s="9">
        <f>VLOOKUP(A307,'QTY &amp; shipping cost'!$A$1:$C$1038,3,FALSE)</f>
        <v>1.54</v>
      </c>
      <c r="V307" s="9">
        <f t="shared" si="24"/>
        <v>585.41339999999991</v>
      </c>
    </row>
    <row r="308" spans="1:22" x14ac:dyDescent="0.3">
      <c r="A308" s="9" t="s">
        <v>572</v>
      </c>
      <c r="B308" s="8">
        <f>VLOOKUP($A308,'Order date customer name'!$A$1:$C$1038,2,FALSE)</f>
        <v>41644</v>
      </c>
      <c r="C308" s="8" t="str">
        <f>VLOOKUP($A308,'Order date customer name'!$A$1:$C$1038,3,FALSE)</f>
        <v>TOMMY OWENS</v>
      </c>
      <c r="D308" s="9" t="str">
        <f>VLOOKUP($A308,'State and cust type'!$A$1:$C$1038,2,FALSE)</f>
        <v>New York</v>
      </c>
      <c r="E308" s="9" t="str">
        <f>VLOOKUP($A308,'State and cust type'!$A$1:$C$1038,3,FALSE)</f>
        <v>Home Office</v>
      </c>
      <c r="F308" s="9" t="str">
        <f>VLOOKUP($A308,'Account, order priority and cat'!$A$1:$D$1038,2,FALSE)</f>
        <v>GREG BLACK</v>
      </c>
      <c r="G308" s="9" t="str">
        <f>VLOOKUP($A308,'Account, order priority and cat'!$A$1:$D$1038,3,FALSE)</f>
        <v>High</v>
      </c>
      <c r="H308" s="9" t="str">
        <f>VLOOKUP($A308,'Account, order priority and cat'!$A$1:$D$1038,4,FALSE)</f>
        <v>Office Supplies</v>
      </c>
      <c r="I308" s="14" t="str">
        <f>VLOOKUP($A308,'Cost and price details'!$A$1:$F$1038,Table!I$1,FALSE)</f>
        <v>Small Box</v>
      </c>
      <c r="J308" s="14" t="str">
        <f>VLOOKUP($A308,'Cost and price details'!$A$1:$F$1038,Table!J$1,FALSE)</f>
        <v>Regular Air</v>
      </c>
      <c r="K308" s="14">
        <f>VLOOKUP($A308,'Cost and price details'!$A$1:$F$1038,Table!K$1,FALSE)</f>
        <v>41651</v>
      </c>
      <c r="L308" s="14">
        <f>VLOOKUP($A308,'Cost and price details'!$A$1:$F$1038,Table!L$1,FALSE)</f>
        <v>74.503000000000014</v>
      </c>
      <c r="M308" s="14">
        <f>VLOOKUP($A308,'Cost and price details'!$A$1:$F$1038,Table!M$1,FALSE)</f>
        <v>181.72</v>
      </c>
      <c r="N308" s="16">
        <f t="shared" si="20"/>
        <v>1.4390964122250105</v>
      </c>
      <c r="O308" s="16">
        <f>LOOKUP(M308,'Tax and discount slab'!$J$4:$K$14)</f>
        <v>0.32000000000000006</v>
      </c>
      <c r="P308" s="9">
        <f t="shared" si="21"/>
        <v>239.87040000000002</v>
      </c>
      <c r="Q308" s="9">
        <f>VLOOKUP(A308,'QTY &amp; shipping cost'!$A$1:$C$1038,2,FALSE)</f>
        <v>51</v>
      </c>
      <c r="R308" s="9">
        <f t="shared" si="22"/>
        <v>12233.3904</v>
      </c>
      <c r="S308" s="16">
        <f>LOOKUP(M308,'Tax and discount slab'!$M$4:$N$14)</f>
        <v>0.47</v>
      </c>
      <c r="T308" s="9">
        <f t="shared" si="23"/>
        <v>5749.6934879999999</v>
      </c>
      <c r="U308" s="9">
        <f>VLOOKUP(A308,'QTY &amp; shipping cost'!$A$1:$C$1038,3,FALSE)</f>
        <v>20.04</v>
      </c>
      <c r="V308" s="9">
        <f t="shared" si="24"/>
        <v>6503.7369120000003</v>
      </c>
    </row>
    <row r="309" spans="1:22" x14ac:dyDescent="0.3">
      <c r="A309" s="9" t="s">
        <v>574</v>
      </c>
      <c r="B309" s="8">
        <f>VLOOKUP($A309,'Order date customer name'!$A$1:$C$1038,2,FALSE)</f>
        <v>41644</v>
      </c>
      <c r="C309" s="8" t="str">
        <f>VLOOKUP($A309,'Order date customer name'!$A$1:$C$1038,3,FALSE)</f>
        <v>JAMES VASQUEZ</v>
      </c>
      <c r="D309" s="9" t="str">
        <f>VLOOKUP($A309,'State and cust type'!$A$1:$C$1038,2,FALSE)</f>
        <v>New York</v>
      </c>
      <c r="E309" s="9" t="str">
        <f>VLOOKUP($A309,'State and cust type'!$A$1:$C$1038,3,FALSE)</f>
        <v>Home Office</v>
      </c>
      <c r="F309" s="9" t="str">
        <f>VLOOKUP($A309,'Account, order priority and cat'!$A$1:$D$1038,2,FALSE)</f>
        <v>EDDIE MURRAY</v>
      </c>
      <c r="G309" s="9" t="str">
        <f>VLOOKUP($A309,'Account, order priority and cat'!$A$1:$D$1038,3,FALSE)</f>
        <v>Medium</v>
      </c>
      <c r="H309" s="9" t="str">
        <f>VLOOKUP($A309,'Account, order priority and cat'!$A$1:$D$1038,4,FALSE)</f>
        <v>Office Supplies</v>
      </c>
      <c r="I309" s="14" t="str">
        <f>VLOOKUP($A309,'Cost and price details'!$A$1:$F$1038,Table!I$1,FALSE)</f>
        <v>Wrap Bag</v>
      </c>
      <c r="J309" s="14" t="str">
        <f>VLOOKUP($A309,'Cost and price details'!$A$1:$F$1038,Table!J$1,FALSE)</f>
        <v>Regular Air</v>
      </c>
      <c r="K309" s="14">
        <f>VLOOKUP($A309,'Cost and price details'!$A$1:$F$1038,Table!K$1,FALSE)</f>
        <v>41652</v>
      </c>
      <c r="L309" s="14">
        <f>VLOOKUP($A309,'Cost and price details'!$A$1:$F$1038,Table!L$1,FALSE)</f>
        <v>2.5410000000000004</v>
      </c>
      <c r="M309" s="14">
        <f>VLOOKUP($A309,'Cost and price details'!$A$1:$F$1038,Table!M$1,FALSE)</f>
        <v>4.1580000000000004</v>
      </c>
      <c r="N309" s="16">
        <f t="shared" si="20"/>
        <v>0.63636363636363624</v>
      </c>
      <c r="O309" s="16">
        <f>LOOKUP(M309,'Tax and discount slab'!$J$4:$K$14)</f>
        <v>0.05</v>
      </c>
      <c r="P309" s="9">
        <f t="shared" si="21"/>
        <v>4.3659000000000008</v>
      </c>
      <c r="Q309" s="9">
        <f>VLOOKUP(A309,'QTY &amp; shipping cost'!$A$1:$C$1038,2,FALSE)</f>
        <v>49</v>
      </c>
      <c r="R309" s="9">
        <f t="shared" si="22"/>
        <v>213.92910000000003</v>
      </c>
      <c r="S309" s="16">
        <f>LOOKUP(M309,'Tax and discount slab'!$M$4:$N$14)</f>
        <v>0.02</v>
      </c>
      <c r="T309" s="9">
        <f t="shared" si="23"/>
        <v>4.278582000000001</v>
      </c>
      <c r="U309" s="9">
        <f>VLOOKUP(A309,'QTY &amp; shipping cost'!$A$1:$C$1038,3,FALSE)</f>
        <v>0.76</v>
      </c>
      <c r="V309" s="9">
        <f t="shared" si="24"/>
        <v>210.41051800000002</v>
      </c>
    </row>
    <row r="310" spans="1:22" x14ac:dyDescent="0.3">
      <c r="A310" s="9" t="s">
        <v>576</v>
      </c>
      <c r="B310" s="8">
        <f>VLOOKUP($A310,'Order date customer name'!$A$1:$C$1038,2,FALSE)</f>
        <v>41645</v>
      </c>
      <c r="C310" s="8" t="str">
        <f>VLOOKUP($A310,'Order date customer name'!$A$1:$C$1038,3,FALSE)</f>
        <v>EDWARD DAVIS</v>
      </c>
      <c r="D310" s="9" t="str">
        <f>VLOOKUP($A310,'State and cust type'!$A$1:$C$1038,2,FALSE)</f>
        <v>New York</v>
      </c>
      <c r="E310" s="9" t="str">
        <f>VLOOKUP($A310,'State and cust type'!$A$1:$C$1038,3,FALSE)</f>
        <v>Small Business</v>
      </c>
      <c r="F310" s="9" t="str">
        <f>VLOOKUP($A310,'Account, order priority and cat'!$A$1:$D$1038,2,FALSE)</f>
        <v>WILLIE STEWART</v>
      </c>
      <c r="G310" s="9" t="str">
        <f>VLOOKUP($A310,'Account, order priority and cat'!$A$1:$D$1038,3,FALSE)</f>
        <v>Low</v>
      </c>
      <c r="H310" s="9" t="str">
        <f>VLOOKUP($A310,'Account, order priority and cat'!$A$1:$D$1038,4,FALSE)</f>
        <v>Office Supplies</v>
      </c>
      <c r="I310" s="14" t="str">
        <f>VLOOKUP($A310,'Cost and price details'!$A$1:$F$1038,Table!I$1,FALSE)</f>
        <v>Small Box</v>
      </c>
      <c r="J310" s="14" t="str">
        <f>VLOOKUP($A310,'Cost and price details'!$A$1:$F$1038,Table!J$1,FALSE)</f>
        <v>Regular Air</v>
      </c>
      <c r="K310" s="14">
        <f>VLOOKUP($A310,'Cost and price details'!$A$1:$F$1038,Table!K$1,FALSE)</f>
        <v>41659</v>
      </c>
      <c r="L310" s="14">
        <f>VLOOKUP($A310,'Cost and price details'!$A$1:$F$1038,Table!L$1,FALSE)</f>
        <v>15.268000000000002</v>
      </c>
      <c r="M310" s="14">
        <f>VLOOKUP($A310,'Cost and price details'!$A$1:$F$1038,Table!M$1,FALSE)</f>
        <v>24.618000000000002</v>
      </c>
      <c r="N310" s="16">
        <f t="shared" si="20"/>
        <v>0.61239193083573473</v>
      </c>
      <c r="O310" s="16">
        <f>LOOKUP(M310,'Tax and discount slab'!$J$4:$K$14)</f>
        <v>0.15000000000000002</v>
      </c>
      <c r="P310" s="9">
        <f t="shared" si="21"/>
        <v>28.310700000000001</v>
      </c>
      <c r="Q310" s="9">
        <f>VLOOKUP(A310,'QTY &amp; shipping cost'!$A$1:$C$1038,2,FALSE)</f>
        <v>23</v>
      </c>
      <c r="R310" s="9">
        <f t="shared" si="22"/>
        <v>651.14610000000005</v>
      </c>
      <c r="S310" s="16">
        <f>LOOKUP(M310,'Tax and discount slab'!$M$4:$N$14)</f>
        <v>0.12000000000000001</v>
      </c>
      <c r="T310" s="9">
        <f t="shared" si="23"/>
        <v>78.137532000000007</v>
      </c>
      <c r="U310" s="9">
        <f>VLOOKUP(A310,'QTY &amp; shipping cost'!$A$1:$C$1038,3,FALSE)</f>
        <v>15.15</v>
      </c>
      <c r="V310" s="9">
        <f t="shared" si="24"/>
        <v>588.15856800000006</v>
      </c>
    </row>
    <row r="311" spans="1:22" x14ac:dyDescent="0.3">
      <c r="A311" s="9" t="s">
        <v>578</v>
      </c>
      <c r="B311" s="8">
        <f>VLOOKUP($A311,'Order date customer name'!$A$1:$C$1038,2,FALSE)</f>
        <v>41645</v>
      </c>
      <c r="C311" s="8" t="str">
        <f>VLOOKUP($A311,'Order date customer name'!$A$1:$C$1038,3,FALSE)</f>
        <v>JOSEPH CARTER</v>
      </c>
      <c r="D311" s="9" t="str">
        <f>VLOOKUP($A311,'State and cust type'!$A$1:$C$1038,2,FALSE)</f>
        <v>Illinois</v>
      </c>
      <c r="E311" s="9" t="str">
        <f>VLOOKUP($A311,'State and cust type'!$A$1:$C$1038,3,FALSE)</f>
        <v>Corporate</v>
      </c>
      <c r="F311" s="9" t="str">
        <f>VLOOKUP($A311,'Account, order priority and cat'!$A$1:$D$1038,2,FALSE)</f>
        <v>COREY MILLS</v>
      </c>
      <c r="G311" s="9" t="str">
        <f>VLOOKUP($A311,'Account, order priority and cat'!$A$1:$D$1038,3,FALSE)</f>
        <v>Low</v>
      </c>
      <c r="H311" s="9" t="str">
        <f>VLOOKUP($A311,'Account, order priority and cat'!$A$1:$D$1038,4,FALSE)</f>
        <v>Office Supplies</v>
      </c>
      <c r="I311" s="14" t="str">
        <f>VLOOKUP($A311,'Cost and price details'!$A$1:$F$1038,Table!I$1,FALSE)</f>
        <v>Wrap Bag</v>
      </c>
      <c r="J311" s="14" t="str">
        <f>VLOOKUP($A311,'Cost and price details'!$A$1:$F$1038,Table!J$1,FALSE)</f>
        <v>Regular Air</v>
      </c>
      <c r="K311" s="14">
        <f>VLOOKUP($A311,'Cost and price details'!$A$1:$F$1038,Table!K$1,FALSE)</f>
        <v>41656</v>
      </c>
      <c r="L311" s="14">
        <f>VLOOKUP($A311,'Cost and price details'!$A$1:$F$1038,Table!L$1,FALSE)</f>
        <v>1.4300000000000002</v>
      </c>
      <c r="M311" s="14">
        <f>VLOOKUP($A311,'Cost and price details'!$A$1:$F$1038,Table!M$1,FALSE)</f>
        <v>3.1680000000000001</v>
      </c>
      <c r="N311" s="16">
        <f t="shared" si="20"/>
        <v>1.2153846153846153</v>
      </c>
      <c r="O311" s="16">
        <f>LOOKUP(M311,'Tax and discount slab'!$J$4:$K$14)</f>
        <v>0.05</v>
      </c>
      <c r="P311" s="9">
        <f t="shared" si="21"/>
        <v>3.3264000000000005</v>
      </c>
      <c r="Q311" s="9">
        <f>VLOOKUP(A311,'QTY &amp; shipping cost'!$A$1:$C$1038,2,FALSE)</f>
        <v>48</v>
      </c>
      <c r="R311" s="9">
        <f t="shared" si="22"/>
        <v>159.66720000000004</v>
      </c>
      <c r="S311" s="16">
        <f>LOOKUP(M311,'Tax and discount slab'!$M$4:$N$14)</f>
        <v>0.02</v>
      </c>
      <c r="T311" s="9">
        <f t="shared" si="23"/>
        <v>3.1933440000000006</v>
      </c>
      <c r="U311" s="9">
        <f>VLOOKUP(A311,'QTY &amp; shipping cost'!$A$1:$C$1038,3,FALSE)</f>
        <v>1.06</v>
      </c>
      <c r="V311" s="9">
        <f t="shared" si="24"/>
        <v>157.53385600000004</v>
      </c>
    </row>
    <row r="312" spans="1:22" x14ac:dyDescent="0.3">
      <c r="A312" s="9" t="s">
        <v>579</v>
      </c>
      <c r="B312" s="8">
        <f>VLOOKUP($A312,'Order date customer name'!$A$1:$C$1038,2,FALSE)</f>
        <v>41647</v>
      </c>
      <c r="C312" s="8" t="str">
        <f>VLOOKUP($A312,'Order date customer name'!$A$1:$C$1038,3,FALSE)</f>
        <v>HOWARD JOHNSON</v>
      </c>
      <c r="D312" s="9" t="str">
        <f>VLOOKUP($A312,'State and cust type'!$A$1:$C$1038,2,FALSE)</f>
        <v>Illinois</v>
      </c>
      <c r="E312" s="9" t="str">
        <f>VLOOKUP($A312,'State and cust type'!$A$1:$C$1038,3,FALSE)</f>
        <v>Small Business</v>
      </c>
      <c r="F312" s="9" t="str">
        <f>VLOOKUP($A312,'Account, order priority and cat'!$A$1:$D$1038,2,FALSE)</f>
        <v>MANUEL BARNES</v>
      </c>
      <c r="G312" s="9" t="str">
        <f>VLOOKUP($A312,'Account, order priority and cat'!$A$1:$D$1038,3,FALSE)</f>
        <v>Not Specified</v>
      </c>
      <c r="H312" s="9" t="str">
        <f>VLOOKUP($A312,'Account, order priority and cat'!$A$1:$D$1038,4,FALSE)</f>
        <v>Furniture</v>
      </c>
      <c r="I312" s="14" t="str">
        <f>VLOOKUP($A312,'Cost and price details'!$A$1:$F$1038,Table!I$1,FALSE)</f>
        <v>Large Box</v>
      </c>
      <c r="J312" s="14" t="str">
        <f>VLOOKUP($A312,'Cost and price details'!$A$1:$F$1038,Table!J$1,FALSE)</f>
        <v>Express Air</v>
      </c>
      <c r="K312" s="14">
        <f>VLOOKUP($A312,'Cost and price details'!$A$1:$F$1038,Table!K$1,FALSE)</f>
        <v>41655</v>
      </c>
      <c r="L312" s="14">
        <f>VLOOKUP($A312,'Cost and price details'!$A$1:$F$1038,Table!L$1,FALSE)</f>
        <v>61.776000000000003</v>
      </c>
      <c r="M312" s="14">
        <f>VLOOKUP($A312,'Cost and price details'!$A$1:$F$1038,Table!M$1,FALSE)</f>
        <v>150.678</v>
      </c>
      <c r="N312" s="16">
        <f t="shared" si="20"/>
        <v>1.4391025641025639</v>
      </c>
      <c r="O312" s="16">
        <f>LOOKUP(M312,'Tax and discount slab'!$J$4:$K$14)</f>
        <v>0.32000000000000006</v>
      </c>
      <c r="P312" s="9">
        <f t="shared" si="21"/>
        <v>198.89496</v>
      </c>
      <c r="Q312" s="9">
        <f>VLOOKUP(A312,'QTY &amp; shipping cost'!$A$1:$C$1038,2,FALSE)</f>
        <v>20</v>
      </c>
      <c r="R312" s="9">
        <f t="shared" si="22"/>
        <v>3977.8991999999998</v>
      </c>
      <c r="S312" s="16">
        <f>LOOKUP(M312,'Tax and discount slab'!$M$4:$N$14)</f>
        <v>0.47</v>
      </c>
      <c r="T312" s="9">
        <f t="shared" si="23"/>
        <v>1869.6126239999999</v>
      </c>
      <c r="U312" s="9">
        <f>VLOOKUP(A312,'QTY &amp; shipping cost'!$A$1:$C$1038,3,FALSE)</f>
        <v>24.54</v>
      </c>
      <c r="V312" s="9">
        <f t="shared" si="24"/>
        <v>2132.8265759999999</v>
      </c>
    </row>
    <row r="313" spans="1:22" x14ac:dyDescent="0.3">
      <c r="A313" s="9" t="s">
        <v>580</v>
      </c>
      <c r="B313" s="8">
        <f>VLOOKUP($A313,'Order date customer name'!$A$1:$C$1038,2,FALSE)</f>
        <v>41650</v>
      </c>
      <c r="C313" s="8" t="str">
        <f>VLOOKUP($A313,'Order date customer name'!$A$1:$C$1038,3,FALSE)</f>
        <v>JASON MILLS</v>
      </c>
      <c r="D313" s="9" t="str">
        <f>VLOOKUP($A313,'State and cust type'!$A$1:$C$1038,2,FALSE)</f>
        <v>Illinois</v>
      </c>
      <c r="E313" s="9" t="str">
        <f>VLOOKUP($A313,'State and cust type'!$A$1:$C$1038,3,FALSE)</f>
        <v>Home Office</v>
      </c>
      <c r="F313" s="9" t="str">
        <f>VLOOKUP($A313,'Account, order priority and cat'!$A$1:$D$1038,2,FALSE)</f>
        <v>MANUEL BARNES</v>
      </c>
      <c r="G313" s="9" t="str">
        <f>VLOOKUP($A313,'Account, order priority and cat'!$A$1:$D$1038,3,FALSE)</f>
        <v>Low</v>
      </c>
      <c r="H313" s="9" t="str">
        <f>VLOOKUP($A313,'Account, order priority and cat'!$A$1:$D$1038,4,FALSE)</f>
        <v>Office Supplies</v>
      </c>
      <c r="I313" s="14" t="str">
        <f>VLOOKUP($A313,'Cost and price details'!$A$1:$F$1038,Table!I$1,FALSE)</f>
        <v>Small Box</v>
      </c>
      <c r="J313" s="14" t="str">
        <f>VLOOKUP($A313,'Cost and price details'!$A$1:$F$1038,Table!J$1,FALSE)</f>
        <v>Regular Air</v>
      </c>
      <c r="K313" s="14">
        <f>VLOOKUP($A313,'Cost and price details'!$A$1:$F$1038,Table!K$1,FALSE)</f>
        <v>41662</v>
      </c>
      <c r="L313" s="14">
        <f>VLOOKUP($A313,'Cost and price details'!$A$1:$F$1038,Table!L$1,FALSE)</f>
        <v>23.716000000000001</v>
      </c>
      <c r="M313" s="14">
        <f>VLOOKUP($A313,'Cost and price details'!$A$1:$F$1038,Table!M$1,FALSE)</f>
        <v>39.533999999999999</v>
      </c>
      <c r="N313" s="16">
        <f t="shared" si="20"/>
        <v>0.66697588126159546</v>
      </c>
      <c r="O313" s="16">
        <f>LOOKUP(M313,'Tax and discount slab'!$J$4:$K$14)</f>
        <v>0.2</v>
      </c>
      <c r="P313" s="9">
        <f t="shared" si="21"/>
        <v>47.440799999999996</v>
      </c>
      <c r="Q313" s="9">
        <f>VLOOKUP(A313,'QTY &amp; shipping cost'!$A$1:$C$1038,2,FALSE)</f>
        <v>15</v>
      </c>
      <c r="R313" s="9">
        <f t="shared" si="22"/>
        <v>711.61199999999997</v>
      </c>
      <c r="S313" s="16">
        <f>LOOKUP(M313,'Tax and discount slab'!$M$4:$N$14)</f>
        <v>0.17</v>
      </c>
      <c r="T313" s="9">
        <f t="shared" si="23"/>
        <v>120.97404</v>
      </c>
      <c r="U313" s="9">
        <f>VLOOKUP(A313,'QTY &amp; shipping cost'!$A$1:$C$1038,3,FALSE)</f>
        <v>6.71</v>
      </c>
      <c r="V313" s="9">
        <f t="shared" si="24"/>
        <v>597.34796000000006</v>
      </c>
    </row>
    <row r="314" spans="1:22" x14ac:dyDescent="0.3">
      <c r="A314" s="9" t="s">
        <v>582</v>
      </c>
      <c r="B314" s="8">
        <f>VLOOKUP($A314,'Order date customer name'!$A$1:$C$1038,2,FALSE)</f>
        <v>41651</v>
      </c>
      <c r="C314" s="8" t="str">
        <f>VLOOKUP($A314,'Order date customer name'!$A$1:$C$1038,3,FALSE)</f>
        <v>RAMON WILLIS</v>
      </c>
      <c r="D314" s="9" t="str">
        <f>VLOOKUP($A314,'State and cust type'!$A$1:$C$1038,2,FALSE)</f>
        <v>New York</v>
      </c>
      <c r="E314" s="9" t="str">
        <f>VLOOKUP($A314,'State and cust type'!$A$1:$C$1038,3,FALSE)</f>
        <v>Consumer</v>
      </c>
      <c r="F314" s="9" t="str">
        <f>VLOOKUP($A314,'Account, order priority and cat'!$A$1:$D$1038,2,FALSE)</f>
        <v>BOBBY CHAVEZ</v>
      </c>
      <c r="G314" s="9" t="str">
        <f>VLOOKUP($A314,'Account, order priority and cat'!$A$1:$D$1038,3,FALSE)</f>
        <v>Not Specified</v>
      </c>
      <c r="H314" s="9" t="str">
        <f>VLOOKUP($A314,'Account, order priority and cat'!$A$1:$D$1038,4,FALSE)</f>
        <v>Office Supplies</v>
      </c>
      <c r="I314" s="14" t="str">
        <f>VLOOKUP($A314,'Cost and price details'!$A$1:$F$1038,Table!I$1,FALSE)</f>
        <v>Small Box</v>
      </c>
      <c r="J314" s="14" t="str">
        <f>VLOOKUP($A314,'Cost and price details'!$A$1:$F$1038,Table!J$1,FALSE)</f>
        <v>Express Air</v>
      </c>
      <c r="K314" s="14">
        <f>VLOOKUP($A314,'Cost and price details'!$A$1:$F$1038,Table!K$1,FALSE)</f>
        <v>41660</v>
      </c>
      <c r="L314" s="14">
        <f>VLOOKUP($A314,'Cost and price details'!$A$1:$F$1038,Table!L$1,FALSE)</f>
        <v>3.74</v>
      </c>
      <c r="M314" s="14">
        <f>VLOOKUP($A314,'Cost and price details'!$A$1:$F$1038,Table!M$1,FALSE)</f>
        <v>5.9400000000000013</v>
      </c>
      <c r="N314" s="16">
        <f t="shared" si="20"/>
        <v>0.5882352941176473</v>
      </c>
      <c r="O314" s="16">
        <f>LOOKUP(M314,'Tax and discount slab'!$J$4:$K$14)</f>
        <v>0.05</v>
      </c>
      <c r="P314" s="9">
        <f t="shared" si="21"/>
        <v>6.2370000000000019</v>
      </c>
      <c r="Q314" s="9">
        <f>VLOOKUP(A314,'QTY &amp; shipping cost'!$A$1:$C$1038,2,FALSE)</f>
        <v>16</v>
      </c>
      <c r="R314" s="9">
        <f t="shared" si="22"/>
        <v>99.79200000000003</v>
      </c>
      <c r="S314" s="16">
        <f>LOOKUP(M314,'Tax and discount slab'!$M$4:$N$14)</f>
        <v>0.02</v>
      </c>
      <c r="T314" s="9">
        <f t="shared" si="23"/>
        <v>1.9958400000000007</v>
      </c>
      <c r="U314" s="9">
        <f>VLOOKUP(A314,'QTY &amp; shipping cost'!$A$1:$C$1038,3,FALSE)</f>
        <v>7.83</v>
      </c>
      <c r="V314" s="9">
        <f t="shared" si="24"/>
        <v>105.62616000000003</v>
      </c>
    </row>
    <row r="315" spans="1:22" x14ac:dyDescent="0.3">
      <c r="A315" s="9" t="s">
        <v>584</v>
      </c>
      <c r="B315" s="8">
        <f>VLOOKUP($A315,'Order date customer name'!$A$1:$C$1038,2,FALSE)</f>
        <v>41651</v>
      </c>
      <c r="C315" s="8" t="str">
        <f>VLOOKUP($A315,'Order date customer name'!$A$1:$C$1038,3,FALSE)</f>
        <v>NICHOLAS TUCKER</v>
      </c>
      <c r="D315" s="9" t="str">
        <f>VLOOKUP($A315,'State and cust type'!$A$1:$C$1038,2,FALSE)</f>
        <v>New York</v>
      </c>
      <c r="E315" s="9" t="str">
        <f>VLOOKUP($A315,'State and cust type'!$A$1:$C$1038,3,FALSE)</f>
        <v>Home Office</v>
      </c>
      <c r="F315" s="9" t="str">
        <f>VLOOKUP($A315,'Account, order priority and cat'!$A$1:$D$1038,2,FALSE)</f>
        <v>BOBBY CHAVEZ</v>
      </c>
      <c r="G315" s="9" t="str">
        <f>VLOOKUP($A315,'Account, order priority and cat'!$A$1:$D$1038,3,FALSE)</f>
        <v>Not Specified</v>
      </c>
      <c r="H315" s="9" t="str">
        <f>VLOOKUP($A315,'Account, order priority and cat'!$A$1:$D$1038,4,FALSE)</f>
        <v>Office Supplies</v>
      </c>
      <c r="I315" s="14" t="str">
        <f>VLOOKUP($A315,'Cost and price details'!$A$1:$F$1038,Table!I$1,FALSE)</f>
        <v>Wrap Bag</v>
      </c>
      <c r="J315" s="14" t="str">
        <f>VLOOKUP($A315,'Cost and price details'!$A$1:$F$1038,Table!J$1,FALSE)</f>
        <v>Regular Air</v>
      </c>
      <c r="K315" s="14">
        <f>VLOOKUP($A315,'Cost and price details'!$A$1:$F$1038,Table!K$1,FALSE)</f>
        <v>41661</v>
      </c>
      <c r="L315" s="14">
        <f>VLOOKUP($A315,'Cost and price details'!$A$1:$F$1038,Table!L$1,FALSE)</f>
        <v>2.145</v>
      </c>
      <c r="M315" s="14">
        <f>VLOOKUP($A315,'Cost and price details'!$A$1:$F$1038,Table!M$1,FALSE)</f>
        <v>4.3780000000000001</v>
      </c>
      <c r="N315" s="16">
        <f t="shared" si="20"/>
        <v>1.0410256410256411</v>
      </c>
      <c r="O315" s="16">
        <f>LOOKUP(M315,'Tax and discount slab'!$J$4:$K$14)</f>
        <v>0.05</v>
      </c>
      <c r="P315" s="9">
        <f t="shared" si="21"/>
        <v>4.5969000000000007</v>
      </c>
      <c r="Q315" s="9">
        <f>VLOOKUP(A315,'QTY &amp; shipping cost'!$A$1:$C$1038,2,FALSE)</f>
        <v>43</v>
      </c>
      <c r="R315" s="9">
        <f t="shared" si="22"/>
        <v>197.66670000000002</v>
      </c>
      <c r="S315" s="16">
        <f>LOOKUP(M315,'Tax and discount slab'!$M$4:$N$14)</f>
        <v>0.02</v>
      </c>
      <c r="T315" s="9">
        <f t="shared" si="23"/>
        <v>3.9533340000000003</v>
      </c>
      <c r="U315" s="9">
        <f>VLOOKUP(A315,'QTY &amp; shipping cost'!$A$1:$C$1038,3,FALSE)</f>
        <v>0.88</v>
      </c>
      <c r="V315" s="9">
        <f t="shared" si="24"/>
        <v>194.593366</v>
      </c>
    </row>
    <row r="316" spans="1:22" x14ac:dyDescent="0.3">
      <c r="A316" s="9" t="s">
        <v>585</v>
      </c>
      <c r="B316" s="8">
        <f>VLOOKUP($A316,'Order date customer name'!$A$1:$C$1038,2,FALSE)</f>
        <v>41652</v>
      </c>
      <c r="C316" s="8" t="str">
        <f>VLOOKUP($A316,'Order date customer name'!$A$1:$C$1038,3,FALSE)</f>
        <v>GREG SALAZAR</v>
      </c>
      <c r="D316" s="9" t="str">
        <f>VLOOKUP($A316,'State and cust type'!$A$1:$C$1038,2,FALSE)</f>
        <v>New York</v>
      </c>
      <c r="E316" s="9" t="str">
        <f>VLOOKUP($A316,'State and cust type'!$A$1:$C$1038,3,FALSE)</f>
        <v>Corporate</v>
      </c>
      <c r="F316" s="9" t="str">
        <f>VLOOKUP($A316,'Account, order priority and cat'!$A$1:$D$1038,2,FALSE)</f>
        <v>GREG BLACK</v>
      </c>
      <c r="G316" s="9" t="str">
        <f>VLOOKUP($A316,'Account, order priority and cat'!$A$1:$D$1038,3,FALSE)</f>
        <v>Medium</v>
      </c>
      <c r="H316" s="9" t="str">
        <f>VLOOKUP($A316,'Account, order priority and cat'!$A$1:$D$1038,4,FALSE)</f>
        <v>Office Supplies</v>
      </c>
      <c r="I316" s="14" t="str">
        <f>VLOOKUP($A316,'Cost and price details'!$A$1:$F$1038,Table!I$1,FALSE)</f>
        <v>Small Pack</v>
      </c>
      <c r="J316" s="14" t="str">
        <f>VLOOKUP($A316,'Cost and price details'!$A$1:$F$1038,Table!J$1,FALSE)</f>
        <v>Express Air</v>
      </c>
      <c r="K316" s="14">
        <f>VLOOKUP($A316,'Cost and price details'!$A$1:$F$1038,Table!K$1,FALSE)</f>
        <v>41661</v>
      </c>
      <c r="L316" s="14">
        <f>VLOOKUP($A316,'Cost and price details'!$A$1:$F$1038,Table!L$1,FALSE)</f>
        <v>5.7090000000000005</v>
      </c>
      <c r="M316" s="14">
        <f>VLOOKUP($A316,'Cost and price details'!$A$1:$F$1038,Table!M$1,FALSE)</f>
        <v>14.278000000000002</v>
      </c>
      <c r="N316" s="16">
        <f t="shared" si="20"/>
        <v>1.5009633911368019</v>
      </c>
      <c r="O316" s="16">
        <f>LOOKUP(M316,'Tax and discount slab'!$J$4:$K$14)</f>
        <v>0.1</v>
      </c>
      <c r="P316" s="9">
        <f t="shared" si="21"/>
        <v>15.705800000000004</v>
      </c>
      <c r="Q316" s="9">
        <f>VLOOKUP(A316,'QTY &amp; shipping cost'!$A$1:$C$1038,2,FALSE)</f>
        <v>36</v>
      </c>
      <c r="R316" s="9">
        <f t="shared" si="22"/>
        <v>565.40880000000016</v>
      </c>
      <c r="S316" s="16">
        <f>LOOKUP(M316,'Tax and discount slab'!$M$4:$N$14)</f>
        <v>7.0000000000000007E-2</v>
      </c>
      <c r="T316" s="9">
        <f t="shared" si="23"/>
        <v>39.578616000000018</v>
      </c>
      <c r="U316" s="9">
        <f>VLOOKUP(A316,'QTY &amp; shipping cost'!$A$1:$C$1038,3,FALSE)</f>
        <v>3.19</v>
      </c>
      <c r="V316" s="9">
        <f t="shared" si="24"/>
        <v>529.0201840000002</v>
      </c>
    </row>
    <row r="317" spans="1:22" x14ac:dyDescent="0.3">
      <c r="A317" s="9" t="s">
        <v>586</v>
      </c>
      <c r="B317" s="8">
        <f>VLOOKUP($A317,'Order date customer name'!$A$1:$C$1038,2,FALSE)</f>
        <v>41652</v>
      </c>
      <c r="C317" s="8" t="str">
        <f>VLOOKUP($A317,'Order date customer name'!$A$1:$C$1038,3,FALSE)</f>
        <v>DERRICK SANTOS</v>
      </c>
      <c r="D317" s="9" t="str">
        <f>VLOOKUP($A317,'State and cust type'!$A$1:$C$1038,2,FALSE)</f>
        <v>New York</v>
      </c>
      <c r="E317" s="9" t="str">
        <f>VLOOKUP($A317,'State and cust type'!$A$1:$C$1038,3,FALSE)</f>
        <v>Home Office</v>
      </c>
      <c r="F317" s="9" t="str">
        <f>VLOOKUP($A317,'Account, order priority and cat'!$A$1:$D$1038,2,FALSE)</f>
        <v>BRYAN JENKINS</v>
      </c>
      <c r="G317" s="9" t="str">
        <f>VLOOKUP($A317,'Account, order priority and cat'!$A$1:$D$1038,3,FALSE)</f>
        <v>Medium</v>
      </c>
      <c r="H317" s="9" t="str">
        <f>VLOOKUP($A317,'Account, order priority and cat'!$A$1:$D$1038,4,FALSE)</f>
        <v>Technology</v>
      </c>
      <c r="I317" s="14" t="str">
        <f>VLOOKUP($A317,'Cost and price details'!$A$1:$F$1038,Table!I$1,FALSE)</f>
        <v>Jumbo Drum</v>
      </c>
      <c r="J317" s="14" t="str">
        <f>VLOOKUP($A317,'Cost and price details'!$A$1:$F$1038,Table!J$1,FALSE)</f>
        <v>Delivery Truck</v>
      </c>
      <c r="K317" s="14">
        <f>VLOOKUP($A317,'Cost and price details'!$A$1:$F$1038,Table!K$1,FALSE)</f>
        <v>41661</v>
      </c>
      <c r="L317" s="14">
        <f>VLOOKUP($A317,'Cost and price details'!$A$1:$F$1038,Table!L$1,FALSE)</f>
        <v>241.57100000000003</v>
      </c>
      <c r="M317" s="14">
        <f>VLOOKUP($A317,'Cost and price details'!$A$1:$F$1038,Table!M$1,FALSE)</f>
        <v>589.20400000000006</v>
      </c>
      <c r="N317" s="16">
        <f t="shared" si="20"/>
        <v>1.4390510450343792</v>
      </c>
      <c r="O317" s="16">
        <f>LOOKUP(M317,'Tax and discount slab'!$J$4:$K$14)</f>
        <v>0.32000000000000006</v>
      </c>
      <c r="P317" s="9">
        <f t="shared" si="21"/>
        <v>777.74928000000011</v>
      </c>
      <c r="Q317" s="9">
        <f>VLOOKUP(A317,'QTY &amp; shipping cost'!$A$1:$C$1038,2,FALSE)</f>
        <v>3</v>
      </c>
      <c r="R317" s="9">
        <f t="shared" si="22"/>
        <v>2333.2478400000005</v>
      </c>
      <c r="S317" s="16">
        <f>LOOKUP(M317,'Tax and discount slab'!$M$4:$N$14)</f>
        <v>0.47</v>
      </c>
      <c r="T317" s="9">
        <f t="shared" si="23"/>
        <v>1096.6264848000001</v>
      </c>
      <c r="U317" s="9">
        <f>VLOOKUP(A317,'QTY &amp; shipping cost'!$A$1:$C$1038,3,FALSE)</f>
        <v>14.75</v>
      </c>
      <c r="V317" s="9">
        <f t="shared" si="24"/>
        <v>1251.3713552000004</v>
      </c>
    </row>
    <row r="318" spans="1:22" x14ac:dyDescent="0.3">
      <c r="A318" s="9" t="s">
        <v>588</v>
      </c>
      <c r="B318" s="8">
        <f>VLOOKUP($A318,'Order date customer name'!$A$1:$C$1038,2,FALSE)</f>
        <v>41654</v>
      </c>
      <c r="C318" s="8" t="str">
        <f>VLOOKUP($A318,'Order date customer name'!$A$1:$C$1038,3,FALSE)</f>
        <v>HERMAN GRANT</v>
      </c>
      <c r="D318" s="9" t="str">
        <f>VLOOKUP($A318,'State and cust type'!$A$1:$C$1038,2,FALSE)</f>
        <v>New York</v>
      </c>
      <c r="E318" s="9" t="str">
        <f>VLOOKUP($A318,'State and cust type'!$A$1:$C$1038,3,FALSE)</f>
        <v>Home Office</v>
      </c>
      <c r="F318" s="9" t="str">
        <f>VLOOKUP($A318,'Account, order priority and cat'!$A$1:$D$1038,2,FALSE)</f>
        <v>GREG BLACK</v>
      </c>
      <c r="G318" s="9" t="str">
        <f>VLOOKUP($A318,'Account, order priority and cat'!$A$1:$D$1038,3,FALSE)</f>
        <v>Critical</v>
      </c>
      <c r="H318" s="9" t="str">
        <f>VLOOKUP($A318,'Account, order priority and cat'!$A$1:$D$1038,4,FALSE)</f>
        <v>Office Supplies</v>
      </c>
      <c r="I318" s="14" t="str">
        <f>VLOOKUP($A318,'Cost and price details'!$A$1:$F$1038,Table!I$1,FALSE)</f>
        <v>Small Box</v>
      </c>
      <c r="J318" s="14" t="str">
        <f>VLOOKUP($A318,'Cost and price details'!$A$1:$F$1038,Table!J$1,FALSE)</f>
        <v>Regular Air</v>
      </c>
      <c r="K318" s="14">
        <f>VLOOKUP($A318,'Cost and price details'!$A$1:$F$1038,Table!K$1,FALSE)</f>
        <v>41663</v>
      </c>
      <c r="L318" s="14">
        <f>VLOOKUP($A318,'Cost and price details'!$A$1:$F$1038,Table!L$1,FALSE)</f>
        <v>4.2240000000000002</v>
      </c>
      <c r="M318" s="14">
        <f>VLOOKUP($A318,'Cost and price details'!$A$1:$F$1038,Table!M$1,FALSE)</f>
        <v>6.9300000000000006</v>
      </c>
      <c r="N318" s="16">
        <f t="shared" si="20"/>
        <v>0.64062500000000011</v>
      </c>
      <c r="O318" s="16">
        <f>LOOKUP(M318,'Tax and discount slab'!$J$4:$K$14)</f>
        <v>0.05</v>
      </c>
      <c r="P318" s="9">
        <f t="shared" si="21"/>
        <v>7.2765000000000013</v>
      </c>
      <c r="Q318" s="9">
        <f>VLOOKUP(A318,'QTY &amp; shipping cost'!$A$1:$C$1038,2,FALSE)</f>
        <v>34</v>
      </c>
      <c r="R318" s="9">
        <f t="shared" si="22"/>
        <v>247.40100000000004</v>
      </c>
      <c r="S318" s="16">
        <f>LOOKUP(M318,'Tax and discount slab'!$M$4:$N$14)</f>
        <v>0.02</v>
      </c>
      <c r="T318" s="9">
        <f t="shared" si="23"/>
        <v>4.9480200000000005</v>
      </c>
      <c r="U318" s="9">
        <f>VLOOKUP(A318,'QTY &amp; shipping cost'!$A$1:$C$1038,3,FALSE)</f>
        <v>0.55000000000000004</v>
      </c>
      <c r="V318" s="9">
        <f t="shared" si="24"/>
        <v>243.00298000000004</v>
      </c>
    </row>
    <row r="319" spans="1:22" x14ac:dyDescent="0.3">
      <c r="A319" s="9" t="s">
        <v>589</v>
      </c>
      <c r="B319" s="8">
        <f>VLOOKUP($A319,'Order date customer name'!$A$1:$C$1038,2,FALSE)</f>
        <v>41660</v>
      </c>
      <c r="C319" s="8" t="str">
        <f>VLOOKUP($A319,'Order date customer name'!$A$1:$C$1038,3,FALSE)</f>
        <v>LEWIS STEWART</v>
      </c>
      <c r="D319" s="9" t="str">
        <f>VLOOKUP($A319,'State and cust type'!$A$1:$C$1038,2,FALSE)</f>
        <v>New York</v>
      </c>
      <c r="E319" s="9" t="str">
        <f>VLOOKUP($A319,'State and cust type'!$A$1:$C$1038,3,FALSE)</f>
        <v>Home Office</v>
      </c>
      <c r="F319" s="9" t="str">
        <f>VLOOKUP($A319,'Account, order priority and cat'!$A$1:$D$1038,2,FALSE)</f>
        <v>CLAUDE WILLIS</v>
      </c>
      <c r="G319" s="9" t="str">
        <f>VLOOKUP($A319,'Account, order priority and cat'!$A$1:$D$1038,3,FALSE)</f>
        <v>Not Specified</v>
      </c>
      <c r="H319" s="9" t="str">
        <f>VLOOKUP($A319,'Account, order priority and cat'!$A$1:$D$1038,4,FALSE)</f>
        <v>Office Supplies</v>
      </c>
      <c r="I319" s="14" t="str">
        <f>VLOOKUP($A319,'Cost and price details'!$A$1:$F$1038,Table!I$1,FALSE)</f>
        <v>Wrap Bag</v>
      </c>
      <c r="J319" s="14" t="str">
        <f>VLOOKUP($A319,'Cost and price details'!$A$1:$F$1038,Table!J$1,FALSE)</f>
        <v>Regular Air</v>
      </c>
      <c r="K319" s="14">
        <f>VLOOKUP($A319,'Cost and price details'!$A$1:$F$1038,Table!K$1,FALSE)</f>
        <v>41669</v>
      </c>
      <c r="L319" s="14">
        <f>VLOOKUP($A319,'Cost and price details'!$A$1:$F$1038,Table!L$1,FALSE)</f>
        <v>1.0230000000000001</v>
      </c>
      <c r="M319" s="14">
        <f>VLOOKUP($A319,'Cost and price details'!$A$1:$F$1038,Table!M$1,FALSE)</f>
        <v>1.6280000000000001</v>
      </c>
      <c r="N319" s="16">
        <f t="shared" si="20"/>
        <v>0.59139784946236551</v>
      </c>
      <c r="O319" s="16">
        <f>LOOKUP(M319,'Tax and discount slab'!$J$4:$K$14)</f>
        <v>0.05</v>
      </c>
      <c r="P319" s="9">
        <f t="shared" si="21"/>
        <v>1.7094000000000003</v>
      </c>
      <c r="Q319" s="9">
        <f>VLOOKUP(A319,'QTY &amp; shipping cost'!$A$1:$C$1038,2,FALSE)</f>
        <v>29</v>
      </c>
      <c r="R319" s="9">
        <f t="shared" si="22"/>
        <v>49.572600000000008</v>
      </c>
      <c r="S319" s="16">
        <f>LOOKUP(M319,'Tax and discount slab'!$M$4:$N$14)</f>
        <v>0.02</v>
      </c>
      <c r="T319" s="9">
        <f t="shared" si="23"/>
        <v>0.99145200000000022</v>
      </c>
      <c r="U319" s="9">
        <f>VLOOKUP(A319,'QTY &amp; shipping cost'!$A$1:$C$1038,3,FALSE)</f>
        <v>0.75</v>
      </c>
      <c r="V319" s="9">
        <f t="shared" si="24"/>
        <v>49.331148000000006</v>
      </c>
    </row>
    <row r="320" spans="1:22" x14ac:dyDescent="0.3">
      <c r="A320" s="9" t="s">
        <v>591</v>
      </c>
      <c r="B320" s="8">
        <f>VLOOKUP($A320,'Order date customer name'!$A$1:$C$1038,2,FALSE)</f>
        <v>41661</v>
      </c>
      <c r="C320" s="8" t="str">
        <f>VLOOKUP($A320,'Order date customer name'!$A$1:$C$1038,3,FALSE)</f>
        <v>LEO RYAN</v>
      </c>
      <c r="D320" s="9" t="str">
        <f>VLOOKUP($A320,'State and cust type'!$A$1:$C$1038,2,FALSE)</f>
        <v>New York</v>
      </c>
      <c r="E320" s="9" t="str">
        <f>VLOOKUP($A320,'State and cust type'!$A$1:$C$1038,3,FALSE)</f>
        <v>Corporate</v>
      </c>
      <c r="F320" s="9" t="str">
        <f>VLOOKUP($A320,'Account, order priority and cat'!$A$1:$D$1038,2,FALSE)</f>
        <v>GREG BLACK</v>
      </c>
      <c r="G320" s="9" t="str">
        <f>VLOOKUP($A320,'Account, order priority and cat'!$A$1:$D$1038,3,FALSE)</f>
        <v>High</v>
      </c>
      <c r="H320" s="9" t="str">
        <f>VLOOKUP($A320,'Account, order priority and cat'!$A$1:$D$1038,4,FALSE)</f>
        <v>Technology</v>
      </c>
      <c r="I320" s="14" t="str">
        <f>VLOOKUP($A320,'Cost and price details'!$A$1:$F$1038,Table!I$1,FALSE)</f>
        <v>Jumbo Drum</v>
      </c>
      <c r="J320" s="14" t="str">
        <f>VLOOKUP($A320,'Cost and price details'!$A$1:$F$1038,Table!J$1,FALSE)</f>
        <v>Delivery Truck</v>
      </c>
      <c r="K320" s="14">
        <f>VLOOKUP($A320,'Cost and price details'!$A$1:$F$1038,Table!K$1,FALSE)</f>
        <v>41670</v>
      </c>
      <c r="L320" s="14">
        <f>VLOOKUP($A320,'Cost and price details'!$A$1:$F$1038,Table!L$1,FALSE)</f>
        <v>84.469000000000008</v>
      </c>
      <c r="M320" s="14">
        <f>VLOOKUP($A320,'Cost and price details'!$A$1:$F$1038,Table!M$1,FALSE)</f>
        <v>131.989</v>
      </c>
      <c r="N320" s="16">
        <f t="shared" si="20"/>
        <v>0.562573251725485</v>
      </c>
      <c r="O320" s="16">
        <f>LOOKUP(M320,'Tax and discount slab'!$J$4:$K$14)</f>
        <v>0.32000000000000006</v>
      </c>
      <c r="P320" s="9">
        <f t="shared" si="21"/>
        <v>174.22548</v>
      </c>
      <c r="Q320" s="9">
        <f>VLOOKUP(A320,'QTY &amp; shipping cost'!$A$1:$C$1038,2,FALSE)</f>
        <v>15</v>
      </c>
      <c r="R320" s="9">
        <f t="shared" si="22"/>
        <v>2613.3822</v>
      </c>
      <c r="S320" s="16">
        <f>LOOKUP(M320,'Tax and discount slab'!$M$4:$N$14)</f>
        <v>0.47</v>
      </c>
      <c r="T320" s="9">
        <f t="shared" si="23"/>
        <v>1228.289634</v>
      </c>
      <c r="U320" s="9">
        <f>VLOOKUP(A320,'QTY &amp; shipping cost'!$A$1:$C$1038,3,FALSE)</f>
        <v>14.05</v>
      </c>
      <c r="V320" s="9">
        <f t="shared" si="24"/>
        <v>1399.142566</v>
      </c>
    </row>
    <row r="321" spans="1:22" x14ac:dyDescent="0.3">
      <c r="A321" s="9" t="s">
        <v>593</v>
      </c>
      <c r="B321" s="8">
        <f>VLOOKUP($A321,'Order date customer name'!$A$1:$C$1038,2,FALSE)</f>
        <v>41662</v>
      </c>
      <c r="C321" s="8" t="str">
        <f>VLOOKUP($A321,'Order date customer name'!$A$1:$C$1038,3,FALSE)</f>
        <v>ARNOLD YOUNG</v>
      </c>
      <c r="D321" s="9" t="str">
        <f>VLOOKUP($A321,'State and cust type'!$A$1:$C$1038,2,FALSE)</f>
        <v>New York</v>
      </c>
      <c r="E321" s="9" t="str">
        <f>VLOOKUP($A321,'State and cust type'!$A$1:$C$1038,3,FALSE)</f>
        <v>Home Office</v>
      </c>
      <c r="F321" s="9" t="str">
        <f>VLOOKUP($A321,'Account, order priority and cat'!$A$1:$D$1038,2,FALSE)</f>
        <v>GREG BLACK</v>
      </c>
      <c r="G321" s="9" t="str">
        <f>VLOOKUP($A321,'Account, order priority and cat'!$A$1:$D$1038,3,FALSE)</f>
        <v>Medium</v>
      </c>
      <c r="H321" s="9" t="str">
        <f>VLOOKUP($A321,'Account, order priority and cat'!$A$1:$D$1038,4,FALSE)</f>
        <v>Office Supplies</v>
      </c>
      <c r="I321" s="14" t="str">
        <f>VLOOKUP($A321,'Cost and price details'!$A$1:$F$1038,Table!I$1,FALSE)</f>
        <v>Wrap Bag</v>
      </c>
      <c r="J321" s="14" t="str">
        <f>VLOOKUP($A321,'Cost and price details'!$A$1:$F$1038,Table!J$1,FALSE)</f>
        <v>Regular Air</v>
      </c>
      <c r="K321" s="14">
        <f>VLOOKUP($A321,'Cost and price details'!$A$1:$F$1038,Table!K$1,FALSE)</f>
        <v>41671</v>
      </c>
      <c r="L321" s="14">
        <f>VLOOKUP($A321,'Cost and price details'!$A$1:$F$1038,Table!L$1,FALSE)</f>
        <v>1.1990000000000003</v>
      </c>
      <c r="M321" s="14">
        <f>VLOOKUP($A321,'Cost and price details'!$A$1:$F$1038,Table!M$1,FALSE)</f>
        <v>2.8600000000000003</v>
      </c>
      <c r="N321" s="16">
        <f t="shared" si="20"/>
        <v>1.3853211009174309</v>
      </c>
      <c r="O321" s="16">
        <f>LOOKUP(M321,'Tax and discount slab'!$J$4:$K$14)</f>
        <v>0.05</v>
      </c>
      <c r="P321" s="9">
        <f t="shared" si="21"/>
        <v>3.0030000000000006</v>
      </c>
      <c r="Q321" s="9">
        <f>VLOOKUP(A321,'QTY &amp; shipping cost'!$A$1:$C$1038,2,FALSE)</f>
        <v>29</v>
      </c>
      <c r="R321" s="9">
        <f t="shared" si="22"/>
        <v>87.087000000000018</v>
      </c>
      <c r="S321" s="16">
        <f>LOOKUP(M321,'Tax and discount slab'!$M$4:$N$14)</f>
        <v>0.02</v>
      </c>
      <c r="T321" s="9">
        <f t="shared" si="23"/>
        <v>1.7417400000000003</v>
      </c>
      <c r="U321" s="9">
        <f>VLOOKUP(A321,'QTY &amp; shipping cost'!$A$1:$C$1038,3,FALSE)</f>
        <v>2.4499999999999997</v>
      </c>
      <c r="V321" s="9">
        <f t="shared" si="24"/>
        <v>87.795260000000013</v>
      </c>
    </row>
    <row r="322" spans="1:22" x14ac:dyDescent="0.3">
      <c r="A322" s="9" t="s">
        <v>595</v>
      </c>
      <c r="B322" s="8">
        <f>VLOOKUP($A322,'Order date customer name'!$A$1:$C$1038,2,FALSE)</f>
        <v>41663</v>
      </c>
      <c r="C322" s="8" t="str">
        <f>VLOOKUP($A322,'Order date customer name'!$A$1:$C$1038,3,FALSE)</f>
        <v>PAUL BAKER</v>
      </c>
      <c r="D322" s="9" t="str">
        <f>VLOOKUP($A322,'State and cust type'!$A$1:$C$1038,2,FALSE)</f>
        <v>Illinois</v>
      </c>
      <c r="E322" s="9" t="str">
        <f>VLOOKUP($A322,'State and cust type'!$A$1:$C$1038,3,FALSE)</f>
        <v>Consumer</v>
      </c>
      <c r="F322" s="9" t="str">
        <f>VLOOKUP($A322,'Account, order priority and cat'!$A$1:$D$1038,2,FALSE)</f>
        <v>MANUEL BARNES</v>
      </c>
      <c r="G322" s="9" t="str">
        <f>VLOOKUP($A322,'Account, order priority and cat'!$A$1:$D$1038,3,FALSE)</f>
        <v>Low</v>
      </c>
      <c r="H322" s="9" t="str">
        <f>VLOOKUP($A322,'Account, order priority and cat'!$A$1:$D$1038,4,FALSE)</f>
        <v>Furniture</v>
      </c>
      <c r="I322" s="14" t="str">
        <f>VLOOKUP($A322,'Cost and price details'!$A$1:$F$1038,Table!I$1,FALSE)</f>
        <v>Small Pack</v>
      </c>
      <c r="J322" s="14" t="str">
        <f>VLOOKUP($A322,'Cost and price details'!$A$1:$F$1038,Table!J$1,FALSE)</f>
        <v>Regular Air</v>
      </c>
      <c r="K322" s="14">
        <f>VLOOKUP($A322,'Cost and price details'!$A$1:$F$1038,Table!K$1,FALSE)</f>
        <v>41677</v>
      </c>
      <c r="L322" s="14">
        <f>VLOOKUP($A322,'Cost and price details'!$A$1:$F$1038,Table!L$1,FALSE)</f>
        <v>6.0500000000000007</v>
      </c>
      <c r="M322" s="14">
        <f>VLOOKUP($A322,'Cost and price details'!$A$1:$F$1038,Table!M$1,FALSE)</f>
        <v>13.442000000000002</v>
      </c>
      <c r="N322" s="16">
        <f t="shared" si="20"/>
        <v>1.2218181818181819</v>
      </c>
      <c r="O322" s="16">
        <f>LOOKUP(M322,'Tax and discount slab'!$J$4:$K$14)</f>
        <v>0.1</v>
      </c>
      <c r="P322" s="9">
        <f t="shared" si="21"/>
        <v>14.786200000000003</v>
      </c>
      <c r="Q322" s="9">
        <f>VLOOKUP(A322,'QTY &amp; shipping cost'!$A$1:$C$1038,2,FALSE)</f>
        <v>21</v>
      </c>
      <c r="R322" s="9">
        <f t="shared" si="22"/>
        <v>310.51020000000005</v>
      </c>
      <c r="S322" s="16">
        <f>LOOKUP(M322,'Tax and discount slab'!$M$4:$N$14)</f>
        <v>7.0000000000000007E-2</v>
      </c>
      <c r="T322" s="9">
        <f t="shared" si="23"/>
        <v>21.735714000000005</v>
      </c>
      <c r="U322" s="9">
        <f>VLOOKUP(A322,'QTY &amp; shipping cost'!$A$1:$C$1038,3,FALSE)</f>
        <v>2.9</v>
      </c>
      <c r="V322" s="9">
        <f t="shared" si="24"/>
        <v>291.674486</v>
      </c>
    </row>
    <row r="323" spans="1:22" x14ac:dyDescent="0.3">
      <c r="A323" s="9" t="s">
        <v>597</v>
      </c>
      <c r="B323" s="8">
        <f>VLOOKUP($A323,'Order date customer name'!$A$1:$C$1038,2,FALSE)</f>
        <v>41663</v>
      </c>
      <c r="C323" s="8" t="str">
        <f>VLOOKUP($A323,'Order date customer name'!$A$1:$C$1038,3,FALSE)</f>
        <v>NEIL KNIGHT</v>
      </c>
      <c r="D323" s="9" t="str">
        <f>VLOOKUP($A323,'State and cust type'!$A$1:$C$1038,2,FALSE)</f>
        <v>New York</v>
      </c>
      <c r="E323" s="9" t="str">
        <f>VLOOKUP($A323,'State and cust type'!$A$1:$C$1038,3,FALSE)</f>
        <v>Corporate</v>
      </c>
      <c r="F323" s="9" t="str">
        <f>VLOOKUP($A323,'Account, order priority and cat'!$A$1:$D$1038,2,FALSE)</f>
        <v>GREG BLACK</v>
      </c>
      <c r="G323" s="9" t="str">
        <f>VLOOKUP($A323,'Account, order priority and cat'!$A$1:$D$1038,3,FALSE)</f>
        <v>Critical</v>
      </c>
      <c r="H323" s="9" t="str">
        <f>VLOOKUP($A323,'Account, order priority and cat'!$A$1:$D$1038,4,FALSE)</f>
        <v>Technology</v>
      </c>
      <c r="I323" s="14" t="str">
        <f>VLOOKUP($A323,'Cost and price details'!$A$1:$F$1038,Table!I$1,FALSE)</f>
        <v>Small Box</v>
      </c>
      <c r="J323" s="14" t="str">
        <f>VLOOKUP($A323,'Cost and price details'!$A$1:$F$1038,Table!J$1,FALSE)</f>
        <v>Regular Air</v>
      </c>
      <c r="K323" s="14">
        <f>VLOOKUP($A323,'Cost and price details'!$A$1:$F$1038,Table!K$1,FALSE)</f>
        <v>41671</v>
      </c>
      <c r="L323" s="14">
        <f>VLOOKUP($A323,'Cost and price details'!$A$1:$F$1038,Table!L$1,FALSE)</f>
        <v>11.077000000000002</v>
      </c>
      <c r="M323" s="14">
        <f>VLOOKUP($A323,'Cost and price details'!$A$1:$F$1038,Table!M$1,FALSE)</f>
        <v>17.578000000000003</v>
      </c>
      <c r="N323" s="16">
        <f t="shared" si="20"/>
        <v>0.58689175769612711</v>
      </c>
      <c r="O323" s="16">
        <f>LOOKUP(M323,'Tax and discount slab'!$J$4:$K$14)</f>
        <v>0.1</v>
      </c>
      <c r="P323" s="9">
        <f t="shared" si="21"/>
        <v>19.335800000000006</v>
      </c>
      <c r="Q323" s="9">
        <f>VLOOKUP(A323,'QTY &amp; shipping cost'!$A$1:$C$1038,2,FALSE)</f>
        <v>10</v>
      </c>
      <c r="R323" s="9">
        <f t="shared" si="22"/>
        <v>193.35800000000006</v>
      </c>
      <c r="S323" s="16">
        <f>LOOKUP(M323,'Tax and discount slab'!$M$4:$N$14)</f>
        <v>7.0000000000000007E-2</v>
      </c>
      <c r="T323" s="9">
        <f t="shared" si="23"/>
        <v>13.535060000000005</v>
      </c>
      <c r="U323" s="9">
        <f>VLOOKUP(A323,'QTY &amp; shipping cost'!$A$1:$C$1038,3,FALSE)</f>
        <v>4.05</v>
      </c>
      <c r="V323" s="9">
        <f t="shared" si="24"/>
        <v>183.87294000000006</v>
      </c>
    </row>
    <row r="324" spans="1:22" x14ac:dyDescent="0.3">
      <c r="A324" s="9" t="s">
        <v>599</v>
      </c>
      <c r="B324" s="8">
        <f>VLOOKUP($A324,'Order date customer name'!$A$1:$C$1038,2,FALSE)</f>
        <v>41664</v>
      </c>
      <c r="C324" s="8" t="str">
        <f>VLOOKUP($A324,'Order date customer name'!$A$1:$C$1038,3,FALSE)</f>
        <v>ROY MORALES</v>
      </c>
      <c r="D324" s="9" t="str">
        <f>VLOOKUP($A324,'State and cust type'!$A$1:$C$1038,2,FALSE)</f>
        <v>Illinois</v>
      </c>
      <c r="E324" s="9" t="str">
        <f>VLOOKUP($A324,'State and cust type'!$A$1:$C$1038,3,FALSE)</f>
        <v>Consumer</v>
      </c>
      <c r="F324" s="9" t="str">
        <f>VLOOKUP($A324,'Account, order priority and cat'!$A$1:$D$1038,2,FALSE)</f>
        <v>MANUEL BARNES</v>
      </c>
      <c r="G324" s="9" t="str">
        <f>VLOOKUP($A324,'Account, order priority and cat'!$A$1:$D$1038,3,FALSE)</f>
        <v>High</v>
      </c>
      <c r="H324" s="9" t="str">
        <f>VLOOKUP($A324,'Account, order priority and cat'!$A$1:$D$1038,4,FALSE)</f>
        <v>Office Supplies</v>
      </c>
      <c r="I324" s="14" t="str">
        <f>VLOOKUP($A324,'Cost and price details'!$A$1:$F$1038,Table!I$1,FALSE)</f>
        <v>Small Box</v>
      </c>
      <c r="J324" s="14" t="str">
        <f>VLOOKUP($A324,'Cost and price details'!$A$1:$F$1038,Table!J$1,FALSE)</f>
        <v>Regular Air</v>
      </c>
      <c r="K324" s="14">
        <f>VLOOKUP($A324,'Cost and price details'!$A$1:$F$1038,Table!K$1,FALSE)</f>
        <v>41671</v>
      </c>
      <c r="L324" s="14">
        <f>VLOOKUP($A324,'Cost and price details'!$A$1:$F$1038,Table!L$1,FALSE)</f>
        <v>5.8630000000000004</v>
      </c>
      <c r="M324" s="14">
        <f>VLOOKUP($A324,'Cost and price details'!$A$1:$F$1038,Table!M$1,FALSE)</f>
        <v>9.4600000000000009</v>
      </c>
      <c r="N324" s="16">
        <f t="shared" si="20"/>
        <v>0.61350844277673544</v>
      </c>
      <c r="O324" s="16">
        <f>LOOKUP(M324,'Tax and discount slab'!$J$4:$K$14)</f>
        <v>0.05</v>
      </c>
      <c r="P324" s="9">
        <f t="shared" si="21"/>
        <v>9.9330000000000016</v>
      </c>
      <c r="Q324" s="9">
        <f>VLOOKUP(A324,'QTY &amp; shipping cost'!$A$1:$C$1038,2,FALSE)</f>
        <v>6</v>
      </c>
      <c r="R324" s="9">
        <f t="shared" si="22"/>
        <v>59.598000000000013</v>
      </c>
      <c r="S324" s="16">
        <f>LOOKUP(M324,'Tax and discount slab'!$M$4:$N$14)</f>
        <v>0.02</v>
      </c>
      <c r="T324" s="9">
        <f t="shared" si="23"/>
        <v>1.1919600000000004</v>
      </c>
      <c r="U324" s="9">
        <f>VLOOKUP(A324,'QTY &amp; shipping cost'!$A$1:$C$1038,3,FALSE)</f>
        <v>6.24</v>
      </c>
      <c r="V324" s="9">
        <f t="shared" si="24"/>
        <v>64.646040000000013</v>
      </c>
    </row>
    <row r="325" spans="1:22" x14ac:dyDescent="0.3">
      <c r="A325" s="9" t="s">
        <v>601</v>
      </c>
      <c r="B325" s="8">
        <f>VLOOKUP($A325,'Order date customer name'!$A$1:$C$1038,2,FALSE)</f>
        <v>41666</v>
      </c>
      <c r="C325" s="8" t="str">
        <f>VLOOKUP($A325,'Order date customer name'!$A$1:$C$1038,3,FALSE)</f>
        <v>BRAD BLACK</v>
      </c>
      <c r="D325" s="9" t="str">
        <f>VLOOKUP($A325,'State and cust type'!$A$1:$C$1038,2,FALSE)</f>
        <v>New York</v>
      </c>
      <c r="E325" s="9" t="str">
        <f>VLOOKUP($A325,'State and cust type'!$A$1:$C$1038,3,FALSE)</f>
        <v>Small Business</v>
      </c>
      <c r="F325" s="9" t="str">
        <f>VLOOKUP($A325,'Account, order priority and cat'!$A$1:$D$1038,2,FALSE)</f>
        <v>VINCENT JORDAN</v>
      </c>
      <c r="G325" s="9" t="str">
        <f>VLOOKUP($A325,'Account, order priority and cat'!$A$1:$D$1038,3,FALSE)</f>
        <v>High</v>
      </c>
      <c r="H325" s="9" t="str">
        <f>VLOOKUP($A325,'Account, order priority and cat'!$A$1:$D$1038,4,FALSE)</f>
        <v>Office Supplies</v>
      </c>
      <c r="I325" s="14" t="str">
        <f>VLOOKUP($A325,'Cost and price details'!$A$1:$F$1038,Table!I$1,FALSE)</f>
        <v>Small Box</v>
      </c>
      <c r="J325" s="14" t="str">
        <f>VLOOKUP($A325,'Cost and price details'!$A$1:$F$1038,Table!J$1,FALSE)</f>
        <v>Regular Air</v>
      </c>
      <c r="K325" s="14">
        <f>VLOOKUP($A325,'Cost and price details'!$A$1:$F$1038,Table!K$1,FALSE)</f>
        <v>41676</v>
      </c>
      <c r="L325" s="14">
        <f>VLOOKUP($A325,'Cost and price details'!$A$1:$F$1038,Table!L$1,FALSE)</f>
        <v>59.719000000000001</v>
      </c>
      <c r="M325" s="14">
        <f>VLOOKUP($A325,'Cost and price details'!$A$1:$F$1038,Table!M$1,FALSE)</f>
        <v>99.528000000000006</v>
      </c>
      <c r="N325" s="16">
        <f t="shared" ref="N325:N388" si="25">(M325-L325)/L325</f>
        <v>0.66660526800515751</v>
      </c>
      <c r="O325" s="16">
        <f>LOOKUP(M325,'Tax and discount slab'!$J$4:$K$14)</f>
        <v>0.32000000000000006</v>
      </c>
      <c r="P325" s="9">
        <f t="shared" ref="P325:P388" si="26">(1+O325)*M325</f>
        <v>131.37696000000003</v>
      </c>
      <c r="Q325" s="9">
        <f>VLOOKUP(A325,'QTY &amp; shipping cost'!$A$1:$C$1038,2,FALSE)</f>
        <v>29</v>
      </c>
      <c r="R325" s="9">
        <f t="shared" ref="R325:R388" si="27">P325*Q325</f>
        <v>3809.9318400000006</v>
      </c>
      <c r="S325" s="16">
        <f>LOOKUP(M325,'Tax and discount slab'!$M$4:$N$14)</f>
        <v>0.47</v>
      </c>
      <c r="T325" s="9">
        <f t="shared" ref="T325:T388" si="28">R325*S325</f>
        <v>1790.6679648000002</v>
      </c>
      <c r="U325" s="9">
        <f>VLOOKUP(A325,'QTY &amp; shipping cost'!$A$1:$C$1038,3,FALSE)</f>
        <v>20.04</v>
      </c>
      <c r="V325" s="9">
        <f t="shared" ref="V325:V388" si="29">(R325-T325)+U325</f>
        <v>2039.3038752000004</v>
      </c>
    </row>
    <row r="326" spans="1:22" x14ac:dyDescent="0.3">
      <c r="A326" s="9" t="s">
        <v>603</v>
      </c>
      <c r="B326" s="8">
        <f>VLOOKUP($A326,'Order date customer name'!$A$1:$C$1038,2,FALSE)</f>
        <v>41667</v>
      </c>
      <c r="C326" s="8" t="str">
        <f>VLOOKUP($A326,'Order date customer name'!$A$1:$C$1038,3,FALSE)</f>
        <v>SAMUEL VARGAS</v>
      </c>
      <c r="D326" s="9" t="str">
        <f>VLOOKUP($A326,'State and cust type'!$A$1:$C$1038,2,FALSE)</f>
        <v>New York</v>
      </c>
      <c r="E326" s="9" t="str">
        <f>VLOOKUP($A326,'State and cust type'!$A$1:$C$1038,3,FALSE)</f>
        <v>Corporate</v>
      </c>
      <c r="F326" s="9" t="str">
        <f>VLOOKUP($A326,'Account, order priority and cat'!$A$1:$D$1038,2,FALSE)</f>
        <v>TONY PERRY</v>
      </c>
      <c r="G326" s="9" t="str">
        <f>VLOOKUP($A326,'Account, order priority and cat'!$A$1:$D$1038,3,FALSE)</f>
        <v>Critical</v>
      </c>
      <c r="H326" s="9" t="str">
        <f>VLOOKUP($A326,'Account, order priority and cat'!$A$1:$D$1038,4,FALSE)</f>
        <v>Office Supplies</v>
      </c>
      <c r="I326" s="14" t="str">
        <f>VLOOKUP($A326,'Cost and price details'!$A$1:$F$1038,Table!I$1,FALSE)</f>
        <v>Small Box</v>
      </c>
      <c r="J326" s="14" t="str">
        <f>VLOOKUP($A326,'Cost and price details'!$A$1:$F$1038,Table!J$1,FALSE)</f>
        <v>Regular Air</v>
      </c>
      <c r="K326" s="14">
        <f>VLOOKUP($A326,'Cost and price details'!$A$1:$F$1038,Table!K$1,FALSE)</f>
        <v>41676</v>
      </c>
      <c r="L326" s="14">
        <f>VLOOKUP($A326,'Cost and price details'!$A$1:$F$1038,Table!L$1,FALSE)</f>
        <v>15.004000000000001</v>
      </c>
      <c r="M326" s="14">
        <f>VLOOKUP($A326,'Cost and price details'!$A$1:$F$1038,Table!M$1,FALSE)</f>
        <v>23.078000000000003</v>
      </c>
      <c r="N326" s="16">
        <f t="shared" si="25"/>
        <v>0.5381231671554253</v>
      </c>
      <c r="O326" s="16">
        <f>LOOKUP(M326,'Tax and discount slab'!$J$4:$K$14)</f>
        <v>0.15000000000000002</v>
      </c>
      <c r="P326" s="9">
        <f t="shared" si="26"/>
        <v>26.5397</v>
      </c>
      <c r="Q326" s="9">
        <f>VLOOKUP(A326,'QTY &amp; shipping cost'!$A$1:$C$1038,2,FALSE)</f>
        <v>33</v>
      </c>
      <c r="R326" s="9">
        <f t="shared" si="27"/>
        <v>875.81010000000003</v>
      </c>
      <c r="S326" s="16">
        <f>LOOKUP(M326,'Tax and discount slab'!$M$4:$N$14)</f>
        <v>0.12000000000000001</v>
      </c>
      <c r="T326" s="9">
        <f t="shared" si="28"/>
        <v>105.09721200000001</v>
      </c>
      <c r="U326" s="9">
        <f>VLOOKUP(A326,'QTY &amp; shipping cost'!$A$1:$C$1038,3,FALSE)</f>
        <v>1.54</v>
      </c>
      <c r="V326" s="9">
        <f t="shared" si="29"/>
        <v>772.25288799999998</v>
      </c>
    </row>
    <row r="327" spans="1:22" x14ac:dyDescent="0.3">
      <c r="A327" s="9" t="s">
        <v>605</v>
      </c>
      <c r="B327" s="8">
        <f>VLOOKUP($A327,'Order date customer name'!$A$1:$C$1038,2,FALSE)</f>
        <v>41667</v>
      </c>
      <c r="C327" s="8" t="str">
        <f>VLOOKUP($A327,'Order date customer name'!$A$1:$C$1038,3,FALSE)</f>
        <v>HOWARD ROGERS</v>
      </c>
      <c r="D327" s="9" t="str">
        <f>VLOOKUP($A327,'State and cust type'!$A$1:$C$1038,2,FALSE)</f>
        <v>New York</v>
      </c>
      <c r="E327" s="9" t="str">
        <f>VLOOKUP($A327,'State and cust type'!$A$1:$C$1038,3,FALSE)</f>
        <v>Small Business</v>
      </c>
      <c r="F327" s="9" t="str">
        <f>VLOOKUP($A327,'Account, order priority and cat'!$A$1:$D$1038,2,FALSE)</f>
        <v>ROY COOK</v>
      </c>
      <c r="G327" s="9" t="str">
        <f>VLOOKUP($A327,'Account, order priority and cat'!$A$1:$D$1038,3,FALSE)</f>
        <v>Medium</v>
      </c>
      <c r="H327" s="9" t="str">
        <f>VLOOKUP($A327,'Account, order priority and cat'!$A$1:$D$1038,4,FALSE)</f>
        <v>Office Supplies</v>
      </c>
      <c r="I327" s="14" t="str">
        <f>VLOOKUP($A327,'Cost and price details'!$A$1:$F$1038,Table!I$1,FALSE)</f>
        <v>Wrap Bag</v>
      </c>
      <c r="J327" s="14" t="str">
        <f>VLOOKUP($A327,'Cost and price details'!$A$1:$F$1038,Table!J$1,FALSE)</f>
        <v>Regular Air</v>
      </c>
      <c r="K327" s="14">
        <f>VLOOKUP($A327,'Cost and price details'!$A$1:$F$1038,Table!K$1,FALSE)</f>
        <v>41676</v>
      </c>
      <c r="L327" s="14">
        <f>VLOOKUP($A327,'Cost and price details'!$A$1:$F$1038,Table!L$1,FALSE)</f>
        <v>3.8280000000000003</v>
      </c>
      <c r="M327" s="14">
        <f>VLOOKUP($A327,'Cost and price details'!$A$1:$F$1038,Table!M$1,FALSE)</f>
        <v>5.9729999999999999</v>
      </c>
      <c r="N327" s="16">
        <f t="shared" si="25"/>
        <v>0.56034482758620674</v>
      </c>
      <c r="O327" s="16">
        <f>LOOKUP(M327,'Tax and discount slab'!$J$4:$K$14)</f>
        <v>0.05</v>
      </c>
      <c r="P327" s="9">
        <f t="shared" si="26"/>
        <v>6.2716500000000002</v>
      </c>
      <c r="Q327" s="9">
        <f>VLOOKUP(A327,'QTY &amp; shipping cost'!$A$1:$C$1038,2,FALSE)</f>
        <v>4</v>
      </c>
      <c r="R327" s="9">
        <f t="shared" si="27"/>
        <v>25.086600000000001</v>
      </c>
      <c r="S327" s="16">
        <f>LOOKUP(M327,'Tax and discount slab'!$M$4:$N$14)</f>
        <v>0.02</v>
      </c>
      <c r="T327" s="9">
        <f t="shared" si="28"/>
        <v>0.50173200000000007</v>
      </c>
      <c r="U327" s="9">
        <f>VLOOKUP(A327,'QTY &amp; shipping cost'!$A$1:$C$1038,3,FALSE)</f>
        <v>1</v>
      </c>
      <c r="V327" s="9">
        <f t="shared" si="29"/>
        <v>25.584868</v>
      </c>
    </row>
    <row r="328" spans="1:22" x14ac:dyDescent="0.3">
      <c r="A328" s="9" t="s">
        <v>607</v>
      </c>
      <c r="B328" s="8">
        <f>VLOOKUP($A328,'Order date customer name'!$A$1:$C$1038,2,FALSE)</f>
        <v>41670</v>
      </c>
      <c r="C328" s="8" t="str">
        <f>VLOOKUP($A328,'Order date customer name'!$A$1:$C$1038,3,FALSE)</f>
        <v>CARL MURRAY</v>
      </c>
      <c r="D328" s="9" t="str">
        <f>VLOOKUP($A328,'State and cust type'!$A$1:$C$1038,2,FALSE)</f>
        <v>Illinois</v>
      </c>
      <c r="E328" s="9" t="str">
        <f>VLOOKUP($A328,'State and cust type'!$A$1:$C$1038,3,FALSE)</f>
        <v>Small Business</v>
      </c>
      <c r="F328" s="9" t="str">
        <f>VLOOKUP($A328,'Account, order priority and cat'!$A$1:$D$1038,2,FALSE)</f>
        <v>MANUEL BARNES</v>
      </c>
      <c r="G328" s="9" t="str">
        <f>VLOOKUP($A328,'Account, order priority and cat'!$A$1:$D$1038,3,FALSE)</f>
        <v>Low</v>
      </c>
      <c r="H328" s="9" t="str">
        <f>VLOOKUP($A328,'Account, order priority and cat'!$A$1:$D$1038,4,FALSE)</f>
        <v>Office Supplies</v>
      </c>
      <c r="I328" s="14" t="str">
        <f>VLOOKUP($A328,'Cost and price details'!$A$1:$F$1038,Table!I$1,FALSE)</f>
        <v>Small Box</v>
      </c>
      <c r="J328" s="14" t="str">
        <f>VLOOKUP($A328,'Cost and price details'!$A$1:$F$1038,Table!J$1,FALSE)</f>
        <v>Regular Air</v>
      </c>
      <c r="K328" s="14">
        <f>VLOOKUP($A328,'Cost and price details'!$A$1:$F$1038,Table!K$1,FALSE)</f>
        <v>41682</v>
      </c>
      <c r="L328" s="14">
        <f>VLOOKUP($A328,'Cost and price details'!$A$1:$F$1038,Table!L$1,FALSE)</f>
        <v>2.4750000000000001</v>
      </c>
      <c r="M328" s="14">
        <f>VLOOKUP($A328,'Cost and price details'!$A$1:$F$1038,Table!M$1,FALSE)</f>
        <v>4.0590000000000002</v>
      </c>
      <c r="N328" s="16">
        <f t="shared" si="25"/>
        <v>0.64</v>
      </c>
      <c r="O328" s="16">
        <f>LOOKUP(M328,'Tax and discount slab'!$J$4:$K$14)</f>
        <v>0.05</v>
      </c>
      <c r="P328" s="9">
        <f t="shared" si="26"/>
        <v>4.2619500000000006</v>
      </c>
      <c r="Q328" s="9">
        <f>VLOOKUP(A328,'QTY &amp; shipping cost'!$A$1:$C$1038,2,FALSE)</f>
        <v>22</v>
      </c>
      <c r="R328" s="9">
        <f t="shared" si="27"/>
        <v>93.762900000000016</v>
      </c>
      <c r="S328" s="16">
        <f>LOOKUP(M328,'Tax and discount slab'!$M$4:$N$14)</f>
        <v>0.02</v>
      </c>
      <c r="T328" s="9">
        <f t="shared" si="28"/>
        <v>1.8752580000000003</v>
      </c>
      <c r="U328" s="9">
        <f>VLOOKUP(A328,'QTY &amp; shipping cost'!$A$1:$C$1038,3,FALSE)</f>
        <v>2.5499999999999998</v>
      </c>
      <c r="V328" s="9">
        <f t="shared" si="29"/>
        <v>94.437642000000011</v>
      </c>
    </row>
    <row r="329" spans="1:22" x14ac:dyDescent="0.3">
      <c r="A329" s="9" t="s">
        <v>609</v>
      </c>
      <c r="B329" s="8">
        <f>VLOOKUP($A329,'Order date customer name'!$A$1:$C$1038,2,FALSE)</f>
        <v>41671</v>
      </c>
      <c r="C329" s="8" t="str">
        <f>VLOOKUP($A329,'Order date customer name'!$A$1:$C$1038,3,FALSE)</f>
        <v>TRAVIS RODRIGUEZ</v>
      </c>
      <c r="D329" s="9" t="str">
        <f>VLOOKUP($A329,'State and cust type'!$A$1:$C$1038,2,FALSE)</f>
        <v>New York</v>
      </c>
      <c r="E329" s="9" t="str">
        <f>VLOOKUP($A329,'State and cust type'!$A$1:$C$1038,3,FALSE)</f>
        <v>Small Business</v>
      </c>
      <c r="F329" s="9" t="str">
        <f>VLOOKUP($A329,'Account, order priority and cat'!$A$1:$D$1038,2,FALSE)</f>
        <v>BRYAN JENKINS</v>
      </c>
      <c r="G329" s="9" t="str">
        <f>VLOOKUP($A329,'Account, order priority and cat'!$A$1:$D$1038,3,FALSE)</f>
        <v>Critical</v>
      </c>
      <c r="H329" s="9" t="str">
        <f>VLOOKUP($A329,'Account, order priority and cat'!$A$1:$D$1038,4,FALSE)</f>
        <v>Technology</v>
      </c>
      <c r="I329" s="14" t="str">
        <f>VLOOKUP($A329,'Cost and price details'!$A$1:$F$1038,Table!I$1,FALSE)</f>
        <v>Small Box</v>
      </c>
      <c r="J329" s="14" t="str">
        <f>VLOOKUP($A329,'Cost and price details'!$A$1:$F$1038,Table!J$1,FALSE)</f>
        <v>Regular Air</v>
      </c>
      <c r="K329" s="14">
        <f>VLOOKUP($A329,'Cost and price details'!$A$1:$F$1038,Table!K$1,FALSE)</f>
        <v>41679</v>
      </c>
      <c r="L329" s="14">
        <f>VLOOKUP($A329,'Cost and price details'!$A$1:$F$1038,Table!L$1,FALSE)</f>
        <v>59.972000000000008</v>
      </c>
      <c r="M329" s="14">
        <f>VLOOKUP($A329,'Cost and price details'!$A$1:$F$1038,Table!M$1,FALSE)</f>
        <v>111.06700000000001</v>
      </c>
      <c r="N329" s="16">
        <f t="shared" si="25"/>
        <v>0.85198092443140117</v>
      </c>
      <c r="O329" s="16">
        <f>LOOKUP(M329,'Tax and discount slab'!$J$4:$K$14)</f>
        <v>0.32000000000000006</v>
      </c>
      <c r="P329" s="9">
        <f t="shared" si="26"/>
        <v>146.60844000000003</v>
      </c>
      <c r="Q329" s="9">
        <f>VLOOKUP(A329,'QTY &amp; shipping cost'!$A$1:$C$1038,2,FALSE)</f>
        <v>17</v>
      </c>
      <c r="R329" s="9">
        <f t="shared" si="27"/>
        <v>2492.3434800000005</v>
      </c>
      <c r="S329" s="16">
        <f>LOOKUP(M329,'Tax and discount slab'!$M$4:$N$14)</f>
        <v>0.47</v>
      </c>
      <c r="T329" s="9">
        <f t="shared" si="28"/>
        <v>1171.4014356000002</v>
      </c>
      <c r="U329" s="9">
        <f>VLOOKUP(A329,'QTY &amp; shipping cost'!$A$1:$C$1038,3,FALSE)</f>
        <v>7.2299999999999995</v>
      </c>
      <c r="V329" s="9">
        <f t="shared" si="29"/>
        <v>1328.1720444000002</v>
      </c>
    </row>
    <row r="330" spans="1:22" x14ac:dyDescent="0.3">
      <c r="A330" s="9" t="s">
        <v>611</v>
      </c>
      <c r="B330" s="8">
        <f>VLOOKUP($A330,'Order date customer name'!$A$1:$C$1038,2,FALSE)</f>
        <v>41673</v>
      </c>
      <c r="C330" s="8" t="str">
        <f>VLOOKUP($A330,'Order date customer name'!$A$1:$C$1038,3,FALSE)</f>
        <v>JASON NICHOLS</v>
      </c>
      <c r="D330" s="9" t="str">
        <f>VLOOKUP($A330,'State and cust type'!$A$1:$C$1038,2,FALSE)</f>
        <v>New York</v>
      </c>
      <c r="E330" s="9" t="str">
        <f>VLOOKUP($A330,'State and cust type'!$A$1:$C$1038,3,FALSE)</f>
        <v>Small Business</v>
      </c>
      <c r="F330" s="9" t="str">
        <f>VLOOKUP($A330,'Account, order priority and cat'!$A$1:$D$1038,2,FALSE)</f>
        <v>VINCENT JORDAN</v>
      </c>
      <c r="G330" s="9" t="str">
        <f>VLOOKUP($A330,'Account, order priority and cat'!$A$1:$D$1038,3,FALSE)</f>
        <v>Medium</v>
      </c>
      <c r="H330" s="9" t="str">
        <f>VLOOKUP($A330,'Account, order priority and cat'!$A$1:$D$1038,4,FALSE)</f>
        <v>Technology</v>
      </c>
      <c r="I330" s="14" t="str">
        <f>VLOOKUP($A330,'Cost and price details'!$A$1:$F$1038,Table!I$1,FALSE)</f>
        <v>Jumbo Drum</v>
      </c>
      <c r="J330" s="14" t="str">
        <f>VLOOKUP($A330,'Cost and price details'!$A$1:$F$1038,Table!J$1,FALSE)</f>
        <v>Delivery Truck</v>
      </c>
      <c r="K330" s="14">
        <f>VLOOKUP($A330,'Cost and price details'!$A$1:$F$1038,Table!K$1,FALSE)</f>
        <v>41681</v>
      </c>
      <c r="L330" s="14">
        <f>VLOOKUP($A330,'Cost and price details'!$A$1:$F$1038,Table!L$1,FALSE)</f>
        <v>306.88900000000001</v>
      </c>
      <c r="M330" s="14">
        <f>VLOOKUP($A330,'Cost and price details'!$A$1:$F$1038,Table!M$1,FALSE)</f>
        <v>494.98900000000003</v>
      </c>
      <c r="N330" s="16">
        <f t="shared" si="25"/>
        <v>0.61292519445141413</v>
      </c>
      <c r="O330" s="16">
        <f>LOOKUP(M330,'Tax and discount slab'!$J$4:$K$14)</f>
        <v>0.32000000000000006</v>
      </c>
      <c r="P330" s="9">
        <f t="shared" si="26"/>
        <v>653.38548000000003</v>
      </c>
      <c r="Q330" s="9">
        <f>VLOOKUP(A330,'QTY &amp; shipping cost'!$A$1:$C$1038,2,FALSE)</f>
        <v>41</v>
      </c>
      <c r="R330" s="9">
        <f t="shared" si="27"/>
        <v>26788.804680000001</v>
      </c>
      <c r="S330" s="16">
        <f>LOOKUP(M330,'Tax and discount slab'!$M$4:$N$14)</f>
        <v>0.47</v>
      </c>
      <c r="T330" s="9">
        <f t="shared" si="28"/>
        <v>12590.7381996</v>
      </c>
      <c r="U330" s="9">
        <f>VLOOKUP(A330,'QTY &amp; shipping cost'!$A$1:$C$1038,3,FALSE)</f>
        <v>49.05</v>
      </c>
      <c r="V330" s="9">
        <f t="shared" si="29"/>
        <v>14247.1164804</v>
      </c>
    </row>
    <row r="331" spans="1:22" x14ac:dyDescent="0.3">
      <c r="A331" s="9" t="s">
        <v>612</v>
      </c>
      <c r="B331" s="8">
        <f>VLOOKUP($A331,'Order date customer name'!$A$1:$C$1038,2,FALSE)</f>
        <v>41677</v>
      </c>
      <c r="C331" s="8" t="str">
        <f>VLOOKUP($A331,'Order date customer name'!$A$1:$C$1038,3,FALSE)</f>
        <v>JAMES MARSHALL</v>
      </c>
      <c r="D331" s="9" t="str">
        <f>VLOOKUP($A331,'State and cust type'!$A$1:$C$1038,2,FALSE)</f>
        <v>New York</v>
      </c>
      <c r="E331" s="9" t="str">
        <f>VLOOKUP($A331,'State and cust type'!$A$1:$C$1038,3,FALSE)</f>
        <v>Corporate</v>
      </c>
      <c r="F331" s="9" t="str">
        <f>VLOOKUP($A331,'Account, order priority and cat'!$A$1:$D$1038,2,FALSE)</f>
        <v>GREG BLACK</v>
      </c>
      <c r="G331" s="9" t="str">
        <f>VLOOKUP($A331,'Account, order priority and cat'!$A$1:$D$1038,3,FALSE)</f>
        <v>Low</v>
      </c>
      <c r="H331" s="9" t="str">
        <f>VLOOKUP($A331,'Account, order priority and cat'!$A$1:$D$1038,4,FALSE)</f>
        <v>Office Supplies</v>
      </c>
      <c r="I331" s="14" t="str">
        <f>VLOOKUP($A331,'Cost and price details'!$A$1:$F$1038,Table!I$1,FALSE)</f>
        <v>Small Box</v>
      </c>
      <c r="J331" s="14" t="str">
        <f>VLOOKUP($A331,'Cost and price details'!$A$1:$F$1038,Table!J$1,FALSE)</f>
        <v>Regular Air</v>
      </c>
      <c r="K331" s="14">
        <f>VLOOKUP($A331,'Cost and price details'!$A$1:$F$1038,Table!K$1,FALSE)</f>
        <v>41688</v>
      </c>
      <c r="L331" s="14">
        <f>VLOOKUP($A331,'Cost and price details'!$A$1:$F$1038,Table!L$1,FALSE)</f>
        <v>2.4859999999999998</v>
      </c>
      <c r="M331" s="14">
        <f>VLOOKUP($A331,'Cost and price details'!$A$1:$F$1038,Table!M$1,FALSE)</f>
        <v>3.9380000000000006</v>
      </c>
      <c r="N331" s="16">
        <f t="shared" si="25"/>
        <v>0.58407079646017734</v>
      </c>
      <c r="O331" s="16">
        <f>LOOKUP(M331,'Tax and discount slab'!$J$4:$K$14)</f>
        <v>0.05</v>
      </c>
      <c r="P331" s="9">
        <f t="shared" si="26"/>
        <v>4.1349000000000009</v>
      </c>
      <c r="Q331" s="9">
        <f>VLOOKUP(A331,'QTY &amp; shipping cost'!$A$1:$C$1038,2,FALSE)</f>
        <v>44</v>
      </c>
      <c r="R331" s="9">
        <f t="shared" si="27"/>
        <v>181.93560000000005</v>
      </c>
      <c r="S331" s="16">
        <f>LOOKUP(M331,'Tax and discount slab'!$M$4:$N$14)</f>
        <v>0.02</v>
      </c>
      <c r="T331" s="9">
        <f t="shared" si="28"/>
        <v>3.6387120000000013</v>
      </c>
      <c r="U331" s="9">
        <f>VLOOKUP(A331,'QTY &amp; shipping cost'!$A$1:$C$1038,3,FALSE)</f>
        <v>5.52</v>
      </c>
      <c r="V331" s="9">
        <f t="shared" si="29"/>
        <v>183.81688800000006</v>
      </c>
    </row>
    <row r="332" spans="1:22" x14ac:dyDescent="0.3">
      <c r="A332" s="9" t="s">
        <v>614</v>
      </c>
      <c r="B332" s="8">
        <f>VLOOKUP($A332,'Order date customer name'!$A$1:$C$1038,2,FALSE)</f>
        <v>41678</v>
      </c>
      <c r="C332" s="8" t="str">
        <f>VLOOKUP($A332,'Order date customer name'!$A$1:$C$1038,3,FALSE)</f>
        <v>KARL WAGNER</v>
      </c>
      <c r="D332" s="9" t="str">
        <f>VLOOKUP($A332,'State and cust type'!$A$1:$C$1038,2,FALSE)</f>
        <v>Illinois</v>
      </c>
      <c r="E332" s="9" t="str">
        <f>VLOOKUP($A332,'State and cust type'!$A$1:$C$1038,3,FALSE)</f>
        <v>Small Business</v>
      </c>
      <c r="F332" s="9" t="str">
        <f>VLOOKUP($A332,'Account, order priority and cat'!$A$1:$D$1038,2,FALSE)</f>
        <v>MANUEL BARNES</v>
      </c>
      <c r="G332" s="9" t="str">
        <f>VLOOKUP($A332,'Account, order priority and cat'!$A$1:$D$1038,3,FALSE)</f>
        <v>Critical</v>
      </c>
      <c r="H332" s="9" t="str">
        <f>VLOOKUP($A332,'Account, order priority and cat'!$A$1:$D$1038,4,FALSE)</f>
        <v>Technology</v>
      </c>
      <c r="I332" s="14" t="str">
        <f>VLOOKUP($A332,'Cost and price details'!$A$1:$F$1038,Table!I$1,FALSE)</f>
        <v>Medium Box</v>
      </c>
      <c r="J332" s="14" t="str">
        <f>VLOOKUP($A332,'Cost and price details'!$A$1:$F$1038,Table!J$1,FALSE)</f>
        <v>Regular Air</v>
      </c>
      <c r="K332" s="14">
        <f>VLOOKUP($A332,'Cost and price details'!$A$1:$F$1038,Table!K$1,FALSE)</f>
        <v>41686</v>
      </c>
      <c r="L332" s="14">
        <f>VLOOKUP($A332,'Cost and price details'!$A$1:$F$1038,Table!L$1,FALSE)</f>
        <v>9.7020000000000017</v>
      </c>
      <c r="M332" s="14">
        <f>VLOOKUP($A332,'Cost and price details'!$A$1:$F$1038,Table!M$1,FALSE)</f>
        <v>23.088999999999999</v>
      </c>
      <c r="N332" s="16">
        <f t="shared" si="25"/>
        <v>1.3798185941043077</v>
      </c>
      <c r="O332" s="16">
        <f>LOOKUP(M332,'Tax and discount slab'!$J$4:$K$14)</f>
        <v>0.15000000000000002</v>
      </c>
      <c r="P332" s="9">
        <f t="shared" si="26"/>
        <v>26.552349999999997</v>
      </c>
      <c r="Q332" s="9">
        <f>VLOOKUP(A332,'QTY &amp; shipping cost'!$A$1:$C$1038,2,FALSE)</f>
        <v>44</v>
      </c>
      <c r="R332" s="9">
        <f t="shared" si="27"/>
        <v>1168.3033999999998</v>
      </c>
      <c r="S332" s="16">
        <f>LOOKUP(M332,'Tax and discount slab'!$M$4:$N$14)</f>
        <v>0.12000000000000001</v>
      </c>
      <c r="T332" s="9">
        <f t="shared" si="28"/>
        <v>140.19640799999999</v>
      </c>
      <c r="U332" s="9">
        <f>VLOOKUP(A332,'QTY &amp; shipping cost'!$A$1:$C$1038,3,FALSE)</f>
        <v>4.8599999999999994</v>
      </c>
      <c r="V332" s="9">
        <f t="shared" si="29"/>
        <v>1032.9669919999997</v>
      </c>
    </row>
    <row r="333" spans="1:22" x14ac:dyDescent="0.3">
      <c r="A333" s="9" t="s">
        <v>616</v>
      </c>
      <c r="B333" s="8">
        <f>VLOOKUP($A333,'Order date customer name'!$A$1:$C$1038,2,FALSE)</f>
        <v>41678</v>
      </c>
      <c r="C333" s="8" t="str">
        <f>VLOOKUP($A333,'Order date customer name'!$A$1:$C$1038,3,FALSE)</f>
        <v>RICKY WILLIAMS</v>
      </c>
      <c r="D333" s="9" t="str">
        <f>VLOOKUP($A333,'State and cust type'!$A$1:$C$1038,2,FALSE)</f>
        <v>New York</v>
      </c>
      <c r="E333" s="9" t="str">
        <f>VLOOKUP($A333,'State and cust type'!$A$1:$C$1038,3,FALSE)</f>
        <v>Consumer</v>
      </c>
      <c r="F333" s="9" t="str">
        <f>VLOOKUP($A333,'Account, order priority and cat'!$A$1:$D$1038,2,FALSE)</f>
        <v>CLAUDE WILLIS</v>
      </c>
      <c r="G333" s="9" t="str">
        <f>VLOOKUP($A333,'Account, order priority and cat'!$A$1:$D$1038,3,FALSE)</f>
        <v>Low</v>
      </c>
      <c r="H333" s="9" t="str">
        <f>VLOOKUP($A333,'Account, order priority and cat'!$A$1:$D$1038,4,FALSE)</f>
        <v>Office Supplies</v>
      </c>
      <c r="I333" s="14" t="str">
        <f>VLOOKUP($A333,'Cost and price details'!$A$1:$F$1038,Table!I$1,FALSE)</f>
        <v>Small Box</v>
      </c>
      <c r="J333" s="14" t="str">
        <f>VLOOKUP($A333,'Cost and price details'!$A$1:$F$1038,Table!J$1,FALSE)</f>
        <v>Express Air</v>
      </c>
      <c r="K333" s="14">
        <f>VLOOKUP($A333,'Cost and price details'!$A$1:$F$1038,Table!K$1,FALSE)</f>
        <v>41687</v>
      </c>
      <c r="L333" s="14">
        <f>VLOOKUP($A333,'Cost and price details'!$A$1:$F$1038,Table!L$1,FALSE)</f>
        <v>57.277000000000008</v>
      </c>
      <c r="M333" s="14">
        <f>VLOOKUP($A333,'Cost and price details'!$A$1:$F$1038,Table!M$1,FALSE)</f>
        <v>92.378000000000014</v>
      </c>
      <c r="N333" s="16">
        <f t="shared" si="25"/>
        <v>0.61282888419435377</v>
      </c>
      <c r="O333" s="16">
        <f>LOOKUP(M333,'Tax and discount slab'!$J$4:$K$14)</f>
        <v>0.32000000000000006</v>
      </c>
      <c r="P333" s="9">
        <f t="shared" si="26"/>
        <v>121.93896000000002</v>
      </c>
      <c r="Q333" s="9">
        <f>VLOOKUP(A333,'QTY &amp; shipping cost'!$A$1:$C$1038,2,FALSE)</f>
        <v>11</v>
      </c>
      <c r="R333" s="9">
        <f t="shared" si="27"/>
        <v>1341.3285600000002</v>
      </c>
      <c r="S333" s="16">
        <f>LOOKUP(M333,'Tax and discount slab'!$M$4:$N$14)</f>
        <v>0.47</v>
      </c>
      <c r="T333" s="9">
        <f t="shared" si="28"/>
        <v>630.42442320000009</v>
      </c>
      <c r="U333" s="9">
        <f>VLOOKUP(A333,'QTY &amp; shipping cost'!$A$1:$C$1038,3,FALSE)</f>
        <v>5.0599999999999996</v>
      </c>
      <c r="V333" s="9">
        <f t="shared" si="29"/>
        <v>715.96413680000001</v>
      </c>
    </row>
    <row r="334" spans="1:22" x14ac:dyDescent="0.3">
      <c r="A334" s="9" t="s">
        <v>618</v>
      </c>
      <c r="B334" s="8">
        <f>VLOOKUP($A334,'Order date customer name'!$A$1:$C$1038,2,FALSE)</f>
        <v>41680</v>
      </c>
      <c r="C334" s="8" t="str">
        <f>VLOOKUP($A334,'Order date customer name'!$A$1:$C$1038,3,FALSE)</f>
        <v>PATRICK EVANS</v>
      </c>
      <c r="D334" s="9" t="str">
        <f>VLOOKUP($A334,'State and cust type'!$A$1:$C$1038,2,FALSE)</f>
        <v>New York</v>
      </c>
      <c r="E334" s="9" t="str">
        <f>VLOOKUP($A334,'State and cust type'!$A$1:$C$1038,3,FALSE)</f>
        <v>Home Office</v>
      </c>
      <c r="F334" s="9" t="str">
        <f>VLOOKUP($A334,'Account, order priority and cat'!$A$1:$D$1038,2,FALSE)</f>
        <v>VINCENT JORDAN</v>
      </c>
      <c r="G334" s="9" t="str">
        <f>VLOOKUP($A334,'Account, order priority and cat'!$A$1:$D$1038,3,FALSE)</f>
        <v>High</v>
      </c>
      <c r="H334" s="9" t="str">
        <f>VLOOKUP($A334,'Account, order priority and cat'!$A$1:$D$1038,4,FALSE)</f>
        <v>Technology</v>
      </c>
      <c r="I334" s="14" t="str">
        <f>VLOOKUP($A334,'Cost and price details'!$A$1:$F$1038,Table!I$1,FALSE)</f>
        <v>Large Box</v>
      </c>
      <c r="J334" s="14" t="str">
        <f>VLOOKUP($A334,'Cost and price details'!$A$1:$F$1038,Table!J$1,FALSE)</f>
        <v>Regular Air</v>
      </c>
      <c r="K334" s="14">
        <f>VLOOKUP($A334,'Cost and price details'!$A$1:$F$1038,Table!K$1,FALSE)</f>
        <v>41688</v>
      </c>
      <c r="L334" s="14">
        <f>VLOOKUP($A334,'Cost and price details'!$A$1:$F$1038,Table!L$1,FALSE)</f>
        <v>237.60000000000002</v>
      </c>
      <c r="M334" s="14">
        <f>VLOOKUP($A334,'Cost and price details'!$A$1:$F$1038,Table!M$1,FALSE)</f>
        <v>494.98900000000003</v>
      </c>
      <c r="N334" s="16">
        <f t="shared" si="25"/>
        <v>1.0832870370370369</v>
      </c>
      <c r="O334" s="16">
        <f>LOOKUP(M334,'Tax and discount slab'!$J$4:$K$14)</f>
        <v>0.32000000000000006</v>
      </c>
      <c r="P334" s="9">
        <f t="shared" si="26"/>
        <v>653.38548000000003</v>
      </c>
      <c r="Q334" s="9">
        <f>VLOOKUP(A334,'QTY &amp; shipping cost'!$A$1:$C$1038,2,FALSE)</f>
        <v>7</v>
      </c>
      <c r="R334" s="9">
        <f t="shared" si="27"/>
        <v>4573.6983600000003</v>
      </c>
      <c r="S334" s="16">
        <f>LOOKUP(M334,'Tax and discount slab'!$M$4:$N$14)</f>
        <v>0.47</v>
      </c>
      <c r="T334" s="9">
        <f t="shared" si="28"/>
        <v>2149.6382291999998</v>
      </c>
      <c r="U334" s="9">
        <f>VLOOKUP(A334,'QTY &amp; shipping cost'!$A$1:$C$1038,3,FALSE)</f>
        <v>24.54</v>
      </c>
      <c r="V334" s="9">
        <f t="shared" si="29"/>
        <v>2448.6001308000004</v>
      </c>
    </row>
    <row r="335" spans="1:22" x14ac:dyDescent="0.3">
      <c r="A335" s="9" t="s">
        <v>620</v>
      </c>
      <c r="B335" s="8">
        <f>VLOOKUP($A335,'Order date customer name'!$A$1:$C$1038,2,FALSE)</f>
        <v>41681</v>
      </c>
      <c r="C335" s="8" t="str">
        <f>VLOOKUP($A335,'Order date customer name'!$A$1:$C$1038,3,FALSE)</f>
        <v>DANIEL MENDOZA</v>
      </c>
      <c r="D335" s="9" t="str">
        <f>VLOOKUP($A335,'State and cust type'!$A$1:$C$1038,2,FALSE)</f>
        <v>New York</v>
      </c>
      <c r="E335" s="9" t="str">
        <f>VLOOKUP($A335,'State and cust type'!$A$1:$C$1038,3,FALSE)</f>
        <v>Consumer</v>
      </c>
      <c r="F335" s="9" t="str">
        <f>VLOOKUP($A335,'Account, order priority and cat'!$A$1:$D$1038,2,FALSE)</f>
        <v>BOBBY CHAVEZ</v>
      </c>
      <c r="G335" s="9" t="str">
        <f>VLOOKUP($A335,'Account, order priority and cat'!$A$1:$D$1038,3,FALSE)</f>
        <v>High</v>
      </c>
      <c r="H335" s="9" t="str">
        <f>VLOOKUP($A335,'Account, order priority and cat'!$A$1:$D$1038,4,FALSE)</f>
        <v>Office Supplies</v>
      </c>
      <c r="I335" s="14" t="str">
        <f>VLOOKUP($A335,'Cost and price details'!$A$1:$F$1038,Table!I$1,FALSE)</f>
        <v>Wrap Bag</v>
      </c>
      <c r="J335" s="14" t="str">
        <f>VLOOKUP($A335,'Cost and price details'!$A$1:$F$1038,Table!J$1,FALSE)</f>
        <v>Regular Air</v>
      </c>
      <c r="K335" s="14">
        <f>VLOOKUP($A335,'Cost and price details'!$A$1:$F$1038,Table!K$1,FALSE)</f>
        <v>41688</v>
      </c>
      <c r="L335" s="14">
        <f>VLOOKUP($A335,'Cost and price details'!$A$1:$F$1038,Table!L$1,FALSE)</f>
        <v>2.3760000000000003</v>
      </c>
      <c r="M335" s="14">
        <f>VLOOKUP($A335,'Cost and price details'!$A$1:$F$1038,Table!M$1,FALSE)</f>
        <v>4.2350000000000003</v>
      </c>
      <c r="N335" s="16">
        <f t="shared" si="25"/>
        <v>0.78240740740740733</v>
      </c>
      <c r="O335" s="16">
        <f>LOOKUP(M335,'Tax and discount slab'!$J$4:$K$14)</f>
        <v>0.05</v>
      </c>
      <c r="P335" s="9">
        <f t="shared" si="26"/>
        <v>4.4467500000000006</v>
      </c>
      <c r="Q335" s="9">
        <f>VLOOKUP(A335,'QTY &amp; shipping cost'!$A$1:$C$1038,2,FALSE)</f>
        <v>33</v>
      </c>
      <c r="R335" s="9">
        <f t="shared" si="27"/>
        <v>146.74275000000003</v>
      </c>
      <c r="S335" s="16">
        <f>LOOKUP(M335,'Tax and discount slab'!$M$4:$N$14)</f>
        <v>0.02</v>
      </c>
      <c r="T335" s="9">
        <f t="shared" si="28"/>
        <v>2.9348550000000007</v>
      </c>
      <c r="U335" s="9">
        <f>VLOOKUP(A335,'QTY &amp; shipping cost'!$A$1:$C$1038,3,FALSE)</f>
        <v>0.75</v>
      </c>
      <c r="V335" s="9">
        <f t="shared" si="29"/>
        <v>144.55789500000003</v>
      </c>
    </row>
    <row r="336" spans="1:22" x14ac:dyDescent="0.3">
      <c r="A336" s="9" t="s">
        <v>621</v>
      </c>
      <c r="B336" s="8">
        <f>VLOOKUP($A336,'Order date customer name'!$A$1:$C$1038,2,FALSE)</f>
        <v>41683</v>
      </c>
      <c r="C336" s="8" t="str">
        <f>VLOOKUP($A336,'Order date customer name'!$A$1:$C$1038,3,FALSE)</f>
        <v>OSCAR JONES</v>
      </c>
      <c r="D336" s="9" t="str">
        <f>VLOOKUP($A336,'State and cust type'!$A$1:$C$1038,2,FALSE)</f>
        <v>Illinois</v>
      </c>
      <c r="E336" s="9" t="str">
        <f>VLOOKUP($A336,'State and cust type'!$A$1:$C$1038,3,FALSE)</f>
        <v>Home Office</v>
      </c>
      <c r="F336" s="9" t="str">
        <f>VLOOKUP($A336,'Account, order priority and cat'!$A$1:$D$1038,2,FALSE)</f>
        <v>MANUEL BARNES</v>
      </c>
      <c r="G336" s="9" t="str">
        <f>VLOOKUP($A336,'Account, order priority and cat'!$A$1:$D$1038,3,FALSE)</f>
        <v>Medium</v>
      </c>
      <c r="H336" s="9" t="str">
        <f>VLOOKUP($A336,'Account, order priority and cat'!$A$1:$D$1038,4,FALSE)</f>
        <v>Office Supplies</v>
      </c>
      <c r="I336" s="14" t="str">
        <f>VLOOKUP($A336,'Cost and price details'!$A$1:$F$1038,Table!I$1,FALSE)</f>
        <v>Wrap Bag</v>
      </c>
      <c r="J336" s="14" t="str">
        <f>VLOOKUP($A336,'Cost and price details'!$A$1:$F$1038,Table!J$1,FALSE)</f>
        <v>Regular Air</v>
      </c>
      <c r="K336" s="14">
        <f>VLOOKUP($A336,'Cost and price details'!$A$1:$F$1038,Table!K$1,FALSE)</f>
        <v>41691</v>
      </c>
      <c r="L336" s="14">
        <f>VLOOKUP($A336,'Cost and price details'!$A$1:$F$1038,Table!L$1,FALSE)</f>
        <v>1.2649999999999999</v>
      </c>
      <c r="M336" s="14">
        <f>VLOOKUP($A336,'Cost and price details'!$A$1:$F$1038,Table!M$1,FALSE)</f>
        <v>2.9370000000000003</v>
      </c>
      <c r="N336" s="16">
        <f t="shared" si="25"/>
        <v>1.321739130434783</v>
      </c>
      <c r="O336" s="16">
        <f>LOOKUP(M336,'Tax and discount slab'!$J$4:$K$14)</f>
        <v>0.05</v>
      </c>
      <c r="P336" s="9">
        <f t="shared" si="26"/>
        <v>3.0838500000000004</v>
      </c>
      <c r="Q336" s="9">
        <f>VLOOKUP(A336,'QTY &amp; shipping cost'!$A$1:$C$1038,2,FALSE)</f>
        <v>21</v>
      </c>
      <c r="R336" s="9">
        <f t="shared" si="27"/>
        <v>64.760850000000005</v>
      </c>
      <c r="S336" s="16">
        <f>LOOKUP(M336,'Tax and discount slab'!$M$4:$N$14)</f>
        <v>0.02</v>
      </c>
      <c r="T336" s="9">
        <f t="shared" si="28"/>
        <v>1.2952170000000001</v>
      </c>
      <c r="U336" s="9">
        <f>VLOOKUP(A336,'QTY &amp; shipping cost'!$A$1:$C$1038,3,FALSE)</f>
        <v>0.91</v>
      </c>
      <c r="V336" s="9">
        <f t="shared" si="29"/>
        <v>64.375633000000008</v>
      </c>
    </row>
    <row r="337" spans="1:22" x14ac:dyDescent="0.3">
      <c r="A337" s="9" t="s">
        <v>622</v>
      </c>
      <c r="B337" s="8">
        <f>VLOOKUP($A337,'Order date customer name'!$A$1:$C$1038,2,FALSE)</f>
        <v>41683</v>
      </c>
      <c r="C337" s="8" t="str">
        <f>VLOOKUP($A337,'Order date customer name'!$A$1:$C$1038,3,FALSE)</f>
        <v>JIM RICHARDSON</v>
      </c>
      <c r="D337" s="9" t="str">
        <f>VLOOKUP($A337,'State and cust type'!$A$1:$C$1038,2,FALSE)</f>
        <v>New York</v>
      </c>
      <c r="E337" s="9" t="str">
        <f>VLOOKUP($A337,'State and cust type'!$A$1:$C$1038,3,FALSE)</f>
        <v>Corporate</v>
      </c>
      <c r="F337" s="9" t="str">
        <f>VLOOKUP($A337,'Account, order priority and cat'!$A$1:$D$1038,2,FALSE)</f>
        <v>GREG BLACK</v>
      </c>
      <c r="G337" s="9" t="str">
        <f>VLOOKUP($A337,'Account, order priority and cat'!$A$1:$D$1038,3,FALSE)</f>
        <v>Low</v>
      </c>
      <c r="H337" s="9" t="str">
        <f>VLOOKUP($A337,'Account, order priority and cat'!$A$1:$D$1038,4,FALSE)</f>
        <v>Office Supplies</v>
      </c>
      <c r="I337" s="14" t="str">
        <f>VLOOKUP($A337,'Cost and price details'!$A$1:$F$1038,Table!I$1,FALSE)</f>
        <v>Wrap Bag</v>
      </c>
      <c r="J337" s="14" t="str">
        <f>VLOOKUP($A337,'Cost and price details'!$A$1:$F$1038,Table!J$1,FALSE)</f>
        <v>Express Air</v>
      </c>
      <c r="K337" s="14">
        <f>VLOOKUP($A337,'Cost and price details'!$A$1:$F$1038,Table!K$1,FALSE)</f>
        <v>41695</v>
      </c>
      <c r="L337" s="14">
        <f>VLOOKUP($A337,'Cost and price details'!$A$1:$F$1038,Table!L$1,FALSE)</f>
        <v>1.7270000000000003</v>
      </c>
      <c r="M337" s="14">
        <f>VLOOKUP($A337,'Cost and price details'!$A$1:$F$1038,Table!M$1,FALSE)</f>
        <v>3.6080000000000001</v>
      </c>
      <c r="N337" s="16">
        <f t="shared" si="25"/>
        <v>1.0891719745222928</v>
      </c>
      <c r="O337" s="16">
        <f>LOOKUP(M337,'Tax and discount slab'!$J$4:$K$14)</f>
        <v>0.05</v>
      </c>
      <c r="P337" s="9">
        <f t="shared" si="26"/>
        <v>3.7884000000000002</v>
      </c>
      <c r="Q337" s="9">
        <f>VLOOKUP(A337,'QTY &amp; shipping cost'!$A$1:$C$1038,2,FALSE)</f>
        <v>46</v>
      </c>
      <c r="R337" s="9">
        <f t="shared" si="27"/>
        <v>174.2664</v>
      </c>
      <c r="S337" s="16">
        <f>LOOKUP(M337,'Tax and discount slab'!$M$4:$N$14)</f>
        <v>0.02</v>
      </c>
      <c r="T337" s="9">
        <f t="shared" si="28"/>
        <v>3.485328</v>
      </c>
      <c r="U337" s="9">
        <f>VLOOKUP(A337,'QTY &amp; shipping cost'!$A$1:$C$1038,3,FALSE)</f>
        <v>1.03</v>
      </c>
      <c r="V337" s="9">
        <f t="shared" si="29"/>
        <v>171.811072</v>
      </c>
    </row>
    <row r="338" spans="1:22" x14ac:dyDescent="0.3">
      <c r="A338" s="9" t="s">
        <v>624</v>
      </c>
      <c r="B338" s="8">
        <f>VLOOKUP($A338,'Order date customer name'!$A$1:$C$1038,2,FALSE)</f>
        <v>41684</v>
      </c>
      <c r="C338" s="8" t="str">
        <f>VLOOKUP($A338,'Order date customer name'!$A$1:$C$1038,3,FALSE)</f>
        <v>JAMIE HUNT</v>
      </c>
      <c r="D338" s="9" t="str">
        <f>VLOOKUP($A338,'State and cust type'!$A$1:$C$1038,2,FALSE)</f>
        <v>Illinois</v>
      </c>
      <c r="E338" s="9" t="str">
        <f>VLOOKUP($A338,'State and cust type'!$A$1:$C$1038,3,FALSE)</f>
        <v>Corporate</v>
      </c>
      <c r="F338" s="9" t="str">
        <f>VLOOKUP($A338,'Account, order priority and cat'!$A$1:$D$1038,2,FALSE)</f>
        <v>COREY MILLS</v>
      </c>
      <c r="G338" s="9" t="str">
        <f>VLOOKUP($A338,'Account, order priority and cat'!$A$1:$D$1038,3,FALSE)</f>
        <v>High</v>
      </c>
      <c r="H338" s="9" t="str">
        <f>VLOOKUP($A338,'Account, order priority and cat'!$A$1:$D$1038,4,FALSE)</f>
        <v>Technology</v>
      </c>
      <c r="I338" s="14" t="str">
        <f>VLOOKUP($A338,'Cost and price details'!$A$1:$F$1038,Table!I$1,FALSE)</f>
        <v>Medium Box</v>
      </c>
      <c r="J338" s="14" t="str">
        <f>VLOOKUP($A338,'Cost and price details'!$A$1:$F$1038,Table!J$1,FALSE)</f>
        <v>Regular Air</v>
      </c>
      <c r="K338" s="14">
        <f>VLOOKUP($A338,'Cost and price details'!$A$1:$F$1038,Table!K$1,FALSE)</f>
        <v>41693</v>
      </c>
      <c r="L338" s="14">
        <f>VLOOKUP($A338,'Cost and price details'!$A$1:$F$1038,Table!L$1,FALSE)</f>
        <v>9.7020000000000017</v>
      </c>
      <c r="M338" s="14">
        <f>VLOOKUP($A338,'Cost and price details'!$A$1:$F$1038,Table!M$1,FALSE)</f>
        <v>23.088999999999999</v>
      </c>
      <c r="N338" s="16">
        <f t="shared" si="25"/>
        <v>1.3798185941043077</v>
      </c>
      <c r="O338" s="16">
        <f>LOOKUP(M338,'Tax and discount slab'!$J$4:$K$14)</f>
        <v>0.15000000000000002</v>
      </c>
      <c r="P338" s="9">
        <f t="shared" si="26"/>
        <v>26.552349999999997</v>
      </c>
      <c r="Q338" s="9">
        <f>VLOOKUP(A338,'QTY &amp; shipping cost'!$A$1:$C$1038,2,FALSE)</f>
        <v>26</v>
      </c>
      <c r="R338" s="9">
        <f t="shared" si="27"/>
        <v>690.36109999999996</v>
      </c>
      <c r="S338" s="16">
        <f>LOOKUP(M338,'Tax and discount slab'!$M$4:$N$14)</f>
        <v>0.12000000000000001</v>
      </c>
      <c r="T338" s="9">
        <f t="shared" si="28"/>
        <v>82.843332000000004</v>
      </c>
      <c r="U338" s="9">
        <f>VLOOKUP(A338,'QTY &amp; shipping cost'!$A$1:$C$1038,3,FALSE)</f>
        <v>4.8599999999999994</v>
      </c>
      <c r="V338" s="9">
        <f t="shared" si="29"/>
        <v>612.37776799999995</v>
      </c>
    </row>
    <row r="339" spans="1:22" x14ac:dyDescent="0.3">
      <c r="A339" s="9" t="s">
        <v>626</v>
      </c>
      <c r="B339" s="8">
        <f>VLOOKUP($A339,'Order date customer name'!$A$1:$C$1038,2,FALSE)</f>
        <v>41690</v>
      </c>
      <c r="C339" s="8" t="str">
        <f>VLOOKUP($A339,'Order date customer name'!$A$1:$C$1038,3,FALSE)</f>
        <v>MARTIN WEBB</v>
      </c>
      <c r="D339" s="9" t="str">
        <f>VLOOKUP($A339,'State and cust type'!$A$1:$C$1038,2,FALSE)</f>
        <v>New York</v>
      </c>
      <c r="E339" s="9" t="str">
        <f>VLOOKUP($A339,'State and cust type'!$A$1:$C$1038,3,FALSE)</f>
        <v>Corporate</v>
      </c>
      <c r="F339" s="9" t="str">
        <f>VLOOKUP($A339,'Account, order priority and cat'!$A$1:$D$1038,2,FALSE)</f>
        <v>ROY COOK</v>
      </c>
      <c r="G339" s="9" t="str">
        <f>VLOOKUP($A339,'Account, order priority and cat'!$A$1:$D$1038,3,FALSE)</f>
        <v>Critical</v>
      </c>
      <c r="H339" s="9" t="str">
        <f>VLOOKUP($A339,'Account, order priority and cat'!$A$1:$D$1038,4,FALSE)</f>
        <v>Office Supplies</v>
      </c>
      <c r="I339" s="14" t="str">
        <f>VLOOKUP($A339,'Cost and price details'!$A$1:$F$1038,Table!I$1,FALSE)</f>
        <v>Small Pack</v>
      </c>
      <c r="J339" s="14" t="str">
        <f>VLOOKUP($A339,'Cost and price details'!$A$1:$F$1038,Table!J$1,FALSE)</f>
        <v>Regular Air</v>
      </c>
      <c r="K339" s="14">
        <f>VLOOKUP($A339,'Cost and price details'!$A$1:$F$1038,Table!K$1,FALSE)</f>
        <v>41698</v>
      </c>
      <c r="L339" s="14">
        <f>VLOOKUP($A339,'Cost and price details'!$A$1:$F$1038,Table!L$1,FALSE)</f>
        <v>4.6090000000000009</v>
      </c>
      <c r="M339" s="14">
        <f>VLOOKUP($A339,'Cost and price details'!$A$1:$F$1038,Table!M$1,FALSE)</f>
        <v>11.253000000000002</v>
      </c>
      <c r="N339" s="16">
        <f t="shared" si="25"/>
        <v>1.4415274463007159</v>
      </c>
      <c r="O339" s="16">
        <f>LOOKUP(M339,'Tax and discount slab'!$J$4:$K$14)</f>
        <v>0.1</v>
      </c>
      <c r="P339" s="9">
        <f t="shared" si="26"/>
        <v>12.378300000000003</v>
      </c>
      <c r="Q339" s="9">
        <f>VLOOKUP(A339,'QTY &amp; shipping cost'!$A$1:$C$1038,2,FALSE)</f>
        <v>11</v>
      </c>
      <c r="R339" s="9">
        <f t="shared" si="27"/>
        <v>136.16130000000004</v>
      </c>
      <c r="S339" s="16">
        <f>LOOKUP(M339,'Tax and discount slab'!$M$4:$N$14)</f>
        <v>7.0000000000000007E-2</v>
      </c>
      <c r="T339" s="9">
        <f t="shared" si="28"/>
        <v>9.5312910000000031</v>
      </c>
      <c r="U339" s="9">
        <f>VLOOKUP(A339,'QTY &amp; shipping cost'!$A$1:$C$1038,3,FALSE)</f>
        <v>4.7299999999999995</v>
      </c>
      <c r="V339" s="9">
        <f t="shared" si="29"/>
        <v>131.36000900000002</v>
      </c>
    </row>
    <row r="340" spans="1:22" x14ac:dyDescent="0.3">
      <c r="A340" s="9" t="s">
        <v>627</v>
      </c>
      <c r="B340" s="8">
        <f>VLOOKUP($A340,'Order date customer name'!$A$1:$C$1038,2,FALSE)</f>
        <v>41690</v>
      </c>
      <c r="C340" s="8" t="str">
        <f>VLOOKUP($A340,'Order date customer name'!$A$1:$C$1038,3,FALSE)</f>
        <v>MARK DANIELS</v>
      </c>
      <c r="D340" s="9" t="str">
        <f>VLOOKUP($A340,'State and cust type'!$A$1:$C$1038,2,FALSE)</f>
        <v>Illinois</v>
      </c>
      <c r="E340" s="9" t="str">
        <f>VLOOKUP($A340,'State and cust type'!$A$1:$C$1038,3,FALSE)</f>
        <v>Consumer</v>
      </c>
      <c r="F340" s="9" t="str">
        <f>VLOOKUP($A340,'Account, order priority and cat'!$A$1:$D$1038,2,FALSE)</f>
        <v>COREY MILLS</v>
      </c>
      <c r="G340" s="9" t="str">
        <f>VLOOKUP($A340,'Account, order priority and cat'!$A$1:$D$1038,3,FALSE)</f>
        <v>High</v>
      </c>
      <c r="H340" s="9" t="str">
        <f>VLOOKUP($A340,'Account, order priority and cat'!$A$1:$D$1038,4,FALSE)</f>
        <v>Office Supplies</v>
      </c>
      <c r="I340" s="14" t="str">
        <f>VLOOKUP($A340,'Cost and price details'!$A$1:$F$1038,Table!I$1,FALSE)</f>
        <v>Wrap Bag</v>
      </c>
      <c r="J340" s="14" t="str">
        <f>VLOOKUP($A340,'Cost and price details'!$A$1:$F$1038,Table!J$1,FALSE)</f>
        <v>Regular Air</v>
      </c>
      <c r="K340" s="14">
        <f>VLOOKUP($A340,'Cost and price details'!$A$1:$F$1038,Table!K$1,FALSE)</f>
        <v>41698</v>
      </c>
      <c r="L340" s="14">
        <f>VLOOKUP($A340,'Cost and price details'!$A$1:$F$1038,Table!L$1,FALSE)</f>
        <v>1.0230000000000001</v>
      </c>
      <c r="M340" s="14">
        <f>VLOOKUP($A340,'Cost and price details'!$A$1:$F$1038,Table!M$1,FALSE)</f>
        <v>1.6280000000000001</v>
      </c>
      <c r="N340" s="16">
        <f t="shared" si="25"/>
        <v>0.59139784946236551</v>
      </c>
      <c r="O340" s="16">
        <f>LOOKUP(M340,'Tax and discount slab'!$J$4:$K$14)</f>
        <v>0.05</v>
      </c>
      <c r="P340" s="9">
        <f t="shared" si="26"/>
        <v>1.7094000000000003</v>
      </c>
      <c r="Q340" s="9">
        <f>VLOOKUP(A340,'QTY &amp; shipping cost'!$A$1:$C$1038,2,FALSE)</f>
        <v>48</v>
      </c>
      <c r="R340" s="9">
        <f t="shared" si="27"/>
        <v>82.051200000000009</v>
      </c>
      <c r="S340" s="16">
        <f>LOOKUP(M340,'Tax and discount slab'!$M$4:$N$14)</f>
        <v>0.02</v>
      </c>
      <c r="T340" s="9">
        <f t="shared" si="28"/>
        <v>1.6410240000000003</v>
      </c>
      <c r="U340" s="9">
        <f>VLOOKUP(A340,'QTY &amp; shipping cost'!$A$1:$C$1038,3,FALSE)</f>
        <v>0.75</v>
      </c>
      <c r="V340" s="9">
        <f t="shared" si="29"/>
        <v>81.160176000000007</v>
      </c>
    </row>
    <row r="341" spans="1:22" x14ac:dyDescent="0.3">
      <c r="A341" s="9" t="s">
        <v>629</v>
      </c>
      <c r="B341" s="8">
        <f>VLOOKUP($A341,'Order date customer name'!$A$1:$C$1038,2,FALSE)</f>
        <v>41690</v>
      </c>
      <c r="C341" s="8" t="str">
        <f>VLOOKUP($A341,'Order date customer name'!$A$1:$C$1038,3,FALSE)</f>
        <v>DOUGLAS BRADLEY</v>
      </c>
      <c r="D341" s="9" t="str">
        <f>VLOOKUP($A341,'State and cust type'!$A$1:$C$1038,2,FALSE)</f>
        <v>New York</v>
      </c>
      <c r="E341" s="9" t="str">
        <f>VLOOKUP($A341,'State and cust type'!$A$1:$C$1038,3,FALSE)</f>
        <v>Corporate</v>
      </c>
      <c r="F341" s="9" t="str">
        <f>VLOOKUP($A341,'Account, order priority and cat'!$A$1:$D$1038,2,FALSE)</f>
        <v>VINCENT JORDAN</v>
      </c>
      <c r="G341" s="9" t="str">
        <f>VLOOKUP($A341,'Account, order priority and cat'!$A$1:$D$1038,3,FALSE)</f>
        <v>High</v>
      </c>
      <c r="H341" s="9" t="str">
        <f>VLOOKUP($A341,'Account, order priority and cat'!$A$1:$D$1038,4,FALSE)</f>
        <v>Office Supplies</v>
      </c>
      <c r="I341" s="14" t="str">
        <f>VLOOKUP($A341,'Cost and price details'!$A$1:$F$1038,Table!I$1,FALSE)</f>
        <v>Small Box</v>
      </c>
      <c r="J341" s="14" t="str">
        <f>VLOOKUP($A341,'Cost and price details'!$A$1:$F$1038,Table!J$1,FALSE)</f>
        <v>Regular Air</v>
      </c>
      <c r="K341" s="14">
        <f>VLOOKUP($A341,'Cost and price details'!$A$1:$F$1038,Table!K$1,FALSE)</f>
        <v>41698</v>
      </c>
      <c r="L341" s="14">
        <f>VLOOKUP($A341,'Cost and price details'!$A$1:$F$1038,Table!L$1,FALSE)</f>
        <v>23.716000000000001</v>
      </c>
      <c r="M341" s="14">
        <f>VLOOKUP($A341,'Cost and price details'!$A$1:$F$1038,Table!M$1,FALSE)</f>
        <v>39.533999999999999</v>
      </c>
      <c r="N341" s="16">
        <f t="shared" si="25"/>
        <v>0.66697588126159546</v>
      </c>
      <c r="O341" s="16">
        <f>LOOKUP(M341,'Tax and discount slab'!$J$4:$K$14)</f>
        <v>0.2</v>
      </c>
      <c r="P341" s="9">
        <f t="shared" si="26"/>
        <v>47.440799999999996</v>
      </c>
      <c r="Q341" s="9">
        <f>VLOOKUP(A341,'QTY &amp; shipping cost'!$A$1:$C$1038,2,FALSE)</f>
        <v>15</v>
      </c>
      <c r="R341" s="9">
        <f t="shared" si="27"/>
        <v>711.61199999999997</v>
      </c>
      <c r="S341" s="16">
        <f>LOOKUP(M341,'Tax and discount slab'!$M$4:$N$14)</f>
        <v>0.17</v>
      </c>
      <c r="T341" s="9">
        <f t="shared" si="28"/>
        <v>120.97404</v>
      </c>
      <c r="U341" s="9">
        <f>VLOOKUP(A341,'QTY &amp; shipping cost'!$A$1:$C$1038,3,FALSE)</f>
        <v>6.71</v>
      </c>
      <c r="V341" s="9">
        <f t="shared" si="29"/>
        <v>597.34796000000006</v>
      </c>
    </row>
    <row r="342" spans="1:22" x14ac:dyDescent="0.3">
      <c r="A342" s="9" t="s">
        <v>630</v>
      </c>
      <c r="B342" s="8">
        <f>VLOOKUP($A342,'Order date customer name'!$A$1:$C$1038,2,FALSE)</f>
        <v>41691</v>
      </c>
      <c r="C342" s="8" t="str">
        <f>VLOOKUP($A342,'Order date customer name'!$A$1:$C$1038,3,FALSE)</f>
        <v>GLEN WATSON</v>
      </c>
      <c r="D342" s="9" t="str">
        <f>VLOOKUP($A342,'State and cust type'!$A$1:$C$1038,2,FALSE)</f>
        <v>Illinois</v>
      </c>
      <c r="E342" s="9" t="str">
        <f>VLOOKUP($A342,'State and cust type'!$A$1:$C$1038,3,FALSE)</f>
        <v>Small Business</v>
      </c>
      <c r="F342" s="9" t="str">
        <f>VLOOKUP($A342,'Account, order priority and cat'!$A$1:$D$1038,2,FALSE)</f>
        <v>COREY MILLS</v>
      </c>
      <c r="G342" s="9" t="str">
        <f>VLOOKUP($A342,'Account, order priority and cat'!$A$1:$D$1038,3,FALSE)</f>
        <v>Medium</v>
      </c>
      <c r="H342" s="9" t="str">
        <f>VLOOKUP($A342,'Account, order priority and cat'!$A$1:$D$1038,4,FALSE)</f>
        <v>Technology</v>
      </c>
      <c r="I342" s="14" t="str">
        <f>VLOOKUP($A342,'Cost and price details'!$A$1:$F$1038,Table!I$1,FALSE)</f>
        <v>Small Box</v>
      </c>
      <c r="J342" s="14" t="str">
        <f>VLOOKUP($A342,'Cost and price details'!$A$1:$F$1038,Table!J$1,FALSE)</f>
        <v>Regular Air</v>
      </c>
      <c r="K342" s="14">
        <f>VLOOKUP($A342,'Cost and price details'!$A$1:$F$1038,Table!K$1,FALSE)</f>
        <v>41701</v>
      </c>
      <c r="L342" s="14">
        <f>VLOOKUP($A342,'Cost and price details'!$A$1:$F$1038,Table!L$1,FALSE)</f>
        <v>46.321000000000005</v>
      </c>
      <c r="M342" s="14">
        <f>VLOOKUP($A342,'Cost and price details'!$A$1:$F$1038,Table!M$1,FALSE)</f>
        <v>89.078000000000017</v>
      </c>
      <c r="N342" s="16">
        <f t="shared" si="25"/>
        <v>0.92305865590121128</v>
      </c>
      <c r="O342" s="16">
        <f>LOOKUP(M342,'Tax and discount slab'!$J$4:$K$14)</f>
        <v>0.30000000000000004</v>
      </c>
      <c r="P342" s="9">
        <f t="shared" si="26"/>
        <v>115.80140000000003</v>
      </c>
      <c r="Q342" s="9">
        <f>VLOOKUP(A342,'QTY &amp; shipping cost'!$A$1:$C$1038,2,FALSE)</f>
        <v>47</v>
      </c>
      <c r="R342" s="9">
        <f t="shared" si="27"/>
        <v>5442.6658000000016</v>
      </c>
      <c r="S342" s="16">
        <f>LOOKUP(M342,'Tax and discount slab'!$M$4:$N$14)</f>
        <v>0.42</v>
      </c>
      <c r="T342" s="9">
        <f t="shared" si="28"/>
        <v>2285.9196360000005</v>
      </c>
      <c r="U342" s="9">
        <f>VLOOKUP(A342,'QTY &amp; shipping cost'!$A$1:$C$1038,3,FALSE)</f>
        <v>7.2299999999999995</v>
      </c>
      <c r="V342" s="9">
        <f t="shared" si="29"/>
        <v>3163.9761640000011</v>
      </c>
    </row>
    <row r="343" spans="1:22" x14ac:dyDescent="0.3">
      <c r="A343" s="9" t="s">
        <v>632</v>
      </c>
      <c r="B343" s="8">
        <f>VLOOKUP($A343,'Order date customer name'!$A$1:$C$1038,2,FALSE)</f>
        <v>41692</v>
      </c>
      <c r="C343" s="8" t="str">
        <f>VLOOKUP($A343,'Order date customer name'!$A$1:$C$1038,3,FALSE)</f>
        <v>RAFAEL WASHINGTON</v>
      </c>
      <c r="D343" s="9" t="str">
        <f>VLOOKUP($A343,'State and cust type'!$A$1:$C$1038,2,FALSE)</f>
        <v>New York</v>
      </c>
      <c r="E343" s="9" t="str">
        <f>VLOOKUP($A343,'State and cust type'!$A$1:$C$1038,3,FALSE)</f>
        <v>Small Business</v>
      </c>
      <c r="F343" s="9" t="str">
        <f>VLOOKUP($A343,'Account, order priority and cat'!$A$1:$D$1038,2,FALSE)</f>
        <v>VINCENT JORDAN</v>
      </c>
      <c r="G343" s="9" t="str">
        <f>VLOOKUP($A343,'Account, order priority and cat'!$A$1:$D$1038,3,FALSE)</f>
        <v>Critical</v>
      </c>
      <c r="H343" s="9" t="str">
        <f>VLOOKUP($A343,'Account, order priority and cat'!$A$1:$D$1038,4,FALSE)</f>
        <v>Office Supplies</v>
      </c>
      <c r="I343" s="14" t="str">
        <f>VLOOKUP($A343,'Cost and price details'!$A$1:$F$1038,Table!I$1,FALSE)</f>
        <v>Small Box</v>
      </c>
      <c r="J343" s="14" t="str">
        <f>VLOOKUP($A343,'Cost and price details'!$A$1:$F$1038,Table!J$1,FALSE)</f>
        <v>Regular Air</v>
      </c>
      <c r="K343" s="14">
        <f>VLOOKUP($A343,'Cost and price details'!$A$1:$F$1038,Table!K$1,FALSE)</f>
        <v>41700</v>
      </c>
      <c r="L343" s="14">
        <f>VLOOKUP($A343,'Cost and price details'!$A$1:$F$1038,Table!L$1,FALSE)</f>
        <v>3.0140000000000007</v>
      </c>
      <c r="M343" s="14">
        <f>VLOOKUP($A343,'Cost and price details'!$A$1:$F$1038,Table!M$1,FALSE)</f>
        <v>4.9390000000000009</v>
      </c>
      <c r="N343" s="16">
        <f t="shared" si="25"/>
        <v>0.63868613138686126</v>
      </c>
      <c r="O343" s="16">
        <f>LOOKUP(M343,'Tax and discount slab'!$J$4:$K$14)</f>
        <v>0.05</v>
      </c>
      <c r="P343" s="9">
        <f t="shared" si="26"/>
        <v>5.1859500000000009</v>
      </c>
      <c r="Q343" s="9">
        <f>VLOOKUP(A343,'QTY &amp; shipping cost'!$A$1:$C$1038,2,FALSE)</f>
        <v>8</v>
      </c>
      <c r="R343" s="9">
        <f t="shared" si="27"/>
        <v>41.487600000000008</v>
      </c>
      <c r="S343" s="16">
        <f>LOOKUP(M343,'Tax and discount slab'!$M$4:$N$14)</f>
        <v>0.02</v>
      </c>
      <c r="T343" s="9">
        <f t="shared" si="28"/>
        <v>0.82975200000000016</v>
      </c>
      <c r="U343" s="9">
        <f>VLOOKUP(A343,'QTY &amp; shipping cost'!$A$1:$C$1038,3,FALSE)</f>
        <v>1.54</v>
      </c>
      <c r="V343" s="9">
        <f t="shared" si="29"/>
        <v>42.197848000000008</v>
      </c>
    </row>
    <row r="344" spans="1:22" x14ac:dyDescent="0.3">
      <c r="A344" s="9" t="s">
        <v>634</v>
      </c>
      <c r="B344" s="8">
        <f>VLOOKUP($A344,'Order date customer name'!$A$1:$C$1038,2,FALSE)</f>
        <v>41692</v>
      </c>
      <c r="C344" s="8" t="str">
        <f>VLOOKUP($A344,'Order date customer name'!$A$1:$C$1038,3,FALSE)</f>
        <v>RODNEY FLORES</v>
      </c>
      <c r="D344" s="9" t="str">
        <f>VLOOKUP($A344,'State and cust type'!$A$1:$C$1038,2,FALSE)</f>
        <v>New York</v>
      </c>
      <c r="E344" s="9" t="str">
        <f>VLOOKUP($A344,'State and cust type'!$A$1:$C$1038,3,FALSE)</f>
        <v>Small Business</v>
      </c>
      <c r="F344" s="9" t="str">
        <f>VLOOKUP($A344,'Account, order priority and cat'!$A$1:$D$1038,2,FALSE)</f>
        <v>MARC ARNOLD</v>
      </c>
      <c r="G344" s="9" t="str">
        <f>VLOOKUP($A344,'Account, order priority and cat'!$A$1:$D$1038,3,FALSE)</f>
        <v>Not Specified</v>
      </c>
      <c r="H344" s="9" t="str">
        <f>VLOOKUP($A344,'Account, order priority and cat'!$A$1:$D$1038,4,FALSE)</f>
        <v>Office Supplies</v>
      </c>
      <c r="I344" s="14" t="str">
        <f>VLOOKUP($A344,'Cost and price details'!$A$1:$F$1038,Table!I$1,FALSE)</f>
        <v>Wrap Bag</v>
      </c>
      <c r="J344" s="14" t="str">
        <f>VLOOKUP($A344,'Cost and price details'!$A$1:$F$1038,Table!J$1,FALSE)</f>
        <v>Regular Air</v>
      </c>
      <c r="K344" s="14">
        <f>VLOOKUP($A344,'Cost and price details'!$A$1:$F$1038,Table!K$1,FALSE)</f>
        <v>41701</v>
      </c>
      <c r="L344" s="14">
        <f>VLOOKUP($A344,'Cost and price details'!$A$1:$F$1038,Table!L$1,FALSE)</f>
        <v>2.7720000000000002</v>
      </c>
      <c r="M344" s="14">
        <f>VLOOKUP($A344,'Cost and price details'!$A$1:$F$1038,Table!M$1,FALSE)</f>
        <v>4.4000000000000004</v>
      </c>
      <c r="N344" s="16">
        <f t="shared" si="25"/>
        <v>0.58730158730158732</v>
      </c>
      <c r="O344" s="16">
        <f>LOOKUP(M344,'Tax and discount slab'!$J$4:$K$14)</f>
        <v>0.05</v>
      </c>
      <c r="P344" s="9">
        <f t="shared" si="26"/>
        <v>4.620000000000001</v>
      </c>
      <c r="Q344" s="9">
        <f>VLOOKUP(A344,'QTY &amp; shipping cost'!$A$1:$C$1038,2,FALSE)</f>
        <v>35</v>
      </c>
      <c r="R344" s="9">
        <f t="shared" si="27"/>
        <v>161.70000000000005</v>
      </c>
      <c r="S344" s="16">
        <f>LOOKUP(M344,'Tax and discount slab'!$M$4:$N$14)</f>
        <v>0.02</v>
      </c>
      <c r="T344" s="9">
        <f t="shared" si="28"/>
        <v>3.2340000000000009</v>
      </c>
      <c r="U344" s="9">
        <f>VLOOKUP(A344,'QTY &amp; shipping cost'!$A$1:$C$1038,3,FALSE)</f>
        <v>1.35</v>
      </c>
      <c r="V344" s="9">
        <f t="shared" si="29"/>
        <v>159.81600000000003</v>
      </c>
    </row>
    <row r="345" spans="1:22" x14ac:dyDescent="0.3">
      <c r="A345" s="9" t="s">
        <v>636</v>
      </c>
      <c r="B345" s="8">
        <f>VLOOKUP($A345,'Order date customer name'!$A$1:$C$1038,2,FALSE)</f>
        <v>41693</v>
      </c>
      <c r="C345" s="8" t="str">
        <f>VLOOKUP($A345,'Order date customer name'!$A$1:$C$1038,3,FALSE)</f>
        <v>JOHN ELLIOTT</v>
      </c>
      <c r="D345" s="9" t="str">
        <f>VLOOKUP($A345,'State and cust type'!$A$1:$C$1038,2,FALSE)</f>
        <v>Illinois</v>
      </c>
      <c r="E345" s="9" t="str">
        <f>VLOOKUP($A345,'State and cust type'!$A$1:$C$1038,3,FALSE)</f>
        <v>Small Business</v>
      </c>
      <c r="F345" s="9" t="str">
        <f>VLOOKUP($A345,'Account, order priority and cat'!$A$1:$D$1038,2,FALSE)</f>
        <v>MANUEL BARNES</v>
      </c>
      <c r="G345" s="9" t="str">
        <f>VLOOKUP($A345,'Account, order priority and cat'!$A$1:$D$1038,3,FALSE)</f>
        <v>Not Specified</v>
      </c>
      <c r="H345" s="9" t="str">
        <f>VLOOKUP($A345,'Account, order priority and cat'!$A$1:$D$1038,4,FALSE)</f>
        <v>Office Supplies</v>
      </c>
      <c r="I345" s="14" t="str">
        <f>VLOOKUP($A345,'Cost and price details'!$A$1:$F$1038,Table!I$1,FALSE)</f>
        <v>Wrap Bag</v>
      </c>
      <c r="J345" s="14" t="str">
        <f>VLOOKUP($A345,'Cost and price details'!$A$1:$F$1038,Table!J$1,FALSE)</f>
        <v>Regular Air</v>
      </c>
      <c r="K345" s="14">
        <f>VLOOKUP($A345,'Cost and price details'!$A$1:$F$1038,Table!K$1,FALSE)</f>
        <v>41701</v>
      </c>
      <c r="L345" s="14">
        <f>VLOOKUP($A345,'Cost and price details'!$A$1:$F$1038,Table!L$1,FALSE)</f>
        <v>1.7270000000000003</v>
      </c>
      <c r="M345" s="14">
        <f>VLOOKUP($A345,'Cost and price details'!$A$1:$F$1038,Table!M$1,FALSE)</f>
        <v>3.6080000000000001</v>
      </c>
      <c r="N345" s="16">
        <f t="shared" si="25"/>
        <v>1.0891719745222928</v>
      </c>
      <c r="O345" s="16">
        <f>LOOKUP(M345,'Tax and discount slab'!$J$4:$K$14)</f>
        <v>0.05</v>
      </c>
      <c r="P345" s="9">
        <f t="shared" si="26"/>
        <v>3.7884000000000002</v>
      </c>
      <c r="Q345" s="9">
        <f>VLOOKUP(A345,'QTY &amp; shipping cost'!$A$1:$C$1038,2,FALSE)</f>
        <v>28</v>
      </c>
      <c r="R345" s="9">
        <f t="shared" si="27"/>
        <v>106.07520000000001</v>
      </c>
      <c r="S345" s="16">
        <f>LOOKUP(M345,'Tax and discount slab'!$M$4:$N$14)</f>
        <v>0.02</v>
      </c>
      <c r="T345" s="9">
        <f t="shared" si="28"/>
        <v>2.1215040000000003</v>
      </c>
      <c r="U345" s="9">
        <f>VLOOKUP(A345,'QTY &amp; shipping cost'!$A$1:$C$1038,3,FALSE)</f>
        <v>1.03</v>
      </c>
      <c r="V345" s="9">
        <f t="shared" si="29"/>
        <v>104.98369600000001</v>
      </c>
    </row>
    <row r="346" spans="1:22" x14ac:dyDescent="0.3">
      <c r="A346" s="9" t="s">
        <v>638</v>
      </c>
      <c r="B346" s="8">
        <f>VLOOKUP($A346,'Order date customer name'!$A$1:$C$1038,2,FALSE)</f>
        <v>41693</v>
      </c>
      <c r="C346" s="8" t="str">
        <f>VLOOKUP($A346,'Order date customer name'!$A$1:$C$1038,3,FALSE)</f>
        <v>RANDY BENNETT</v>
      </c>
      <c r="D346" s="9" t="str">
        <f>VLOOKUP($A346,'State and cust type'!$A$1:$C$1038,2,FALSE)</f>
        <v>New York</v>
      </c>
      <c r="E346" s="9" t="str">
        <f>VLOOKUP($A346,'State and cust type'!$A$1:$C$1038,3,FALSE)</f>
        <v>Home Office</v>
      </c>
      <c r="F346" s="9" t="str">
        <f>VLOOKUP($A346,'Account, order priority and cat'!$A$1:$D$1038,2,FALSE)</f>
        <v>CLAUDE WILLIS</v>
      </c>
      <c r="G346" s="9" t="str">
        <f>VLOOKUP($A346,'Account, order priority and cat'!$A$1:$D$1038,3,FALSE)</f>
        <v>Critical</v>
      </c>
      <c r="H346" s="9" t="str">
        <f>VLOOKUP($A346,'Account, order priority and cat'!$A$1:$D$1038,4,FALSE)</f>
        <v>Office Supplies</v>
      </c>
      <c r="I346" s="14" t="str">
        <f>VLOOKUP($A346,'Cost and price details'!$A$1:$F$1038,Table!I$1,FALSE)</f>
        <v>Wrap Bag</v>
      </c>
      <c r="J346" s="14" t="str">
        <f>VLOOKUP($A346,'Cost and price details'!$A$1:$F$1038,Table!J$1,FALSE)</f>
        <v>Regular Air</v>
      </c>
      <c r="K346" s="14">
        <f>VLOOKUP($A346,'Cost and price details'!$A$1:$F$1038,Table!K$1,FALSE)</f>
        <v>41702</v>
      </c>
      <c r="L346" s="14">
        <f>VLOOKUP($A346,'Cost and price details'!$A$1:$F$1038,Table!L$1,FALSE)</f>
        <v>3.8170000000000006</v>
      </c>
      <c r="M346" s="14">
        <f>VLOOKUP($A346,'Cost and price details'!$A$1:$F$1038,Table!M$1,FALSE)</f>
        <v>7.3479999999999999</v>
      </c>
      <c r="N346" s="16">
        <f t="shared" si="25"/>
        <v>0.92507204610950977</v>
      </c>
      <c r="O346" s="16">
        <f>LOOKUP(M346,'Tax and discount slab'!$J$4:$K$14)</f>
        <v>0.05</v>
      </c>
      <c r="P346" s="9">
        <f t="shared" si="26"/>
        <v>7.7153999999999998</v>
      </c>
      <c r="Q346" s="9">
        <f>VLOOKUP(A346,'QTY &amp; shipping cost'!$A$1:$C$1038,2,FALSE)</f>
        <v>35</v>
      </c>
      <c r="R346" s="9">
        <f t="shared" si="27"/>
        <v>270.03899999999999</v>
      </c>
      <c r="S346" s="16">
        <f>LOOKUP(M346,'Tax and discount slab'!$M$4:$N$14)</f>
        <v>0.02</v>
      </c>
      <c r="T346" s="9">
        <f t="shared" si="28"/>
        <v>5.4007800000000001</v>
      </c>
      <c r="U346" s="9">
        <f>VLOOKUP(A346,'QTY &amp; shipping cost'!$A$1:$C$1038,3,FALSE)</f>
        <v>1.55</v>
      </c>
      <c r="V346" s="9">
        <f t="shared" si="29"/>
        <v>266.18822</v>
      </c>
    </row>
    <row r="347" spans="1:22" x14ac:dyDescent="0.3">
      <c r="A347" s="9" t="s">
        <v>639</v>
      </c>
      <c r="B347" s="8">
        <f>VLOOKUP($A347,'Order date customer name'!$A$1:$C$1038,2,FALSE)</f>
        <v>41696</v>
      </c>
      <c r="C347" s="8" t="str">
        <f>VLOOKUP($A347,'Order date customer name'!$A$1:$C$1038,3,FALSE)</f>
        <v>ANGEL GOMEZ</v>
      </c>
      <c r="D347" s="9" t="str">
        <f>VLOOKUP($A347,'State and cust type'!$A$1:$C$1038,2,FALSE)</f>
        <v>New York</v>
      </c>
      <c r="E347" s="9" t="str">
        <f>VLOOKUP($A347,'State and cust type'!$A$1:$C$1038,3,FALSE)</f>
        <v>Small Business</v>
      </c>
      <c r="F347" s="9" t="str">
        <f>VLOOKUP($A347,'Account, order priority and cat'!$A$1:$D$1038,2,FALSE)</f>
        <v>GREG BLACK</v>
      </c>
      <c r="G347" s="9" t="str">
        <f>VLOOKUP($A347,'Account, order priority and cat'!$A$1:$D$1038,3,FALSE)</f>
        <v>Medium</v>
      </c>
      <c r="H347" s="9" t="str">
        <f>VLOOKUP($A347,'Account, order priority and cat'!$A$1:$D$1038,4,FALSE)</f>
        <v>Office Supplies</v>
      </c>
      <c r="I347" s="14" t="str">
        <f>VLOOKUP($A347,'Cost and price details'!$A$1:$F$1038,Table!I$1,FALSE)</f>
        <v>Wrap Bag</v>
      </c>
      <c r="J347" s="14" t="str">
        <f>VLOOKUP($A347,'Cost and price details'!$A$1:$F$1038,Table!J$1,FALSE)</f>
        <v>Regular Air</v>
      </c>
      <c r="K347" s="14">
        <f>VLOOKUP($A347,'Cost and price details'!$A$1:$F$1038,Table!K$1,FALSE)</f>
        <v>41704</v>
      </c>
      <c r="L347" s="14">
        <f>VLOOKUP($A347,'Cost and price details'!$A$1:$F$1038,Table!L$1,FALSE)</f>
        <v>0.9900000000000001</v>
      </c>
      <c r="M347" s="14">
        <f>VLOOKUP($A347,'Cost and price details'!$A$1:$F$1038,Table!M$1,FALSE)</f>
        <v>2.3100000000000005</v>
      </c>
      <c r="N347" s="16">
        <f t="shared" si="25"/>
        <v>1.3333333333333335</v>
      </c>
      <c r="O347" s="16">
        <f>LOOKUP(M347,'Tax and discount slab'!$J$4:$K$14)</f>
        <v>0.05</v>
      </c>
      <c r="P347" s="9">
        <f t="shared" si="26"/>
        <v>2.4255000000000004</v>
      </c>
      <c r="Q347" s="9">
        <f>VLOOKUP(A347,'QTY &amp; shipping cost'!$A$1:$C$1038,2,FALSE)</f>
        <v>23</v>
      </c>
      <c r="R347" s="9">
        <f t="shared" si="27"/>
        <v>55.786500000000011</v>
      </c>
      <c r="S347" s="16">
        <f>LOOKUP(M347,'Tax and discount slab'!$M$4:$N$14)</f>
        <v>0.02</v>
      </c>
      <c r="T347" s="9">
        <f t="shared" si="28"/>
        <v>1.1157300000000003</v>
      </c>
      <c r="U347" s="9">
        <f>VLOOKUP(A347,'QTY &amp; shipping cost'!$A$1:$C$1038,3,FALSE)</f>
        <v>0.75</v>
      </c>
      <c r="V347" s="9">
        <f t="shared" si="29"/>
        <v>55.420770000000012</v>
      </c>
    </row>
    <row r="348" spans="1:22" x14ac:dyDescent="0.3">
      <c r="A348" s="9" t="s">
        <v>641</v>
      </c>
      <c r="B348" s="8">
        <f>VLOOKUP($A348,'Order date customer name'!$A$1:$C$1038,2,FALSE)</f>
        <v>41698</v>
      </c>
      <c r="C348" s="8" t="str">
        <f>VLOOKUP($A348,'Order date customer name'!$A$1:$C$1038,3,FALSE)</f>
        <v>JOSE DIXON</v>
      </c>
      <c r="D348" s="9" t="str">
        <f>VLOOKUP($A348,'State and cust type'!$A$1:$C$1038,2,FALSE)</f>
        <v>New York</v>
      </c>
      <c r="E348" s="9" t="str">
        <f>VLOOKUP($A348,'State and cust type'!$A$1:$C$1038,3,FALSE)</f>
        <v>Home Office</v>
      </c>
      <c r="F348" s="9" t="str">
        <f>VLOOKUP($A348,'Account, order priority and cat'!$A$1:$D$1038,2,FALSE)</f>
        <v>TONY PERRY</v>
      </c>
      <c r="G348" s="9" t="str">
        <f>VLOOKUP($A348,'Account, order priority and cat'!$A$1:$D$1038,3,FALSE)</f>
        <v>Medium</v>
      </c>
      <c r="H348" s="9" t="str">
        <f>VLOOKUP($A348,'Account, order priority and cat'!$A$1:$D$1038,4,FALSE)</f>
        <v>Office Supplies</v>
      </c>
      <c r="I348" s="14" t="str">
        <f>VLOOKUP($A348,'Cost and price details'!$A$1:$F$1038,Table!I$1,FALSE)</f>
        <v>Small Box</v>
      </c>
      <c r="J348" s="14" t="str">
        <f>VLOOKUP($A348,'Cost and price details'!$A$1:$F$1038,Table!J$1,FALSE)</f>
        <v>Regular Air</v>
      </c>
      <c r="K348" s="14">
        <f>VLOOKUP($A348,'Cost and price details'!$A$1:$F$1038,Table!K$1,FALSE)</f>
        <v>41706</v>
      </c>
      <c r="L348" s="14">
        <f>VLOOKUP($A348,'Cost and price details'!$A$1:$F$1038,Table!L$1,FALSE)</f>
        <v>20.218</v>
      </c>
      <c r="M348" s="14">
        <f>VLOOKUP($A348,'Cost and price details'!$A$1:$F$1038,Table!M$1,FALSE)</f>
        <v>32.087000000000003</v>
      </c>
      <c r="N348" s="16">
        <f t="shared" si="25"/>
        <v>0.58705114254624613</v>
      </c>
      <c r="O348" s="16">
        <f>LOOKUP(M348,'Tax and discount slab'!$J$4:$K$14)</f>
        <v>0.2</v>
      </c>
      <c r="P348" s="9">
        <f t="shared" si="26"/>
        <v>38.504400000000004</v>
      </c>
      <c r="Q348" s="9">
        <f>VLOOKUP(A348,'QTY &amp; shipping cost'!$A$1:$C$1038,2,FALSE)</f>
        <v>3</v>
      </c>
      <c r="R348" s="9">
        <f t="shared" si="27"/>
        <v>115.51320000000001</v>
      </c>
      <c r="S348" s="16">
        <f>LOOKUP(M348,'Tax and discount slab'!$M$4:$N$14)</f>
        <v>0.17</v>
      </c>
      <c r="T348" s="9">
        <f t="shared" si="28"/>
        <v>19.637244000000003</v>
      </c>
      <c r="U348" s="9">
        <f>VLOOKUP(A348,'QTY &amp; shipping cost'!$A$1:$C$1038,3,FALSE)</f>
        <v>6.3199999999999994</v>
      </c>
      <c r="V348" s="9">
        <f t="shared" si="29"/>
        <v>102.195956</v>
      </c>
    </row>
    <row r="349" spans="1:22" x14ac:dyDescent="0.3">
      <c r="A349" s="9" t="s">
        <v>642</v>
      </c>
      <c r="B349" s="8">
        <f>VLOOKUP($A349,'Order date customer name'!$A$1:$C$1038,2,FALSE)</f>
        <v>41702</v>
      </c>
      <c r="C349" s="8" t="str">
        <f>VLOOKUP($A349,'Order date customer name'!$A$1:$C$1038,3,FALSE)</f>
        <v>JOSE WOOD</v>
      </c>
      <c r="D349" s="9" t="str">
        <f>VLOOKUP($A349,'State and cust type'!$A$1:$C$1038,2,FALSE)</f>
        <v>Illinois</v>
      </c>
      <c r="E349" s="9" t="str">
        <f>VLOOKUP($A349,'State and cust type'!$A$1:$C$1038,3,FALSE)</f>
        <v>Small Business</v>
      </c>
      <c r="F349" s="9" t="str">
        <f>VLOOKUP($A349,'Account, order priority and cat'!$A$1:$D$1038,2,FALSE)</f>
        <v>MANUEL BARNES</v>
      </c>
      <c r="G349" s="9" t="str">
        <f>VLOOKUP($A349,'Account, order priority and cat'!$A$1:$D$1038,3,FALSE)</f>
        <v>Critical</v>
      </c>
      <c r="H349" s="9" t="str">
        <f>VLOOKUP($A349,'Account, order priority and cat'!$A$1:$D$1038,4,FALSE)</f>
        <v>Office Supplies</v>
      </c>
      <c r="I349" s="14" t="str">
        <f>VLOOKUP($A349,'Cost and price details'!$A$1:$F$1038,Table!I$1,FALSE)</f>
        <v>Small Box</v>
      </c>
      <c r="J349" s="14" t="str">
        <f>VLOOKUP($A349,'Cost and price details'!$A$1:$F$1038,Table!J$1,FALSE)</f>
        <v>Regular Air</v>
      </c>
      <c r="K349" s="14">
        <f>VLOOKUP($A349,'Cost and price details'!$A$1:$F$1038,Table!K$1,FALSE)</f>
        <v>41710</v>
      </c>
      <c r="L349" s="14">
        <f>VLOOKUP($A349,'Cost and price details'!$A$1:$F$1038,Table!L$1,FALSE)</f>
        <v>4.9060000000000006</v>
      </c>
      <c r="M349" s="14">
        <f>VLOOKUP($A349,'Cost and price details'!$A$1:$F$1038,Table!M$1,FALSE)</f>
        <v>11.979000000000001</v>
      </c>
      <c r="N349" s="16">
        <f t="shared" si="25"/>
        <v>1.4417040358744393</v>
      </c>
      <c r="O349" s="16">
        <f>LOOKUP(M349,'Tax and discount slab'!$J$4:$K$14)</f>
        <v>0.1</v>
      </c>
      <c r="P349" s="9">
        <f t="shared" si="26"/>
        <v>13.176900000000002</v>
      </c>
      <c r="Q349" s="9">
        <f>VLOOKUP(A349,'QTY &amp; shipping cost'!$A$1:$C$1038,2,FALSE)</f>
        <v>34</v>
      </c>
      <c r="R349" s="9">
        <f t="shared" si="27"/>
        <v>448.01460000000003</v>
      </c>
      <c r="S349" s="16">
        <f>LOOKUP(M349,'Tax and discount slab'!$M$4:$N$14)</f>
        <v>7.0000000000000007E-2</v>
      </c>
      <c r="T349" s="9">
        <f t="shared" si="28"/>
        <v>31.361022000000006</v>
      </c>
      <c r="U349" s="9">
        <f>VLOOKUP(A349,'QTY &amp; shipping cost'!$A$1:$C$1038,3,FALSE)</f>
        <v>4.55</v>
      </c>
      <c r="V349" s="9">
        <f t="shared" si="29"/>
        <v>421.20357800000005</v>
      </c>
    </row>
    <row r="350" spans="1:22" x14ac:dyDescent="0.3">
      <c r="A350" s="9" t="s">
        <v>644</v>
      </c>
      <c r="B350" s="8">
        <f>VLOOKUP($A350,'Order date customer name'!$A$1:$C$1038,2,FALSE)</f>
        <v>41706</v>
      </c>
      <c r="C350" s="8" t="str">
        <f>VLOOKUP($A350,'Order date customer name'!$A$1:$C$1038,3,FALSE)</f>
        <v>TOMMY TURNER</v>
      </c>
      <c r="D350" s="9" t="str">
        <f>VLOOKUP($A350,'State and cust type'!$A$1:$C$1038,2,FALSE)</f>
        <v>New York</v>
      </c>
      <c r="E350" s="9" t="str">
        <f>VLOOKUP($A350,'State and cust type'!$A$1:$C$1038,3,FALSE)</f>
        <v>Corporate</v>
      </c>
      <c r="F350" s="9" t="str">
        <f>VLOOKUP($A350,'Account, order priority and cat'!$A$1:$D$1038,2,FALSE)</f>
        <v>TONY PERRY</v>
      </c>
      <c r="G350" s="9" t="str">
        <f>VLOOKUP($A350,'Account, order priority and cat'!$A$1:$D$1038,3,FALSE)</f>
        <v>Not Specified</v>
      </c>
      <c r="H350" s="9" t="str">
        <f>VLOOKUP($A350,'Account, order priority and cat'!$A$1:$D$1038,4,FALSE)</f>
        <v>Office Supplies</v>
      </c>
      <c r="I350" s="14" t="str">
        <f>VLOOKUP($A350,'Cost and price details'!$A$1:$F$1038,Table!I$1,FALSE)</f>
        <v>Small Box</v>
      </c>
      <c r="J350" s="14" t="str">
        <f>VLOOKUP($A350,'Cost and price details'!$A$1:$F$1038,Table!J$1,FALSE)</f>
        <v>Regular Air</v>
      </c>
      <c r="K350" s="14">
        <f>VLOOKUP($A350,'Cost and price details'!$A$1:$F$1038,Table!K$1,FALSE)</f>
        <v>41714</v>
      </c>
      <c r="L350" s="14">
        <f>VLOOKUP($A350,'Cost and price details'!$A$1:$F$1038,Table!L$1,FALSE)</f>
        <v>2.1339999999999999</v>
      </c>
      <c r="M350" s="14">
        <f>VLOOKUP($A350,'Cost and price details'!$A$1:$F$1038,Table!M$1,FALSE)</f>
        <v>3.3880000000000003</v>
      </c>
      <c r="N350" s="16">
        <f t="shared" si="25"/>
        <v>0.58762886597938169</v>
      </c>
      <c r="O350" s="16">
        <f>LOOKUP(M350,'Tax and discount slab'!$J$4:$K$14)</f>
        <v>0.05</v>
      </c>
      <c r="P350" s="9">
        <f t="shared" si="26"/>
        <v>3.5574000000000003</v>
      </c>
      <c r="Q350" s="9">
        <f>VLOOKUP(A350,'QTY &amp; shipping cost'!$A$1:$C$1038,2,FALSE)</f>
        <v>3</v>
      </c>
      <c r="R350" s="9">
        <f t="shared" si="27"/>
        <v>10.6722</v>
      </c>
      <c r="S350" s="16">
        <f>LOOKUP(M350,'Tax and discount slab'!$M$4:$N$14)</f>
        <v>0.02</v>
      </c>
      <c r="T350" s="9">
        <f t="shared" si="28"/>
        <v>0.21344399999999999</v>
      </c>
      <c r="U350" s="9">
        <f>VLOOKUP(A350,'QTY &amp; shipping cost'!$A$1:$C$1038,3,FALSE)</f>
        <v>1.04</v>
      </c>
      <c r="V350" s="9">
        <f t="shared" si="29"/>
        <v>11.498756</v>
      </c>
    </row>
    <row r="351" spans="1:22" x14ac:dyDescent="0.3">
      <c r="A351" s="9" t="s">
        <v>646</v>
      </c>
      <c r="B351" s="8">
        <f>VLOOKUP($A351,'Order date customer name'!$A$1:$C$1038,2,FALSE)</f>
        <v>41707</v>
      </c>
      <c r="C351" s="8" t="str">
        <f>VLOOKUP($A351,'Order date customer name'!$A$1:$C$1038,3,FALSE)</f>
        <v>WALTER COLLINS</v>
      </c>
      <c r="D351" s="9" t="str">
        <f>VLOOKUP($A351,'State and cust type'!$A$1:$C$1038,2,FALSE)</f>
        <v>New York</v>
      </c>
      <c r="E351" s="9" t="str">
        <f>VLOOKUP($A351,'State and cust type'!$A$1:$C$1038,3,FALSE)</f>
        <v>Corporate</v>
      </c>
      <c r="F351" s="9" t="str">
        <f>VLOOKUP($A351,'Account, order priority and cat'!$A$1:$D$1038,2,FALSE)</f>
        <v>BRYAN JENKINS</v>
      </c>
      <c r="G351" s="9" t="str">
        <f>VLOOKUP($A351,'Account, order priority and cat'!$A$1:$D$1038,3,FALSE)</f>
        <v>Medium</v>
      </c>
      <c r="H351" s="9" t="str">
        <f>VLOOKUP($A351,'Account, order priority and cat'!$A$1:$D$1038,4,FALSE)</f>
        <v>Office Supplies</v>
      </c>
      <c r="I351" s="14" t="str">
        <f>VLOOKUP($A351,'Cost and price details'!$A$1:$F$1038,Table!I$1,FALSE)</f>
        <v>Small Box</v>
      </c>
      <c r="J351" s="14" t="str">
        <f>VLOOKUP($A351,'Cost and price details'!$A$1:$F$1038,Table!J$1,FALSE)</f>
        <v>Regular Air</v>
      </c>
      <c r="K351" s="14">
        <f>VLOOKUP($A351,'Cost and price details'!$A$1:$F$1038,Table!K$1,FALSE)</f>
        <v>41715</v>
      </c>
      <c r="L351" s="14">
        <f>VLOOKUP($A351,'Cost and price details'!$A$1:$F$1038,Table!L$1,FALSE)</f>
        <v>57.244000000000007</v>
      </c>
      <c r="M351" s="14">
        <f>VLOOKUP($A351,'Cost and price details'!$A$1:$F$1038,Table!M$1,FALSE)</f>
        <v>92.323000000000022</v>
      </c>
      <c r="N351" s="16">
        <f t="shared" si="25"/>
        <v>0.61279784780937763</v>
      </c>
      <c r="O351" s="16">
        <f>LOOKUP(M351,'Tax and discount slab'!$J$4:$K$14)</f>
        <v>0.32000000000000006</v>
      </c>
      <c r="P351" s="9">
        <f t="shared" si="26"/>
        <v>121.86636000000003</v>
      </c>
      <c r="Q351" s="9">
        <f>VLOOKUP(A351,'QTY &amp; shipping cost'!$A$1:$C$1038,2,FALSE)</f>
        <v>52</v>
      </c>
      <c r="R351" s="9">
        <f t="shared" si="27"/>
        <v>6337.0507200000011</v>
      </c>
      <c r="S351" s="16">
        <f>LOOKUP(M351,'Tax and discount slab'!$M$4:$N$14)</f>
        <v>0.47</v>
      </c>
      <c r="T351" s="9">
        <f t="shared" si="28"/>
        <v>2978.4138384000003</v>
      </c>
      <c r="U351" s="9">
        <f>VLOOKUP(A351,'QTY &amp; shipping cost'!$A$1:$C$1038,3,FALSE)</f>
        <v>20.04</v>
      </c>
      <c r="V351" s="9">
        <f t="shared" si="29"/>
        <v>3378.6768816000008</v>
      </c>
    </row>
    <row r="352" spans="1:22" x14ac:dyDescent="0.3">
      <c r="A352" s="9" t="s">
        <v>647</v>
      </c>
      <c r="B352" s="8">
        <f>VLOOKUP($A352,'Order date customer name'!$A$1:$C$1038,2,FALSE)</f>
        <v>41708</v>
      </c>
      <c r="C352" s="8" t="str">
        <f>VLOOKUP($A352,'Order date customer name'!$A$1:$C$1038,3,FALSE)</f>
        <v>VICTOR CARPENTER</v>
      </c>
      <c r="D352" s="9" t="str">
        <f>VLOOKUP($A352,'State and cust type'!$A$1:$C$1038,2,FALSE)</f>
        <v>New York</v>
      </c>
      <c r="E352" s="9" t="str">
        <f>VLOOKUP($A352,'State and cust type'!$A$1:$C$1038,3,FALSE)</f>
        <v>Home Office</v>
      </c>
      <c r="F352" s="9" t="str">
        <f>VLOOKUP($A352,'Account, order priority and cat'!$A$1:$D$1038,2,FALSE)</f>
        <v>VINCENT JORDAN</v>
      </c>
      <c r="G352" s="9" t="str">
        <f>VLOOKUP($A352,'Account, order priority and cat'!$A$1:$D$1038,3,FALSE)</f>
        <v>High</v>
      </c>
      <c r="H352" s="9" t="str">
        <f>VLOOKUP($A352,'Account, order priority and cat'!$A$1:$D$1038,4,FALSE)</f>
        <v>Technology</v>
      </c>
      <c r="I352" s="14" t="str">
        <f>VLOOKUP($A352,'Cost and price details'!$A$1:$F$1038,Table!I$1,FALSE)</f>
        <v>Small Box</v>
      </c>
      <c r="J352" s="14" t="str">
        <f>VLOOKUP($A352,'Cost and price details'!$A$1:$F$1038,Table!J$1,FALSE)</f>
        <v>Express Air</v>
      </c>
      <c r="K352" s="14">
        <f>VLOOKUP($A352,'Cost and price details'!$A$1:$F$1038,Table!K$1,FALSE)</f>
        <v>41716</v>
      </c>
      <c r="L352" s="14">
        <f>VLOOKUP($A352,'Cost and price details'!$A$1:$F$1038,Table!L$1,FALSE)</f>
        <v>66.649000000000015</v>
      </c>
      <c r="M352" s="14">
        <f>VLOOKUP($A352,'Cost and price details'!$A$1:$F$1038,Table!M$1,FALSE)</f>
        <v>111.07800000000002</v>
      </c>
      <c r="N352" s="16">
        <f t="shared" si="25"/>
        <v>0.66661165208780315</v>
      </c>
      <c r="O352" s="16">
        <f>LOOKUP(M352,'Tax and discount slab'!$J$4:$K$14)</f>
        <v>0.32000000000000006</v>
      </c>
      <c r="P352" s="9">
        <f t="shared" si="26"/>
        <v>146.62296000000003</v>
      </c>
      <c r="Q352" s="9">
        <f>VLOOKUP(A352,'QTY &amp; shipping cost'!$A$1:$C$1038,2,FALSE)</f>
        <v>7</v>
      </c>
      <c r="R352" s="9">
        <f t="shared" si="27"/>
        <v>1026.3607200000001</v>
      </c>
      <c r="S352" s="16">
        <f>LOOKUP(M352,'Tax and discount slab'!$M$4:$N$14)</f>
        <v>0.47</v>
      </c>
      <c r="T352" s="9">
        <f t="shared" si="28"/>
        <v>482.38953840000005</v>
      </c>
      <c r="U352" s="9">
        <f>VLOOKUP(A352,'QTY &amp; shipping cost'!$A$1:$C$1038,3,FALSE)</f>
        <v>7.2299999999999995</v>
      </c>
      <c r="V352" s="9">
        <f t="shared" si="29"/>
        <v>551.20118160000015</v>
      </c>
    </row>
    <row r="353" spans="1:22" x14ac:dyDescent="0.3">
      <c r="A353" s="9" t="s">
        <v>648</v>
      </c>
      <c r="B353" s="8">
        <f>VLOOKUP($A353,'Order date customer name'!$A$1:$C$1038,2,FALSE)</f>
        <v>41709</v>
      </c>
      <c r="C353" s="8" t="str">
        <f>VLOOKUP($A353,'Order date customer name'!$A$1:$C$1038,3,FALSE)</f>
        <v>KARL WAGNER</v>
      </c>
      <c r="D353" s="9" t="str">
        <f>VLOOKUP($A353,'State and cust type'!$A$1:$C$1038,2,FALSE)</f>
        <v>Illinois</v>
      </c>
      <c r="E353" s="9" t="str">
        <f>VLOOKUP($A353,'State and cust type'!$A$1:$C$1038,3,FALSE)</f>
        <v>Corporate</v>
      </c>
      <c r="F353" s="9" t="str">
        <f>VLOOKUP($A353,'Account, order priority and cat'!$A$1:$D$1038,2,FALSE)</f>
        <v>MANUEL BARNES</v>
      </c>
      <c r="G353" s="9" t="str">
        <f>VLOOKUP($A353,'Account, order priority and cat'!$A$1:$D$1038,3,FALSE)</f>
        <v>Low</v>
      </c>
      <c r="H353" s="9" t="str">
        <f>VLOOKUP($A353,'Account, order priority and cat'!$A$1:$D$1038,4,FALSE)</f>
        <v>Office Supplies</v>
      </c>
      <c r="I353" s="14" t="str">
        <f>VLOOKUP($A353,'Cost and price details'!$A$1:$F$1038,Table!I$1,FALSE)</f>
        <v>Wrap Bag</v>
      </c>
      <c r="J353" s="14" t="str">
        <f>VLOOKUP($A353,'Cost and price details'!$A$1:$F$1038,Table!J$1,FALSE)</f>
        <v>Regular Air</v>
      </c>
      <c r="K353" s="14">
        <f>VLOOKUP($A353,'Cost and price details'!$A$1:$F$1038,Table!K$1,FALSE)</f>
        <v>41716</v>
      </c>
      <c r="L353" s="14">
        <f>VLOOKUP($A353,'Cost and price details'!$A$1:$F$1038,Table!L$1,FALSE)</f>
        <v>4.125</v>
      </c>
      <c r="M353" s="14">
        <f>VLOOKUP($A353,'Cost and price details'!$A$1:$F$1038,Table!M$1,FALSE)</f>
        <v>7.7880000000000011</v>
      </c>
      <c r="N353" s="16">
        <f t="shared" si="25"/>
        <v>0.88800000000000023</v>
      </c>
      <c r="O353" s="16">
        <f>LOOKUP(M353,'Tax and discount slab'!$J$4:$K$14)</f>
        <v>0.05</v>
      </c>
      <c r="P353" s="9">
        <f t="shared" si="26"/>
        <v>8.1774000000000022</v>
      </c>
      <c r="Q353" s="9">
        <f>VLOOKUP(A353,'QTY &amp; shipping cost'!$A$1:$C$1038,2,FALSE)</f>
        <v>36</v>
      </c>
      <c r="R353" s="9">
        <f t="shared" si="27"/>
        <v>294.38640000000009</v>
      </c>
      <c r="S353" s="16">
        <f>LOOKUP(M353,'Tax and discount slab'!$M$4:$N$14)</f>
        <v>0.02</v>
      </c>
      <c r="T353" s="9">
        <f t="shared" si="28"/>
        <v>5.8877280000000018</v>
      </c>
      <c r="U353" s="9">
        <f>VLOOKUP(A353,'QTY &amp; shipping cost'!$A$1:$C$1038,3,FALSE)</f>
        <v>2.4</v>
      </c>
      <c r="V353" s="9">
        <f t="shared" si="29"/>
        <v>290.89867200000009</v>
      </c>
    </row>
    <row r="354" spans="1:22" x14ac:dyDescent="0.3">
      <c r="A354" s="9" t="s">
        <v>649</v>
      </c>
      <c r="B354" s="8">
        <f>VLOOKUP($A354,'Order date customer name'!$A$1:$C$1038,2,FALSE)</f>
        <v>41711</v>
      </c>
      <c r="C354" s="8" t="str">
        <f>VLOOKUP($A354,'Order date customer name'!$A$1:$C$1038,3,FALSE)</f>
        <v>FRANKLIN AGUILAR</v>
      </c>
      <c r="D354" s="9" t="str">
        <f>VLOOKUP($A354,'State and cust type'!$A$1:$C$1038,2,FALSE)</f>
        <v>New York</v>
      </c>
      <c r="E354" s="9" t="str">
        <f>VLOOKUP($A354,'State and cust type'!$A$1:$C$1038,3,FALSE)</f>
        <v>Small Business</v>
      </c>
      <c r="F354" s="9" t="str">
        <f>VLOOKUP($A354,'Account, order priority and cat'!$A$1:$D$1038,2,FALSE)</f>
        <v>BOBBY CHAVEZ</v>
      </c>
      <c r="G354" s="9" t="str">
        <f>VLOOKUP($A354,'Account, order priority and cat'!$A$1:$D$1038,3,FALSE)</f>
        <v>Critical</v>
      </c>
      <c r="H354" s="9" t="str">
        <f>VLOOKUP($A354,'Account, order priority and cat'!$A$1:$D$1038,4,FALSE)</f>
        <v>Office Supplies</v>
      </c>
      <c r="I354" s="14" t="str">
        <f>VLOOKUP($A354,'Cost and price details'!$A$1:$F$1038,Table!I$1,FALSE)</f>
        <v>Small Box</v>
      </c>
      <c r="J354" s="14" t="str">
        <f>VLOOKUP($A354,'Cost and price details'!$A$1:$F$1038,Table!J$1,FALSE)</f>
        <v>Regular Air</v>
      </c>
      <c r="K354" s="14">
        <f>VLOOKUP($A354,'Cost and price details'!$A$1:$F$1038,Table!K$1,FALSE)</f>
        <v>41718</v>
      </c>
      <c r="L354" s="14">
        <f>VLOOKUP($A354,'Cost and price details'!$A$1:$F$1038,Table!L$1,FALSE)</f>
        <v>3.8500000000000005</v>
      </c>
      <c r="M354" s="14">
        <f>VLOOKUP($A354,'Cost and price details'!$A$1:$F$1038,Table!M$1,FALSE)</f>
        <v>6.3140000000000009</v>
      </c>
      <c r="N354" s="16">
        <f t="shared" si="25"/>
        <v>0.64</v>
      </c>
      <c r="O354" s="16">
        <f>LOOKUP(M354,'Tax and discount slab'!$J$4:$K$14)</f>
        <v>0.05</v>
      </c>
      <c r="P354" s="9">
        <f t="shared" si="26"/>
        <v>6.6297000000000015</v>
      </c>
      <c r="Q354" s="9">
        <f>VLOOKUP(A354,'QTY &amp; shipping cost'!$A$1:$C$1038,2,FALSE)</f>
        <v>47</v>
      </c>
      <c r="R354" s="9">
        <f t="shared" si="27"/>
        <v>311.59590000000009</v>
      </c>
      <c r="S354" s="16">
        <f>LOOKUP(M354,'Tax and discount slab'!$M$4:$N$14)</f>
        <v>0.02</v>
      </c>
      <c r="T354" s="9">
        <f t="shared" si="28"/>
        <v>6.2319180000000021</v>
      </c>
      <c r="U354" s="9">
        <f>VLOOKUP(A354,'QTY &amp; shipping cost'!$A$1:$C$1038,3,FALSE)</f>
        <v>5.0599999999999996</v>
      </c>
      <c r="V354" s="9">
        <f t="shared" si="29"/>
        <v>310.42398200000008</v>
      </c>
    </row>
    <row r="355" spans="1:22" x14ac:dyDescent="0.3">
      <c r="A355" s="9" t="s">
        <v>650</v>
      </c>
      <c r="B355" s="8">
        <f>VLOOKUP($A355,'Order date customer name'!$A$1:$C$1038,2,FALSE)</f>
        <v>41713</v>
      </c>
      <c r="C355" s="8" t="str">
        <f>VLOOKUP($A355,'Order date customer name'!$A$1:$C$1038,3,FALSE)</f>
        <v>EARL BROWN</v>
      </c>
      <c r="D355" s="9" t="str">
        <f>VLOOKUP($A355,'State and cust type'!$A$1:$C$1038,2,FALSE)</f>
        <v>New York</v>
      </c>
      <c r="E355" s="9" t="str">
        <f>VLOOKUP($A355,'State and cust type'!$A$1:$C$1038,3,FALSE)</f>
        <v>Home Office</v>
      </c>
      <c r="F355" s="9" t="str">
        <f>VLOOKUP($A355,'Account, order priority and cat'!$A$1:$D$1038,2,FALSE)</f>
        <v>WILLIE STEWART</v>
      </c>
      <c r="G355" s="9" t="str">
        <f>VLOOKUP($A355,'Account, order priority and cat'!$A$1:$D$1038,3,FALSE)</f>
        <v>Critical</v>
      </c>
      <c r="H355" s="9" t="str">
        <f>VLOOKUP($A355,'Account, order priority and cat'!$A$1:$D$1038,4,FALSE)</f>
        <v>Office Supplies</v>
      </c>
      <c r="I355" s="14" t="str">
        <f>VLOOKUP($A355,'Cost and price details'!$A$1:$F$1038,Table!I$1,FALSE)</f>
        <v>Wrap Bag</v>
      </c>
      <c r="J355" s="14" t="str">
        <f>VLOOKUP($A355,'Cost and price details'!$A$1:$F$1038,Table!J$1,FALSE)</f>
        <v>Regular Air</v>
      </c>
      <c r="K355" s="14">
        <f>VLOOKUP($A355,'Cost and price details'!$A$1:$F$1038,Table!K$1,FALSE)</f>
        <v>41721</v>
      </c>
      <c r="L355" s="14">
        <f>VLOOKUP($A355,'Cost and price details'!$A$1:$F$1038,Table!L$1,FALSE)</f>
        <v>1.1990000000000003</v>
      </c>
      <c r="M355" s="14">
        <f>VLOOKUP($A355,'Cost and price details'!$A$1:$F$1038,Table!M$1,FALSE)</f>
        <v>2.8600000000000003</v>
      </c>
      <c r="N355" s="16">
        <f t="shared" si="25"/>
        <v>1.3853211009174309</v>
      </c>
      <c r="O355" s="16">
        <f>LOOKUP(M355,'Tax and discount slab'!$J$4:$K$14)</f>
        <v>0.05</v>
      </c>
      <c r="P355" s="9">
        <f t="shared" si="26"/>
        <v>3.0030000000000006</v>
      </c>
      <c r="Q355" s="9">
        <f>VLOOKUP(A355,'QTY &amp; shipping cost'!$A$1:$C$1038,2,FALSE)</f>
        <v>45</v>
      </c>
      <c r="R355" s="9">
        <f t="shared" si="27"/>
        <v>135.13500000000002</v>
      </c>
      <c r="S355" s="16">
        <f>LOOKUP(M355,'Tax and discount slab'!$M$4:$N$14)</f>
        <v>0.02</v>
      </c>
      <c r="T355" s="9">
        <f t="shared" si="28"/>
        <v>2.7027000000000005</v>
      </c>
      <c r="U355" s="9">
        <f>VLOOKUP(A355,'QTY &amp; shipping cost'!$A$1:$C$1038,3,FALSE)</f>
        <v>2.4499999999999997</v>
      </c>
      <c r="V355" s="9">
        <f t="shared" si="29"/>
        <v>134.88230000000001</v>
      </c>
    </row>
    <row r="356" spans="1:22" x14ac:dyDescent="0.3">
      <c r="A356" s="9" t="s">
        <v>652</v>
      </c>
      <c r="B356" s="8">
        <f>VLOOKUP($A356,'Order date customer name'!$A$1:$C$1038,2,FALSE)</f>
        <v>41713</v>
      </c>
      <c r="C356" s="8" t="str">
        <f>VLOOKUP($A356,'Order date customer name'!$A$1:$C$1038,3,FALSE)</f>
        <v>LOUIS ARMSTRONG</v>
      </c>
      <c r="D356" s="9" t="str">
        <f>VLOOKUP($A356,'State and cust type'!$A$1:$C$1038,2,FALSE)</f>
        <v>New York</v>
      </c>
      <c r="E356" s="9" t="str">
        <f>VLOOKUP($A356,'State and cust type'!$A$1:$C$1038,3,FALSE)</f>
        <v>Corporate</v>
      </c>
      <c r="F356" s="9" t="str">
        <f>VLOOKUP($A356,'Account, order priority and cat'!$A$1:$D$1038,2,FALSE)</f>
        <v>BOBBY CHAVEZ</v>
      </c>
      <c r="G356" s="9" t="str">
        <f>VLOOKUP($A356,'Account, order priority and cat'!$A$1:$D$1038,3,FALSE)</f>
        <v>Not Specified</v>
      </c>
      <c r="H356" s="9" t="str">
        <f>VLOOKUP($A356,'Account, order priority and cat'!$A$1:$D$1038,4,FALSE)</f>
        <v>Office Supplies</v>
      </c>
      <c r="I356" s="14" t="str">
        <f>VLOOKUP($A356,'Cost and price details'!$A$1:$F$1038,Table!I$1,FALSE)</f>
        <v>Small Box</v>
      </c>
      <c r="J356" s="14" t="str">
        <f>VLOOKUP($A356,'Cost and price details'!$A$1:$F$1038,Table!J$1,FALSE)</f>
        <v>Regular Air</v>
      </c>
      <c r="K356" s="14">
        <f>VLOOKUP($A356,'Cost and price details'!$A$1:$F$1038,Table!K$1,FALSE)</f>
        <v>41721</v>
      </c>
      <c r="L356" s="14">
        <f>VLOOKUP($A356,'Cost and price details'!$A$1:$F$1038,Table!L$1,FALSE)</f>
        <v>9.8120000000000012</v>
      </c>
      <c r="M356" s="14">
        <f>VLOOKUP($A356,'Cost and price details'!$A$1:$F$1038,Table!M$1,FALSE)</f>
        <v>32.713999999999999</v>
      </c>
      <c r="N356" s="16">
        <f t="shared" si="25"/>
        <v>2.3340807174887885</v>
      </c>
      <c r="O356" s="16">
        <f>LOOKUP(M356,'Tax and discount slab'!$J$4:$K$14)</f>
        <v>0.2</v>
      </c>
      <c r="P356" s="9">
        <f t="shared" si="26"/>
        <v>39.256799999999998</v>
      </c>
      <c r="Q356" s="9">
        <f>VLOOKUP(A356,'QTY &amp; shipping cost'!$A$1:$C$1038,2,FALSE)</f>
        <v>27</v>
      </c>
      <c r="R356" s="9">
        <f t="shared" si="27"/>
        <v>1059.9335999999998</v>
      </c>
      <c r="S356" s="16">
        <f>LOOKUP(M356,'Tax and discount slab'!$M$4:$N$14)</f>
        <v>0.17</v>
      </c>
      <c r="T356" s="9">
        <f t="shared" si="28"/>
        <v>180.18871199999998</v>
      </c>
      <c r="U356" s="9">
        <f>VLOOKUP(A356,'QTY &amp; shipping cost'!$A$1:$C$1038,3,FALSE)</f>
        <v>6.6899999999999995</v>
      </c>
      <c r="V356" s="9">
        <f t="shared" si="29"/>
        <v>886.43488799999989</v>
      </c>
    </row>
    <row r="357" spans="1:22" x14ac:dyDescent="0.3">
      <c r="A357" s="9" t="s">
        <v>654</v>
      </c>
      <c r="B357" s="8">
        <f>VLOOKUP($A357,'Order date customer name'!$A$1:$C$1038,2,FALSE)</f>
        <v>41713</v>
      </c>
      <c r="C357" s="8" t="str">
        <f>VLOOKUP($A357,'Order date customer name'!$A$1:$C$1038,3,FALSE)</f>
        <v>LEROY HUNT</v>
      </c>
      <c r="D357" s="9" t="str">
        <f>VLOOKUP($A357,'State and cust type'!$A$1:$C$1038,2,FALSE)</f>
        <v>Illinois</v>
      </c>
      <c r="E357" s="9" t="str">
        <f>VLOOKUP($A357,'State and cust type'!$A$1:$C$1038,3,FALSE)</f>
        <v>Small Business</v>
      </c>
      <c r="F357" s="9" t="str">
        <f>VLOOKUP($A357,'Account, order priority and cat'!$A$1:$D$1038,2,FALSE)</f>
        <v>COREY MILLS</v>
      </c>
      <c r="G357" s="9" t="str">
        <f>VLOOKUP($A357,'Account, order priority and cat'!$A$1:$D$1038,3,FALSE)</f>
        <v>Not Specified</v>
      </c>
      <c r="H357" s="9" t="str">
        <f>VLOOKUP($A357,'Account, order priority and cat'!$A$1:$D$1038,4,FALSE)</f>
        <v>Office Supplies</v>
      </c>
      <c r="I357" s="14" t="str">
        <f>VLOOKUP($A357,'Cost and price details'!$A$1:$F$1038,Table!I$1,FALSE)</f>
        <v>Small Box</v>
      </c>
      <c r="J357" s="14" t="str">
        <f>VLOOKUP($A357,'Cost and price details'!$A$1:$F$1038,Table!J$1,FALSE)</f>
        <v>Regular Air</v>
      </c>
      <c r="K357" s="14">
        <f>VLOOKUP($A357,'Cost and price details'!$A$1:$F$1038,Table!K$1,FALSE)</f>
        <v>41721</v>
      </c>
      <c r="L357" s="14">
        <f>VLOOKUP($A357,'Cost and price details'!$A$1:$F$1038,Table!L$1,FALSE)</f>
        <v>24.167000000000002</v>
      </c>
      <c r="M357" s="14">
        <f>VLOOKUP($A357,'Cost and price details'!$A$1:$F$1038,Table!M$1,FALSE)</f>
        <v>38.984000000000002</v>
      </c>
      <c r="N357" s="16">
        <f t="shared" si="25"/>
        <v>0.61310878470641783</v>
      </c>
      <c r="O357" s="16">
        <f>LOOKUP(M357,'Tax and discount slab'!$J$4:$K$14)</f>
        <v>0.2</v>
      </c>
      <c r="P357" s="9">
        <f t="shared" si="26"/>
        <v>46.780799999999999</v>
      </c>
      <c r="Q357" s="9">
        <f>VLOOKUP(A357,'QTY &amp; shipping cost'!$A$1:$C$1038,2,FALSE)</f>
        <v>23</v>
      </c>
      <c r="R357" s="9">
        <f t="shared" si="27"/>
        <v>1075.9584</v>
      </c>
      <c r="S357" s="16">
        <f>LOOKUP(M357,'Tax and discount slab'!$M$4:$N$14)</f>
        <v>0.17</v>
      </c>
      <c r="T357" s="9">
        <f t="shared" si="28"/>
        <v>182.91292800000002</v>
      </c>
      <c r="U357" s="9">
        <f>VLOOKUP(A357,'QTY &amp; shipping cost'!$A$1:$C$1038,3,FALSE)</f>
        <v>4.97</v>
      </c>
      <c r="V357" s="9">
        <f t="shared" si="29"/>
        <v>898.01547200000005</v>
      </c>
    </row>
    <row r="358" spans="1:22" x14ac:dyDescent="0.3">
      <c r="A358" s="9" t="s">
        <v>656</v>
      </c>
      <c r="B358" s="8">
        <f>VLOOKUP($A358,'Order date customer name'!$A$1:$C$1038,2,FALSE)</f>
        <v>41715</v>
      </c>
      <c r="C358" s="8" t="str">
        <f>VLOOKUP($A358,'Order date customer name'!$A$1:$C$1038,3,FALSE)</f>
        <v>MIKE WILSON</v>
      </c>
      <c r="D358" s="9" t="str">
        <f>VLOOKUP($A358,'State and cust type'!$A$1:$C$1038,2,FALSE)</f>
        <v>Illinois</v>
      </c>
      <c r="E358" s="9" t="str">
        <f>VLOOKUP($A358,'State and cust type'!$A$1:$C$1038,3,FALSE)</f>
        <v>Small Business</v>
      </c>
      <c r="F358" s="9" t="str">
        <f>VLOOKUP($A358,'Account, order priority and cat'!$A$1:$D$1038,2,FALSE)</f>
        <v>MANUEL BARNES</v>
      </c>
      <c r="G358" s="9" t="str">
        <f>VLOOKUP($A358,'Account, order priority and cat'!$A$1:$D$1038,3,FALSE)</f>
        <v>Critical</v>
      </c>
      <c r="H358" s="9" t="str">
        <f>VLOOKUP($A358,'Account, order priority and cat'!$A$1:$D$1038,4,FALSE)</f>
        <v>Office Supplies</v>
      </c>
      <c r="I358" s="14" t="str">
        <f>VLOOKUP($A358,'Cost and price details'!$A$1:$F$1038,Table!I$1,FALSE)</f>
        <v>Small Box</v>
      </c>
      <c r="J358" s="14" t="str">
        <f>VLOOKUP($A358,'Cost and price details'!$A$1:$F$1038,Table!J$1,FALSE)</f>
        <v>Regular Air</v>
      </c>
      <c r="K358" s="14">
        <f>VLOOKUP($A358,'Cost and price details'!$A$1:$F$1038,Table!K$1,FALSE)</f>
        <v>41724</v>
      </c>
      <c r="L358" s="14">
        <f>VLOOKUP($A358,'Cost and price details'!$A$1:$F$1038,Table!L$1,FALSE)</f>
        <v>2.4859999999999998</v>
      </c>
      <c r="M358" s="14">
        <f>VLOOKUP($A358,'Cost and price details'!$A$1:$F$1038,Table!M$1,FALSE)</f>
        <v>3.9380000000000006</v>
      </c>
      <c r="N358" s="16">
        <f t="shared" si="25"/>
        <v>0.58407079646017734</v>
      </c>
      <c r="O358" s="16">
        <f>LOOKUP(M358,'Tax and discount slab'!$J$4:$K$14)</f>
        <v>0.05</v>
      </c>
      <c r="P358" s="9">
        <f t="shared" si="26"/>
        <v>4.1349000000000009</v>
      </c>
      <c r="Q358" s="9">
        <f>VLOOKUP(A358,'QTY &amp; shipping cost'!$A$1:$C$1038,2,FALSE)</f>
        <v>41</v>
      </c>
      <c r="R358" s="9">
        <f t="shared" si="27"/>
        <v>169.53090000000003</v>
      </c>
      <c r="S358" s="16">
        <f>LOOKUP(M358,'Tax and discount slab'!$M$4:$N$14)</f>
        <v>0.02</v>
      </c>
      <c r="T358" s="9">
        <f t="shared" si="28"/>
        <v>3.3906180000000008</v>
      </c>
      <c r="U358" s="9">
        <f>VLOOKUP(A358,'QTY &amp; shipping cost'!$A$1:$C$1038,3,FALSE)</f>
        <v>5.52</v>
      </c>
      <c r="V358" s="9">
        <f t="shared" si="29"/>
        <v>171.66028200000005</v>
      </c>
    </row>
    <row r="359" spans="1:22" x14ac:dyDescent="0.3">
      <c r="A359" s="9" t="s">
        <v>658</v>
      </c>
      <c r="B359" s="8">
        <f>VLOOKUP($A359,'Order date customer name'!$A$1:$C$1038,2,FALSE)</f>
        <v>41717</v>
      </c>
      <c r="C359" s="8" t="str">
        <f>VLOOKUP($A359,'Order date customer name'!$A$1:$C$1038,3,FALSE)</f>
        <v>CHARLES ROBERTSON</v>
      </c>
      <c r="D359" s="9" t="str">
        <f>VLOOKUP($A359,'State and cust type'!$A$1:$C$1038,2,FALSE)</f>
        <v>New York</v>
      </c>
      <c r="E359" s="9" t="str">
        <f>VLOOKUP($A359,'State and cust type'!$A$1:$C$1038,3,FALSE)</f>
        <v>Home Office</v>
      </c>
      <c r="F359" s="9" t="str">
        <f>VLOOKUP($A359,'Account, order priority and cat'!$A$1:$D$1038,2,FALSE)</f>
        <v>CLAUDE WILLIS</v>
      </c>
      <c r="G359" s="9" t="str">
        <f>VLOOKUP($A359,'Account, order priority and cat'!$A$1:$D$1038,3,FALSE)</f>
        <v>Low</v>
      </c>
      <c r="H359" s="9" t="str">
        <f>VLOOKUP($A359,'Account, order priority and cat'!$A$1:$D$1038,4,FALSE)</f>
        <v>Office Supplies</v>
      </c>
      <c r="I359" s="14" t="str">
        <f>VLOOKUP($A359,'Cost and price details'!$A$1:$F$1038,Table!I$1,FALSE)</f>
        <v>Small Box</v>
      </c>
      <c r="J359" s="14" t="str">
        <f>VLOOKUP($A359,'Cost and price details'!$A$1:$F$1038,Table!J$1,FALSE)</f>
        <v>Regular Air</v>
      </c>
      <c r="K359" s="14">
        <f>VLOOKUP($A359,'Cost and price details'!$A$1:$F$1038,Table!K$1,FALSE)</f>
        <v>41729</v>
      </c>
      <c r="L359" s="14">
        <f>VLOOKUP($A359,'Cost and price details'!$A$1:$F$1038,Table!L$1,FALSE)</f>
        <v>2.1339999999999999</v>
      </c>
      <c r="M359" s="14">
        <f>VLOOKUP($A359,'Cost and price details'!$A$1:$F$1038,Table!M$1,FALSE)</f>
        <v>3.3880000000000003</v>
      </c>
      <c r="N359" s="16">
        <f t="shared" si="25"/>
        <v>0.58762886597938169</v>
      </c>
      <c r="O359" s="16">
        <f>LOOKUP(M359,'Tax and discount slab'!$J$4:$K$14)</f>
        <v>0.05</v>
      </c>
      <c r="P359" s="9">
        <f t="shared" si="26"/>
        <v>3.5574000000000003</v>
      </c>
      <c r="Q359" s="9">
        <f>VLOOKUP(A359,'QTY &amp; shipping cost'!$A$1:$C$1038,2,FALSE)</f>
        <v>7</v>
      </c>
      <c r="R359" s="9">
        <f t="shared" si="27"/>
        <v>24.901800000000001</v>
      </c>
      <c r="S359" s="16">
        <f>LOOKUP(M359,'Tax and discount slab'!$M$4:$N$14)</f>
        <v>0.02</v>
      </c>
      <c r="T359" s="9">
        <f t="shared" si="28"/>
        <v>0.49803600000000003</v>
      </c>
      <c r="U359" s="9">
        <f>VLOOKUP(A359,'QTY &amp; shipping cost'!$A$1:$C$1038,3,FALSE)</f>
        <v>1.04</v>
      </c>
      <c r="V359" s="9">
        <f t="shared" si="29"/>
        <v>25.443764000000002</v>
      </c>
    </row>
    <row r="360" spans="1:22" x14ac:dyDescent="0.3">
      <c r="A360" s="9" t="s">
        <v>660</v>
      </c>
      <c r="B360" s="8">
        <f>VLOOKUP($A360,'Order date customer name'!$A$1:$C$1038,2,FALSE)</f>
        <v>41724</v>
      </c>
      <c r="C360" s="8" t="str">
        <f>VLOOKUP($A360,'Order date customer name'!$A$1:$C$1038,3,FALSE)</f>
        <v>EDWARD DAVIS</v>
      </c>
      <c r="D360" s="9" t="str">
        <f>VLOOKUP($A360,'State and cust type'!$A$1:$C$1038,2,FALSE)</f>
        <v>New York</v>
      </c>
      <c r="E360" s="9" t="str">
        <f>VLOOKUP($A360,'State and cust type'!$A$1:$C$1038,3,FALSE)</f>
        <v>Small Business</v>
      </c>
      <c r="F360" s="9" t="str">
        <f>VLOOKUP($A360,'Account, order priority and cat'!$A$1:$D$1038,2,FALSE)</f>
        <v>WILLIE STEWART</v>
      </c>
      <c r="G360" s="9" t="str">
        <f>VLOOKUP($A360,'Account, order priority and cat'!$A$1:$D$1038,3,FALSE)</f>
        <v>High</v>
      </c>
      <c r="H360" s="9" t="str">
        <f>VLOOKUP($A360,'Account, order priority and cat'!$A$1:$D$1038,4,FALSE)</f>
        <v>Office Supplies</v>
      </c>
      <c r="I360" s="14" t="str">
        <f>VLOOKUP($A360,'Cost and price details'!$A$1:$F$1038,Table!I$1,FALSE)</f>
        <v>Small Box</v>
      </c>
      <c r="J360" s="14" t="str">
        <f>VLOOKUP($A360,'Cost and price details'!$A$1:$F$1038,Table!J$1,FALSE)</f>
        <v>Regular Air</v>
      </c>
      <c r="K360" s="14">
        <f>VLOOKUP($A360,'Cost and price details'!$A$1:$F$1038,Table!K$1,FALSE)</f>
        <v>41731</v>
      </c>
      <c r="L360" s="14">
        <f>VLOOKUP($A360,'Cost and price details'!$A$1:$F$1038,Table!L$1,FALSE)</f>
        <v>12.144</v>
      </c>
      <c r="M360" s="14">
        <f>VLOOKUP($A360,'Cost and price details'!$A$1:$F$1038,Table!M$1,FALSE)</f>
        <v>18.678000000000001</v>
      </c>
      <c r="N360" s="16">
        <f t="shared" si="25"/>
        <v>0.53804347826086962</v>
      </c>
      <c r="O360" s="16">
        <f>LOOKUP(M360,'Tax and discount slab'!$J$4:$K$14)</f>
        <v>0.1</v>
      </c>
      <c r="P360" s="9">
        <f t="shared" si="26"/>
        <v>20.545800000000003</v>
      </c>
      <c r="Q360" s="9">
        <f>VLOOKUP(A360,'QTY &amp; shipping cost'!$A$1:$C$1038,2,FALSE)</f>
        <v>33</v>
      </c>
      <c r="R360" s="9">
        <f t="shared" si="27"/>
        <v>678.01140000000009</v>
      </c>
      <c r="S360" s="16">
        <f>LOOKUP(M360,'Tax and discount slab'!$M$4:$N$14)</f>
        <v>7.0000000000000007E-2</v>
      </c>
      <c r="T360" s="9">
        <f t="shared" si="28"/>
        <v>47.460798000000011</v>
      </c>
      <c r="U360" s="9">
        <f>VLOOKUP(A360,'QTY &amp; shipping cost'!$A$1:$C$1038,3,FALSE)</f>
        <v>12.440000000000001</v>
      </c>
      <c r="V360" s="9">
        <f t="shared" si="29"/>
        <v>642.99060200000008</v>
      </c>
    </row>
    <row r="361" spans="1:22" x14ac:dyDescent="0.3">
      <c r="A361" s="9" t="s">
        <v>661</v>
      </c>
      <c r="B361" s="8">
        <f>VLOOKUP($A361,'Order date customer name'!$A$1:$C$1038,2,FALSE)</f>
        <v>41725</v>
      </c>
      <c r="C361" s="8" t="str">
        <f>VLOOKUP($A361,'Order date customer name'!$A$1:$C$1038,3,FALSE)</f>
        <v>NICHOLAS ORTIZ</v>
      </c>
      <c r="D361" s="9" t="str">
        <f>VLOOKUP($A361,'State and cust type'!$A$1:$C$1038,2,FALSE)</f>
        <v>New York</v>
      </c>
      <c r="E361" s="9" t="str">
        <f>VLOOKUP($A361,'State and cust type'!$A$1:$C$1038,3,FALSE)</f>
        <v>Consumer</v>
      </c>
      <c r="F361" s="9" t="str">
        <f>VLOOKUP($A361,'Account, order priority and cat'!$A$1:$D$1038,2,FALSE)</f>
        <v>CLAUDE WILLIS</v>
      </c>
      <c r="G361" s="9" t="str">
        <f>VLOOKUP($A361,'Account, order priority and cat'!$A$1:$D$1038,3,FALSE)</f>
        <v>Not Specified</v>
      </c>
      <c r="H361" s="9" t="str">
        <f>VLOOKUP($A361,'Account, order priority and cat'!$A$1:$D$1038,4,FALSE)</f>
        <v>Office Supplies</v>
      </c>
      <c r="I361" s="14" t="str">
        <f>VLOOKUP($A361,'Cost and price details'!$A$1:$F$1038,Table!I$1,FALSE)</f>
        <v>Small Box</v>
      </c>
      <c r="J361" s="14" t="str">
        <f>VLOOKUP($A361,'Cost and price details'!$A$1:$F$1038,Table!J$1,FALSE)</f>
        <v>Regular Air</v>
      </c>
      <c r="K361" s="14">
        <f>VLOOKUP($A361,'Cost and price details'!$A$1:$F$1038,Table!K$1,FALSE)</f>
        <v>41733</v>
      </c>
      <c r="L361" s="14">
        <f>VLOOKUP($A361,'Cost and price details'!$A$1:$F$1038,Table!L$1,FALSE)</f>
        <v>4.9830000000000005</v>
      </c>
      <c r="M361" s="14">
        <f>VLOOKUP($A361,'Cost and price details'!$A$1:$F$1038,Table!M$1,FALSE)</f>
        <v>8.0300000000000011</v>
      </c>
      <c r="N361" s="16">
        <f t="shared" si="25"/>
        <v>0.61147902869757176</v>
      </c>
      <c r="O361" s="16">
        <f>LOOKUP(M361,'Tax and discount slab'!$J$4:$K$14)</f>
        <v>0.05</v>
      </c>
      <c r="P361" s="9">
        <f t="shared" si="26"/>
        <v>8.4315000000000015</v>
      </c>
      <c r="Q361" s="9">
        <f>VLOOKUP(A361,'QTY &amp; shipping cost'!$A$1:$C$1038,2,FALSE)</f>
        <v>20</v>
      </c>
      <c r="R361" s="9">
        <f t="shared" si="27"/>
        <v>168.63000000000002</v>
      </c>
      <c r="S361" s="16">
        <f>LOOKUP(M361,'Tax and discount slab'!$M$4:$N$14)</f>
        <v>0.02</v>
      </c>
      <c r="T361" s="9">
        <f t="shared" si="28"/>
        <v>3.3726000000000007</v>
      </c>
      <c r="U361" s="9">
        <f>VLOOKUP(A361,'QTY &amp; shipping cost'!$A$1:$C$1038,3,FALSE)</f>
        <v>7.77</v>
      </c>
      <c r="V361" s="9">
        <f t="shared" si="29"/>
        <v>173.02740000000003</v>
      </c>
    </row>
    <row r="362" spans="1:22" x14ac:dyDescent="0.3">
      <c r="A362" s="9" t="s">
        <v>663</v>
      </c>
      <c r="B362" s="8">
        <f>VLOOKUP($A362,'Order date customer name'!$A$1:$C$1038,2,FALSE)</f>
        <v>41727</v>
      </c>
      <c r="C362" s="8" t="str">
        <f>VLOOKUP($A362,'Order date customer name'!$A$1:$C$1038,3,FALSE)</f>
        <v>FRANKLIN COOPER</v>
      </c>
      <c r="D362" s="9" t="str">
        <f>VLOOKUP($A362,'State and cust type'!$A$1:$C$1038,2,FALSE)</f>
        <v>New York</v>
      </c>
      <c r="E362" s="9" t="str">
        <f>VLOOKUP($A362,'State and cust type'!$A$1:$C$1038,3,FALSE)</f>
        <v>Home Office</v>
      </c>
      <c r="F362" s="9" t="str">
        <f>VLOOKUP($A362,'Account, order priority and cat'!$A$1:$D$1038,2,FALSE)</f>
        <v>BRYAN JENKINS</v>
      </c>
      <c r="G362" s="9" t="str">
        <f>VLOOKUP($A362,'Account, order priority and cat'!$A$1:$D$1038,3,FALSE)</f>
        <v>Not Specified</v>
      </c>
      <c r="H362" s="9" t="str">
        <f>VLOOKUP($A362,'Account, order priority and cat'!$A$1:$D$1038,4,FALSE)</f>
        <v>Office Supplies</v>
      </c>
      <c r="I362" s="14" t="str">
        <f>VLOOKUP($A362,'Cost and price details'!$A$1:$F$1038,Table!I$1,FALSE)</f>
        <v>Wrap Bag</v>
      </c>
      <c r="J362" s="14" t="str">
        <f>VLOOKUP($A362,'Cost and price details'!$A$1:$F$1038,Table!J$1,FALSE)</f>
        <v>Regular Air</v>
      </c>
      <c r="K362" s="14">
        <f>VLOOKUP($A362,'Cost and price details'!$A$1:$F$1038,Table!K$1,FALSE)</f>
        <v>41734</v>
      </c>
      <c r="L362" s="14">
        <f>VLOOKUP($A362,'Cost and price details'!$A$1:$F$1038,Table!L$1,FALSE)</f>
        <v>4.8070000000000004</v>
      </c>
      <c r="M362" s="14">
        <f>VLOOKUP($A362,'Cost and price details'!$A$1:$F$1038,Table!M$1,FALSE)</f>
        <v>10.021000000000001</v>
      </c>
      <c r="N362" s="16">
        <f t="shared" si="25"/>
        <v>1.0846681922196797</v>
      </c>
      <c r="O362" s="16">
        <f>LOOKUP(M362,'Tax and discount slab'!$J$4:$K$14)</f>
        <v>0.1</v>
      </c>
      <c r="P362" s="9">
        <f t="shared" si="26"/>
        <v>11.023100000000001</v>
      </c>
      <c r="Q362" s="9">
        <f>VLOOKUP(A362,'QTY &amp; shipping cost'!$A$1:$C$1038,2,FALSE)</f>
        <v>3</v>
      </c>
      <c r="R362" s="9">
        <f t="shared" si="27"/>
        <v>33.069300000000005</v>
      </c>
      <c r="S362" s="16">
        <f>LOOKUP(M362,'Tax and discount slab'!$M$4:$N$14)</f>
        <v>7.0000000000000007E-2</v>
      </c>
      <c r="T362" s="9">
        <f t="shared" si="28"/>
        <v>2.3148510000000004</v>
      </c>
      <c r="U362" s="9">
        <f>VLOOKUP(A362,'QTY &amp; shipping cost'!$A$1:$C$1038,3,FALSE)</f>
        <v>2.2999999999999998</v>
      </c>
      <c r="V362" s="9">
        <f t="shared" si="29"/>
        <v>33.054449000000005</v>
      </c>
    </row>
    <row r="363" spans="1:22" x14ac:dyDescent="0.3">
      <c r="A363" s="9" t="s">
        <v>665</v>
      </c>
      <c r="B363" s="8">
        <f>VLOOKUP($A363,'Order date customer name'!$A$1:$C$1038,2,FALSE)</f>
        <v>41728</v>
      </c>
      <c r="C363" s="8" t="str">
        <f>VLOOKUP($A363,'Order date customer name'!$A$1:$C$1038,3,FALSE)</f>
        <v>CHAD BURNS</v>
      </c>
      <c r="D363" s="9" t="str">
        <f>VLOOKUP($A363,'State and cust type'!$A$1:$C$1038,2,FALSE)</f>
        <v>New York</v>
      </c>
      <c r="E363" s="9" t="str">
        <f>VLOOKUP($A363,'State and cust type'!$A$1:$C$1038,3,FALSE)</f>
        <v>Consumer</v>
      </c>
      <c r="F363" s="9" t="str">
        <f>VLOOKUP($A363,'Account, order priority and cat'!$A$1:$D$1038,2,FALSE)</f>
        <v>ROY COOK</v>
      </c>
      <c r="G363" s="9" t="str">
        <f>VLOOKUP($A363,'Account, order priority and cat'!$A$1:$D$1038,3,FALSE)</f>
        <v>Critical</v>
      </c>
      <c r="H363" s="9" t="str">
        <f>VLOOKUP($A363,'Account, order priority and cat'!$A$1:$D$1038,4,FALSE)</f>
        <v>Office Supplies</v>
      </c>
      <c r="I363" s="14" t="str">
        <f>VLOOKUP($A363,'Cost and price details'!$A$1:$F$1038,Table!I$1,FALSE)</f>
        <v>Small Pack</v>
      </c>
      <c r="J363" s="14" t="str">
        <f>VLOOKUP($A363,'Cost and price details'!$A$1:$F$1038,Table!J$1,FALSE)</f>
        <v>Regular Air</v>
      </c>
      <c r="K363" s="14">
        <f>VLOOKUP($A363,'Cost and price details'!$A$1:$F$1038,Table!K$1,FALSE)</f>
        <v>41736</v>
      </c>
      <c r="L363" s="14">
        <f>VLOOKUP($A363,'Cost and price details'!$A$1:$F$1038,Table!L$1,FALSE)</f>
        <v>18.480000000000004</v>
      </c>
      <c r="M363" s="14">
        <f>VLOOKUP($A363,'Cost and price details'!$A$1:$F$1038,Table!M$1,FALSE)</f>
        <v>45.067</v>
      </c>
      <c r="N363" s="16">
        <f t="shared" si="25"/>
        <v>1.4386904761904757</v>
      </c>
      <c r="O363" s="16">
        <f>LOOKUP(M363,'Tax and discount slab'!$J$4:$K$14)</f>
        <v>0.22</v>
      </c>
      <c r="P363" s="9">
        <f t="shared" si="26"/>
        <v>54.981740000000002</v>
      </c>
      <c r="Q363" s="9">
        <f>VLOOKUP(A363,'QTY &amp; shipping cost'!$A$1:$C$1038,2,FALSE)</f>
        <v>46</v>
      </c>
      <c r="R363" s="9">
        <f t="shared" si="27"/>
        <v>2529.1600400000002</v>
      </c>
      <c r="S363" s="16">
        <f>LOOKUP(M363,'Tax and discount slab'!$M$4:$N$14)</f>
        <v>0.22000000000000003</v>
      </c>
      <c r="T363" s="9">
        <f t="shared" si="28"/>
        <v>556.41520880000007</v>
      </c>
      <c r="U363" s="9">
        <f>VLOOKUP(A363,'QTY &amp; shipping cost'!$A$1:$C$1038,3,FALSE)</f>
        <v>9.0400000000000009</v>
      </c>
      <c r="V363" s="9">
        <f t="shared" si="29"/>
        <v>1981.7848312000001</v>
      </c>
    </row>
    <row r="364" spans="1:22" x14ac:dyDescent="0.3">
      <c r="A364" s="9" t="s">
        <v>666</v>
      </c>
      <c r="B364" s="8">
        <f>VLOOKUP($A364,'Order date customer name'!$A$1:$C$1038,2,FALSE)</f>
        <v>41729</v>
      </c>
      <c r="C364" s="8" t="str">
        <f>VLOOKUP($A364,'Order date customer name'!$A$1:$C$1038,3,FALSE)</f>
        <v>PHILIP STEWART</v>
      </c>
      <c r="D364" s="9" t="str">
        <f>VLOOKUP($A364,'State and cust type'!$A$1:$C$1038,2,FALSE)</f>
        <v>Illinois</v>
      </c>
      <c r="E364" s="9" t="str">
        <f>VLOOKUP($A364,'State and cust type'!$A$1:$C$1038,3,FALSE)</f>
        <v>Corporate</v>
      </c>
      <c r="F364" s="9" t="str">
        <f>VLOOKUP($A364,'Account, order priority and cat'!$A$1:$D$1038,2,FALSE)</f>
        <v>MANUEL BARNES</v>
      </c>
      <c r="G364" s="9" t="str">
        <f>VLOOKUP($A364,'Account, order priority and cat'!$A$1:$D$1038,3,FALSE)</f>
        <v>Medium</v>
      </c>
      <c r="H364" s="9" t="str">
        <f>VLOOKUP($A364,'Account, order priority and cat'!$A$1:$D$1038,4,FALSE)</f>
        <v>Office Supplies</v>
      </c>
      <c r="I364" s="14" t="str">
        <f>VLOOKUP($A364,'Cost and price details'!$A$1:$F$1038,Table!I$1,FALSE)</f>
        <v>Small Box</v>
      </c>
      <c r="J364" s="14" t="str">
        <f>VLOOKUP($A364,'Cost and price details'!$A$1:$F$1038,Table!J$1,FALSE)</f>
        <v>Regular Air</v>
      </c>
      <c r="K364" s="14">
        <f>VLOOKUP($A364,'Cost and price details'!$A$1:$F$1038,Table!K$1,FALSE)</f>
        <v>41738</v>
      </c>
      <c r="L364" s="14">
        <f>VLOOKUP($A364,'Cost and price details'!$A$1:$F$1038,Table!L$1,FALSE)</f>
        <v>7.8430000000000009</v>
      </c>
      <c r="M364" s="14">
        <f>VLOOKUP($A364,'Cost and price details'!$A$1:$F$1038,Table!M$1,FALSE)</f>
        <v>23.078000000000003</v>
      </c>
      <c r="N364" s="16">
        <f t="shared" si="25"/>
        <v>1.9424964936886397</v>
      </c>
      <c r="O364" s="16">
        <f>LOOKUP(M364,'Tax and discount slab'!$J$4:$K$14)</f>
        <v>0.15000000000000002</v>
      </c>
      <c r="P364" s="9">
        <f t="shared" si="26"/>
        <v>26.5397</v>
      </c>
      <c r="Q364" s="9">
        <f>VLOOKUP(A364,'QTY &amp; shipping cost'!$A$1:$C$1038,2,FALSE)</f>
        <v>41</v>
      </c>
      <c r="R364" s="9">
        <f t="shared" si="27"/>
        <v>1088.1277</v>
      </c>
      <c r="S364" s="16">
        <f>LOOKUP(M364,'Tax and discount slab'!$M$4:$N$14)</f>
        <v>0.12000000000000001</v>
      </c>
      <c r="T364" s="9">
        <f t="shared" si="28"/>
        <v>130.57532400000002</v>
      </c>
      <c r="U364" s="9">
        <f>VLOOKUP(A364,'QTY &amp; shipping cost'!$A$1:$C$1038,3,FALSE)</f>
        <v>5.47</v>
      </c>
      <c r="V364" s="9">
        <f t="shared" si="29"/>
        <v>963.02237600000001</v>
      </c>
    </row>
    <row r="365" spans="1:22" x14ac:dyDescent="0.3">
      <c r="A365" s="9" t="s">
        <v>667</v>
      </c>
      <c r="B365" s="8">
        <f>VLOOKUP($A365,'Order date customer name'!$A$1:$C$1038,2,FALSE)</f>
        <v>41729</v>
      </c>
      <c r="C365" s="8" t="str">
        <f>VLOOKUP($A365,'Order date customer name'!$A$1:$C$1038,3,FALSE)</f>
        <v>MIGUEL DUNCAN</v>
      </c>
      <c r="D365" s="9" t="str">
        <f>VLOOKUP($A365,'State and cust type'!$A$1:$C$1038,2,FALSE)</f>
        <v>New York</v>
      </c>
      <c r="E365" s="9" t="str">
        <f>VLOOKUP($A365,'State and cust type'!$A$1:$C$1038,3,FALSE)</f>
        <v>Consumer</v>
      </c>
      <c r="F365" s="9" t="str">
        <f>VLOOKUP($A365,'Account, order priority and cat'!$A$1:$D$1038,2,FALSE)</f>
        <v>EDDIE MURRAY</v>
      </c>
      <c r="G365" s="9" t="str">
        <f>VLOOKUP($A365,'Account, order priority and cat'!$A$1:$D$1038,3,FALSE)</f>
        <v>Critical</v>
      </c>
      <c r="H365" s="9" t="str">
        <f>VLOOKUP($A365,'Account, order priority and cat'!$A$1:$D$1038,4,FALSE)</f>
        <v>Office Supplies</v>
      </c>
      <c r="I365" s="14" t="str">
        <f>VLOOKUP($A365,'Cost and price details'!$A$1:$F$1038,Table!I$1,FALSE)</f>
        <v>Small Pack</v>
      </c>
      <c r="J365" s="14" t="str">
        <f>VLOOKUP($A365,'Cost and price details'!$A$1:$F$1038,Table!J$1,FALSE)</f>
        <v>Regular Air</v>
      </c>
      <c r="K365" s="14">
        <f>VLOOKUP($A365,'Cost and price details'!$A$1:$F$1038,Table!K$1,FALSE)</f>
        <v>41738</v>
      </c>
      <c r="L365" s="14">
        <f>VLOOKUP($A365,'Cost and price details'!$A$1:$F$1038,Table!L$1,FALSE)</f>
        <v>1.6060000000000001</v>
      </c>
      <c r="M365" s="14">
        <f>VLOOKUP($A365,'Cost and price details'!$A$1:$F$1038,Table!M$1,FALSE)</f>
        <v>3.927</v>
      </c>
      <c r="N365" s="16">
        <f t="shared" si="25"/>
        <v>1.4452054794520546</v>
      </c>
      <c r="O365" s="16">
        <f>LOOKUP(M365,'Tax and discount slab'!$J$4:$K$14)</f>
        <v>0.05</v>
      </c>
      <c r="P365" s="9">
        <f t="shared" si="26"/>
        <v>4.1233500000000003</v>
      </c>
      <c r="Q365" s="9">
        <f>VLOOKUP(A365,'QTY &amp; shipping cost'!$A$1:$C$1038,2,FALSE)</f>
        <v>43</v>
      </c>
      <c r="R365" s="9">
        <f t="shared" si="27"/>
        <v>177.30405000000002</v>
      </c>
      <c r="S365" s="16">
        <f>LOOKUP(M365,'Tax and discount slab'!$M$4:$N$14)</f>
        <v>0.02</v>
      </c>
      <c r="T365" s="9">
        <f t="shared" si="28"/>
        <v>3.5460810000000005</v>
      </c>
      <c r="U365" s="9">
        <f>VLOOKUP(A365,'QTY &amp; shipping cost'!$A$1:$C$1038,3,FALSE)</f>
        <v>4.22</v>
      </c>
      <c r="V365" s="9">
        <f t="shared" si="29"/>
        <v>177.97796900000003</v>
      </c>
    </row>
    <row r="366" spans="1:22" x14ac:dyDescent="0.3">
      <c r="A366" s="9" t="s">
        <v>669</v>
      </c>
      <c r="B366" s="8">
        <f>VLOOKUP($A366,'Order date customer name'!$A$1:$C$1038,2,FALSE)</f>
        <v>41730</v>
      </c>
      <c r="C366" s="8" t="str">
        <f>VLOOKUP($A366,'Order date customer name'!$A$1:$C$1038,3,FALSE)</f>
        <v>JOHN ROSE</v>
      </c>
      <c r="D366" s="9" t="str">
        <f>VLOOKUP($A366,'State and cust type'!$A$1:$C$1038,2,FALSE)</f>
        <v>New York</v>
      </c>
      <c r="E366" s="9" t="str">
        <f>VLOOKUP($A366,'State and cust type'!$A$1:$C$1038,3,FALSE)</f>
        <v>Consumer</v>
      </c>
      <c r="F366" s="9" t="str">
        <f>VLOOKUP($A366,'Account, order priority and cat'!$A$1:$D$1038,2,FALSE)</f>
        <v>EDWIN AGUILAR</v>
      </c>
      <c r="G366" s="9" t="str">
        <f>VLOOKUP($A366,'Account, order priority and cat'!$A$1:$D$1038,3,FALSE)</f>
        <v>Medium</v>
      </c>
      <c r="H366" s="9" t="str">
        <f>VLOOKUP($A366,'Account, order priority and cat'!$A$1:$D$1038,4,FALSE)</f>
        <v>Office Supplies</v>
      </c>
      <c r="I366" s="14" t="str">
        <f>VLOOKUP($A366,'Cost and price details'!$A$1:$F$1038,Table!I$1,FALSE)</f>
        <v>Wrap Bag</v>
      </c>
      <c r="J366" s="14" t="str">
        <f>VLOOKUP($A366,'Cost and price details'!$A$1:$F$1038,Table!J$1,FALSE)</f>
        <v>Regular Air</v>
      </c>
      <c r="K366" s="14">
        <f>VLOOKUP($A366,'Cost and price details'!$A$1:$F$1038,Table!K$1,FALSE)</f>
        <v>41739</v>
      </c>
      <c r="L366" s="14">
        <f>VLOOKUP($A366,'Cost and price details'!$A$1:$F$1038,Table!L$1,FALSE)</f>
        <v>2.343</v>
      </c>
      <c r="M366" s="14">
        <f>VLOOKUP($A366,'Cost and price details'!$A$1:$F$1038,Table!M$1,FALSE)</f>
        <v>3.8390000000000004</v>
      </c>
      <c r="N366" s="16">
        <f t="shared" si="25"/>
        <v>0.63849765258215985</v>
      </c>
      <c r="O366" s="16">
        <f>LOOKUP(M366,'Tax and discount slab'!$J$4:$K$14)</f>
        <v>0.05</v>
      </c>
      <c r="P366" s="9">
        <f t="shared" si="26"/>
        <v>4.0309500000000007</v>
      </c>
      <c r="Q366" s="9">
        <f>VLOOKUP(A366,'QTY &amp; shipping cost'!$A$1:$C$1038,2,FALSE)</f>
        <v>48</v>
      </c>
      <c r="R366" s="9">
        <f t="shared" si="27"/>
        <v>193.48560000000003</v>
      </c>
      <c r="S366" s="16">
        <f>LOOKUP(M366,'Tax and discount slab'!$M$4:$N$14)</f>
        <v>0.02</v>
      </c>
      <c r="T366" s="9">
        <f t="shared" si="28"/>
        <v>3.8697120000000007</v>
      </c>
      <c r="U366" s="9">
        <f>VLOOKUP(A366,'QTY &amp; shipping cost'!$A$1:$C$1038,3,FALSE)</f>
        <v>0.81</v>
      </c>
      <c r="V366" s="9">
        <f t="shared" si="29"/>
        <v>190.42588800000004</v>
      </c>
    </row>
    <row r="367" spans="1:22" x14ac:dyDescent="0.3">
      <c r="A367" s="9" t="s">
        <v>670</v>
      </c>
      <c r="B367" s="8">
        <f>VLOOKUP($A367,'Order date customer name'!$A$1:$C$1038,2,FALSE)</f>
        <v>41731</v>
      </c>
      <c r="C367" s="8" t="str">
        <f>VLOOKUP($A367,'Order date customer name'!$A$1:$C$1038,3,FALSE)</f>
        <v>JAMIE WOOD</v>
      </c>
      <c r="D367" s="9" t="str">
        <f>VLOOKUP($A367,'State and cust type'!$A$1:$C$1038,2,FALSE)</f>
        <v>Illinois</v>
      </c>
      <c r="E367" s="9" t="str">
        <f>VLOOKUP($A367,'State and cust type'!$A$1:$C$1038,3,FALSE)</f>
        <v>Small Business</v>
      </c>
      <c r="F367" s="9" t="str">
        <f>VLOOKUP($A367,'Account, order priority and cat'!$A$1:$D$1038,2,FALSE)</f>
        <v>COREY MILLS</v>
      </c>
      <c r="G367" s="9" t="str">
        <f>VLOOKUP($A367,'Account, order priority and cat'!$A$1:$D$1038,3,FALSE)</f>
        <v>Not Specified</v>
      </c>
      <c r="H367" s="9" t="str">
        <f>VLOOKUP($A367,'Account, order priority and cat'!$A$1:$D$1038,4,FALSE)</f>
        <v>Office Supplies</v>
      </c>
      <c r="I367" s="14" t="str">
        <f>VLOOKUP($A367,'Cost and price details'!$A$1:$F$1038,Table!I$1,FALSE)</f>
        <v>Small Box</v>
      </c>
      <c r="J367" s="14" t="str">
        <f>VLOOKUP($A367,'Cost and price details'!$A$1:$F$1038,Table!J$1,FALSE)</f>
        <v>Regular Air</v>
      </c>
      <c r="K367" s="14">
        <f>VLOOKUP($A367,'Cost and price details'!$A$1:$F$1038,Table!K$1,FALSE)</f>
        <v>41739</v>
      </c>
      <c r="L367" s="14">
        <f>VLOOKUP($A367,'Cost and price details'!$A$1:$F$1038,Table!L$1,FALSE)</f>
        <v>4.2240000000000002</v>
      </c>
      <c r="M367" s="14">
        <f>VLOOKUP($A367,'Cost and price details'!$A$1:$F$1038,Table!M$1,FALSE)</f>
        <v>6.9300000000000006</v>
      </c>
      <c r="N367" s="16">
        <f t="shared" si="25"/>
        <v>0.64062500000000011</v>
      </c>
      <c r="O367" s="16">
        <f>LOOKUP(M367,'Tax and discount slab'!$J$4:$K$14)</f>
        <v>0.05</v>
      </c>
      <c r="P367" s="9">
        <f t="shared" si="26"/>
        <v>7.2765000000000013</v>
      </c>
      <c r="Q367" s="9">
        <f>VLOOKUP(A367,'QTY &amp; shipping cost'!$A$1:$C$1038,2,FALSE)</f>
        <v>20</v>
      </c>
      <c r="R367" s="9">
        <f t="shared" si="27"/>
        <v>145.53000000000003</v>
      </c>
      <c r="S367" s="16">
        <f>LOOKUP(M367,'Tax and discount slab'!$M$4:$N$14)</f>
        <v>0.02</v>
      </c>
      <c r="T367" s="9">
        <f t="shared" si="28"/>
        <v>2.9106000000000005</v>
      </c>
      <c r="U367" s="9">
        <f>VLOOKUP(A367,'QTY &amp; shipping cost'!$A$1:$C$1038,3,FALSE)</f>
        <v>0.55000000000000004</v>
      </c>
      <c r="V367" s="9">
        <f t="shared" si="29"/>
        <v>143.16940000000005</v>
      </c>
    </row>
    <row r="368" spans="1:22" x14ac:dyDescent="0.3">
      <c r="A368" s="9" t="s">
        <v>671</v>
      </c>
      <c r="B368" s="8">
        <f>VLOOKUP($A368,'Order date customer name'!$A$1:$C$1038,2,FALSE)</f>
        <v>41733</v>
      </c>
      <c r="C368" s="8" t="str">
        <f>VLOOKUP($A368,'Order date customer name'!$A$1:$C$1038,3,FALSE)</f>
        <v>PETER JORDAN</v>
      </c>
      <c r="D368" s="9" t="str">
        <f>VLOOKUP($A368,'State and cust type'!$A$1:$C$1038,2,FALSE)</f>
        <v>New York</v>
      </c>
      <c r="E368" s="9" t="str">
        <f>VLOOKUP($A368,'State and cust type'!$A$1:$C$1038,3,FALSE)</f>
        <v>Corporate</v>
      </c>
      <c r="F368" s="9" t="str">
        <f>VLOOKUP($A368,'Account, order priority and cat'!$A$1:$D$1038,2,FALSE)</f>
        <v>EDDIE MURRAY</v>
      </c>
      <c r="G368" s="9" t="str">
        <f>VLOOKUP($A368,'Account, order priority and cat'!$A$1:$D$1038,3,FALSE)</f>
        <v>Low</v>
      </c>
      <c r="H368" s="9" t="str">
        <f>VLOOKUP($A368,'Account, order priority and cat'!$A$1:$D$1038,4,FALSE)</f>
        <v>Office Supplies</v>
      </c>
      <c r="I368" s="14" t="str">
        <f>VLOOKUP($A368,'Cost and price details'!$A$1:$F$1038,Table!I$1,FALSE)</f>
        <v>Wrap Bag</v>
      </c>
      <c r="J368" s="14" t="str">
        <f>VLOOKUP($A368,'Cost and price details'!$A$1:$F$1038,Table!J$1,FALSE)</f>
        <v>Regular Air</v>
      </c>
      <c r="K368" s="14">
        <f>VLOOKUP($A368,'Cost and price details'!$A$1:$F$1038,Table!K$1,FALSE)</f>
        <v>41745</v>
      </c>
      <c r="L368" s="14">
        <f>VLOOKUP($A368,'Cost and price details'!$A$1:$F$1038,Table!L$1,FALSE)</f>
        <v>1.1550000000000002</v>
      </c>
      <c r="M368" s="14">
        <f>VLOOKUP($A368,'Cost and price details'!$A$1:$F$1038,Table!M$1,FALSE)</f>
        <v>2.145</v>
      </c>
      <c r="N368" s="16">
        <f t="shared" si="25"/>
        <v>0.85714285714285676</v>
      </c>
      <c r="O368" s="16">
        <f>LOOKUP(M368,'Tax and discount slab'!$J$4:$K$14)</f>
        <v>0.05</v>
      </c>
      <c r="P368" s="9">
        <f t="shared" si="26"/>
        <v>2.2522500000000001</v>
      </c>
      <c r="Q368" s="9">
        <f>VLOOKUP(A368,'QTY &amp; shipping cost'!$A$1:$C$1038,2,FALSE)</f>
        <v>33</v>
      </c>
      <c r="R368" s="9">
        <f t="shared" si="27"/>
        <v>74.324250000000006</v>
      </c>
      <c r="S368" s="16">
        <f>LOOKUP(M368,'Tax and discount slab'!$M$4:$N$14)</f>
        <v>0.02</v>
      </c>
      <c r="T368" s="9">
        <f t="shared" si="28"/>
        <v>1.4864850000000001</v>
      </c>
      <c r="U368" s="9">
        <f>VLOOKUP(A368,'QTY &amp; shipping cost'!$A$1:$C$1038,3,FALSE)</f>
        <v>1.68</v>
      </c>
      <c r="V368" s="9">
        <f t="shared" si="29"/>
        <v>74.517765000000011</v>
      </c>
    </row>
    <row r="369" spans="1:22" x14ac:dyDescent="0.3">
      <c r="A369" s="9" t="s">
        <v>673</v>
      </c>
      <c r="B369" s="8">
        <f>VLOOKUP($A369,'Order date customer name'!$A$1:$C$1038,2,FALSE)</f>
        <v>41734</v>
      </c>
      <c r="C369" s="8" t="str">
        <f>VLOOKUP($A369,'Order date customer name'!$A$1:$C$1038,3,FALSE)</f>
        <v>TOMMY HART</v>
      </c>
      <c r="D369" s="9" t="str">
        <f>VLOOKUP($A369,'State and cust type'!$A$1:$C$1038,2,FALSE)</f>
        <v>Illinois</v>
      </c>
      <c r="E369" s="9" t="str">
        <f>VLOOKUP($A369,'State and cust type'!$A$1:$C$1038,3,FALSE)</f>
        <v>Corporate</v>
      </c>
      <c r="F369" s="9" t="str">
        <f>VLOOKUP($A369,'Account, order priority and cat'!$A$1:$D$1038,2,FALSE)</f>
        <v>MANUEL BARNES</v>
      </c>
      <c r="G369" s="9" t="str">
        <f>VLOOKUP($A369,'Account, order priority and cat'!$A$1:$D$1038,3,FALSE)</f>
        <v>Critical</v>
      </c>
      <c r="H369" s="9" t="str">
        <f>VLOOKUP($A369,'Account, order priority and cat'!$A$1:$D$1038,4,FALSE)</f>
        <v>Office Supplies</v>
      </c>
      <c r="I369" s="14" t="str">
        <f>VLOOKUP($A369,'Cost and price details'!$A$1:$F$1038,Table!I$1,FALSE)</f>
        <v>Wrap Bag</v>
      </c>
      <c r="J369" s="14" t="str">
        <f>VLOOKUP($A369,'Cost and price details'!$A$1:$F$1038,Table!J$1,FALSE)</f>
        <v>Regular Air</v>
      </c>
      <c r="K369" s="14">
        <f>VLOOKUP($A369,'Cost and price details'!$A$1:$F$1038,Table!K$1,FALSE)</f>
        <v>41741</v>
      </c>
      <c r="L369" s="14">
        <f>VLOOKUP($A369,'Cost and price details'!$A$1:$F$1038,Table!L$1,FALSE)</f>
        <v>0.26400000000000001</v>
      </c>
      <c r="M369" s="14">
        <f>VLOOKUP($A369,'Cost and price details'!$A$1:$F$1038,Table!M$1,FALSE)</f>
        <v>1.3860000000000001</v>
      </c>
      <c r="N369" s="16">
        <f t="shared" si="25"/>
        <v>4.25</v>
      </c>
      <c r="O369" s="16">
        <f>LOOKUP(M369,'Tax and discount slab'!$J$4:$K$14)</f>
        <v>0.05</v>
      </c>
      <c r="P369" s="9">
        <f t="shared" si="26"/>
        <v>1.4553000000000003</v>
      </c>
      <c r="Q369" s="9">
        <f>VLOOKUP(A369,'QTY &amp; shipping cost'!$A$1:$C$1038,2,FALSE)</f>
        <v>37</v>
      </c>
      <c r="R369" s="9">
        <f t="shared" si="27"/>
        <v>53.846100000000007</v>
      </c>
      <c r="S369" s="16">
        <f>LOOKUP(M369,'Tax and discount slab'!$M$4:$N$14)</f>
        <v>0.02</v>
      </c>
      <c r="T369" s="9">
        <f t="shared" si="28"/>
        <v>1.0769220000000002</v>
      </c>
      <c r="U369" s="9">
        <f>VLOOKUP(A369,'QTY &amp; shipping cost'!$A$1:$C$1038,3,FALSE)</f>
        <v>0.75</v>
      </c>
      <c r="V369" s="9">
        <f t="shared" si="29"/>
        <v>53.519178000000004</v>
      </c>
    </row>
    <row r="370" spans="1:22" x14ac:dyDescent="0.3">
      <c r="A370" s="9" t="s">
        <v>675</v>
      </c>
      <c r="B370" s="8">
        <f>VLOOKUP($A370,'Order date customer name'!$A$1:$C$1038,2,FALSE)</f>
        <v>41734</v>
      </c>
      <c r="C370" s="8" t="str">
        <f>VLOOKUP($A370,'Order date customer name'!$A$1:$C$1038,3,FALSE)</f>
        <v>CARL RICE</v>
      </c>
      <c r="D370" s="9" t="str">
        <f>VLOOKUP($A370,'State and cust type'!$A$1:$C$1038,2,FALSE)</f>
        <v>New York</v>
      </c>
      <c r="E370" s="9" t="str">
        <f>VLOOKUP($A370,'State and cust type'!$A$1:$C$1038,3,FALSE)</f>
        <v>Home Office</v>
      </c>
      <c r="F370" s="9" t="str">
        <f>VLOOKUP($A370,'Account, order priority and cat'!$A$1:$D$1038,2,FALSE)</f>
        <v>CLAUDE WILLIS</v>
      </c>
      <c r="G370" s="9" t="str">
        <f>VLOOKUP($A370,'Account, order priority and cat'!$A$1:$D$1038,3,FALSE)</f>
        <v>Not Specified</v>
      </c>
      <c r="H370" s="9" t="str">
        <f>VLOOKUP($A370,'Account, order priority and cat'!$A$1:$D$1038,4,FALSE)</f>
        <v>Technology</v>
      </c>
      <c r="I370" s="14" t="str">
        <f>VLOOKUP($A370,'Cost and price details'!$A$1:$F$1038,Table!I$1,FALSE)</f>
        <v>Jumbo Drum</v>
      </c>
      <c r="J370" s="14" t="str">
        <f>VLOOKUP($A370,'Cost and price details'!$A$1:$F$1038,Table!J$1,FALSE)</f>
        <v>Delivery Truck</v>
      </c>
      <c r="K370" s="14">
        <f>VLOOKUP($A370,'Cost and price details'!$A$1:$F$1038,Table!K$1,FALSE)</f>
        <v>41741</v>
      </c>
      <c r="L370" s="14">
        <f>VLOOKUP($A370,'Cost and price details'!$A$1:$F$1038,Table!L$1,FALSE)</f>
        <v>347.17100000000005</v>
      </c>
      <c r="M370" s="14">
        <f>VLOOKUP($A370,'Cost and price details'!$A$1:$F$1038,Table!M$1,FALSE)</f>
        <v>551.06700000000012</v>
      </c>
      <c r="N370" s="16">
        <f t="shared" si="25"/>
        <v>0.58730711954627557</v>
      </c>
      <c r="O370" s="16">
        <f>LOOKUP(M370,'Tax and discount slab'!$J$4:$K$14)</f>
        <v>0.32000000000000006</v>
      </c>
      <c r="P370" s="9">
        <f t="shared" si="26"/>
        <v>727.40844000000016</v>
      </c>
      <c r="Q370" s="9">
        <f>VLOOKUP(A370,'QTY &amp; shipping cost'!$A$1:$C$1038,2,FALSE)</f>
        <v>33</v>
      </c>
      <c r="R370" s="9">
        <f t="shared" si="27"/>
        <v>24004.478520000004</v>
      </c>
      <c r="S370" s="16">
        <f>LOOKUP(M370,'Tax and discount slab'!$M$4:$N$14)</f>
        <v>0.47</v>
      </c>
      <c r="T370" s="9">
        <f t="shared" si="28"/>
        <v>11282.104904400001</v>
      </c>
      <c r="U370" s="9">
        <f>VLOOKUP(A370,'QTY &amp; shipping cost'!$A$1:$C$1038,3,FALSE)</f>
        <v>69.349999999999994</v>
      </c>
      <c r="V370" s="9">
        <f t="shared" si="29"/>
        <v>12791.723615600004</v>
      </c>
    </row>
    <row r="371" spans="1:22" x14ac:dyDescent="0.3">
      <c r="A371" s="9" t="s">
        <v>676</v>
      </c>
      <c r="B371" s="8">
        <f>VLOOKUP($A371,'Order date customer name'!$A$1:$C$1038,2,FALSE)</f>
        <v>41734</v>
      </c>
      <c r="C371" s="8" t="str">
        <f>VLOOKUP($A371,'Order date customer name'!$A$1:$C$1038,3,FALSE)</f>
        <v>RYAN RIVERA</v>
      </c>
      <c r="D371" s="9" t="str">
        <f>VLOOKUP($A371,'State and cust type'!$A$1:$C$1038,2,FALSE)</f>
        <v>New York</v>
      </c>
      <c r="E371" s="9" t="str">
        <f>VLOOKUP($A371,'State and cust type'!$A$1:$C$1038,3,FALSE)</f>
        <v>Corporate</v>
      </c>
      <c r="F371" s="9" t="str">
        <f>VLOOKUP($A371,'Account, order priority and cat'!$A$1:$D$1038,2,FALSE)</f>
        <v>GREG BLACK</v>
      </c>
      <c r="G371" s="9" t="str">
        <f>VLOOKUP($A371,'Account, order priority and cat'!$A$1:$D$1038,3,FALSE)</f>
        <v>Medium</v>
      </c>
      <c r="H371" s="9" t="str">
        <f>VLOOKUP($A371,'Account, order priority and cat'!$A$1:$D$1038,4,FALSE)</f>
        <v>Technology</v>
      </c>
      <c r="I371" s="14" t="str">
        <f>VLOOKUP($A371,'Cost and price details'!$A$1:$F$1038,Table!I$1,FALSE)</f>
        <v>Large Box</v>
      </c>
      <c r="J371" s="14" t="str">
        <f>VLOOKUP($A371,'Cost and price details'!$A$1:$F$1038,Table!J$1,FALSE)</f>
        <v>Regular Air</v>
      </c>
      <c r="K371" s="14">
        <f>VLOOKUP($A371,'Cost and price details'!$A$1:$F$1038,Table!K$1,FALSE)</f>
        <v>41743</v>
      </c>
      <c r="L371" s="14">
        <f>VLOOKUP($A371,'Cost and price details'!$A$1:$F$1038,Table!L$1,FALSE)</f>
        <v>415.78900000000004</v>
      </c>
      <c r="M371" s="14">
        <f>VLOOKUP($A371,'Cost and price details'!$A$1:$F$1038,Table!M$1,FALSE)</f>
        <v>659.98900000000003</v>
      </c>
      <c r="N371" s="16">
        <f t="shared" si="25"/>
        <v>0.58731712479166109</v>
      </c>
      <c r="O371" s="16">
        <f>LOOKUP(M371,'Tax and discount slab'!$J$4:$K$14)</f>
        <v>0.32000000000000006</v>
      </c>
      <c r="P371" s="9">
        <f t="shared" si="26"/>
        <v>871.1854800000001</v>
      </c>
      <c r="Q371" s="9">
        <f>VLOOKUP(A371,'QTY &amp; shipping cost'!$A$1:$C$1038,2,FALSE)</f>
        <v>32</v>
      </c>
      <c r="R371" s="9">
        <f t="shared" si="27"/>
        <v>27877.935360000003</v>
      </c>
      <c r="S371" s="16">
        <f>LOOKUP(M371,'Tax and discount slab'!$M$4:$N$14)</f>
        <v>0.47</v>
      </c>
      <c r="T371" s="9">
        <f t="shared" si="28"/>
        <v>13102.629619200001</v>
      </c>
      <c r="U371" s="9">
        <f>VLOOKUP(A371,'QTY &amp; shipping cost'!$A$1:$C$1038,3,FALSE)</f>
        <v>24.54</v>
      </c>
      <c r="V371" s="9">
        <f t="shared" si="29"/>
        <v>14799.845740800003</v>
      </c>
    </row>
    <row r="372" spans="1:22" x14ac:dyDescent="0.3">
      <c r="A372" s="9" t="s">
        <v>677</v>
      </c>
      <c r="B372" s="8">
        <f>VLOOKUP($A372,'Order date customer name'!$A$1:$C$1038,2,FALSE)</f>
        <v>41738</v>
      </c>
      <c r="C372" s="8" t="str">
        <f>VLOOKUP($A372,'Order date customer name'!$A$1:$C$1038,3,FALSE)</f>
        <v>TYLER SCOTT</v>
      </c>
      <c r="D372" s="9" t="str">
        <f>VLOOKUP($A372,'State and cust type'!$A$1:$C$1038,2,FALSE)</f>
        <v>New York</v>
      </c>
      <c r="E372" s="9" t="str">
        <f>VLOOKUP($A372,'State and cust type'!$A$1:$C$1038,3,FALSE)</f>
        <v>Small Business</v>
      </c>
      <c r="F372" s="9" t="str">
        <f>VLOOKUP($A372,'Account, order priority and cat'!$A$1:$D$1038,2,FALSE)</f>
        <v>GREG BLACK</v>
      </c>
      <c r="G372" s="9" t="str">
        <f>VLOOKUP($A372,'Account, order priority and cat'!$A$1:$D$1038,3,FALSE)</f>
        <v>Medium</v>
      </c>
      <c r="H372" s="9" t="str">
        <f>VLOOKUP($A372,'Account, order priority and cat'!$A$1:$D$1038,4,FALSE)</f>
        <v>Office Supplies</v>
      </c>
      <c r="I372" s="14" t="str">
        <f>VLOOKUP($A372,'Cost and price details'!$A$1:$F$1038,Table!I$1,FALSE)</f>
        <v>Wrap Bag</v>
      </c>
      <c r="J372" s="14" t="str">
        <f>VLOOKUP($A372,'Cost and price details'!$A$1:$F$1038,Table!J$1,FALSE)</f>
        <v>Regular Air</v>
      </c>
      <c r="K372" s="14">
        <f>VLOOKUP($A372,'Cost and price details'!$A$1:$F$1038,Table!K$1,FALSE)</f>
        <v>41746</v>
      </c>
      <c r="L372" s="14">
        <f>VLOOKUP($A372,'Cost and price details'!$A$1:$F$1038,Table!L$1,FALSE)</f>
        <v>1.1990000000000003</v>
      </c>
      <c r="M372" s="14">
        <f>VLOOKUP($A372,'Cost and price details'!$A$1:$F$1038,Table!M$1,FALSE)</f>
        <v>2.8600000000000003</v>
      </c>
      <c r="N372" s="16">
        <f t="shared" si="25"/>
        <v>1.3853211009174309</v>
      </c>
      <c r="O372" s="16">
        <f>LOOKUP(M372,'Tax and discount slab'!$J$4:$K$14)</f>
        <v>0.05</v>
      </c>
      <c r="P372" s="9">
        <f t="shared" si="26"/>
        <v>3.0030000000000006</v>
      </c>
      <c r="Q372" s="9">
        <f>VLOOKUP(A372,'QTY &amp; shipping cost'!$A$1:$C$1038,2,FALSE)</f>
        <v>4</v>
      </c>
      <c r="R372" s="9">
        <f t="shared" si="27"/>
        <v>12.012000000000002</v>
      </c>
      <c r="S372" s="16">
        <f>LOOKUP(M372,'Tax and discount slab'!$M$4:$N$14)</f>
        <v>0.02</v>
      </c>
      <c r="T372" s="9">
        <f t="shared" si="28"/>
        <v>0.24024000000000004</v>
      </c>
      <c r="U372" s="9">
        <f>VLOOKUP(A372,'QTY &amp; shipping cost'!$A$1:$C$1038,3,FALSE)</f>
        <v>2.4499999999999997</v>
      </c>
      <c r="V372" s="9">
        <f t="shared" si="29"/>
        <v>14.221760000000002</v>
      </c>
    </row>
    <row r="373" spans="1:22" x14ac:dyDescent="0.3">
      <c r="A373" s="9" t="s">
        <v>679</v>
      </c>
      <c r="B373" s="8">
        <f>VLOOKUP($A373,'Order date customer name'!$A$1:$C$1038,2,FALSE)</f>
        <v>41742</v>
      </c>
      <c r="C373" s="8" t="str">
        <f>VLOOKUP($A373,'Order date customer name'!$A$1:$C$1038,3,FALSE)</f>
        <v>JAMIE MARSHALL</v>
      </c>
      <c r="D373" s="9" t="str">
        <f>VLOOKUP($A373,'State and cust type'!$A$1:$C$1038,2,FALSE)</f>
        <v>New York</v>
      </c>
      <c r="E373" s="9" t="str">
        <f>VLOOKUP($A373,'State and cust type'!$A$1:$C$1038,3,FALSE)</f>
        <v>Corporate</v>
      </c>
      <c r="F373" s="9" t="str">
        <f>VLOOKUP($A373,'Account, order priority and cat'!$A$1:$D$1038,2,FALSE)</f>
        <v>TONY PERRY</v>
      </c>
      <c r="G373" s="9" t="str">
        <f>VLOOKUP($A373,'Account, order priority and cat'!$A$1:$D$1038,3,FALSE)</f>
        <v>High</v>
      </c>
      <c r="H373" s="9" t="str">
        <f>VLOOKUP($A373,'Account, order priority and cat'!$A$1:$D$1038,4,FALSE)</f>
        <v>Technology</v>
      </c>
      <c r="I373" s="14" t="str">
        <f>VLOOKUP($A373,'Cost and price details'!$A$1:$F$1038,Table!I$1,FALSE)</f>
        <v>Small Box</v>
      </c>
      <c r="J373" s="14" t="str">
        <f>VLOOKUP($A373,'Cost and price details'!$A$1:$F$1038,Table!J$1,FALSE)</f>
        <v>Regular Air</v>
      </c>
      <c r="K373" s="14">
        <f>VLOOKUP($A373,'Cost and price details'!$A$1:$F$1038,Table!K$1,FALSE)</f>
        <v>41750</v>
      </c>
      <c r="L373" s="14">
        <f>VLOOKUP($A373,'Cost and price details'!$A$1:$F$1038,Table!L$1,FALSE)</f>
        <v>7.1610000000000005</v>
      </c>
      <c r="M373" s="14">
        <f>VLOOKUP($A373,'Cost and price details'!$A$1:$F$1038,Table!M$1,FALSE)</f>
        <v>34.078000000000003</v>
      </c>
      <c r="N373" s="16">
        <f t="shared" si="25"/>
        <v>3.7588325652841781</v>
      </c>
      <c r="O373" s="16">
        <f>LOOKUP(M373,'Tax and discount slab'!$J$4:$K$14)</f>
        <v>0.2</v>
      </c>
      <c r="P373" s="9">
        <f t="shared" si="26"/>
        <v>40.893599999999999</v>
      </c>
      <c r="Q373" s="9">
        <f>VLOOKUP(A373,'QTY &amp; shipping cost'!$A$1:$C$1038,2,FALSE)</f>
        <v>38</v>
      </c>
      <c r="R373" s="9">
        <f t="shared" si="27"/>
        <v>1553.9567999999999</v>
      </c>
      <c r="S373" s="16">
        <f>LOOKUP(M373,'Tax and discount slab'!$M$4:$N$14)</f>
        <v>0.17</v>
      </c>
      <c r="T373" s="9">
        <f t="shared" si="28"/>
        <v>264.17265600000002</v>
      </c>
      <c r="U373" s="9">
        <f>VLOOKUP(A373,'QTY &amp; shipping cost'!$A$1:$C$1038,3,FALSE)</f>
        <v>6.55</v>
      </c>
      <c r="V373" s="9">
        <f t="shared" si="29"/>
        <v>1296.3341439999999</v>
      </c>
    </row>
    <row r="374" spans="1:22" x14ac:dyDescent="0.3">
      <c r="A374" s="9" t="s">
        <v>681</v>
      </c>
      <c r="B374" s="8">
        <f>VLOOKUP($A374,'Order date customer name'!$A$1:$C$1038,2,FALSE)</f>
        <v>41744</v>
      </c>
      <c r="C374" s="8" t="str">
        <f>VLOOKUP($A374,'Order date customer name'!$A$1:$C$1038,3,FALSE)</f>
        <v>REGINALD HUGHES</v>
      </c>
      <c r="D374" s="9" t="str">
        <f>VLOOKUP($A374,'State and cust type'!$A$1:$C$1038,2,FALSE)</f>
        <v>Illinois</v>
      </c>
      <c r="E374" s="9" t="str">
        <f>VLOOKUP($A374,'State and cust type'!$A$1:$C$1038,3,FALSE)</f>
        <v>Consumer</v>
      </c>
      <c r="F374" s="9" t="str">
        <f>VLOOKUP($A374,'Account, order priority and cat'!$A$1:$D$1038,2,FALSE)</f>
        <v>COREY MILLS</v>
      </c>
      <c r="G374" s="9" t="str">
        <f>VLOOKUP($A374,'Account, order priority and cat'!$A$1:$D$1038,3,FALSE)</f>
        <v>High</v>
      </c>
      <c r="H374" s="9" t="str">
        <f>VLOOKUP($A374,'Account, order priority and cat'!$A$1:$D$1038,4,FALSE)</f>
        <v>Office Supplies</v>
      </c>
      <c r="I374" s="14" t="str">
        <f>VLOOKUP($A374,'Cost and price details'!$A$1:$F$1038,Table!I$1,FALSE)</f>
        <v>Small Box</v>
      </c>
      <c r="J374" s="14" t="str">
        <f>VLOOKUP($A374,'Cost and price details'!$A$1:$F$1038,Table!J$1,FALSE)</f>
        <v>Regular Air</v>
      </c>
      <c r="K374" s="14">
        <f>VLOOKUP($A374,'Cost and price details'!$A$1:$F$1038,Table!K$1,FALSE)</f>
        <v>41753</v>
      </c>
      <c r="L374" s="14">
        <f>VLOOKUP($A374,'Cost and price details'!$A$1:$F$1038,Table!L$1,FALSE)</f>
        <v>5.0490000000000004</v>
      </c>
      <c r="M374" s="14">
        <f>VLOOKUP($A374,'Cost and price details'!$A$1:$F$1038,Table!M$1,FALSE)</f>
        <v>8.0080000000000009</v>
      </c>
      <c r="N374" s="16">
        <f t="shared" si="25"/>
        <v>0.58605664488017439</v>
      </c>
      <c r="O374" s="16">
        <f>LOOKUP(M374,'Tax and discount slab'!$J$4:$K$14)</f>
        <v>0.05</v>
      </c>
      <c r="P374" s="9">
        <f t="shared" si="26"/>
        <v>8.4084000000000021</v>
      </c>
      <c r="Q374" s="9">
        <f>VLOOKUP(A374,'QTY &amp; shipping cost'!$A$1:$C$1038,2,FALSE)</f>
        <v>13</v>
      </c>
      <c r="R374" s="9">
        <f t="shared" si="27"/>
        <v>109.30920000000003</v>
      </c>
      <c r="S374" s="16">
        <f>LOOKUP(M374,'Tax and discount slab'!$M$4:$N$14)</f>
        <v>0.02</v>
      </c>
      <c r="T374" s="9">
        <f t="shared" si="28"/>
        <v>2.1861840000000008</v>
      </c>
      <c r="U374" s="9">
        <f>VLOOKUP(A374,'QTY &amp; shipping cost'!$A$1:$C$1038,3,FALSE)</f>
        <v>11.200000000000001</v>
      </c>
      <c r="V374" s="9">
        <f t="shared" si="29"/>
        <v>118.32301600000004</v>
      </c>
    </row>
    <row r="375" spans="1:22" x14ac:dyDescent="0.3">
      <c r="A375" s="9" t="s">
        <v>683</v>
      </c>
      <c r="B375" s="8">
        <f>VLOOKUP($A375,'Order date customer name'!$A$1:$C$1038,2,FALSE)</f>
        <v>41744</v>
      </c>
      <c r="C375" s="8" t="str">
        <f>VLOOKUP($A375,'Order date customer name'!$A$1:$C$1038,3,FALSE)</f>
        <v>OSCAR TURNER</v>
      </c>
      <c r="D375" s="9" t="str">
        <f>VLOOKUP($A375,'State and cust type'!$A$1:$C$1038,2,FALSE)</f>
        <v>Illinois</v>
      </c>
      <c r="E375" s="9" t="str">
        <f>VLOOKUP($A375,'State and cust type'!$A$1:$C$1038,3,FALSE)</f>
        <v>Home Office</v>
      </c>
      <c r="F375" s="9" t="str">
        <f>VLOOKUP($A375,'Account, order priority and cat'!$A$1:$D$1038,2,FALSE)</f>
        <v>COREY MILLS</v>
      </c>
      <c r="G375" s="9" t="str">
        <f>VLOOKUP($A375,'Account, order priority and cat'!$A$1:$D$1038,3,FALSE)</f>
        <v>Medium</v>
      </c>
      <c r="H375" s="9" t="str">
        <f>VLOOKUP($A375,'Account, order priority and cat'!$A$1:$D$1038,4,FALSE)</f>
        <v>Office Supplies</v>
      </c>
      <c r="I375" s="14" t="str">
        <f>VLOOKUP($A375,'Cost and price details'!$A$1:$F$1038,Table!I$1,FALSE)</f>
        <v>Small Pack</v>
      </c>
      <c r="J375" s="14" t="str">
        <f>VLOOKUP($A375,'Cost and price details'!$A$1:$F$1038,Table!J$1,FALSE)</f>
        <v>Regular Air</v>
      </c>
      <c r="K375" s="14">
        <f>VLOOKUP($A375,'Cost and price details'!$A$1:$F$1038,Table!K$1,FALSE)</f>
        <v>41752</v>
      </c>
      <c r="L375" s="14">
        <f>VLOOKUP($A375,'Cost and price details'!$A$1:$F$1038,Table!L$1,FALSE)</f>
        <v>4.6090000000000009</v>
      </c>
      <c r="M375" s="14">
        <f>VLOOKUP($A375,'Cost and price details'!$A$1:$F$1038,Table!M$1,FALSE)</f>
        <v>11.253000000000002</v>
      </c>
      <c r="N375" s="16">
        <f t="shared" si="25"/>
        <v>1.4415274463007159</v>
      </c>
      <c r="O375" s="16">
        <f>LOOKUP(M375,'Tax and discount slab'!$J$4:$K$14)</f>
        <v>0.1</v>
      </c>
      <c r="P375" s="9">
        <f t="shared" si="26"/>
        <v>12.378300000000003</v>
      </c>
      <c r="Q375" s="9">
        <f>VLOOKUP(A375,'QTY &amp; shipping cost'!$A$1:$C$1038,2,FALSE)</f>
        <v>24</v>
      </c>
      <c r="R375" s="9">
        <f t="shared" si="27"/>
        <v>297.07920000000007</v>
      </c>
      <c r="S375" s="16">
        <f>LOOKUP(M375,'Tax and discount slab'!$M$4:$N$14)</f>
        <v>7.0000000000000007E-2</v>
      </c>
      <c r="T375" s="9">
        <f t="shared" si="28"/>
        <v>20.795544000000007</v>
      </c>
      <c r="U375" s="9">
        <f>VLOOKUP(A375,'QTY &amp; shipping cost'!$A$1:$C$1038,3,FALSE)</f>
        <v>4.7299999999999995</v>
      </c>
      <c r="V375" s="9">
        <f t="shared" si="29"/>
        <v>281.01365600000008</v>
      </c>
    </row>
    <row r="376" spans="1:22" x14ac:dyDescent="0.3">
      <c r="A376" s="9" t="s">
        <v>685</v>
      </c>
      <c r="B376" s="8">
        <f>VLOOKUP($A376,'Order date customer name'!$A$1:$C$1038,2,FALSE)</f>
        <v>41744</v>
      </c>
      <c r="C376" s="8" t="str">
        <f>VLOOKUP($A376,'Order date customer name'!$A$1:$C$1038,3,FALSE)</f>
        <v>STEPHEN ROSE</v>
      </c>
      <c r="D376" s="9" t="str">
        <f>VLOOKUP($A376,'State and cust type'!$A$1:$C$1038,2,FALSE)</f>
        <v>New York</v>
      </c>
      <c r="E376" s="9" t="str">
        <f>VLOOKUP($A376,'State and cust type'!$A$1:$C$1038,3,FALSE)</f>
        <v>Small Business</v>
      </c>
      <c r="F376" s="9" t="str">
        <f>VLOOKUP($A376,'Account, order priority and cat'!$A$1:$D$1038,2,FALSE)</f>
        <v>GERALD EDWARDS</v>
      </c>
      <c r="G376" s="9" t="str">
        <f>VLOOKUP($A376,'Account, order priority and cat'!$A$1:$D$1038,3,FALSE)</f>
        <v>Critical</v>
      </c>
      <c r="H376" s="9" t="str">
        <f>VLOOKUP($A376,'Account, order priority and cat'!$A$1:$D$1038,4,FALSE)</f>
        <v>Office Supplies</v>
      </c>
      <c r="I376" s="14" t="str">
        <f>VLOOKUP($A376,'Cost and price details'!$A$1:$F$1038,Table!I$1,FALSE)</f>
        <v>Small Pack</v>
      </c>
      <c r="J376" s="14" t="str">
        <f>VLOOKUP($A376,'Cost and price details'!$A$1:$F$1038,Table!J$1,FALSE)</f>
        <v>Express Air</v>
      </c>
      <c r="K376" s="14">
        <f>VLOOKUP($A376,'Cost and price details'!$A$1:$F$1038,Table!K$1,FALSE)</f>
        <v>41752</v>
      </c>
      <c r="L376" s="14">
        <f>VLOOKUP($A376,'Cost and price details'!$A$1:$F$1038,Table!L$1,FALSE)</f>
        <v>3.762</v>
      </c>
      <c r="M376" s="14">
        <f>VLOOKUP($A376,'Cost and price details'!$A$1:$F$1038,Table!M$1,FALSE)</f>
        <v>9.1740000000000013</v>
      </c>
      <c r="N376" s="16">
        <f t="shared" si="25"/>
        <v>1.4385964912280704</v>
      </c>
      <c r="O376" s="16">
        <f>LOOKUP(M376,'Tax and discount slab'!$J$4:$K$14)</f>
        <v>0.05</v>
      </c>
      <c r="P376" s="9">
        <f t="shared" si="26"/>
        <v>9.6327000000000016</v>
      </c>
      <c r="Q376" s="9">
        <f>VLOOKUP(A376,'QTY &amp; shipping cost'!$A$1:$C$1038,2,FALSE)</f>
        <v>18</v>
      </c>
      <c r="R376" s="9">
        <f t="shared" si="27"/>
        <v>173.38860000000003</v>
      </c>
      <c r="S376" s="16">
        <f>LOOKUP(M376,'Tax and discount slab'!$M$4:$N$14)</f>
        <v>0.02</v>
      </c>
      <c r="T376" s="9">
        <f t="shared" si="28"/>
        <v>3.4677720000000005</v>
      </c>
      <c r="U376" s="9">
        <f>VLOOKUP(A376,'QTY &amp; shipping cost'!$A$1:$C$1038,3,FALSE)</f>
        <v>2.69</v>
      </c>
      <c r="V376" s="9">
        <f t="shared" si="29"/>
        <v>172.61082800000003</v>
      </c>
    </row>
    <row r="377" spans="1:22" x14ac:dyDescent="0.3">
      <c r="A377" s="9" t="s">
        <v>687</v>
      </c>
      <c r="B377" s="8">
        <f>VLOOKUP($A377,'Order date customer name'!$A$1:$C$1038,2,FALSE)</f>
        <v>41759</v>
      </c>
      <c r="C377" s="8" t="str">
        <f>VLOOKUP($A377,'Order date customer name'!$A$1:$C$1038,3,FALSE)</f>
        <v>LLOYD FERNANDEZ</v>
      </c>
      <c r="D377" s="9" t="str">
        <f>VLOOKUP($A377,'State and cust type'!$A$1:$C$1038,2,FALSE)</f>
        <v>New York</v>
      </c>
      <c r="E377" s="9" t="str">
        <f>VLOOKUP($A377,'State and cust type'!$A$1:$C$1038,3,FALSE)</f>
        <v>Consumer</v>
      </c>
      <c r="F377" s="9" t="str">
        <f>VLOOKUP($A377,'Account, order priority and cat'!$A$1:$D$1038,2,FALSE)</f>
        <v>CLAUDE WILLIS</v>
      </c>
      <c r="G377" s="9" t="str">
        <f>VLOOKUP($A377,'Account, order priority and cat'!$A$1:$D$1038,3,FALSE)</f>
        <v>Low</v>
      </c>
      <c r="H377" s="9" t="str">
        <f>VLOOKUP($A377,'Account, order priority and cat'!$A$1:$D$1038,4,FALSE)</f>
        <v>Office Supplies</v>
      </c>
      <c r="I377" s="14" t="str">
        <f>VLOOKUP($A377,'Cost and price details'!$A$1:$F$1038,Table!I$1,FALSE)</f>
        <v>Small Box</v>
      </c>
      <c r="J377" s="14" t="str">
        <f>VLOOKUP($A377,'Cost and price details'!$A$1:$F$1038,Table!J$1,FALSE)</f>
        <v>Regular Air</v>
      </c>
      <c r="K377" s="14">
        <f>VLOOKUP($A377,'Cost and price details'!$A$1:$F$1038,Table!K$1,FALSE)</f>
        <v>41768</v>
      </c>
      <c r="L377" s="14">
        <f>VLOOKUP($A377,'Cost and price details'!$A$1:$F$1038,Table!L$1,FALSE)</f>
        <v>92.64200000000001</v>
      </c>
      <c r="M377" s="14">
        <f>VLOOKUP($A377,'Cost and price details'!$A$1:$F$1038,Table!M$1,FALSE)</f>
        <v>231.60500000000002</v>
      </c>
      <c r="N377" s="16">
        <f t="shared" si="25"/>
        <v>1.5</v>
      </c>
      <c r="O377" s="16">
        <f>LOOKUP(M377,'Tax and discount slab'!$J$4:$K$14)</f>
        <v>0.32000000000000006</v>
      </c>
      <c r="P377" s="9">
        <f t="shared" si="26"/>
        <v>305.71860000000004</v>
      </c>
      <c r="Q377" s="9">
        <f>VLOOKUP(A377,'QTY &amp; shipping cost'!$A$1:$C$1038,2,FALSE)</f>
        <v>34</v>
      </c>
      <c r="R377" s="9">
        <f t="shared" si="27"/>
        <v>10394.432400000002</v>
      </c>
      <c r="S377" s="16">
        <f>LOOKUP(M377,'Tax and discount slab'!$M$4:$N$14)</f>
        <v>0.47</v>
      </c>
      <c r="T377" s="9">
        <f t="shared" si="28"/>
        <v>4885.3832280000006</v>
      </c>
      <c r="U377" s="9">
        <f>VLOOKUP(A377,'QTY &amp; shipping cost'!$A$1:$C$1038,3,FALSE)</f>
        <v>10.040000000000001</v>
      </c>
      <c r="V377" s="9">
        <f t="shared" si="29"/>
        <v>5519.0891720000009</v>
      </c>
    </row>
    <row r="378" spans="1:22" x14ac:dyDescent="0.3">
      <c r="A378" s="9" t="s">
        <v>689</v>
      </c>
      <c r="B378" s="8">
        <f>VLOOKUP($A378,'Order date customer name'!$A$1:$C$1038,2,FALSE)</f>
        <v>41759</v>
      </c>
      <c r="C378" s="8" t="str">
        <f>VLOOKUP($A378,'Order date customer name'!$A$1:$C$1038,3,FALSE)</f>
        <v>DARRYL PETERSON</v>
      </c>
      <c r="D378" s="9" t="str">
        <f>VLOOKUP($A378,'State and cust type'!$A$1:$C$1038,2,FALSE)</f>
        <v>New York</v>
      </c>
      <c r="E378" s="9" t="str">
        <f>VLOOKUP($A378,'State and cust type'!$A$1:$C$1038,3,FALSE)</f>
        <v>Corporate</v>
      </c>
      <c r="F378" s="9" t="str">
        <f>VLOOKUP($A378,'Account, order priority and cat'!$A$1:$D$1038,2,FALSE)</f>
        <v>WILLIE STEWART</v>
      </c>
      <c r="G378" s="9" t="str">
        <f>VLOOKUP($A378,'Account, order priority and cat'!$A$1:$D$1038,3,FALSE)</f>
        <v>Not Specified</v>
      </c>
      <c r="H378" s="9" t="str">
        <f>VLOOKUP($A378,'Account, order priority and cat'!$A$1:$D$1038,4,FALSE)</f>
        <v>Office Supplies</v>
      </c>
      <c r="I378" s="14" t="str">
        <f>VLOOKUP($A378,'Cost and price details'!$A$1:$F$1038,Table!I$1,FALSE)</f>
        <v>Small Box</v>
      </c>
      <c r="J378" s="14" t="str">
        <f>VLOOKUP($A378,'Cost and price details'!$A$1:$F$1038,Table!J$1,FALSE)</f>
        <v>Express Air</v>
      </c>
      <c r="K378" s="14">
        <f>VLOOKUP($A378,'Cost and price details'!$A$1:$F$1038,Table!K$1,FALSE)</f>
        <v>41767</v>
      </c>
      <c r="L378" s="14">
        <f>VLOOKUP($A378,'Cost and price details'!$A$1:$F$1038,Table!L$1,FALSE)</f>
        <v>7.8430000000000009</v>
      </c>
      <c r="M378" s="14">
        <f>VLOOKUP($A378,'Cost and price details'!$A$1:$F$1038,Table!M$1,FALSE)</f>
        <v>23.078000000000003</v>
      </c>
      <c r="N378" s="16">
        <f t="shared" si="25"/>
        <v>1.9424964936886397</v>
      </c>
      <c r="O378" s="16">
        <f>LOOKUP(M378,'Tax and discount slab'!$J$4:$K$14)</f>
        <v>0.15000000000000002</v>
      </c>
      <c r="P378" s="9">
        <f t="shared" si="26"/>
        <v>26.5397</v>
      </c>
      <c r="Q378" s="9">
        <f>VLOOKUP(A378,'QTY &amp; shipping cost'!$A$1:$C$1038,2,FALSE)</f>
        <v>16</v>
      </c>
      <c r="R378" s="9">
        <f t="shared" si="27"/>
        <v>424.6352</v>
      </c>
      <c r="S378" s="16">
        <f>LOOKUP(M378,'Tax and discount slab'!$M$4:$N$14)</f>
        <v>0.12000000000000001</v>
      </c>
      <c r="T378" s="9">
        <f t="shared" si="28"/>
        <v>50.956224000000006</v>
      </c>
      <c r="U378" s="9">
        <f>VLOOKUP(A378,'QTY &amp; shipping cost'!$A$1:$C$1038,3,FALSE)</f>
        <v>5.47</v>
      </c>
      <c r="V378" s="9">
        <f t="shared" si="29"/>
        <v>379.148976</v>
      </c>
    </row>
    <row r="379" spans="1:22" x14ac:dyDescent="0.3">
      <c r="A379" s="9" t="s">
        <v>691</v>
      </c>
      <c r="B379" s="8">
        <f>VLOOKUP($A379,'Order date customer name'!$A$1:$C$1038,2,FALSE)</f>
        <v>41759</v>
      </c>
      <c r="C379" s="8" t="str">
        <f>VLOOKUP($A379,'Order date customer name'!$A$1:$C$1038,3,FALSE)</f>
        <v>STEPHEN FORD</v>
      </c>
      <c r="D379" s="9" t="str">
        <f>VLOOKUP($A379,'State and cust type'!$A$1:$C$1038,2,FALSE)</f>
        <v>New York</v>
      </c>
      <c r="E379" s="9" t="str">
        <f>VLOOKUP($A379,'State and cust type'!$A$1:$C$1038,3,FALSE)</f>
        <v>Home Office</v>
      </c>
      <c r="F379" s="9" t="str">
        <f>VLOOKUP($A379,'Account, order priority and cat'!$A$1:$D$1038,2,FALSE)</f>
        <v>GREG BLACK</v>
      </c>
      <c r="G379" s="9" t="str">
        <f>VLOOKUP($A379,'Account, order priority and cat'!$A$1:$D$1038,3,FALSE)</f>
        <v>Critical</v>
      </c>
      <c r="H379" s="9" t="str">
        <f>VLOOKUP($A379,'Account, order priority and cat'!$A$1:$D$1038,4,FALSE)</f>
        <v>Office Supplies</v>
      </c>
      <c r="I379" s="14" t="str">
        <f>VLOOKUP($A379,'Cost and price details'!$A$1:$F$1038,Table!I$1,FALSE)</f>
        <v>Wrap Bag</v>
      </c>
      <c r="J379" s="14" t="str">
        <f>VLOOKUP($A379,'Cost and price details'!$A$1:$F$1038,Table!J$1,FALSE)</f>
        <v>Regular Air</v>
      </c>
      <c r="K379" s="14">
        <f>VLOOKUP($A379,'Cost and price details'!$A$1:$F$1038,Table!K$1,FALSE)</f>
        <v>41767</v>
      </c>
      <c r="L379" s="14">
        <f>VLOOKUP($A379,'Cost and price details'!$A$1:$F$1038,Table!L$1,FALSE)</f>
        <v>2.5190000000000001</v>
      </c>
      <c r="M379" s="14">
        <f>VLOOKUP($A379,'Cost and price details'!$A$1:$F$1038,Table!M$1,FALSE)</f>
        <v>3.9380000000000006</v>
      </c>
      <c r="N379" s="16">
        <f t="shared" si="25"/>
        <v>0.56331877729257662</v>
      </c>
      <c r="O379" s="16">
        <f>LOOKUP(M379,'Tax and discount slab'!$J$4:$K$14)</f>
        <v>0.05</v>
      </c>
      <c r="P379" s="9">
        <f t="shared" si="26"/>
        <v>4.1349000000000009</v>
      </c>
      <c r="Q379" s="9">
        <f>VLOOKUP(A379,'QTY &amp; shipping cost'!$A$1:$C$1038,2,FALSE)</f>
        <v>17</v>
      </c>
      <c r="R379" s="9">
        <f t="shared" si="27"/>
        <v>70.293300000000016</v>
      </c>
      <c r="S379" s="16">
        <f>LOOKUP(M379,'Tax and discount slab'!$M$4:$N$14)</f>
        <v>0.02</v>
      </c>
      <c r="T379" s="9">
        <f t="shared" si="28"/>
        <v>1.4058660000000003</v>
      </c>
      <c r="U379" s="9">
        <f>VLOOKUP(A379,'QTY &amp; shipping cost'!$A$1:$C$1038,3,FALSE)</f>
        <v>1.68</v>
      </c>
      <c r="V379" s="9">
        <f t="shared" si="29"/>
        <v>70.56743400000002</v>
      </c>
    </row>
    <row r="380" spans="1:22" x14ac:dyDescent="0.3">
      <c r="A380" s="9" t="s">
        <v>693</v>
      </c>
      <c r="B380" s="8">
        <f>VLOOKUP($A380,'Order date customer name'!$A$1:$C$1038,2,FALSE)</f>
        <v>41760</v>
      </c>
      <c r="C380" s="8" t="str">
        <f>VLOOKUP($A380,'Order date customer name'!$A$1:$C$1038,3,FALSE)</f>
        <v>RYAN JENKINS</v>
      </c>
      <c r="D380" s="9" t="str">
        <f>VLOOKUP($A380,'State and cust type'!$A$1:$C$1038,2,FALSE)</f>
        <v>Illinois</v>
      </c>
      <c r="E380" s="9" t="str">
        <f>VLOOKUP($A380,'State and cust type'!$A$1:$C$1038,3,FALSE)</f>
        <v>Home Office</v>
      </c>
      <c r="F380" s="9" t="str">
        <f>VLOOKUP($A380,'Account, order priority and cat'!$A$1:$D$1038,2,FALSE)</f>
        <v>COREY MILLS</v>
      </c>
      <c r="G380" s="9" t="str">
        <f>VLOOKUP($A380,'Account, order priority and cat'!$A$1:$D$1038,3,FALSE)</f>
        <v>Low</v>
      </c>
      <c r="H380" s="9" t="str">
        <f>VLOOKUP($A380,'Account, order priority and cat'!$A$1:$D$1038,4,FALSE)</f>
        <v>Office Supplies</v>
      </c>
      <c r="I380" s="14" t="str">
        <f>VLOOKUP($A380,'Cost and price details'!$A$1:$F$1038,Table!I$1,FALSE)</f>
        <v>Wrap Bag</v>
      </c>
      <c r="J380" s="14" t="str">
        <f>VLOOKUP($A380,'Cost and price details'!$A$1:$F$1038,Table!J$1,FALSE)</f>
        <v>Regular Air</v>
      </c>
      <c r="K380" s="14">
        <f>VLOOKUP($A380,'Cost and price details'!$A$1:$F$1038,Table!K$1,FALSE)</f>
        <v>41771</v>
      </c>
      <c r="L380" s="14">
        <f>VLOOKUP($A380,'Cost and price details'!$A$1:$F$1038,Table!L$1,FALSE)</f>
        <v>1.4410000000000003</v>
      </c>
      <c r="M380" s="14">
        <f>VLOOKUP($A380,'Cost and price details'!$A$1:$F$1038,Table!M$1,FALSE)</f>
        <v>3.1240000000000001</v>
      </c>
      <c r="N380" s="16">
        <f t="shared" si="25"/>
        <v>1.1679389312977095</v>
      </c>
      <c r="O380" s="16">
        <f>LOOKUP(M380,'Tax and discount slab'!$J$4:$K$14)</f>
        <v>0.05</v>
      </c>
      <c r="P380" s="9">
        <f t="shared" si="26"/>
        <v>3.2802000000000002</v>
      </c>
      <c r="Q380" s="9">
        <f>VLOOKUP(A380,'QTY &amp; shipping cost'!$A$1:$C$1038,2,FALSE)</f>
        <v>50</v>
      </c>
      <c r="R380" s="9">
        <f t="shared" si="27"/>
        <v>164.01000000000002</v>
      </c>
      <c r="S380" s="16">
        <f>LOOKUP(M380,'Tax and discount slab'!$M$4:$N$14)</f>
        <v>0.02</v>
      </c>
      <c r="T380" s="9">
        <f t="shared" si="28"/>
        <v>3.2802000000000007</v>
      </c>
      <c r="U380" s="9">
        <f>VLOOKUP(A380,'QTY &amp; shipping cost'!$A$1:$C$1038,3,FALSE)</f>
        <v>0.98000000000000009</v>
      </c>
      <c r="V380" s="9">
        <f t="shared" si="29"/>
        <v>161.7098</v>
      </c>
    </row>
    <row r="381" spans="1:22" x14ac:dyDescent="0.3">
      <c r="A381" s="9" t="s">
        <v>694</v>
      </c>
      <c r="B381" s="8">
        <f>VLOOKUP($A381,'Order date customer name'!$A$1:$C$1038,2,FALSE)</f>
        <v>41765</v>
      </c>
      <c r="C381" s="8" t="str">
        <f>VLOOKUP($A381,'Order date customer name'!$A$1:$C$1038,3,FALSE)</f>
        <v>STEVE HENDERSON</v>
      </c>
      <c r="D381" s="9" t="str">
        <f>VLOOKUP($A381,'State and cust type'!$A$1:$C$1038,2,FALSE)</f>
        <v>New York</v>
      </c>
      <c r="E381" s="9" t="str">
        <f>VLOOKUP($A381,'State and cust type'!$A$1:$C$1038,3,FALSE)</f>
        <v>Corporate</v>
      </c>
      <c r="F381" s="9" t="str">
        <f>VLOOKUP($A381,'Account, order priority and cat'!$A$1:$D$1038,2,FALSE)</f>
        <v>VINCENT JORDAN</v>
      </c>
      <c r="G381" s="9" t="str">
        <f>VLOOKUP($A381,'Account, order priority and cat'!$A$1:$D$1038,3,FALSE)</f>
        <v>Low</v>
      </c>
      <c r="H381" s="9" t="str">
        <f>VLOOKUP($A381,'Account, order priority and cat'!$A$1:$D$1038,4,FALSE)</f>
        <v>Office Supplies</v>
      </c>
      <c r="I381" s="14" t="str">
        <f>VLOOKUP($A381,'Cost and price details'!$A$1:$F$1038,Table!I$1,FALSE)</f>
        <v>Wrap Bag</v>
      </c>
      <c r="J381" s="14" t="str">
        <f>VLOOKUP($A381,'Cost and price details'!$A$1:$F$1038,Table!J$1,FALSE)</f>
        <v>Regular Air</v>
      </c>
      <c r="K381" s="14">
        <f>VLOOKUP($A381,'Cost and price details'!$A$1:$F$1038,Table!K$1,FALSE)</f>
        <v>41777</v>
      </c>
      <c r="L381" s="14">
        <f>VLOOKUP($A381,'Cost and price details'!$A$1:$F$1038,Table!L$1,FALSE)</f>
        <v>1.0230000000000001</v>
      </c>
      <c r="M381" s="14">
        <f>VLOOKUP($A381,'Cost and price details'!$A$1:$F$1038,Table!M$1,FALSE)</f>
        <v>1.6280000000000001</v>
      </c>
      <c r="N381" s="16">
        <f t="shared" si="25"/>
        <v>0.59139784946236551</v>
      </c>
      <c r="O381" s="16">
        <f>LOOKUP(M381,'Tax and discount slab'!$J$4:$K$14)</f>
        <v>0.05</v>
      </c>
      <c r="P381" s="9">
        <f t="shared" si="26"/>
        <v>1.7094000000000003</v>
      </c>
      <c r="Q381" s="9">
        <f>VLOOKUP(A381,'QTY &amp; shipping cost'!$A$1:$C$1038,2,FALSE)</f>
        <v>35</v>
      </c>
      <c r="R381" s="9">
        <f t="shared" si="27"/>
        <v>59.829000000000008</v>
      </c>
      <c r="S381" s="16">
        <f>LOOKUP(M381,'Tax and discount slab'!$M$4:$N$14)</f>
        <v>0.02</v>
      </c>
      <c r="T381" s="9">
        <f t="shared" si="28"/>
        <v>1.1965800000000002</v>
      </c>
      <c r="U381" s="9">
        <f>VLOOKUP(A381,'QTY &amp; shipping cost'!$A$1:$C$1038,3,FALSE)</f>
        <v>0.75</v>
      </c>
      <c r="V381" s="9">
        <f t="shared" si="29"/>
        <v>59.38242000000001</v>
      </c>
    </row>
    <row r="382" spans="1:22" x14ac:dyDescent="0.3">
      <c r="A382" s="9" t="s">
        <v>696</v>
      </c>
      <c r="B382" s="8">
        <f>VLOOKUP($A382,'Order date customer name'!$A$1:$C$1038,2,FALSE)</f>
        <v>41765</v>
      </c>
      <c r="C382" s="8" t="str">
        <f>VLOOKUP($A382,'Order date customer name'!$A$1:$C$1038,3,FALSE)</f>
        <v>KEITH THOMAS</v>
      </c>
      <c r="D382" s="9" t="str">
        <f>VLOOKUP($A382,'State and cust type'!$A$1:$C$1038,2,FALSE)</f>
        <v>New York</v>
      </c>
      <c r="E382" s="9" t="str">
        <f>VLOOKUP($A382,'State and cust type'!$A$1:$C$1038,3,FALSE)</f>
        <v>Corporate</v>
      </c>
      <c r="F382" s="9" t="str">
        <f>VLOOKUP($A382,'Account, order priority and cat'!$A$1:$D$1038,2,FALSE)</f>
        <v>ROY COOK</v>
      </c>
      <c r="G382" s="9" t="str">
        <f>VLOOKUP($A382,'Account, order priority and cat'!$A$1:$D$1038,3,FALSE)</f>
        <v>Low</v>
      </c>
      <c r="H382" s="9" t="str">
        <f>VLOOKUP($A382,'Account, order priority and cat'!$A$1:$D$1038,4,FALSE)</f>
        <v>Office Supplies</v>
      </c>
      <c r="I382" s="14" t="str">
        <f>VLOOKUP($A382,'Cost and price details'!$A$1:$F$1038,Table!I$1,FALSE)</f>
        <v>Small Box</v>
      </c>
      <c r="J382" s="14" t="str">
        <f>VLOOKUP($A382,'Cost and price details'!$A$1:$F$1038,Table!J$1,FALSE)</f>
        <v>Regular Air</v>
      </c>
      <c r="K382" s="14">
        <f>VLOOKUP($A382,'Cost and price details'!$A$1:$F$1038,Table!K$1,FALSE)</f>
        <v>41776</v>
      </c>
      <c r="L382" s="14">
        <f>VLOOKUP($A382,'Cost and price details'!$A$1:$F$1038,Table!L$1,FALSE)</f>
        <v>1.4630000000000003</v>
      </c>
      <c r="M382" s="14">
        <f>VLOOKUP($A382,'Cost and price details'!$A$1:$F$1038,Table!M$1,FALSE)</f>
        <v>2.2880000000000003</v>
      </c>
      <c r="N382" s="16">
        <f t="shared" si="25"/>
        <v>0.56390977443609003</v>
      </c>
      <c r="O382" s="16">
        <f>LOOKUP(M382,'Tax and discount slab'!$J$4:$K$14)</f>
        <v>0.05</v>
      </c>
      <c r="P382" s="9">
        <f t="shared" si="26"/>
        <v>2.4024000000000005</v>
      </c>
      <c r="Q382" s="9">
        <f>VLOOKUP(A382,'QTY &amp; shipping cost'!$A$1:$C$1038,2,FALSE)</f>
        <v>42</v>
      </c>
      <c r="R382" s="9">
        <f t="shared" si="27"/>
        <v>100.90080000000002</v>
      </c>
      <c r="S382" s="16">
        <f>LOOKUP(M382,'Tax and discount slab'!$M$4:$N$14)</f>
        <v>0.02</v>
      </c>
      <c r="T382" s="9">
        <f t="shared" si="28"/>
        <v>2.0180160000000003</v>
      </c>
      <c r="U382" s="9">
        <f>VLOOKUP(A382,'QTY &amp; shipping cost'!$A$1:$C$1038,3,FALSE)</f>
        <v>1.54</v>
      </c>
      <c r="V382" s="9">
        <f t="shared" si="29"/>
        <v>100.42278400000002</v>
      </c>
    </row>
    <row r="383" spans="1:22" x14ac:dyDescent="0.3">
      <c r="A383" s="9" t="s">
        <v>698</v>
      </c>
      <c r="B383" s="8">
        <f>VLOOKUP($A383,'Order date customer name'!$A$1:$C$1038,2,FALSE)</f>
        <v>41766</v>
      </c>
      <c r="C383" s="8" t="str">
        <f>VLOOKUP($A383,'Order date customer name'!$A$1:$C$1038,3,FALSE)</f>
        <v>SAM FLORES</v>
      </c>
      <c r="D383" s="9" t="str">
        <f>VLOOKUP($A383,'State and cust type'!$A$1:$C$1038,2,FALSE)</f>
        <v>Illinois</v>
      </c>
      <c r="E383" s="9" t="str">
        <f>VLOOKUP($A383,'State and cust type'!$A$1:$C$1038,3,FALSE)</f>
        <v>Corporate</v>
      </c>
      <c r="F383" s="9" t="str">
        <f>VLOOKUP($A383,'Account, order priority and cat'!$A$1:$D$1038,2,FALSE)</f>
        <v>COREY MILLS</v>
      </c>
      <c r="G383" s="9" t="str">
        <f>VLOOKUP($A383,'Account, order priority and cat'!$A$1:$D$1038,3,FALSE)</f>
        <v>Critical</v>
      </c>
      <c r="H383" s="9" t="str">
        <f>VLOOKUP($A383,'Account, order priority and cat'!$A$1:$D$1038,4,FALSE)</f>
        <v>Furniture</v>
      </c>
      <c r="I383" s="14" t="str">
        <f>VLOOKUP($A383,'Cost and price details'!$A$1:$F$1038,Table!I$1,FALSE)</f>
        <v>Large Box</v>
      </c>
      <c r="J383" s="14" t="str">
        <f>VLOOKUP($A383,'Cost and price details'!$A$1:$F$1038,Table!J$1,FALSE)</f>
        <v>Regular Air</v>
      </c>
      <c r="K383" s="14">
        <f>VLOOKUP($A383,'Cost and price details'!$A$1:$F$1038,Table!K$1,FALSE)</f>
        <v>41774</v>
      </c>
      <c r="L383" s="14">
        <f>VLOOKUP($A383,'Cost and price details'!$A$1:$F$1038,Table!L$1,FALSE)</f>
        <v>61.776000000000003</v>
      </c>
      <c r="M383" s="14">
        <f>VLOOKUP($A383,'Cost and price details'!$A$1:$F$1038,Table!M$1,FALSE)</f>
        <v>150.678</v>
      </c>
      <c r="N383" s="16">
        <f t="shared" si="25"/>
        <v>1.4391025641025639</v>
      </c>
      <c r="O383" s="16">
        <f>LOOKUP(M383,'Tax and discount slab'!$J$4:$K$14)</f>
        <v>0.32000000000000006</v>
      </c>
      <c r="P383" s="9">
        <f t="shared" si="26"/>
        <v>198.89496</v>
      </c>
      <c r="Q383" s="9">
        <f>VLOOKUP(A383,'QTY &amp; shipping cost'!$A$1:$C$1038,2,FALSE)</f>
        <v>46</v>
      </c>
      <c r="R383" s="9">
        <f t="shared" si="27"/>
        <v>9149.1681599999993</v>
      </c>
      <c r="S383" s="16">
        <f>LOOKUP(M383,'Tax and discount slab'!$M$4:$N$14)</f>
        <v>0.47</v>
      </c>
      <c r="T383" s="9">
        <f t="shared" si="28"/>
        <v>4300.1090351999992</v>
      </c>
      <c r="U383" s="9">
        <f>VLOOKUP(A383,'QTY &amp; shipping cost'!$A$1:$C$1038,3,FALSE)</f>
        <v>24.54</v>
      </c>
      <c r="V383" s="9">
        <f t="shared" si="29"/>
        <v>4873.5991248</v>
      </c>
    </row>
    <row r="384" spans="1:22" x14ac:dyDescent="0.3">
      <c r="A384" s="9" t="s">
        <v>700</v>
      </c>
      <c r="B384" s="8">
        <f>VLOOKUP($A384,'Order date customer name'!$A$1:$C$1038,2,FALSE)</f>
        <v>41768</v>
      </c>
      <c r="C384" s="8" t="str">
        <f>VLOOKUP($A384,'Order date customer name'!$A$1:$C$1038,3,FALSE)</f>
        <v>GREG SALAZAR</v>
      </c>
      <c r="D384" s="9" t="str">
        <f>VLOOKUP($A384,'State and cust type'!$A$1:$C$1038,2,FALSE)</f>
        <v>New York</v>
      </c>
      <c r="E384" s="9" t="str">
        <f>VLOOKUP($A384,'State and cust type'!$A$1:$C$1038,3,FALSE)</f>
        <v>Corporate</v>
      </c>
      <c r="F384" s="9" t="str">
        <f>VLOOKUP($A384,'Account, order priority and cat'!$A$1:$D$1038,2,FALSE)</f>
        <v>GREG BLACK</v>
      </c>
      <c r="G384" s="9" t="str">
        <f>VLOOKUP($A384,'Account, order priority and cat'!$A$1:$D$1038,3,FALSE)</f>
        <v>Medium</v>
      </c>
      <c r="H384" s="9" t="str">
        <f>VLOOKUP($A384,'Account, order priority and cat'!$A$1:$D$1038,4,FALSE)</f>
        <v>Office Supplies</v>
      </c>
      <c r="I384" s="14" t="str">
        <f>VLOOKUP($A384,'Cost and price details'!$A$1:$F$1038,Table!I$1,FALSE)</f>
        <v>Wrap Bag</v>
      </c>
      <c r="J384" s="14" t="str">
        <f>VLOOKUP($A384,'Cost and price details'!$A$1:$F$1038,Table!J$1,FALSE)</f>
        <v>Regular Air</v>
      </c>
      <c r="K384" s="14">
        <f>VLOOKUP($A384,'Cost and price details'!$A$1:$F$1038,Table!K$1,FALSE)</f>
        <v>41776</v>
      </c>
      <c r="L384" s="14">
        <f>VLOOKUP($A384,'Cost and price details'!$A$1:$F$1038,Table!L$1,FALSE)</f>
        <v>5.742</v>
      </c>
      <c r="M384" s="14">
        <f>VLOOKUP($A384,'Cost and price details'!$A$1:$F$1038,Table!M$1,FALSE)</f>
        <v>10.835000000000001</v>
      </c>
      <c r="N384" s="16">
        <f t="shared" si="25"/>
        <v>0.88697318007662851</v>
      </c>
      <c r="O384" s="16">
        <f>LOOKUP(M384,'Tax and discount slab'!$J$4:$K$14)</f>
        <v>0.1</v>
      </c>
      <c r="P384" s="9">
        <f t="shared" si="26"/>
        <v>11.918500000000002</v>
      </c>
      <c r="Q384" s="9">
        <f>VLOOKUP(A384,'QTY &amp; shipping cost'!$A$1:$C$1038,2,FALSE)</f>
        <v>22</v>
      </c>
      <c r="R384" s="9">
        <f t="shared" si="27"/>
        <v>262.20700000000005</v>
      </c>
      <c r="S384" s="16">
        <f>LOOKUP(M384,'Tax and discount slab'!$M$4:$N$14)</f>
        <v>7.0000000000000007E-2</v>
      </c>
      <c r="T384" s="9">
        <f t="shared" si="28"/>
        <v>18.354490000000006</v>
      </c>
      <c r="U384" s="9">
        <f>VLOOKUP(A384,'QTY &amp; shipping cost'!$A$1:$C$1038,3,FALSE)</f>
        <v>4.87</v>
      </c>
      <c r="V384" s="9">
        <f t="shared" si="29"/>
        <v>248.72251000000006</v>
      </c>
    </row>
    <row r="385" spans="1:22" x14ac:dyDescent="0.3">
      <c r="A385" s="9" t="s">
        <v>701</v>
      </c>
      <c r="B385" s="8">
        <f>VLOOKUP($A385,'Order date customer name'!$A$1:$C$1038,2,FALSE)</f>
        <v>41770</v>
      </c>
      <c r="C385" s="8" t="str">
        <f>VLOOKUP($A385,'Order date customer name'!$A$1:$C$1038,3,FALSE)</f>
        <v>MAURICE WOODS</v>
      </c>
      <c r="D385" s="9" t="str">
        <f>VLOOKUP($A385,'State and cust type'!$A$1:$C$1038,2,FALSE)</f>
        <v>New York</v>
      </c>
      <c r="E385" s="9" t="str">
        <f>VLOOKUP($A385,'State and cust type'!$A$1:$C$1038,3,FALSE)</f>
        <v>Home Office</v>
      </c>
      <c r="F385" s="9" t="str">
        <f>VLOOKUP($A385,'Account, order priority and cat'!$A$1:$D$1038,2,FALSE)</f>
        <v>ROY COOK</v>
      </c>
      <c r="G385" s="9" t="str">
        <f>VLOOKUP($A385,'Account, order priority and cat'!$A$1:$D$1038,3,FALSE)</f>
        <v>Not Specified</v>
      </c>
      <c r="H385" s="9" t="str">
        <f>VLOOKUP($A385,'Account, order priority and cat'!$A$1:$D$1038,4,FALSE)</f>
        <v>Office Supplies</v>
      </c>
      <c r="I385" s="14" t="str">
        <f>VLOOKUP($A385,'Cost and price details'!$A$1:$F$1038,Table!I$1,FALSE)</f>
        <v>Small Box</v>
      </c>
      <c r="J385" s="14" t="str">
        <f>VLOOKUP($A385,'Cost and price details'!$A$1:$F$1038,Table!J$1,FALSE)</f>
        <v>Regular Air</v>
      </c>
      <c r="K385" s="14">
        <f>VLOOKUP($A385,'Cost and price details'!$A$1:$F$1038,Table!K$1,FALSE)</f>
        <v>41778</v>
      </c>
      <c r="L385" s="14">
        <f>VLOOKUP($A385,'Cost and price details'!$A$1:$F$1038,Table!L$1,FALSE)</f>
        <v>3.036</v>
      </c>
      <c r="M385" s="14">
        <f>VLOOKUP($A385,'Cost and price details'!$A$1:$F$1038,Table!M$1,FALSE)</f>
        <v>4.8180000000000005</v>
      </c>
      <c r="N385" s="16">
        <f t="shared" si="25"/>
        <v>0.5869565217391306</v>
      </c>
      <c r="O385" s="16">
        <f>LOOKUP(M385,'Tax and discount slab'!$J$4:$K$14)</f>
        <v>0.05</v>
      </c>
      <c r="P385" s="9">
        <f t="shared" si="26"/>
        <v>5.0589000000000004</v>
      </c>
      <c r="Q385" s="9">
        <f>VLOOKUP(A385,'QTY &amp; shipping cost'!$A$1:$C$1038,2,FALSE)</f>
        <v>31</v>
      </c>
      <c r="R385" s="9">
        <f t="shared" si="27"/>
        <v>156.82590000000002</v>
      </c>
      <c r="S385" s="16">
        <f>LOOKUP(M385,'Tax and discount slab'!$M$4:$N$14)</f>
        <v>0.02</v>
      </c>
      <c r="T385" s="9">
        <f t="shared" si="28"/>
        <v>3.1365180000000006</v>
      </c>
      <c r="U385" s="9">
        <f>VLOOKUP(A385,'QTY &amp; shipping cost'!$A$1:$C$1038,3,FALSE)</f>
        <v>6.26</v>
      </c>
      <c r="V385" s="9">
        <f t="shared" si="29"/>
        <v>159.94938200000001</v>
      </c>
    </row>
    <row r="386" spans="1:22" x14ac:dyDescent="0.3">
      <c r="A386" s="9" t="s">
        <v>702</v>
      </c>
      <c r="B386" s="8">
        <f>VLOOKUP($A386,'Order date customer name'!$A$1:$C$1038,2,FALSE)</f>
        <v>41772</v>
      </c>
      <c r="C386" s="8" t="str">
        <f>VLOOKUP($A386,'Order date customer name'!$A$1:$C$1038,3,FALSE)</f>
        <v>GARY JAMES</v>
      </c>
      <c r="D386" s="9" t="str">
        <f>VLOOKUP($A386,'State and cust type'!$A$1:$C$1038,2,FALSE)</f>
        <v>New York</v>
      </c>
      <c r="E386" s="9" t="str">
        <f>VLOOKUP($A386,'State and cust type'!$A$1:$C$1038,3,FALSE)</f>
        <v>Consumer</v>
      </c>
      <c r="F386" s="9" t="str">
        <f>VLOOKUP($A386,'Account, order priority and cat'!$A$1:$D$1038,2,FALSE)</f>
        <v>TONY PERRY</v>
      </c>
      <c r="G386" s="9" t="str">
        <f>VLOOKUP($A386,'Account, order priority and cat'!$A$1:$D$1038,3,FALSE)</f>
        <v>Medium</v>
      </c>
      <c r="H386" s="9" t="str">
        <f>VLOOKUP($A386,'Account, order priority and cat'!$A$1:$D$1038,4,FALSE)</f>
        <v>Office Supplies</v>
      </c>
      <c r="I386" s="14" t="str">
        <f>VLOOKUP($A386,'Cost and price details'!$A$1:$F$1038,Table!I$1,FALSE)</f>
        <v>Small Box</v>
      </c>
      <c r="J386" s="14" t="str">
        <f>VLOOKUP($A386,'Cost and price details'!$A$1:$F$1038,Table!J$1,FALSE)</f>
        <v>Regular Air</v>
      </c>
      <c r="K386" s="14">
        <f>VLOOKUP($A386,'Cost and price details'!$A$1:$F$1038,Table!K$1,FALSE)</f>
        <v>41780</v>
      </c>
      <c r="L386" s="14">
        <f>VLOOKUP($A386,'Cost and price details'!$A$1:$F$1038,Table!L$1,FALSE)</f>
        <v>2.1339999999999999</v>
      </c>
      <c r="M386" s="14">
        <f>VLOOKUP($A386,'Cost and price details'!$A$1:$F$1038,Table!M$1,FALSE)</f>
        <v>3.3880000000000003</v>
      </c>
      <c r="N386" s="16">
        <f t="shared" si="25"/>
        <v>0.58762886597938169</v>
      </c>
      <c r="O386" s="16">
        <f>LOOKUP(M386,'Tax and discount slab'!$J$4:$K$14)</f>
        <v>0.05</v>
      </c>
      <c r="P386" s="9">
        <f t="shared" si="26"/>
        <v>3.5574000000000003</v>
      </c>
      <c r="Q386" s="9">
        <f>VLOOKUP(A386,'QTY &amp; shipping cost'!$A$1:$C$1038,2,FALSE)</f>
        <v>11</v>
      </c>
      <c r="R386" s="9">
        <f t="shared" si="27"/>
        <v>39.131400000000006</v>
      </c>
      <c r="S386" s="16">
        <f>LOOKUP(M386,'Tax and discount slab'!$M$4:$N$14)</f>
        <v>0.02</v>
      </c>
      <c r="T386" s="9">
        <f t="shared" si="28"/>
        <v>0.7826280000000001</v>
      </c>
      <c r="U386" s="9">
        <f>VLOOKUP(A386,'QTY &amp; shipping cost'!$A$1:$C$1038,3,FALSE)</f>
        <v>1.04</v>
      </c>
      <c r="V386" s="9">
        <f t="shared" si="29"/>
        <v>39.388772000000003</v>
      </c>
    </row>
    <row r="387" spans="1:22" x14ac:dyDescent="0.3">
      <c r="A387" s="9" t="s">
        <v>703</v>
      </c>
      <c r="B387" s="8">
        <f>VLOOKUP($A387,'Order date customer name'!$A$1:$C$1038,2,FALSE)</f>
        <v>41774</v>
      </c>
      <c r="C387" s="8" t="str">
        <f>VLOOKUP($A387,'Order date customer name'!$A$1:$C$1038,3,FALSE)</f>
        <v>WALTER WARD</v>
      </c>
      <c r="D387" s="9" t="str">
        <f>VLOOKUP($A387,'State and cust type'!$A$1:$C$1038,2,FALSE)</f>
        <v>New York</v>
      </c>
      <c r="E387" s="9" t="str">
        <f>VLOOKUP($A387,'State and cust type'!$A$1:$C$1038,3,FALSE)</f>
        <v>Small Business</v>
      </c>
      <c r="F387" s="9" t="str">
        <f>VLOOKUP($A387,'Account, order priority and cat'!$A$1:$D$1038,2,FALSE)</f>
        <v>MARC ARNOLD</v>
      </c>
      <c r="G387" s="9" t="str">
        <f>VLOOKUP($A387,'Account, order priority and cat'!$A$1:$D$1038,3,FALSE)</f>
        <v>Not Specified</v>
      </c>
      <c r="H387" s="9" t="str">
        <f>VLOOKUP($A387,'Account, order priority and cat'!$A$1:$D$1038,4,FALSE)</f>
        <v>Office Supplies</v>
      </c>
      <c r="I387" s="14" t="str">
        <f>VLOOKUP($A387,'Cost and price details'!$A$1:$F$1038,Table!I$1,FALSE)</f>
        <v>Small Pack</v>
      </c>
      <c r="J387" s="14" t="str">
        <f>VLOOKUP($A387,'Cost and price details'!$A$1:$F$1038,Table!J$1,FALSE)</f>
        <v>Regular Air</v>
      </c>
      <c r="K387" s="14">
        <f>VLOOKUP($A387,'Cost and price details'!$A$1:$F$1038,Table!K$1,FALSE)</f>
        <v>41782</v>
      </c>
      <c r="L387" s="14">
        <f>VLOOKUP($A387,'Cost and price details'!$A$1:$F$1038,Table!L$1,FALSE)</f>
        <v>5.7090000000000005</v>
      </c>
      <c r="M387" s="14">
        <f>VLOOKUP($A387,'Cost and price details'!$A$1:$F$1038,Table!M$1,FALSE)</f>
        <v>14.278000000000002</v>
      </c>
      <c r="N387" s="16">
        <f t="shared" si="25"/>
        <v>1.5009633911368019</v>
      </c>
      <c r="O387" s="16">
        <f>LOOKUP(M387,'Tax and discount slab'!$J$4:$K$14)</f>
        <v>0.1</v>
      </c>
      <c r="P387" s="9">
        <f t="shared" si="26"/>
        <v>15.705800000000004</v>
      </c>
      <c r="Q387" s="9">
        <f>VLOOKUP(A387,'QTY &amp; shipping cost'!$A$1:$C$1038,2,FALSE)</f>
        <v>22</v>
      </c>
      <c r="R387" s="9">
        <f t="shared" si="27"/>
        <v>345.52760000000006</v>
      </c>
      <c r="S387" s="16">
        <f>LOOKUP(M387,'Tax and discount slab'!$M$4:$N$14)</f>
        <v>7.0000000000000007E-2</v>
      </c>
      <c r="T387" s="9">
        <f t="shared" si="28"/>
        <v>24.186932000000006</v>
      </c>
      <c r="U387" s="9">
        <f>VLOOKUP(A387,'QTY &amp; shipping cost'!$A$1:$C$1038,3,FALSE)</f>
        <v>3.19</v>
      </c>
      <c r="V387" s="9">
        <f t="shared" si="29"/>
        <v>324.53066800000005</v>
      </c>
    </row>
    <row r="388" spans="1:22" x14ac:dyDescent="0.3">
      <c r="A388" s="9" t="s">
        <v>704</v>
      </c>
      <c r="B388" s="8">
        <f>VLOOKUP($A388,'Order date customer name'!$A$1:$C$1038,2,FALSE)</f>
        <v>41776</v>
      </c>
      <c r="C388" s="8" t="str">
        <f>VLOOKUP($A388,'Order date customer name'!$A$1:$C$1038,3,FALSE)</f>
        <v>BILLY DIXON</v>
      </c>
      <c r="D388" s="9" t="str">
        <f>VLOOKUP($A388,'State and cust type'!$A$1:$C$1038,2,FALSE)</f>
        <v>Illinois</v>
      </c>
      <c r="E388" s="9" t="str">
        <f>VLOOKUP($A388,'State and cust type'!$A$1:$C$1038,3,FALSE)</f>
        <v>Consumer</v>
      </c>
      <c r="F388" s="9" t="str">
        <f>VLOOKUP($A388,'Account, order priority and cat'!$A$1:$D$1038,2,FALSE)</f>
        <v>MANUEL BARNES</v>
      </c>
      <c r="G388" s="9" t="str">
        <f>VLOOKUP($A388,'Account, order priority and cat'!$A$1:$D$1038,3,FALSE)</f>
        <v>Medium</v>
      </c>
      <c r="H388" s="9" t="str">
        <f>VLOOKUP($A388,'Account, order priority and cat'!$A$1:$D$1038,4,FALSE)</f>
        <v>Furniture</v>
      </c>
      <c r="I388" s="14" t="str">
        <f>VLOOKUP($A388,'Cost and price details'!$A$1:$F$1038,Table!I$1,FALSE)</f>
        <v>Small Pack</v>
      </c>
      <c r="J388" s="14" t="str">
        <f>VLOOKUP($A388,'Cost and price details'!$A$1:$F$1038,Table!J$1,FALSE)</f>
        <v>Express Air</v>
      </c>
      <c r="K388" s="14">
        <f>VLOOKUP($A388,'Cost and price details'!$A$1:$F$1038,Table!K$1,FALSE)</f>
        <v>41784</v>
      </c>
      <c r="L388" s="14">
        <f>VLOOKUP($A388,'Cost and price details'!$A$1:$F$1038,Table!L$1,FALSE)</f>
        <v>6.0500000000000007</v>
      </c>
      <c r="M388" s="14">
        <f>VLOOKUP($A388,'Cost and price details'!$A$1:$F$1038,Table!M$1,FALSE)</f>
        <v>13.442000000000002</v>
      </c>
      <c r="N388" s="16">
        <f t="shared" si="25"/>
        <v>1.2218181818181819</v>
      </c>
      <c r="O388" s="16">
        <f>LOOKUP(M388,'Tax and discount slab'!$J$4:$K$14)</f>
        <v>0.1</v>
      </c>
      <c r="P388" s="9">
        <f t="shared" si="26"/>
        <v>14.786200000000003</v>
      </c>
      <c r="Q388" s="9">
        <f>VLOOKUP(A388,'QTY &amp; shipping cost'!$A$1:$C$1038,2,FALSE)</f>
        <v>20</v>
      </c>
      <c r="R388" s="9">
        <f t="shared" si="27"/>
        <v>295.72400000000005</v>
      </c>
      <c r="S388" s="16">
        <f>LOOKUP(M388,'Tax and discount slab'!$M$4:$N$14)</f>
        <v>7.0000000000000007E-2</v>
      </c>
      <c r="T388" s="9">
        <f t="shared" si="28"/>
        <v>20.700680000000006</v>
      </c>
      <c r="U388" s="9">
        <f>VLOOKUP(A388,'QTY &amp; shipping cost'!$A$1:$C$1038,3,FALSE)</f>
        <v>2.9</v>
      </c>
      <c r="V388" s="9">
        <f t="shared" si="29"/>
        <v>277.92331999999999</v>
      </c>
    </row>
    <row r="389" spans="1:22" x14ac:dyDescent="0.3">
      <c r="A389" s="9" t="s">
        <v>706</v>
      </c>
      <c r="B389" s="8">
        <f>VLOOKUP($A389,'Order date customer name'!$A$1:$C$1038,2,FALSE)</f>
        <v>41776</v>
      </c>
      <c r="C389" s="8" t="str">
        <f>VLOOKUP($A389,'Order date customer name'!$A$1:$C$1038,3,FALSE)</f>
        <v>ADAM HENDERSON</v>
      </c>
      <c r="D389" s="9" t="str">
        <f>VLOOKUP($A389,'State and cust type'!$A$1:$C$1038,2,FALSE)</f>
        <v>New York</v>
      </c>
      <c r="E389" s="9" t="str">
        <f>VLOOKUP($A389,'State and cust type'!$A$1:$C$1038,3,FALSE)</f>
        <v>Corporate</v>
      </c>
      <c r="F389" s="9" t="str">
        <f>VLOOKUP($A389,'Account, order priority and cat'!$A$1:$D$1038,2,FALSE)</f>
        <v>MARC ARNOLD</v>
      </c>
      <c r="G389" s="9" t="str">
        <f>VLOOKUP($A389,'Account, order priority and cat'!$A$1:$D$1038,3,FALSE)</f>
        <v>Low</v>
      </c>
      <c r="H389" s="9" t="str">
        <f>VLOOKUP($A389,'Account, order priority and cat'!$A$1:$D$1038,4,FALSE)</f>
        <v>Office Supplies</v>
      </c>
      <c r="I389" s="14" t="str">
        <f>VLOOKUP($A389,'Cost and price details'!$A$1:$F$1038,Table!I$1,FALSE)</f>
        <v>Wrap Bag</v>
      </c>
      <c r="J389" s="14" t="str">
        <f>VLOOKUP($A389,'Cost and price details'!$A$1:$F$1038,Table!J$1,FALSE)</f>
        <v>Express Air</v>
      </c>
      <c r="K389" s="14">
        <f>VLOOKUP($A389,'Cost and price details'!$A$1:$F$1038,Table!K$1,FALSE)</f>
        <v>41788</v>
      </c>
      <c r="L389" s="14">
        <f>VLOOKUP($A389,'Cost and price details'!$A$1:$F$1038,Table!L$1,FALSE)</f>
        <v>2.5410000000000004</v>
      </c>
      <c r="M389" s="14">
        <f>VLOOKUP($A389,'Cost and price details'!$A$1:$F$1038,Table!M$1,FALSE)</f>
        <v>4.1580000000000004</v>
      </c>
      <c r="N389" s="16">
        <f t="shared" ref="N389:N452" si="30">(M389-L389)/L389</f>
        <v>0.63636363636363624</v>
      </c>
      <c r="O389" s="16">
        <f>LOOKUP(M389,'Tax and discount slab'!$J$4:$K$14)</f>
        <v>0.05</v>
      </c>
      <c r="P389" s="9">
        <f t="shared" ref="P389:P452" si="31">(1+O389)*M389</f>
        <v>4.3659000000000008</v>
      </c>
      <c r="Q389" s="9">
        <f>VLOOKUP(A389,'QTY &amp; shipping cost'!$A$1:$C$1038,2,FALSE)</f>
        <v>17</v>
      </c>
      <c r="R389" s="9">
        <f t="shared" ref="R389:R452" si="32">P389*Q389</f>
        <v>74.220300000000009</v>
      </c>
      <c r="S389" s="16">
        <f>LOOKUP(M389,'Tax and discount slab'!$M$4:$N$14)</f>
        <v>0.02</v>
      </c>
      <c r="T389" s="9">
        <f t="shared" ref="T389:T452" si="33">R389*S389</f>
        <v>1.4844060000000001</v>
      </c>
      <c r="U389" s="9">
        <f>VLOOKUP(A389,'QTY &amp; shipping cost'!$A$1:$C$1038,3,FALSE)</f>
        <v>0.76</v>
      </c>
      <c r="V389" s="9">
        <f t="shared" ref="V389:V452" si="34">(R389-T389)+U389</f>
        <v>73.495894000000007</v>
      </c>
    </row>
    <row r="390" spans="1:22" x14ac:dyDescent="0.3">
      <c r="A390" s="9" t="s">
        <v>708</v>
      </c>
      <c r="B390" s="8">
        <f>VLOOKUP($A390,'Order date customer name'!$A$1:$C$1038,2,FALSE)</f>
        <v>41782</v>
      </c>
      <c r="C390" s="8" t="str">
        <f>VLOOKUP($A390,'Order date customer name'!$A$1:$C$1038,3,FALSE)</f>
        <v>TERRY GONZALES</v>
      </c>
      <c r="D390" s="9" t="str">
        <f>VLOOKUP($A390,'State and cust type'!$A$1:$C$1038,2,FALSE)</f>
        <v>New York</v>
      </c>
      <c r="E390" s="9" t="str">
        <f>VLOOKUP($A390,'State and cust type'!$A$1:$C$1038,3,FALSE)</f>
        <v>Small Business</v>
      </c>
      <c r="F390" s="9" t="str">
        <f>VLOOKUP($A390,'Account, order priority and cat'!$A$1:$D$1038,2,FALSE)</f>
        <v>EDWIN AGUILAR</v>
      </c>
      <c r="G390" s="9" t="str">
        <f>VLOOKUP($A390,'Account, order priority and cat'!$A$1:$D$1038,3,FALSE)</f>
        <v>Low</v>
      </c>
      <c r="H390" s="9" t="str">
        <f>VLOOKUP($A390,'Account, order priority and cat'!$A$1:$D$1038,4,FALSE)</f>
        <v>Technology</v>
      </c>
      <c r="I390" s="14" t="str">
        <f>VLOOKUP($A390,'Cost and price details'!$A$1:$F$1038,Table!I$1,FALSE)</f>
        <v>Jumbo Drum</v>
      </c>
      <c r="J390" s="14" t="str">
        <f>VLOOKUP($A390,'Cost and price details'!$A$1:$F$1038,Table!J$1,FALSE)</f>
        <v>Delivery Truck</v>
      </c>
      <c r="K390" s="14">
        <f>VLOOKUP($A390,'Cost and price details'!$A$1:$F$1038,Table!K$1,FALSE)</f>
        <v>41793</v>
      </c>
      <c r="L390" s="14">
        <f>VLOOKUP($A390,'Cost and price details'!$A$1:$F$1038,Table!L$1,FALSE)</f>
        <v>306.88900000000001</v>
      </c>
      <c r="M390" s="14">
        <f>VLOOKUP($A390,'Cost and price details'!$A$1:$F$1038,Table!M$1,FALSE)</f>
        <v>494.98900000000003</v>
      </c>
      <c r="N390" s="16">
        <f t="shared" si="30"/>
        <v>0.61292519445141413</v>
      </c>
      <c r="O390" s="16">
        <f>LOOKUP(M390,'Tax and discount slab'!$J$4:$K$14)</f>
        <v>0.32000000000000006</v>
      </c>
      <c r="P390" s="9">
        <f t="shared" si="31"/>
        <v>653.38548000000003</v>
      </c>
      <c r="Q390" s="9">
        <f>VLOOKUP(A390,'QTY &amp; shipping cost'!$A$1:$C$1038,2,FALSE)</f>
        <v>49</v>
      </c>
      <c r="R390" s="9">
        <f t="shared" si="32"/>
        <v>32015.88852</v>
      </c>
      <c r="S390" s="16">
        <f>LOOKUP(M390,'Tax and discount slab'!$M$4:$N$14)</f>
        <v>0.47</v>
      </c>
      <c r="T390" s="9">
        <f t="shared" si="33"/>
        <v>15047.467604399999</v>
      </c>
      <c r="U390" s="9">
        <f>VLOOKUP(A390,'QTY &amp; shipping cost'!$A$1:$C$1038,3,FALSE)</f>
        <v>49.05</v>
      </c>
      <c r="V390" s="9">
        <f t="shared" si="34"/>
        <v>17017.470915599999</v>
      </c>
    </row>
    <row r="391" spans="1:22" x14ac:dyDescent="0.3">
      <c r="A391" s="9" t="s">
        <v>710</v>
      </c>
      <c r="B391" s="8">
        <f>VLOOKUP($A391,'Order date customer name'!$A$1:$C$1038,2,FALSE)</f>
        <v>41786</v>
      </c>
      <c r="C391" s="8" t="str">
        <f>VLOOKUP($A391,'Order date customer name'!$A$1:$C$1038,3,FALSE)</f>
        <v>TODD KELLY</v>
      </c>
      <c r="D391" s="9" t="str">
        <f>VLOOKUP($A391,'State and cust type'!$A$1:$C$1038,2,FALSE)</f>
        <v>New York</v>
      </c>
      <c r="E391" s="9" t="str">
        <f>VLOOKUP($A391,'State and cust type'!$A$1:$C$1038,3,FALSE)</f>
        <v>Corporate</v>
      </c>
      <c r="F391" s="9" t="str">
        <f>VLOOKUP($A391,'Account, order priority and cat'!$A$1:$D$1038,2,FALSE)</f>
        <v>GREG BLACK</v>
      </c>
      <c r="G391" s="9" t="str">
        <f>VLOOKUP($A391,'Account, order priority and cat'!$A$1:$D$1038,3,FALSE)</f>
        <v>Low</v>
      </c>
      <c r="H391" s="9" t="str">
        <f>VLOOKUP($A391,'Account, order priority and cat'!$A$1:$D$1038,4,FALSE)</f>
        <v>Technology</v>
      </c>
      <c r="I391" s="14" t="str">
        <f>VLOOKUP($A391,'Cost and price details'!$A$1:$F$1038,Table!I$1,FALSE)</f>
        <v>Small Box</v>
      </c>
      <c r="J391" s="14" t="str">
        <f>VLOOKUP($A391,'Cost and price details'!$A$1:$F$1038,Table!J$1,FALSE)</f>
        <v>Regular Air</v>
      </c>
      <c r="K391" s="14">
        <f>VLOOKUP($A391,'Cost and price details'!$A$1:$F$1038,Table!K$1,FALSE)</f>
        <v>41797</v>
      </c>
      <c r="L391" s="14">
        <f>VLOOKUP($A391,'Cost and price details'!$A$1:$F$1038,Table!L$1,FALSE)</f>
        <v>35.222000000000008</v>
      </c>
      <c r="M391" s="14">
        <f>VLOOKUP($A391,'Cost and price details'!$A$1:$F$1038,Table!M$1,FALSE)</f>
        <v>167.72800000000001</v>
      </c>
      <c r="N391" s="16">
        <f t="shared" si="30"/>
        <v>3.7620237351655206</v>
      </c>
      <c r="O391" s="16">
        <f>LOOKUP(M391,'Tax and discount slab'!$J$4:$K$14)</f>
        <v>0.32000000000000006</v>
      </c>
      <c r="P391" s="9">
        <f t="shared" si="31"/>
        <v>221.40096000000003</v>
      </c>
      <c r="Q391" s="9">
        <f>VLOOKUP(A391,'QTY &amp; shipping cost'!$A$1:$C$1038,2,FALSE)</f>
        <v>51</v>
      </c>
      <c r="R391" s="9">
        <f t="shared" si="32"/>
        <v>11291.448960000002</v>
      </c>
      <c r="S391" s="16">
        <f>LOOKUP(M391,'Tax and discount slab'!$M$4:$N$14)</f>
        <v>0.47</v>
      </c>
      <c r="T391" s="9">
        <f t="shared" si="33"/>
        <v>5306.9810112000005</v>
      </c>
      <c r="U391" s="9">
        <f>VLOOKUP(A391,'QTY &amp; shipping cost'!$A$1:$C$1038,3,FALSE)</f>
        <v>4.05</v>
      </c>
      <c r="V391" s="9">
        <f t="shared" si="34"/>
        <v>5988.5179488000012</v>
      </c>
    </row>
    <row r="392" spans="1:22" x14ac:dyDescent="0.3">
      <c r="A392" s="9" t="s">
        <v>712</v>
      </c>
      <c r="B392" s="8">
        <f>VLOOKUP($A392,'Order date customer name'!$A$1:$C$1038,2,FALSE)</f>
        <v>41786</v>
      </c>
      <c r="C392" s="8" t="str">
        <f>VLOOKUP($A392,'Order date customer name'!$A$1:$C$1038,3,FALSE)</f>
        <v>BRADLEY WOOD</v>
      </c>
      <c r="D392" s="9" t="str">
        <f>VLOOKUP($A392,'State and cust type'!$A$1:$C$1038,2,FALSE)</f>
        <v>New York</v>
      </c>
      <c r="E392" s="9" t="str">
        <f>VLOOKUP($A392,'State and cust type'!$A$1:$C$1038,3,FALSE)</f>
        <v>Corporate</v>
      </c>
      <c r="F392" s="9" t="str">
        <f>VLOOKUP($A392,'Account, order priority and cat'!$A$1:$D$1038,2,FALSE)</f>
        <v>VINCENT JORDAN</v>
      </c>
      <c r="G392" s="9" t="str">
        <f>VLOOKUP($A392,'Account, order priority and cat'!$A$1:$D$1038,3,FALSE)</f>
        <v>High</v>
      </c>
      <c r="H392" s="9" t="str">
        <f>VLOOKUP($A392,'Account, order priority and cat'!$A$1:$D$1038,4,FALSE)</f>
        <v>Office Supplies</v>
      </c>
      <c r="I392" s="14" t="str">
        <f>VLOOKUP($A392,'Cost and price details'!$A$1:$F$1038,Table!I$1,FALSE)</f>
        <v>Small Box</v>
      </c>
      <c r="J392" s="14" t="str">
        <f>VLOOKUP($A392,'Cost and price details'!$A$1:$F$1038,Table!J$1,FALSE)</f>
        <v>Regular Air</v>
      </c>
      <c r="K392" s="14">
        <f>VLOOKUP($A392,'Cost and price details'!$A$1:$F$1038,Table!K$1,FALSE)</f>
        <v>41793</v>
      </c>
      <c r="L392" s="14">
        <f>VLOOKUP($A392,'Cost and price details'!$A$1:$F$1038,Table!L$1,FALSE)</f>
        <v>15.268000000000002</v>
      </c>
      <c r="M392" s="14">
        <f>VLOOKUP($A392,'Cost and price details'!$A$1:$F$1038,Table!M$1,FALSE)</f>
        <v>24.618000000000002</v>
      </c>
      <c r="N392" s="16">
        <f t="shared" si="30"/>
        <v>0.61239193083573473</v>
      </c>
      <c r="O392" s="16">
        <f>LOOKUP(M392,'Tax and discount slab'!$J$4:$K$14)</f>
        <v>0.15000000000000002</v>
      </c>
      <c r="P392" s="9">
        <f t="shared" si="31"/>
        <v>28.310700000000001</v>
      </c>
      <c r="Q392" s="9">
        <f>VLOOKUP(A392,'QTY &amp; shipping cost'!$A$1:$C$1038,2,FALSE)</f>
        <v>28</v>
      </c>
      <c r="R392" s="9">
        <f t="shared" si="32"/>
        <v>792.69960000000003</v>
      </c>
      <c r="S392" s="16">
        <f>LOOKUP(M392,'Tax and discount slab'!$M$4:$N$14)</f>
        <v>0.12000000000000001</v>
      </c>
      <c r="T392" s="9">
        <f t="shared" si="33"/>
        <v>95.123952000000017</v>
      </c>
      <c r="U392" s="9">
        <f>VLOOKUP(A392,'QTY &amp; shipping cost'!$A$1:$C$1038,3,FALSE)</f>
        <v>15.15</v>
      </c>
      <c r="V392" s="9">
        <f t="shared" si="34"/>
        <v>712.72564799999998</v>
      </c>
    </row>
    <row r="393" spans="1:22" x14ac:dyDescent="0.3">
      <c r="A393" s="9" t="s">
        <v>714</v>
      </c>
      <c r="B393" s="8">
        <f>VLOOKUP($A393,'Order date customer name'!$A$1:$C$1038,2,FALSE)</f>
        <v>41786</v>
      </c>
      <c r="C393" s="8" t="str">
        <f>VLOOKUP($A393,'Order date customer name'!$A$1:$C$1038,3,FALSE)</f>
        <v>NATHAN SIMMONS</v>
      </c>
      <c r="D393" s="9" t="str">
        <f>VLOOKUP($A393,'State and cust type'!$A$1:$C$1038,2,FALSE)</f>
        <v>Illinois</v>
      </c>
      <c r="E393" s="9" t="str">
        <f>VLOOKUP($A393,'State and cust type'!$A$1:$C$1038,3,FALSE)</f>
        <v>Corporate</v>
      </c>
      <c r="F393" s="9" t="str">
        <f>VLOOKUP($A393,'Account, order priority and cat'!$A$1:$D$1038,2,FALSE)</f>
        <v>COREY MILLS</v>
      </c>
      <c r="G393" s="9" t="str">
        <f>VLOOKUP($A393,'Account, order priority and cat'!$A$1:$D$1038,3,FALSE)</f>
        <v>Medium</v>
      </c>
      <c r="H393" s="9" t="str">
        <f>VLOOKUP($A393,'Account, order priority and cat'!$A$1:$D$1038,4,FALSE)</f>
        <v>Office Supplies</v>
      </c>
      <c r="I393" s="14" t="str">
        <f>VLOOKUP($A393,'Cost and price details'!$A$1:$F$1038,Table!I$1,FALSE)</f>
        <v>Small Pack</v>
      </c>
      <c r="J393" s="14" t="str">
        <f>VLOOKUP($A393,'Cost and price details'!$A$1:$F$1038,Table!J$1,FALSE)</f>
        <v>Regular Air</v>
      </c>
      <c r="K393" s="14">
        <f>VLOOKUP($A393,'Cost and price details'!$A$1:$F$1038,Table!K$1,FALSE)</f>
        <v>41793</v>
      </c>
      <c r="L393" s="14">
        <f>VLOOKUP($A393,'Cost and price details'!$A$1:$F$1038,Table!L$1,FALSE)</f>
        <v>5.2690000000000001</v>
      </c>
      <c r="M393" s="14">
        <f>VLOOKUP($A393,'Cost and price details'!$A$1:$F$1038,Table!M$1,FALSE)</f>
        <v>13.167000000000002</v>
      </c>
      <c r="N393" s="16">
        <f t="shared" si="30"/>
        <v>1.4989561586638833</v>
      </c>
      <c r="O393" s="16">
        <f>LOOKUP(M393,'Tax and discount slab'!$J$4:$K$14)</f>
        <v>0.1</v>
      </c>
      <c r="P393" s="9">
        <f t="shared" si="31"/>
        <v>14.483700000000002</v>
      </c>
      <c r="Q393" s="9">
        <f>VLOOKUP(A393,'QTY &amp; shipping cost'!$A$1:$C$1038,2,FALSE)</f>
        <v>48</v>
      </c>
      <c r="R393" s="9">
        <f t="shared" si="32"/>
        <v>695.21760000000017</v>
      </c>
      <c r="S393" s="16">
        <f>LOOKUP(M393,'Tax and discount slab'!$M$4:$N$14)</f>
        <v>7.0000000000000007E-2</v>
      </c>
      <c r="T393" s="9">
        <f t="shared" si="33"/>
        <v>48.665232000000017</v>
      </c>
      <c r="U393" s="9">
        <f>VLOOKUP(A393,'QTY &amp; shipping cost'!$A$1:$C$1038,3,FALSE)</f>
        <v>5.8599999999999994</v>
      </c>
      <c r="V393" s="9">
        <f t="shared" si="34"/>
        <v>652.41236800000013</v>
      </c>
    </row>
    <row r="394" spans="1:22" x14ac:dyDescent="0.3">
      <c r="A394" s="9" t="s">
        <v>716</v>
      </c>
      <c r="B394" s="8">
        <f>VLOOKUP($A394,'Order date customer name'!$A$1:$C$1038,2,FALSE)</f>
        <v>41790</v>
      </c>
      <c r="C394" s="8" t="str">
        <f>VLOOKUP($A394,'Order date customer name'!$A$1:$C$1038,3,FALSE)</f>
        <v>DONALD HANSEN</v>
      </c>
      <c r="D394" s="9" t="str">
        <f>VLOOKUP($A394,'State and cust type'!$A$1:$C$1038,2,FALSE)</f>
        <v>Illinois</v>
      </c>
      <c r="E394" s="9" t="str">
        <f>VLOOKUP($A394,'State and cust type'!$A$1:$C$1038,3,FALSE)</f>
        <v>Corporate</v>
      </c>
      <c r="F394" s="9" t="str">
        <f>VLOOKUP($A394,'Account, order priority and cat'!$A$1:$D$1038,2,FALSE)</f>
        <v>MANUEL BARNES</v>
      </c>
      <c r="G394" s="9" t="str">
        <f>VLOOKUP($A394,'Account, order priority and cat'!$A$1:$D$1038,3,FALSE)</f>
        <v>Critical</v>
      </c>
      <c r="H394" s="9" t="str">
        <f>VLOOKUP($A394,'Account, order priority and cat'!$A$1:$D$1038,4,FALSE)</f>
        <v>Technology</v>
      </c>
      <c r="I394" s="14" t="str">
        <f>VLOOKUP($A394,'Cost and price details'!$A$1:$F$1038,Table!I$1,FALSE)</f>
        <v>Medium Box</v>
      </c>
      <c r="J394" s="14" t="str">
        <f>VLOOKUP($A394,'Cost and price details'!$A$1:$F$1038,Table!J$1,FALSE)</f>
        <v>Regular Air</v>
      </c>
      <c r="K394" s="14">
        <f>VLOOKUP($A394,'Cost and price details'!$A$1:$F$1038,Table!K$1,FALSE)</f>
        <v>41799</v>
      </c>
      <c r="L394" s="14">
        <f>VLOOKUP($A394,'Cost and price details'!$A$1:$F$1038,Table!L$1,FALSE)</f>
        <v>9.7020000000000017</v>
      </c>
      <c r="M394" s="14">
        <f>VLOOKUP($A394,'Cost and price details'!$A$1:$F$1038,Table!M$1,FALSE)</f>
        <v>23.088999999999999</v>
      </c>
      <c r="N394" s="16">
        <f t="shared" si="30"/>
        <v>1.3798185941043077</v>
      </c>
      <c r="O394" s="16">
        <f>LOOKUP(M394,'Tax and discount slab'!$J$4:$K$14)</f>
        <v>0.15000000000000002</v>
      </c>
      <c r="P394" s="9">
        <f t="shared" si="31"/>
        <v>26.552349999999997</v>
      </c>
      <c r="Q394" s="9">
        <f>VLOOKUP(A394,'QTY &amp; shipping cost'!$A$1:$C$1038,2,FALSE)</f>
        <v>12</v>
      </c>
      <c r="R394" s="9">
        <f t="shared" si="32"/>
        <v>318.62819999999999</v>
      </c>
      <c r="S394" s="16">
        <f>LOOKUP(M394,'Tax and discount slab'!$M$4:$N$14)</f>
        <v>0.12000000000000001</v>
      </c>
      <c r="T394" s="9">
        <f t="shared" si="33"/>
        <v>38.235384000000003</v>
      </c>
      <c r="U394" s="9">
        <f>VLOOKUP(A394,'QTY &amp; shipping cost'!$A$1:$C$1038,3,FALSE)</f>
        <v>4.8599999999999994</v>
      </c>
      <c r="V394" s="9">
        <f t="shared" si="34"/>
        <v>285.252816</v>
      </c>
    </row>
    <row r="395" spans="1:22" x14ac:dyDescent="0.3">
      <c r="A395" s="9" t="s">
        <v>718</v>
      </c>
      <c r="B395" s="8">
        <f>VLOOKUP($A395,'Order date customer name'!$A$1:$C$1038,2,FALSE)</f>
        <v>41791</v>
      </c>
      <c r="C395" s="8" t="str">
        <f>VLOOKUP($A395,'Order date customer name'!$A$1:$C$1038,3,FALSE)</f>
        <v>JACK THOMAS</v>
      </c>
      <c r="D395" s="9" t="str">
        <f>VLOOKUP($A395,'State and cust type'!$A$1:$C$1038,2,FALSE)</f>
        <v>New York</v>
      </c>
      <c r="E395" s="9" t="str">
        <f>VLOOKUP($A395,'State and cust type'!$A$1:$C$1038,3,FALSE)</f>
        <v>Corporate</v>
      </c>
      <c r="F395" s="9" t="str">
        <f>VLOOKUP($A395,'Account, order priority and cat'!$A$1:$D$1038,2,FALSE)</f>
        <v>CLAUDE WILLIS</v>
      </c>
      <c r="G395" s="9" t="str">
        <f>VLOOKUP($A395,'Account, order priority and cat'!$A$1:$D$1038,3,FALSE)</f>
        <v>Not Specified</v>
      </c>
      <c r="H395" s="9" t="str">
        <f>VLOOKUP($A395,'Account, order priority and cat'!$A$1:$D$1038,4,FALSE)</f>
        <v>Office Supplies</v>
      </c>
      <c r="I395" s="14" t="str">
        <f>VLOOKUP($A395,'Cost and price details'!$A$1:$F$1038,Table!I$1,FALSE)</f>
        <v>Wrap Bag</v>
      </c>
      <c r="J395" s="14" t="str">
        <f>VLOOKUP($A395,'Cost and price details'!$A$1:$F$1038,Table!J$1,FALSE)</f>
        <v>Regular Air</v>
      </c>
      <c r="K395" s="14">
        <f>VLOOKUP($A395,'Cost and price details'!$A$1:$F$1038,Table!K$1,FALSE)</f>
        <v>41799</v>
      </c>
      <c r="L395" s="14">
        <f>VLOOKUP($A395,'Cost and price details'!$A$1:$F$1038,Table!L$1,FALSE)</f>
        <v>1.1990000000000003</v>
      </c>
      <c r="M395" s="14">
        <f>VLOOKUP($A395,'Cost and price details'!$A$1:$F$1038,Table!M$1,FALSE)</f>
        <v>2.0020000000000002</v>
      </c>
      <c r="N395" s="16">
        <f t="shared" si="30"/>
        <v>0.66972477064220159</v>
      </c>
      <c r="O395" s="16">
        <f>LOOKUP(M395,'Tax and discount slab'!$J$4:$K$14)</f>
        <v>0.05</v>
      </c>
      <c r="P395" s="9">
        <f t="shared" si="31"/>
        <v>2.1021000000000005</v>
      </c>
      <c r="Q395" s="9">
        <f>VLOOKUP(A395,'QTY &amp; shipping cost'!$A$1:$C$1038,2,FALSE)</f>
        <v>42</v>
      </c>
      <c r="R395" s="9">
        <f t="shared" si="32"/>
        <v>88.288200000000018</v>
      </c>
      <c r="S395" s="16">
        <f>LOOKUP(M395,'Tax and discount slab'!$M$4:$N$14)</f>
        <v>0.02</v>
      </c>
      <c r="T395" s="9">
        <f t="shared" si="33"/>
        <v>1.7657640000000003</v>
      </c>
      <c r="U395" s="9">
        <f>VLOOKUP(A395,'QTY &amp; shipping cost'!$A$1:$C$1038,3,FALSE)</f>
        <v>1.05</v>
      </c>
      <c r="V395" s="9">
        <f t="shared" si="34"/>
        <v>87.57243600000001</v>
      </c>
    </row>
    <row r="396" spans="1:22" x14ac:dyDescent="0.3">
      <c r="A396" s="9" t="s">
        <v>719</v>
      </c>
      <c r="B396" s="8">
        <f>VLOOKUP($A396,'Order date customer name'!$A$1:$C$1038,2,FALSE)</f>
        <v>41791</v>
      </c>
      <c r="C396" s="8" t="str">
        <f>VLOOKUP($A396,'Order date customer name'!$A$1:$C$1038,3,FALSE)</f>
        <v>RYAN WALKER</v>
      </c>
      <c r="D396" s="9" t="str">
        <f>VLOOKUP($A396,'State and cust type'!$A$1:$C$1038,2,FALSE)</f>
        <v>New York</v>
      </c>
      <c r="E396" s="9" t="str">
        <f>VLOOKUP($A396,'State and cust type'!$A$1:$C$1038,3,FALSE)</f>
        <v>Small Business</v>
      </c>
      <c r="F396" s="9" t="str">
        <f>VLOOKUP($A396,'Account, order priority and cat'!$A$1:$D$1038,2,FALSE)</f>
        <v>GREG BLACK</v>
      </c>
      <c r="G396" s="9" t="str">
        <f>VLOOKUP($A396,'Account, order priority and cat'!$A$1:$D$1038,3,FALSE)</f>
        <v>High</v>
      </c>
      <c r="H396" s="9" t="str">
        <f>VLOOKUP($A396,'Account, order priority and cat'!$A$1:$D$1038,4,FALSE)</f>
        <v>Office Supplies</v>
      </c>
      <c r="I396" s="14" t="str">
        <f>VLOOKUP($A396,'Cost and price details'!$A$1:$F$1038,Table!I$1,FALSE)</f>
        <v>Wrap Bag</v>
      </c>
      <c r="J396" s="14" t="str">
        <f>VLOOKUP($A396,'Cost and price details'!$A$1:$F$1038,Table!J$1,FALSE)</f>
        <v>Regular Air</v>
      </c>
      <c r="K396" s="14">
        <f>VLOOKUP($A396,'Cost and price details'!$A$1:$F$1038,Table!K$1,FALSE)</f>
        <v>41800</v>
      </c>
      <c r="L396" s="14">
        <f>VLOOKUP($A396,'Cost and price details'!$A$1:$F$1038,Table!L$1,FALSE)</f>
        <v>4.125</v>
      </c>
      <c r="M396" s="14">
        <f>VLOOKUP($A396,'Cost and price details'!$A$1:$F$1038,Table!M$1,FALSE)</f>
        <v>7.7880000000000011</v>
      </c>
      <c r="N396" s="16">
        <f t="shared" si="30"/>
        <v>0.88800000000000023</v>
      </c>
      <c r="O396" s="16">
        <f>LOOKUP(M396,'Tax and discount slab'!$J$4:$K$14)</f>
        <v>0.05</v>
      </c>
      <c r="P396" s="9">
        <f t="shared" si="31"/>
        <v>8.1774000000000022</v>
      </c>
      <c r="Q396" s="9">
        <f>VLOOKUP(A396,'QTY &amp; shipping cost'!$A$1:$C$1038,2,FALSE)</f>
        <v>47</v>
      </c>
      <c r="R396" s="9">
        <f t="shared" si="32"/>
        <v>384.33780000000013</v>
      </c>
      <c r="S396" s="16">
        <f>LOOKUP(M396,'Tax and discount slab'!$M$4:$N$14)</f>
        <v>0.02</v>
      </c>
      <c r="T396" s="9">
        <f t="shared" si="33"/>
        <v>7.6867560000000026</v>
      </c>
      <c r="U396" s="9">
        <f>VLOOKUP(A396,'QTY &amp; shipping cost'!$A$1:$C$1038,3,FALSE)</f>
        <v>2.4</v>
      </c>
      <c r="V396" s="9">
        <f t="shared" si="34"/>
        <v>379.0510440000001</v>
      </c>
    </row>
    <row r="397" spans="1:22" x14ac:dyDescent="0.3">
      <c r="A397" s="9" t="s">
        <v>720</v>
      </c>
      <c r="B397" s="8">
        <f>VLOOKUP($A397,'Order date customer name'!$A$1:$C$1038,2,FALSE)</f>
        <v>41792</v>
      </c>
      <c r="C397" s="8" t="str">
        <f>VLOOKUP($A397,'Order date customer name'!$A$1:$C$1038,3,FALSE)</f>
        <v>ADAM BROOKS</v>
      </c>
      <c r="D397" s="9" t="str">
        <f>VLOOKUP($A397,'State and cust type'!$A$1:$C$1038,2,FALSE)</f>
        <v>New York</v>
      </c>
      <c r="E397" s="9" t="str">
        <f>VLOOKUP($A397,'State and cust type'!$A$1:$C$1038,3,FALSE)</f>
        <v>Consumer</v>
      </c>
      <c r="F397" s="9" t="str">
        <f>VLOOKUP($A397,'Account, order priority and cat'!$A$1:$D$1038,2,FALSE)</f>
        <v>EDWIN AGUILAR</v>
      </c>
      <c r="G397" s="9" t="str">
        <f>VLOOKUP($A397,'Account, order priority and cat'!$A$1:$D$1038,3,FALSE)</f>
        <v>High</v>
      </c>
      <c r="H397" s="9" t="str">
        <f>VLOOKUP($A397,'Account, order priority and cat'!$A$1:$D$1038,4,FALSE)</f>
        <v>Office Supplies</v>
      </c>
      <c r="I397" s="14" t="str">
        <f>VLOOKUP($A397,'Cost and price details'!$A$1:$F$1038,Table!I$1,FALSE)</f>
        <v>Small Box</v>
      </c>
      <c r="J397" s="14" t="str">
        <f>VLOOKUP($A397,'Cost and price details'!$A$1:$F$1038,Table!J$1,FALSE)</f>
        <v>Regular Air</v>
      </c>
      <c r="K397" s="14">
        <f>VLOOKUP($A397,'Cost and price details'!$A$1:$F$1038,Table!K$1,FALSE)</f>
        <v>41800</v>
      </c>
      <c r="L397" s="14">
        <f>VLOOKUP($A397,'Cost and price details'!$A$1:$F$1038,Table!L$1,FALSE)</f>
        <v>196.71300000000002</v>
      </c>
      <c r="M397" s="14">
        <f>VLOOKUP($A397,'Cost and price details'!$A$1:$F$1038,Table!M$1,FALSE)</f>
        <v>457.46800000000002</v>
      </c>
      <c r="N397" s="16">
        <f t="shared" si="30"/>
        <v>1.3255605882681876</v>
      </c>
      <c r="O397" s="16">
        <f>LOOKUP(M397,'Tax and discount slab'!$J$4:$K$14)</f>
        <v>0.32000000000000006</v>
      </c>
      <c r="P397" s="9">
        <f t="shared" si="31"/>
        <v>603.8577600000001</v>
      </c>
      <c r="Q397" s="9">
        <f>VLOOKUP(A397,'QTY &amp; shipping cost'!$A$1:$C$1038,2,FALSE)</f>
        <v>45</v>
      </c>
      <c r="R397" s="9">
        <f t="shared" si="32"/>
        <v>27173.599200000004</v>
      </c>
      <c r="S397" s="16">
        <f>LOOKUP(M397,'Tax and discount slab'!$M$4:$N$14)</f>
        <v>0.47</v>
      </c>
      <c r="T397" s="9">
        <f t="shared" si="33"/>
        <v>12771.591624000001</v>
      </c>
      <c r="U397" s="9">
        <f>VLOOKUP(A397,'QTY &amp; shipping cost'!$A$1:$C$1038,3,FALSE)</f>
        <v>11.42</v>
      </c>
      <c r="V397" s="9">
        <f t="shared" si="34"/>
        <v>14413.427576000004</v>
      </c>
    </row>
    <row r="398" spans="1:22" x14ac:dyDescent="0.3">
      <c r="A398" s="9" t="s">
        <v>721</v>
      </c>
      <c r="B398" s="8">
        <f>VLOOKUP($A398,'Order date customer name'!$A$1:$C$1038,2,FALSE)</f>
        <v>41792</v>
      </c>
      <c r="C398" s="8" t="str">
        <f>VLOOKUP($A398,'Order date customer name'!$A$1:$C$1038,3,FALSE)</f>
        <v>MICHAEL MURRAY</v>
      </c>
      <c r="D398" s="9" t="str">
        <f>VLOOKUP($A398,'State and cust type'!$A$1:$C$1038,2,FALSE)</f>
        <v>New York</v>
      </c>
      <c r="E398" s="9" t="str">
        <f>VLOOKUP($A398,'State and cust type'!$A$1:$C$1038,3,FALSE)</f>
        <v>Small Business</v>
      </c>
      <c r="F398" s="9" t="str">
        <f>VLOOKUP($A398,'Account, order priority and cat'!$A$1:$D$1038,2,FALSE)</f>
        <v>ROY COOK</v>
      </c>
      <c r="G398" s="9" t="str">
        <f>VLOOKUP($A398,'Account, order priority and cat'!$A$1:$D$1038,3,FALSE)</f>
        <v>Not Specified</v>
      </c>
      <c r="H398" s="9" t="str">
        <f>VLOOKUP($A398,'Account, order priority and cat'!$A$1:$D$1038,4,FALSE)</f>
        <v>Technology</v>
      </c>
      <c r="I398" s="14" t="str">
        <f>VLOOKUP($A398,'Cost and price details'!$A$1:$F$1038,Table!I$1,FALSE)</f>
        <v>Small Box</v>
      </c>
      <c r="J398" s="14" t="str">
        <f>VLOOKUP($A398,'Cost and price details'!$A$1:$F$1038,Table!J$1,FALSE)</f>
        <v>Regular Air</v>
      </c>
      <c r="K398" s="14">
        <f>VLOOKUP($A398,'Cost and price details'!$A$1:$F$1038,Table!K$1,FALSE)</f>
        <v>41800</v>
      </c>
      <c r="L398" s="14">
        <f>VLOOKUP($A398,'Cost and price details'!$A$1:$F$1038,Table!L$1,FALSE)</f>
        <v>172.15</v>
      </c>
      <c r="M398" s="14">
        <f>VLOOKUP($A398,'Cost and price details'!$A$1:$F$1038,Table!M$1,FALSE)</f>
        <v>331.06700000000006</v>
      </c>
      <c r="N398" s="16">
        <f t="shared" si="30"/>
        <v>0.92313099041533575</v>
      </c>
      <c r="O398" s="16">
        <f>LOOKUP(M398,'Tax and discount slab'!$J$4:$K$14)</f>
        <v>0.32000000000000006</v>
      </c>
      <c r="P398" s="9">
        <f t="shared" si="31"/>
        <v>437.00844000000012</v>
      </c>
      <c r="Q398" s="9">
        <f>VLOOKUP(A398,'QTY &amp; shipping cost'!$A$1:$C$1038,2,FALSE)</f>
        <v>8</v>
      </c>
      <c r="R398" s="9">
        <f t="shared" si="32"/>
        <v>3496.067520000001</v>
      </c>
      <c r="S398" s="16">
        <f>LOOKUP(M398,'Tax and discount slab'!$M$4:$N$14)</f>
        <v>0.47</v>
      </c>
      <c r="T398" s="9">
        <f t="shared" si="33"/>
        <v>1643.1517344000004</v>
      </c>
      <c r="U398" s="9">
        <f>VLOOKUP(A398,'QTY &amp; shipping cost'!$A$1:$C$1038,3,FALSE)</f>
        <v>7.2299999999999995</v>
      </c>
      <c r="V398" s="9">
        <f t="shared" si="34"/>
        <v>1860.1457856000006</v>
      </c>
    </row>
    <row r="399" spans="1:22" x14ac:dyDescent="0.3">
      <c r="A399" s="9" t="s">
        <v>723</v>
      </c>
      <c r="B399" s="8">
        <f>VLOOKUP($A399,'Order date customer name'!$A$1:$C$1038,2,FALSE)</f>
        <v>41793</v>
      </c>
      <c r="C399" s="8" t="str">
        <f>VLOOKUP($A399,'Order date customer name'!$A$1:$C$1038,3,FALSE)</f>
        <v>FRED FLORES</v>
      </c>
      <c r="D399" s="9" t="str">
        <f>VLOOKUP($A399,'State and cust type'!$A$1:$C$1038,2,FALSE)</f>
        <v>New York</v>
      </c>
      <c r="E399" s="9" t="str">
        <f>VLOOKUP($A399,'State and cust type'!$A$1:$C$1038,3,FALSE)</f>
        <v>Corporate</v>
      </c>
      <c r="F399" s="9" t="str">
        <f>VLOOKUP($A399,'Account, order priority and cat'!$A$1:$D$1038,2,FALSE)</f>
        <v>TONY PERRY</v>
      </c>
      <c r="G399" s="9" t="str">
        <f>VLOOKUP($A399,'Account, order priority and cat'!$A$1:$D$1038,3,FALSE)</f>
        <v>Medium</v>
      </c>
      <c r="H399" s="9" t="str">
        <f>VLOOKUP($A399,'Account, order priority and cat'!$A$1:$D$1038,4,FALSE)</f>
        <v>Office Supplies</v>
      </c>
      <c r="I399" s="14" t="str">
        <f>VLOOKUP($A399,'Cost and price details'!$A$1:$F$1038,Table!I$1,FALSE)</f>
        <v>Small Box</v>
      </c>
      <c r="J399" s="14" t="str">
        <f>VLOOKUP($A399,'Cost and price details'!$A$1:$F$1038,Table!J$1,FALSE)</f>
        <v>Regular Air</v>
      </c>
      <c r="K399" s="14">
        <f>VLOOKUP($A399,'Cost and price details'!$A$1:$F$1038,Table!K$1,FALSE)</f>
        <v>41802</v>
      </c>
      <c r="L399" s="14">
        <f>VLOOKUP($A399,'Cost and price details'!$A$1:$F$1038,Table!L$1,FALSE)</f>
        <v>13.629000000000001</v>
      </c>
      <c r="M399" s="14">
        <f>VLOOKUP($A399,'Cost and price details'!$A$1:$F$1038,Table!M$1,FALSE)</f>
        <v>21.978000000000002</v>
      </c>
      <c r="N399" s="16">
        <f t="shared" si="30"/>
        <v>0.61259079903147695</v>
      </c>
      <c r="O399" s="16">
        <f>LOOKUP(M399,'Tax and discount slab'!$J$4:$K$14)</f>
        <v>0.15000000000000002</v>
      </c>
      <c r="P399" s="9">
        <f t="shared" si="31"/>
        <v>25.274699999999999</v>
      </c>
      <c r="Q399" s="9">
        <f>VLOOKUP(A399,'QTY &amp; shipping cost'!$A$1:$C$1038,2,FALSE)</f>
        <v>12</v>
      </c>
      <c r="R399" s="9">
        <f t="shared" si="32"/>
        <v>303.29640000000001</v>
      </c>
      <c r="S399" s="16">
        <f>LOOKUP(M399,'Tax and discount slab'!$M$4:$N$14)</f>
        <v>0.12000000000000001</v>
      </c>
      <c r="T399" s="9">
        <f t="shared" si="33"/>
        <v>36.395568000000004</v>
      </c>
      <c r="U399" s="9">
        <f>VLOOKUP(A399,'QTY &amp; shipping cost'!$A$1:$C$1038,3,FALSE)</f>
        <v>5.8199999999999994</v>
      </c>
      <c r="V399" s="9">
        <f t="shared" si="34"/>
        <v>272.72083199999997</v>
      </c>
    </row>
    <row r="400" spans="1:22" x14ac:dyDescent="0.3">
      <c r="A400" s="9" t="s">
        <v>725</v>
      </c>
      <c r="B400" s="8">
        <f>VLOOKUP($A400,'Order date customer name'!$A$1:$C$1038,2,FALSE)</f>
        <v>41795</v>
      </c>
      <c r="C400" s="8" t="str">
        <f>VLOOKUP($A400,'Order date customer name'!$A$1:$C$1038,3,FALSE)</f>
        <v>HERMAN ORTIZ</v>
      </c>
      <c r="D400" s="9" t="str">
        <f>VLOOKUP($A400,'State and cust type'!$A$1:$C$1038,2,FALSE)</f>
        <v>New York</v>
      </c>
      <c r="E400" s="9" t="str">
        <f>VLOOKUP($A400,'State and cust type'!$A$1:$C$1038,3,FALSE)</f>
        <v>Consumer</v>
      </c>
      <c r="F400" s="9" t="str">
        <f>VLOOKUP($A400,'Account, order priority and cat'!$A$1:$D$1038,2,FALSE)</f>
        <v>CLAUDE WILLIS</v>
      </c>
      <c r="G400" s="9" t="str">
        <f>VLOOKUP($A400,'Account, order priority and cat'!$A$1:$D$1038,3,FALSE)</f>
        <v>Medium</v>
      </c>
      <c r="H400" s="9" t="str">
        <f>VLOOKUP($A400,'Account, order priority and cat'!$A$1:$D$1038,4,FALSE)</f>
        <v>Technology</v>
      </c>
      <c r="I400" s="14" t="str">
        <f>VLOOKUP($A400,'Cost and price details'!$A$1:$F$1038,Table!I$1,FALSE)</f>
        <v>Jumbo Drum</v>
      </c>
      <c r="J400" s="14" t="str">
        <f>VLOOKUP($A400,'Cost and price details'!$A$1:$F$1038,Table!J$1,FALSE)</f>
        <v>Delivery Truck</v>
      </c>
      <c r="K400" s="14">
        <f>VLOOKUP($A400,'Cost and price details'!$A$1:$F$1038,Table!K$1,FALSE)</f>
        <v>41803</v>
      </c>
      <c r="L400" s="14">
        <f>VLOOKUP($A400,'Cost and price details'!$A$1:$F$1038,Table!L$1,FALSE)</f>
        <v>306.88900000000001</v>
      </c>
      <c r="M400" s="14">
        <f>VLOOKUP($A400,'Cost and price details'!$A$1:$F$1038,Table!M$1,FALSE)</f>
        <v>494.98900000000003</v>
      </c>
      <c r="N400" s="16">
        <f t="shared" si="30"/>
        <v>0.61292519445141413</v>
      </c>
      <c r="O400" s="16">
        <f>LOOKUP(M400,'Tax and discount slab'!$J$4:$K$14)</f>
        <v>0.32000000000000006</v>
      </c>
      <c r="P400" s="9">
        <f t="shared" si="31"/>
        <v>653.38548000000003</v>
      </c>
      <c r="Q400" s="9">
        <f>VLOOKUP(A400,'QTY &amp; shipping cost'!$A$1:$C$1038,2,FALSE)</f>
        <v>7</v>
      </c>
      <c r="R400" s="9">
        <f t="shared" si="32"/>
        <v>4573.6983600000003</v>
      </c>
      <c r="S400" s="16">
        <f>LOOKUP(M400,'Tax and discount slab'!$M$4:$N$14)</f>
        <v>0.47</v>
      </c>
      <c r="T400" s="9">
        <f t="shared" si="33"/>
        <v>2149.6382291999998</v>
      </c>
      <c r="U400" s="9">
        <f>VLOOKUP(A400,'QTY &amp; shipping cost'!$A$1:$C$1038,3,FALSE)</f>
        <v>49.05</v>
      </c>
      <c r="V400" s="9">
        <f t="shared" si="34"/>
        <v>2473.1101308000007</v>
      </c>
    </row>
    <row r="401" spans="1:22" x14ac:dyDescent="0.3">
      <c r="A401" s="9" t="s">
        <v>727</v>
      </c>
      <c r="B401" s="8">
        <f>VLOOKUP($A401,'Order date customer name'!$A$1:$C$1038,2,FALSE)</f>
        <v>41796</v>
      </c>
      <c r="C401" s="8" t="str">
        <f>VLOOKUP($A401,'Order date customer name'!$A$1:$C$1038,3,FALSE)</f>
        <v>CLAUDE MATTHEWS</v>
      </c>
      <c r="D401" s="9" t="str">
        <f>VLOOKUP($A401,'State and cust type'!$A$1:$C$1038,2,FALSE)</f>
        <v>Illinois</v>
      </c>
      <c r="E401" s="9" t="str">
        <f>VLOOKUP($A401,'State and cust type'!$A$1:$C$1038,3,FALSE)</f>
        <v>Corporate</v>
      </c>
      <c r="F401" s="9" t="str">
        <f>VLOOKUP($A401,'Account, order priority and cat'!$A$1:$D$1038,2,FALSE)</f>
        <v>MANUEL BARNES</v>
      </c>
      <c r="G401" s="9" t="str">
        <f>VLOOKUP($A401,'Account, order priority and cat'!$A$1:$D$1038,3,FALSE)</f>
        <v>Not Specified</v>
      </c>
      <c r="H401" s="9" t="str">
        <f>VLOOKUP($A401,'Account, order priority and cat'!$A$1:$D$1038,4,FALSE)</f>
        <v>Office Supplies</v>
      </c>
      <c r="I401" s="14" t="str">
        <f>VLOOKUP($A401,'Cost and price details'!$A$1:$F$1038,Table!I$1,FALSE)</f>
        <v>Small Box</v>
      </c>
      <c r="J401" s="14" t="str">
        <f>VLOOKUP($A401,'Cost and price details'!$A$1:$F$1038,Table!J$1,FALSE)</f>
        <v>Express Air</v>
      </c>
      <c r="K401" s="14">
        <f>VLOOKUP($A401,'Cost and price details'!$A$1:$F$1038,Table!K$1,FALSE)</f>
        <v>41805</v>
      </c>
      <c r="L401" s="14">
        <f>VLOOKUP($A401,'Cost and price details'!$A$1:$F$1038,Table!L$1,FALSE)</f>
        <v>2.4859999999999998</v>
      </c>
      <c r="M401" s="14">
        <f>VLOOKUP($A401,'Cost and price details'!$A$1:$F$1038,Table!M$1,FALSE)</f>
        <v>3.9380000000000006</v>
      </c>
      <c r="N401" s="16">
        <f t="shared" si="30"/>
        <v>0.58407079646017734</v>
      </c>
      <c r="O401" s="16">
        <f>LOOKUP(M401,'Tax and discount slab'!$J$4:$K$14)</f>
        <v>0.05</v>
      </c>
      <c r="P401" s="9">
        <f t="shared" si="31"/>
        <v>4.1349000000000009</v>
      </c>
      <c r="Q401" s="9">
        <f>VLOOKUP(A401,'QTY &amp; shipping cost'!$A$1:$C$1038,2,FALSE)</f>
        <v>46</v>
      </c>
      <c r="R401" s="9">
        <f t="shared" si="32"/>
        <v>190.20540000000005</v>
      </c>
      <c r="S401" s="16">
        <f>LOOKUP(M401,'Tax and discount slab'!$M$4:$N$14)</f>
        <v>0.02</v>
      </c>
      <c r="T401" s="9">
        <f t="shared" si="33"/>
        <v>3.8041080000000012</v>
      </c>
      <c r="U401" s="9">
        <f>VLOOKUP(A401,'QTY &amp; shipping cost'!$A$1:$C$1038,3,FALSE)</f>
        <v>5.52</v>
      </c>
      <c r="V401" s="9">
        <f t="shared" si="34"/>
        <v>191.92129200000005</v>
      </c>
    </row>
    <row r="402" spans="1:22" x14ac:dyDescent="0.3">
      <c r="A402" s="9" t="s">
        <v>729</v>
      </c>
      <c r="B402" s="8">
        <f>VLOOKUP($A402,'Order date customer name'!$A$1:$C$1038,2,FALSE)</f>
        <v>41797</v>
      </c>
      <c r="C402" s="8" t="str">
        <f>VLOOKUP($A402,'Order date customer name'!$A$1:$C$1038,3,FALSE)</f>
        <v>RICK BENNETT</v>
      </c>
      <c r="D402" s="9" t="str">
        <f>VLOOKUP($A402,'State and cust type'!$A$1:$C$1038,2,FALSE)</f>
        <v>New York</v>
      </c>
      <c r="E402" s="9" t="str">
        <f>VLOOKUP($A402,'State and cust type'!$A$1:$C$1038,3,FALSE)</f>
        <v>Small Business</v>
      </c>
      <c r="F402" s="9" t="str">
        <f>VLOOKUP($A402,'Account, order priority and cat'!$A$1:$D$1038,2,FALSE)</f>
        <v>WILLIE STEWART</v>
      </c>
      <c r="G402" s="9" t="str">
        <f>VLOOKUP($A402,'Account, order priority and cat'!$A$1:$D$1038,3,FALSE)</f>
        <v>High</v>
      </c>
      <c r="H402" s="9" t="str">
        <f>VLOOKUP($A402,'Account, order priority and cat'!$A$1:$D$1038,4,FALSE)</f>
        <v>Furniture</v>
      </c>
      <c r="I402" s="14" t="str">
        <f>VLOOKUP($A402,'Cost and price details'!$A$1:$F$1038,Table!I$1,FALSE)</f>
        <v>Small Pack</v>
      </c>
      <c r="J402" s="14" t="str">
        <f>VLOOKUP($A402,'Cost and price details'!$A$1:$F$1038,Table!J$1,FALSE)</f>
        <v>Regular Air</v>
      </c>
      <c r="K402" s="14">
        <f>VLOOKUP($A402,'Cost and price details'!$A$1:$F$1038,Table!K$1,FALSE)</f>
        <v>41804</v>
      </c>
      <c r="L402" s="14">
        <f>VLOOKUP($A402,'Cost and price details'!$A$1:$F$1038,Table!L$1,FALSE)</f>
        <v>12.518000000000002</v>
      </c>
      <c r="M402" s="14">
        <f>VLOOKUP($A402,'Cost and price details'!$A$1:$F$1038,Table!M$1,FALSE)</f>
        <v>20.515000000000001</v>
      </c>
      <c r="N402" s="16">
        <f t="shared" si="30"/>
        <v>0.63884007029876955</v>
      </c>
      <c r="O402" s="16">
        <f>LOOKUP(M402,'Tax and discount slab'!$J$4:$K$14)</f>
        <v>0.15000000000000002</v>
      </c>
      <c r="P402" s="9">
        <f t="shared" si="31"/>
        <v>23.59225</v>
      </c>
      <c r="Q402" s="9">
        <f>VLOOKUP(A402,'QTY &amp; shipping cost'!$A$1:$C$1038,2,FALSE)</f>
        <v>20</v>
      </c>
      <c r="R402" s="9">
        <f t="shared" si="32"/>
        <v>471.84500000000003</v>
      </c>
      <c r="S402" s="16">
        <f>LOOKUP(M402,'Tax and discount slab'!$M$4:$N$14)</f>
        <v>0.12000000000000001</v>
      </c>
      <c r="T402" s="9">
        <f t="shared" si="33"/>
        <v>56.621400000000008</v>
      </c>
      <c r="U402" s="9">
        <f>VLOOKUP(A402,'QTY &amp; shipping cost'!$A$1:$C$1038,3,FALSE)</f>
        <v>3.82</v>
      </c>
      <c r="V402" s="9">
        <f t="shared" si="34"/>
        <v>419.04360000000003</v>
      </c>
    </row>
    <row r="403" spans="1:22" x14ac:dyDescent="0.3">
      <c r="A403" s="9" t="s">
        <v>730</v>
      </c>
      <c r="B403" s="8">
        <f>VLOOKUP($A403,'Order date customer name'!$A$1:$C$1038,2,FALSE)</f>
        <v>41801</v>
      </c>
      <c r="C403" s="8" t="str">
        <f>VLOOKUP($A403,'Order date customer name'!$A$1:$C$1038,3,FALSE)</f>
        <v>MELVIN RAMIREZ</v>
      </c>
      <c r="D403" s="9" t="str">
        <f>VLOOKUP($A403,'State and cust type'!$A$1:$C$1038,2,FALSE)</f>
        <v>New York</v>
      </c>
      <c r="E403" s="9" t="str">
        <f>VLOOKUP($A403,'State and cust type'!$A$1:$C$1038,3,FALSE)</f>
        <v>Corporate</v>
      </c>
      <c r="F403" s="9" t="str">
        <f>VLOOKUP($A403,'Account, order priority and cat'!$A$1:$D$1038,2,FALSE)</f>
        <v>MARC ARNOLD</v>
      </c>
      <c r="G403" s="9" t="str">
        <f>VLOOKUP($A403,'Account, order priority and cat'!$A$1:$D$1038,3,FALSE)</f>
        <v>Low</v>
      </c>
      <c r="H403" s="9" t="str">
        <f>VLOOKUP($A403,'Account, order priority and cat'!$A$1:$D$1038,4,FALSE)</f>
        <v>Office Supplies</v>
      </c>
      <c r="I403" s="14" t="str">
        <f>VLOOKUP($A403,'Cost and price details'!$A$1:$F$1038,Table!I$1,FALSE)</f>
        <v>Small Box</v>
      </c>
      <c r="J403" s="14" t="str">
        <f>VLOOKUP($A403,'Cost and price details'!$A$1:$F$1038,Table!J$1,FALSE)</f>
        <v>Express Air</v>
      </c>
      <c r="K403" s="14">
        <f>VLOOKUP($A403,'Cost and price details'!$A$1:$F$1038,Table!K$1,FALSE)</f>
        <v>41817</v>
      </c>
      <c r="L403" s="14">
        <f>VLOOKUP($A403,'Cost and price details'!$A$1:$F$1038,Table!L$1,FALSE)</f>
        <v>21.812999999999999</v>
      </c>
      <c r="M403" s="14">
        <f>VLOOKUP($A403,'Cost and price details'!$A$1:$F$1038,Table!M$1,FALSE)</f>
        <v>34.078000000000003</v>
      </c>
      <c r="N403" s="16">
        <f t="shared" si="30"/>
        <v>0.56227937468482114</v>
      </c>
      <c r="O403" s="16">
        <f>LOOKUP(M403,'Tax and discount slab'!$J$4:$K$14)</f>
        <v>0.2</v>
      </c>
      <c r="P403" s="9">
        <f t="shared" si="31"/>
        <v>40.893599999999999</v>
      </c>
      <c r="Q403" s="9">
        <f>VLOOKUP(A403,'QTY &amp; shipping cost'!$A$1:$C$1038,2,FALSE)</f>
        <v>48</v>
      </c>
      <c r="R403" s="9">
        <f t="shared" si="32"/>
        <v>1962.8928000000001</v>
      </c>
      <c r="S403" s="16">
        <f>LOOKUP(M403,'Tax and discount slab'!$M$4:$N$14)</f>
        <v>0.17</v>
      </c>
      <c r="T403" s="9">
        <f t="shared" si="33"/>
        <v>333.69177600000006</v>
      </c>
      <c r="U403" s="9">
        <f>VLOOKUP(A403,'QTY &amp; shipping cost'!$A$1:$C$1038,3,FALSE)</f>
        <v>19.560000000000002</v>
      </c>
      <c r="V403" s="9">
        <f t="shared" si="34"/>
        <v>1648.7610239999999</v>
      </c>
    </row>
    <row r="404" spans="1:22" x14ac:dyDescent="0.3">
      <c r="A404" s="9" t="s">
        <v>732</v>
      </c>
      <c r="B404" s="8">
        <f>VLOOKUP($A404,'Order date customer name'!$A$1:$C$1038,2,FALSE)</f>
        <v>41804</v>
      </c>
      <c r="C404" s="8" t="str">
        <f>VLOOKUP($A404,'Order date customer name'!$A$1:$C$1038,3,FALSE)</f>
        <v>PATRICK EVANS</v>
      </c>
      <c r="D404" s="9" t="str">
        <f>VLOOKUP($A404,'State and cust type'!$A$1:$C$1038,2,FALSE)</f>
        <v>New York</v>
      </c>
      <c r="E404" s="9" t="str">
        <f>VLOOKUP($A404,'State and cust type'!$A$1:$C$1038,3,FALSE)</f>
        <v>Home Office</v>
      </c>
      <c r="F404" s="9" t="str">
        <f>VLOOKUP($A404,'Account, order priority and cat'!$A$1:$D$1038,2,FALSE)</f>
        <v>VINCENT JORDAN</v>
      </c>
      <c r="G404" s="9" t="str">
        <f>VLOOKUP($A404,'Account, order priority and cat'!$A$1:$D$1038,3,FALSE)</f>
        <v>Low</v>
      </c>
      <c r="H404" s="9" t="str">
        <f>VLOOKUP($A404,'Account, order priority and cat'!$A$1:$D$1038,4,FALSE)</f>
        <v>Office Supplies</v>
      </c>
      <c r="I404" s="14" t="str">
        <f>VLOOKUP($A404,'Cost and price details'!$A$1:$F$1038,Table!I$1,FALSE)</f>
        <v>Small Box</v>
      </c>
      <c r="J404" s="14" t="str">
        <f>VLOOKUP($A404,'Cost and price details'!$A$1:$F$1038,Table!J$1,FALSE)</f>
        <v>Regular Air</v>
      </c>
      <c r="K404" s="14">
        <f>VLOOKUP($A404,'Cost and price details'!$A$1:$F$1038,Table!K$1,FALSE)</f>
        <v>41816</v>
      </c>
      <c r="L404" s="14">
        <f>VLOOKUP($A404,'Cost and price details'!$A$1:$F$1038,Table!L$1,FALSE)</f>
        <v>3.8720000000000003</v>
      </c>
      <c r="M404" s="14">
        <f>VLOOKUP($A404,'Cost and price details'!$A$1:$F$1038,Table!M$1,FALSE)</f>
        <v>6.2480000000000002</v>
      </c>
      <c r="N404" s="16">
        <f t="shared" si="30"/>
        <v>0.61363636363636354</v>
      </c>
      <c r="O404" s="16">
        <f>LOOKUP(M404,'Tax and discount slab'!$J$4:$K$14)</f>
        <v>0.05</v>
      </c>
      <c r="P404" s="9">
        <f t="shared" si="31"/>
        <v>6.5604000000000005</v>
      </c>
      <c r="Q404" s="9">
        <f>VLOOKUP(A404,'QTY &amp; shipping cost'!$A$1:$C$1038,2,FALSE)</f>
        <v>34</v>
      </c>
      <c r="R404" s="9">
        <f t="shared" si="32"/>
        <v>223.05360000000002</v>
      </c>
      <c r="S404" s="16">
        <f>LOOKUP(M404,'Tax and discount slab'!$M$4:$N$14)</f>
        <v>0.02</v>
      </c>
      <c r="T404" s="9">
        <f t="shared" si="33"/>
        <v>4.4610720000000006</v>
      </c>
      <c r="U404" s="9">
        <f>VLOOKUP(A404,'QTY &amp; shipping cost'!$A$1:$C$1038,3,FALSE)</f>
        <v>1.44</v>
      </c>
      <c r="V404" s="9">
        <f t="shared" si="34"/>
        <v>220.03252800000001</v>
      </c>
    </row>
    <row r="405" spans="1:22" x14ac:dyDescent="0.3">
      <c r="A405" s="9" t="s">
        <v>733</v>
      </c>
      <c r="B405" s="8">
        <f>VLOOKUP($A405,'Order date customer name'!$A$1:$C$1038,2,FALSE)</f>
        <v>41805</v>
      </c>
      <c r="C405" s="8" t="str">
        <f>VLOOKUP($A405,'Order date customer name'!$A$1:$C$1038,3,FALSE)</f>
        <v>VINCENT MARTIN</v>
      </c>
      <c r="D405" s="9" t="str">
        <f>VLOOKUP($A405,'State and cust type'!$A$1:$C$1038,2,FALSE)</f>
        <v>New York</v>
      </c>
      <c r="E405" s="9" t="str">
        <f>VLOOKUP($A405,'State and cust type'!$A$1:$C$1038,3,FALSE)</f>
        <v>Home Office</v>
      </c>
      <c r="F405" s="9" t="str">
        <f>VLOOKUP($A405,'Account, order priority and cat'!$A$1:$D$1038,2,FALSE)</f>
        <v>MARC ARNOLD</v>
      </c>
      <c r="G405" s="9" t="str">
        <f>VLOOKUP($A405,'Account, order priority and cat'!$A$1:$D$1038,3,FALSE)</f>
        <v>Medium</v>
      </c>
      <c r="H405" s="9" t="str">
        <f>VLOOKUP($A405,'Account, order priority and cat'!$A$1:$D$1038,4,FALSE)</f>
        <v>Office Supplies</v>
      </c>
      <c r="I405" s="14" t="str">
        <f>VLOOKUP($A405,'Cost and price details'!$A$1:$F$1038,Table!I$1,FALSE)</f>
        <v>Small Box</v>
      </c>
      <c r="J405" s="14" t="str">
        <f>VLOOKUP($A405,'Cost and price details'!$A$1:$F$1038,Table!J$1,FALSE)</f>
        <v>Regular Air</v>
      </c>
      <c r="K405" s="14">
        <f>VLOOKUP($A405,'Cost and price details'!$A$1:$F$1038,Table!K$1,FALSE)</f>
        <v>41813</v>
      </c>
      <c r="L405" s="14">
        <f>VLOOKUP($A405,'Cost and price details'!$A$1:$F$1038,Table!L$1,FALSE)</f>
        <v>1.298</v>
      </c>
      <c r="M405" s="14">
        <f>VLOOKUP($A405,'Cost and price details'!$A$1:$F$1038,Table!M$1,FALSE)</f>
        <v>2.0680000000000001</v>
      </c>
      <c r="N405" s="16">
        <f t="shared" si="30"/>
        <v>0.59322033898305082</v>
      </c>
      <c r="O405" s="16">
        <f>LOOKUP(M405,'Tax and discount slab'!$J$4:$K$14)</f>
        <v>0.05</v>
      </c>
      <c r="P405" s="9">
        <f t="shared" si="31"/>
        <v>2.1714000000000002</v>
      </c>
      <c r="Q405" s="9">
        <f>VLOOKUP(A405,'QTY &amp; shipping cost'!$A$1:$C$1038,2,FALSE)</f>
        <v>21</v>
      </c>
      <c r="R405" s="9">
        <f t="shared" si="32"/>
        <v>45.599400000000003</v>
      </c>
      <c r="S405" s="16">
        <f>LOOKUP(M405,'Tax and discount slab'!$M$4:$N$14)</f>
        <v>0.02</v>
      </c>
      <c r="T405" s="9">
        <f t="shared" si="33"/>
        <v>0.91198800000000002</v>
      </c>
      <c r="U405" s="9">
        <f>VLOOKUP(A405,'QTY &amp; shipping cost'!$A$1:$C$1038,3,FALSE)</f>
        <v>1.54</v>
      </c>
      <c r="V405" s="9">
        <f t="shared" si="34"/>
        <v>46.227412000000001</v>
      </c>
    </row>
    <row r="406" spans="1:22" x14ac:dyDescent="0.3">
      <c r="A406" s="9" t="s">
        <v>734</v>
      </c>
      <c r="B406" s="8">
        <f>VLOOKUP($A406,'Order date customer name'!$A$1:$C$1038,2,FALSE)</f>
        <v>41806</v>
      </c>
      <c r="C406" s="8" t="str">
        <f>VLOOKUP($A406,'Order date customer name'!$A$1:$C$1038,3,FALSE)</f>
        <v>JIMMY HARRIS</v>
      </c>
      <c r="D406" s="9" t="str">
        <f>VLOOKUP($A406,'State and cust type'!$A$1:$C$1038,2,FALSE)</f>
        <v>New York</v>
      </c>
      <c r="E406" s="9" t="str">
        <f>VLOOKUP($A406,'State and cust type'!$A$1:$C$1038,3,FALSE)</f>
        <v>Corporate</v>
      </c>
      <c r="F406" s="9" t="str">
        <f>VLOOKUP($A406,'Account, order priority and cat'!$A$1:$D$1038,2,FALSE)</f>
        <v>TONY PERRY</v>
      </c>
      <c r="G406" s="9" t="str">
        <f>VLOOKUP($A406,'Account, order priority and cat'!$A$1:$D$1038,3,FALSE)</f>
        <v>High</v>
      </c>
      <c r="H406" s="9" t="str">
        <f>VLOOKUP($A406,'Account, order priority and cat'!$A$1:$D$1038,4,FALSE)</f>
        <v>Office Supplies</v>
      </c>
      <c r="I406" s="14" t="str">
        <f>VLOOKUP($A406,'Cost and price details'!$A$1:$F$1038,Table!I$1,FALSE)</f>
        <v>Wrap Bag</v>
      </c>
      <c r="J406" s="14" t="str">
        <f>VLOOKUP($A406,'Cost and price details'!$A$1:$F$1038,Table!J$1,FALSE)</f>
        <v>Regular Air</v>
      </c>
      <c r="K406" s="14">
        <f>VLOOKUP($A406,'Cost and price details'!$A$1:$F$1038,Table!K$1,FALSE)</f>
        <v>41813</v>
      </c>
      <c r="L406" s="14">
        <f>VLOOKUP($A406,'Cost and price details'!$A$1:$F$1038,Table!L$1,FALSE)</f>
        <v>2.6510000000000002</v>
      </c>
      <c r="M406" s="14">
        <f>VLOOKUP($A406,'Cost and price details'!$A$1:$F$1038,Table!M$1,FALSE)</f>
        <v>4.0810000000000004</v>
      </c>
      <c r="N406" s="16">
        <f t="shared" si="30"/>
        <v>0.53941908713692943</v>
      </c>
      <c r="O406" s="16">
        <f>LOOKUP(M406,'Tax and discount slab'!$J$4:$K$14)</f>
        <v>0.05</v>
      </c>
      <c r="P406" s="9">
        <f t="shared" si="31"/>
        <v>4.2850500000000009</v>
      </c>
      <c r="Q406" s="9">
        <f>VLOOKUP(A406,'QTY &amp; shipping cost'!$A$1:$C$1038,2,FALSE)</f>
        <v>41</v>
      </c>
      <c r="R406" s="9">
        <f t="shared" si="32"/>
        <v>175.68705000000003</v>
      </c>
      <c r="S406" s="16">
        <f>LOOKUP(M406,'Tax and discount slab'!$M$4:$N$14)</f>
        <v>0.02</v>
      </c>
      <c r="T406" s="9">
        <f t="shared" si="33"/>
        <v>3.5137410000000004</v>
      </c>
      <c r="U406" s="9">
        <f>VLOOKUP(A406,'QTY &amp; shipping cost'!$A$1:$C$1038,3,FALSE)</f>
        <v>1.98</v>
      </c>
      <c r="V406" s="9">
        <f t="shared" si="34"/>
        <v>174.15330900000001</v>
      </c>
    </row>
    <row r="407" spans="1:22" x14ac:dyDescent="0.3">
      <c r="A407" s="9" t="s">
        <v>735</v>
      </c>
      <c r="B407" s="8">
        <f>VLOOKUP($A407,'Order date customer name'!$A$1:$C$1038,2,FALSE)</f>
        <v>41806</v>
      </c>
      <c r="C407" s="8" t="str">
        <f>VLOOKUP($A407,'Order date customer name'!$A$1:$C$1038,3,FALSE)</f>
        <v>FRANKLIN AGUILAR</v>
      </c>
      <c r="D407" s="9" t="str">
        <f>VLOOKUP($A407,'State and cust type'!$A$1:$C$1038,2,FALSE)</f>
        <v>New York</v>
      </c>
      <c r="E407" s="9" t="str">
        <f>VLOOKUP($A407,'State and cust type'!$A$1:$C$1038,3,FALSE)</f>
        <v>Small Business</v>
      </c>
      <c r="F407" s="9" t="str">
        <f>VLOOKUP($A407,'Account, order priority and cat'!$A$1:$D$1038,2,FALSE)</f>
        <v>BOBBY CHAVEZ</v>
      </c>
      <c r="G407" s="9" t="str">
        <f>VLOOKUP($A407,'Account, order priority and cat'!$A$1:$D$1038,3,FALSE)</f>
        <v>Critical</v>
      </c>
      <c r="H407" s="9" t="str">
        <f>VLOOKUP($A407,'Account, order priority and cat'!$A$1:$D$1038,4,FALSE)</f>
        <v>Office Supplies</v>
      </c>
      <c r="I407" s="14" t="str">
        <f>VLOOKUP($A407,'Cost and price details'!$A$1:$F$1038,Table!I$1,FALSE)</f>
        <v>Wrap Bag</v>
      </c>
      <c r="J407" s="14" t="str">
        <f>VLOOKUP($A407,'Cost and price details'!$A$1:$F$1038,Table!J$1,FALSE)</f>
        <v>Regular Air</v>
      </c>
      <c r="K407" s="14">
        <f>VLOOKUP($A407,'Cost and price details'!$A$1:$F$1038,Table!K$1,FALSE)</f>
        <v>41813</v>
      </c>
      <c r="L407" s="14">
        <f>VLOOKUP($A407,'Cost and price details'!$A$1:$F$1038,Table!L$1,FALSE)</f>
        <v>2.0680000000000001</v>
      </c>
      <c r="M407" s="14">
        <f>VLOOKUP($A407,'Cost and price details'!$A$1:$F$1038,Table!M$1,FALSE)</f>
        <v>3.4540000000000006</v>
      </c>
      <c r="N407" s="16">
        <f t="shared" si="30"/>
        <v>0.67021276595744705</v>
      </c>
      <c r="O407" s="16">
        <f>LOOKUP(M407,'Tax and discount slab'!$J$4:$K$14)</f>
        <v>0.05</v>
      </c>
      <c r="P407" s="9">
        <f t="shared" si="31"/>
        <v>3.6267000000000009</v>
      </c>
      <c r="Q407" s="9">
        <f>VLOOKUP(A407,'QTY &amp; shipping cost'!$A$1:$C$1038,2,FALSE)</f>
        <v>34</v>
      </c>
      <c r="R407" s="9">
        <f t="shared" si="32"/>
        <v>123.30780000000003</v>
      </c>
      <c r="S407" s="16">
        <f>LOOKUP(M407,'Tax and discount slab'!$M$4:$N$14)</f>
        <v>0.02</v>
      </c>
      <c r="T407" s="9">
        <f t="shared" si="33"/>
        <v>2.4661560000000007</v>
      </c>
      <c r="U407" s="9">
        <f>VLOOKUP(A407,'QTY &amp; shipping cost'!$A$1:$C$1038,3,FALSE)</f>
        <v>1.19</v>
      </c>
      <c r="V407" s="9">
        <f t="shared" si="34"/>
        <v>122.03164400000003</v>
      </c>
    </row>
    <row r="408" spans="1:22" x14ac:dyDescent="0.3">
      <c r="A408" s="9" t="s">
        <v>736</v>
      </c>
      <c r="B408" s="8">
        <f>VLOOKUP($A408,'Order date customer name'!$A$1:$C$1038,2,FALSE)</f>
        <v>41807</v>
      </c>
      <c r="C408" s="8" t="str">
        <f>VLOOKUP($A408,'Order date customer name'!$A$1:$C$1038,3,FALSE)</f>
        <v>BRENT MARTIN</v>
      </c>
      <c r="D408" s="9" t="str">
        <f>VLOOKUP($A408,'State and cust type'!$A$1:$C$1038,2,FALSE)</f>
        <v>Illinois</v>
      </c>
      <c r="E408" s="9" t="str">
        <f>VLOOKUP($A408,'State and cust type'!$A$1:$C$1038,3,FALSE)</f>
        <v>Consumer</v>
      </c>
      <c r="F408" s="9" t="str">
        <f>VLOOKUP($A408,'Account, order priority and cat'!$A$1:$D$1038,2,FALSE)</f>
        <v>MANUEL BARNES</v>
      </c>
      <c r="G408" s="9" t="str">
        <f>VLOOKUP($A408,'Account, order priority and cat'!$A$1:$D$1038,3,FALSE)</f>
        <v>Medium</v>
      </c>
      <c r="H408" s="9" t="str">
        <f>VLOOKUP($A408,'Account, order priority and cat'!$A$1:$D$1038,4,FALSE)</f>
        <v>Office Supplies</v>
      </c>
      <c r="I408" s="14" t="str">
        <f>VLOOKUP($A408,'Cost and price details'!$A$1:$F$1038,Table!I$1,FALSE)</f>
        <v>Wrap Bag</v>
      </c>
      <c r="J408" s="14" t="str">
        <f>VLOOKUP($A408,'Cost and price details'!$A$1:$F$1038,Table!J$1,FALSE)</f>
        <v>Regular Air</v>
      </c>
      <c r="K408" s="14">
        <f>VLOOKUP($A408,'Cost and price details'!$A$1:$F$1038,Table!K$1,FALSE)</f>
        <v>41816</v>
      </c>
      <c r="L408" s="14">
        <f>VLOOKUP($A408,'Cost and price details'!$A$1:$F$1038,Table!L$1,FALSE)</f>
        <v>23.716000000000001</v>
      </c>
      <c r="M408" s="14">
        <f>VLOOKUP($A408,'Cost and price details'!$A$1:$F$1038,Table!M$1,FALSE)</f>
        <v>40.204999999999998</v>
      </c>
      <c r="N408" s="16">
        <f t="shared" si="30"/>
        <v>0.695269016697588</v>
      </c>
      <c r="O408" s="16">
        <f>LOOKUP(M408,'Tax and discount slab'!$J$4:$K$14)</f>
        <v>0.22</v>
      </c>
      <c r="P408" s="9">
        <f t="shared" si="31"/>
        <v>49.050099999999993</v>
      </c>
      <c r="Q408" s="9">
        <f>VLOOKUP(A408,'QTY &amp; shipping cost'!$A$1:$C$1038,2,FALSE)</f>
        <v>50</v>
      </c>
      <c r="R408" s="9">
        <f t="shared" si="32"/>
        <v>2452.5049999999997</v>
      </c>
      <c r="S408" s="16">
        <f>LOOKUP(M408,'Tax and discount slab'!$M$4:$N$14)</f>
        <v>0.22000000000000003</v>
      </c>
      <c r="T408" s="9">
        <f t="shared" si="33"/>
        <v>539.55110000000002</v>
      </c>
      <c r="U408" s="9">
        <f>VLOOKUP(A408,'QTY &amp; shipping cost'!$A$1:$C$1038,3,FALSE)</f>
        <v>13.940000000000001</v>
      </c>
      <c r="V408" s="9">
        <f t="shared" si="34"/>
        <v>1926.8938999999996</v>
      </c>
    </row>
    <row r="409" spans="1:22" x14ac:dyDescent="0.3">
      <c r="A409" s="9" t="s">
        <v>738</v>
      </c>
      <c r="B409" s="8">
        <f>VLOOKUP($A409,'Order date customer name'!$A$1:$C$1038,2,FALSE)</f>
        <v>41807</v>
      </c>
      <c r="C409" s="8" t="str">
        <f>VLOOKUP($A409,'Order date customer name'!$A$1:$C$1038,3,FALSE)</f>
        <v>COREY GOMEZ</v>
      </c>
      <c r="D409" s="9" t="str">
        <f>VLOOKUP($A409,'State and cust type'!$A$1:$C$1038,2,FALSE)</f>
        <v>New York</v>
      </c>
      <c r="E409" s="9" t="str">
        <f>VLOOKUP($A409,'State and cust type'!$A$1:$C$1038,3,FALSE)</f>
        <v>Consumer</v>
      </c>
      <c r="F409" s="9" t="str">
        <f>VLOOKUP($A409,'Account, order priority and cat'!$A$1:$D$1038,2,FALSE)</f>
        <v>WILLIE STEWART</v>
      </c>
      <c r="G409" s="9" t="str">
        <f>VLOOKUP($A409,'Account, order priority and cat'!$A$1:$D$1038,3,FALSE)</f>
        <v>Not Specified</v>
      </c>
      <c r="H409" s="9" t="str">
        <f>VLOOKUP($A409,'Account, order priority and cat'!$A$1:$D$1038,4,FALSE)</f>
        <v>Technology</v>
      </c>
      <c r="I409" s="14" t="str">
        <f>VLOOKUP($A409,'Cost and price details'!$A$1:$F$1038,Table!I$1,FALSE)</f>
        <v>Small Pack</v>
      </c>
      <c r="J409" s="14" t="str">
        <f>VLOOKUP($A409,'Cost and price details'!$A$1:$F$1038,Table!J$1,FALSE)</f>
        <v>Regular Air</v>
      </c>
      <c r="K409" s="14">
        <f>VLOOKUP($A409,'Cost and price details'!$A$1:$F$1038,Table!K$1,FALSE)</f>
        <v>41816</v>
      </c>
      <c r="L409" s="14">
        <f>VLOOKUP($A409,'Cost and price details'!$A$1:$F$1038,Table!L$1,FALSE)</f>
        <v>22.198</v>
      </c>
      <c r="M409" s="14">
        <f>VLOOKUP($A409,'Cost and price details'!$A$1:$F$1038,Table!M$1,FALSE)</f>
        <v>38.951000000000001</v>
      </c>
      <c r="N409" s="16">
        <f t="shared" si="30"/>
        <v>0.75470763131813678</v>
      </c>
      <c r="O409" s="16">
        <f>LOOKUP(M409,'Tax and discount slab'!$J$4:$K$14)</f>
        <v>0.2</v>
      </c>
      <c r="P409" s="9">
        <f t="shared" si="31"/>
        <v>46.741199999999999</v>
      </c>
      <c r="Q409" s="9">
        <f>VLOOKUP(A409,'QTY &amp; shipping cost'!$A$1:$C$1038,2,FALSE)</f>
        <v>23</v>
      </c>
      <c r="R409" s="9">
        <f t="shared" si="32"/>
        <v>1075.0475999999999</v>
      </c>
      <c r="S409" s="16">
        <f>LOOKUP(M409,'Tax and discount slab'!$M$4:$N$14)</f>
        <v>0.17</v>
      </c>
      <c r="T409" s="9">
        <f t="shared" si="33"/>
        <v>182.758092</v>
      </c>
      <c r="U409" s="9">
        <f>VLOOKUP(A409,'QTY &amp; shipping cost'!$A$1:$C$1038,3,FALSE)</f>
        <v>2.04</v>
      </c>
      <c r="V409" s="9">
        <f t="shared" si="34"/>
        <v>894.32950799999981</v>
      </c>
    </row>
    <row r="410" spans="1:22" x14ac:dyDescent="0.3">
      <c r="A410" s="9" t="s">
        <v>740</v>
      </c>
      <c r="B410" s="8">
        <f>VLOOKUP($A410,'Order date customer name'!$A$1:$C$1038,2,FALSE)</f>
        <v>41807</v>
      </c>
      <c r="C410" s="8" t="str">
        <f>VLOOKUP($A410,'Order date customer name'!$A$1:$C$1038,3,FALSE)</f>
        <v>DUANE MORENO</v>
      </c>
      <c r="D410" s="9" t="str">
        <f>VLOOKUP($A410,'State and cust type'!$A$1:$C$1038,2,FALSE)</f>
        <v>New York</v>
      </c>
      <c r="E410" s="9" t="str">
        <f>VLOOKUP($A410,'State and cust type'!$A$1:$C$1038,3,FALSE)</f>
        <v>Home Office</v>
      </c>
      <c r="F410" s="9" t="str">
        <f>VLOOKUP($A410,'Account, order priority and cat'!$A$1:$D$1038,2,FALSE)</f>
        <v>MARC ARNOLD</v>
      </c>
      <c r="G410" s="9" t="str">
        <f>VLOOKUP($A410,'Account, order priority and cat'!$A$1:$D$1038,3,FALSE)</f>
        <v>High</v>
      </c>
      <c r="H410" s="9" t="str">
        <f>VLOOKUP($A410,'Account, order priority and cat'!$A$1:$D$1038,4,FALSE)</f>
        <v>Office Supplies</v>
      </c>
      <c r="I410" s="14" t="str">
        <f>VLOOKUP($A410,'Cost and price details'!$A$1:$F$1038,Table!I$1,FALSE)</f>
        <v>Small Box</v>
      </c>
      <c r="J410" s="14" t="str">
        <f>VLOOKUP($A410,'Cost and price details'!$A$1:$F$1038,Table!J$1,FALSE)</f>
        <v>Regular Air</v>
      </c>
      <c r="K410" s="14">
        <f>VLOOKUP($A410,'Cost and price details'!$A$1:$F$1038,Table!K$1,FALSE)</f>
        <v>41816</v>
      </c>
      <c r="L410" s="14">
        <f>VLOOKUP($A410,'Cost and price details'!$A$1:$F$1038,Table!L$1,FALSE)</f>
        <v>109.32900000000001</v>
      </c>
      <c r="M410" s="14">
        <f>VLOOKUP($A410,'Cost and price details'!$A$1:$F$1038,Table!M$1,FALSE)</f>
        <v>179.22300000000001</v>
      </c>
      <c r="N410" s="16">
        <f t="shared" si="30"/>
        <v>0.63929972834289162</v>
      </c>
      <c r="O410" s="16">
        <f>LOOKUP(M410,'Tax and discount slab'!$J$4:$K$14)</f>
        <v>0.32000000000000006</v>
      </c>
      <c r="P410" s="9">
        <f t="shared" si="31"/>
        <v>236.57436000000004</v>
      </c>
      <c r="Q410" s="9">
        <f>VLOOKUP(A410,'QTY &amp; shipping cost'!$A$1:$C$1038,2,FALSE)</f>
        <v>18</v>
      </c>
      <c r="R410" s="9">
        <f t="shared" si="32"/>
        <v>4258.3384800000003</v>
      </c>
      <c r="S410" s="16">
        <f>LOOKUP(M410,'Tax and discount slab'!$M$4:$N$14)</f>
        <v>0.47</v>
      </c>
      <c r="T410" s="9">
        <f t="shared" si="33"/>
        <v>2001.4190856</v>
      </c>
      <c r="U410" s="9">
        <f>VLOOKUP(A410,'QTY &amp; shipping cost'!$A$1:$C$1038,3,FALSE)</f>
        <v>20.04</v>
      </c>
      <c r="V410" s="9">
        <f t="shared" si="34"/>
        <v>2276.9593944000003</v>
      </c>
    </row>
    <row r="411" spans="1:22" x14ac:dyDescent="0.3">
      <c r="A411" s="9" t="s">
        <v>741</v>
      </c>
      <c r="B411" s="8">
        <f>VLOOKUP($A411,'Order date customer name'!$A$1:$C$1038,2,FALSE)</f>
        <v>41810</v>
      </c>
      <c r="C411" s="8" t="str">
        <f>VLOOKUP($A411,'Order date customer name'!$A$1:$C$1038,3,FALSE)</f>
        <v>ELMER FERGUSON</v>
      </c>
      <c r="D411" s="9" t="str">
        <f>VLOOKUP($A411,'State and cust type'!$A$1:$C$1038,2,FALSE)</f>
        <v>New York</v>
      </c>
      <c r="E411" s="9" t="str">
        <f>VLOOKUP($A411,'State and cust type'!$A$1:$C$1038,3,FALSE)</f>
        <v>Corporate</v>
      </c>
      <c r="F411" s="9" t="str">
        <f>VLOOKUP($A411,'Account, order priority and cat'!$A$1:$D$1038,2,FALSE)</f>
        <v>CLAUDE WILLIS</v>
      </c>
      <c r="G411" s="9" t="str">
        <f>VLOOKUP($A411,'Account, order priority and cat'!$A$1:$D$1038,3,FALSE)</f>
        <v>Not Specified</v>
      </c>
      <c r="H411" s="9" t="str">
        <f>VLOOKUP($A411,'Account, order priority and cat'!$A$1:$D$1038,4,FALSE)</f>
        <v>Furniture</v>
      </c>
      <c r="I411" s="14" t="str">
        <f>VLOOKUP($A411,'Cost and price details'!$A$1:$F$1038,Table!I$1,FALSE)</f>
        <v>Large Box</v>
      </c>
      <c r="J411" s="14" t="str">
        <f>VLOOKUP($A411,'Cost and price details'!$A$1:$F$1038,Table!J$1,FALSE)</f>
        <v>Express Air</v>
      </c>
      <c r="K411" s="14">
        <f>VLOOKUP($A411,'Cost and price details'!$A$1:$F$1038,Table!K$1,FALSE)</f>
        <v>41819</v>
      </c>
      <c r="L411" s="14">
        <f>VLOOKUP($A411,'Cost and price details'!$A$1:$F$1038,Table!L$1,FALSE)</f>
        <v>61.776000000000003</v>
      </c>
      <c r="M411" s="14">
        <f>VLOOKUP($A411,'Cost and price details'!$A$1:$F$1038,Table!M$1,FALSE)</f>
        <v>150.678</v>
      </c>
      <c r="N411" s="16">
        <f t="shared" si="30"/>
        <v>1.4391025641025639</v>
      </c>
      <c r="O411" s="16">
        <f>LOOKUP(M411,'Tax and discount slab'!$J$4:$K$14)</f>
        <v>0.32000000000000006</v>
      </c>
      <c r="P411" s="9">
        <f t="shared" si="31"/>
        <v>198.89496</v>
      </c>
      <c r="Q411" s="9">
        <f>VLOOKUP(A411,'QTY &amp; shipping cost'!$A$1:$C$1038,2,FALSE)</f>
        <v>19</v>
      </c>
      <c r="R411" s="9">
        <f t="shared" si="32"/>
        <v>3779.0042399999998</v>
      </c>
      <c r="S411" s="16">
        <f>LOOKUP(M411,'Tax and discount slab'!$M$4:$N$14)</f>
        <v>0.47</v>
      </c>
      <c r="T411" s="9">
        <f t="shared" si="33"/>
        <v>1776.1319927999998</v>
      </c>
      <c r="U411" s="9">
        <f>VLOOKUP(A411,'QTY &amp; shipping cost'!$A$1:$C$1038,3,FALSE)</f>
        <v>24.54</v>
      </c>
      <c r="V411" s="9">
        <f t="shared" si="34"/>
        <v>2027.4122471999999</v>
      </c>
    </row>
    <row r="412" spans="1:22" x14ac:dyDescent="0.3">
      <c r="A412" s="9" t="s">
        <v>743</v>
      </c>
      <c r="B412" s="8">
        <f>VLOOKUP($A412,'Order date customer name'!$A$1:$C$1038,2,FALSE)</f>
        <v>41810</v>
      </c>
      <c r="C412" s="8" t="str">
        <f>VLOOKUP($A412,'Order date customer name'!$A$1:$C$1038,3,FALSE)</f>
        <v>JONATHAN WASHINGTON</v>
      </c>
      <c r="D412" s="9" t="str">
        <f>VLOOKUP($A412,'State and cust type'!$A$1:$C$1038,2,FALSE)</f>
        <v>Illinois</v>
      </c>
      <c r="E412" s="9" t="str">
        <f>VLOOKUP($A412,'State and cust type'!$A$1:$C$1038,3,FALSE)</f>
        <v>Consumer</v>
      </c>
      <c r="F412" s="9" t="str">
        <f>VLOOKUP($A412,'Account, order priority and cat'!$A$1:$D$1038,2,FALSE)</f>
        <v>CLAUDE WILLIS</v>
      </c>
      <c r="G412" s="9" t="str">
        <f>VLOOKUP($A412,'Account, order priority and cat'!$A$1:$D$1038,3,FALSE)</f>
        <v>Medium</v>
      </c>
      <c r="H412" s="9" t="str">
        <f>VLOOKUP($A412,'Account, order priority and cat'!$A$1:$D$1038,4,FALSE)</f>
        <v>Office Supplies</v>
      </c>
      <c r="I412" s="14" t="str">
        <f>VLOOKUP($A412,'Cost and price details'!$A$1:$F$1038,Table!I$1,FALSE)</f>
        <v>Small Box</v>
      </c>
      <c r="J412" s="14" t="str">
        <f>VLOOKUP($A412,'Cost and price details'!$A$1:$F$1038,Table!J$1,FALSE)</f>
        <v>Express Air</v>
      </c>
      <c r="K412" s="14">
        <f>VLOOKUP($A412,'Cost and price details'!$A$1:$F$1038,Table!K$1,FALSE)</f>
        <v>41819</v>
      </c>
      <c r="L412" s="14">
        <f>VLOOKUP($A412,'Cost and price details'!$A$1:$F$1038,Table!L$1,FALSE)</f>
        <v>3.4540000000000006</v>
      </c>
      <c r="M412" s="14">
        <f>VLOOKUP($A412,'Cost and price details'!$A$1:$F$1038,Table!M$1,FALSE)</f>
        <v>5.4010000000000007</v>
      </c>
      <c r="N412" s="16">
        <f t="shared" si="30"/>
        <v>0.56369426751592344</v>
      </c>
      <c r="O412" s="16">
        <f>LOOKUP(M412,'Tax and discount slab'!$J$4:$K$14)</f>
        <v>0.05</v>
      </c>
      <c r="P412" s="9">
        <f t="shared" si="31"/>
        <v>5.671050000000001</v>
      </c>
      <c r="Q412" s="9">
        <f>VLOOKUP(A412,'QTY &amp; shipping cost'!$A$1:$C$1038,2,FALSE)</f>
        <v>26</v>
      </c>
      <c r="R412" s="9">
        <f t="shared" si="32"/>
        <v>147.44730000000004</v>
      </c>
      <c r="S412" s="16">
        <f>LOOKUP(M412,'Tax and discount slab'!$M$4:$N$14)</f>
        <v>0.02</v>
      </c>
      <c r="T412" s="9">
        <f t="shared" si="33"/>
        <v>2.9489460000000007</v>
      </c>
      <c r="U412" s="9">
        <f>VLOOKUP(A412,'QTY &amp; shipping cost'!$A$1:$C$1038,3,FALSE)</f>
        <v>0.55000000000000004</v>
      </c>
      <c r="V412" s="9">
        <f t="shared" si="34"/>
        <v>145.04835400000005</v>
      </c>
    </row>
    <row r="413" spans="1:22" x14ac:dyDescent="0.3">
      <c r="A413" s="9" t="s">
        <v>745</v>
      </c>
      <c r="B413" s="8">
        <f>VLOOKUP($A413,'Order date customer name'!$A$1:$C$1038,2,FALSE)</f>
        <v>41811</v>
      </c>
      <c r="C413" s="8" t="str">
        <f>VLOOKUP($A413,'Order date customer name'!$A$1:$C$1038,3,FALSE)</f>
        <v>HARVEY ROSE</v>
      </c>
      <c r="D413" s="9" t="str">
        <f>VLOOKUP($A413,'State and cust type'!$A$1:$C$1038,2,FALSE)</f>
        <v>New York</v>
      </c>
      <c r="E413" s="9" t="str">
        <f>VLOOKUP($A413,'State and cust type'!$A$1:$C$1038,3,FALSE)</f>
        <v>Home Office</v>
      </c>
      <c r="F413" s="9" t="str">
        <f>VLOOKUP($A413,'Account, order priority and cat'!$A$1:$D$1038,2,FALSE)</f>
        <v>TONY PERRY</v>
      </c>
      <c r="G413" s="9" t="str">
        <f>VLOOKUP($A413,'Account, order priority and cat'!$A$1:$D$1038,3,FALSE)</f>
        <v>Medium</v>
      </c>
      <c r="H413" s="9" t="str">
        <f>VLOOKUP($A413,'Account, order priority and cat'!$A$1:$D$1038,4,FALSE)</f>
        <v>Office Supplies</v>
      </c>
      <c r="I413" s="14" t="str">
        <f>VLOOKUP($A413,'Cost and price details'!$A$1:$F$1038,Table!I$1,FALSE)</f>
        <v>Small Box</v>
      </c>
      <c r="J413" s="14" t="str">
        <f>VLOOKUP($A413,'Cost and price details'!$A$1:$F$1038,Table!J$1,FALSE)</f>
        <v>Regular Air</v>
      </c>
      <c r="K413" s="14">
        <f>VLOOKUP($A413,'Cost and price details'!$A$1:$F$1038,Table!K$1,FALSE)</f>
        <v>41818</v>
      </c>
      <c r="L413" s="14">
        <f>VLOOKUP($A413,'Cost and price details'!$A$1:$F$1038,Table!L$1,FALSE)</f>
        <v>2.0240000000000005</v>
      </c>
      <c r="M413" s="14">
        <f>VLOOKUP($A413,'Cost and price details'!$A$1:$F$1038,Table!M$1,FALSE)</f>
        <v>3.1680000000000001</v>
      </c>
      <c r="N413" s="16">
        <f t="shared" si="30"/>
        <v>0.56521739130434756</v>
      </c>
      <c r="O413" s="16">
        <f>LOOKUP(M413,'Tax and discount slab'!$J$4:$K$14)</f>
        <v>0.05</v>
      </c>
      <c r="P413" s="9">
        <f t="shared" si="31"/>
        <v>3.3264000000000005</v>
      </c>
      <c r="Q413" s="9">
        <f>VLOOKUP(A413,'QTY &amp; shipping cost'!$A$1:$C$1038,2,FALSE)</f>
        <v>10</v>
      </c>
      <c r="R413" s="9">
        <f t="shared" si="32"/>
        <v>33.264000000000003</v>
      </c>
      <c r="S413" s="16">
        <f>LOOKUP(M413,'Tax and discount slab'!$M$4:$N$14)</f>
        <v>0.02</v>
      </c>
      <c r="T413" s="9">
        <f t="shared" si="33"/>
        <v>0.66528000000000009</v>
      </c>
      <c r="U413" s="9">
        <f>VLOOKUP(A413,'QTY &amp; shipping cost'!$A$1:$C$1038,3,FALSE)</f>
        <v>1.04</v>
      </c>
      <c r="V413" s="9">
        <f t="shared" si="34"/>
        <v>33.638719999999999</v>
      </c>
    </row>
    <row r="414" spans="1:22" x14ac:dyDescent="0.3">
      <c r="A414" s="9" t="s">
        <v>747</v>
      </c>
      <c r="B414" s="8">
        <f>VLOOKUP($A414,'Order date customer name'!$A$1:$C$1038,2,FALSE)</f>
        <v>41813</v>
      </c>
      <c r="C414" s="8" t="str">
        <f>VLOOKUP($A414,'Order date customer name'!$A$1:$C$1038,3,FALSE)</f>
        <v>BRYAN WILSON</v>
      </c>
      <c r="D414" s="9" t="str">
        <f>VLOOKUP($A414,'State and cust type'!$A$1:$C$1038,2,FALSE)</f>
        <v>New York</v>
      </c>
      <c r="E414" s="9" t="str">
        <f>VLOOKUP($A414,'State and cust type'!$A$1:$C$1038,3,FALSE)</f>
        <v>Small Business</v>
      </c>
      <c r="F414" s="9" t="str">
        <f>VLOOKUP($A414,'Account, order priority and cat'!$A$1:$D$1038,2,FALSE)</f>
        <v>WILLIE STEWART</v>
      </c>
      <c r="G414" s="9" t="str">
        <f>VLOOKUP($A414,'Account, order priority and cat'!$A$1:$D$1038,3,FALSE)</f>
        <v>Not Specified</v>
      </c>
      <c r="H414" s="9" t="str">
        <f>VLOOKUP($A414,'Account, order priority and cat'!$A$1:$D$1038,4,FALSE)</f>
        <v>Office Supplies</v>
      </c>
      <c r="I414" s="14" t="str">
        <f>VLOOKUP($A414,'Cost and price details'!$A$1:$F$1038,Table!I$1,FALSE)</f>
        <v>Small Pack</v>
      </c>
      <c r="J414" s="14" t="str">
        <f>VLOOKUP($A414,'Cost and price details'!$A$1:$F$1038,Table!J$1,FALSE)</f>
        <v>Regular Air</v>
      </c>
      <c r="K414" s="14">
        <f>VLOOKUP($A414,'Cost and price details'!$A$1:$F$1038,Table!K$1,FALSE)</f>
        <v>41820</v>
      </c>
      <c r="L414" s="14">
        <f>VLOOKUP($A414,'Cost and price details'!$A$1:$F$1038,Table!L$1,FALSE)</f>
        <v>18.480000000000004</v>
      </c>
      <c r="M414" s="14">
        <f>VLOOKUP($A414,'Cost and price details'!$A$1:$F$1038,Table!M$1,FALSE)</f>
        <v>45.067</v>
      </c>
      <c r="N414" s="16">
        <f t="shared" si="30"/>
        <v>1.4386904761904757</v>
      </c>
      <c r="O414" s="16">
        <f>LOOKUP(M414,'Tax and discount slab'!$J$4:$K$14)</f>
        <v>0.22</v>
      </c>
      <c r="P414" s="9">
        <f t="shared" si="31"/>
        <v>54.981740000000002</v>
      </c>
      <c r="Q414" s="9">
        <f>VLOOKUP(A414,'QTY &amp; shipping cost'!$A$1:$C$1038,2,FALSE)</f>
        <v>49</v>
      </c>
      <c r="R414" s="9">
        <f t="shared" si="32"/>
        <v>2694.1052600000003</v>
      </c>
      <c r="S414" s="16">
        <f>LOOKUP(M414,'Tax and discount slab'!$M$4:$N$14)</f>
        <v>0.22000000000000003</v>
      </c>
      <c r="T414" s="9">
        <f t="shared" si="33"/>
        <v>592.70315720000019</v>
      </c>
      <c r="U414" s="9">
        <f>VLOOKUP(A414,'QTY &amp; shipping cost'!$A$1:$C$1038,3,FALSE)</f>
        <v>9.0400000000000009</v>
      </c>
      <c r="V414" s="9">
        <f t="shared" si="34"/>
        <v>2110.4421028000002</v>
      </c>
    </row>
    <row r="415" spans="1:22" x14ac:dyDescent="0.3">
      <c r="A415" s="9" t="s">
        <v>748</v>
      </c>
      <c r="B415" s="8">
        <f>VLOOKUP($A415,'Order date customer name'!$A$1:$C$1038,2,FALSE)</f>
        <v>41815</v>
      </c>
      <c r="C415" s="8" t="str">
        <f>VLOOKUP($A415,'Order date customer name'!$A$1:$C$1038,3,FALSE)</f>
        <v>SAMUEL LONG</v>
      </c>
      <c r="D415" s="9" t="str">
        <f>VLOOKUP($A415,'State and cust type'!$A$1:$C$1038,2,FALSE)</f>
        <v>Illinois</v>
      </c>
      <c r="E415" s="9" t="str">
        <f>VLOOKUP($A415,'State and cust type'!$A$1:$C$1038,3,FALSE)</f>
        <v>Small Business</v>
      </c>
      <c r="F415" s="9" t="str">
        <f>VLOOKUP($A415,'Account, order priority and cat'!$A$1:$D$1038,2,FALSE)</f>
        <v>MANUEL BARNES</v>
      </c>
      <c r="G415" s="9" t="str">
        <f>VLOOKUP($A415,'Account, order priority and cat'!$A$1:$D$1038,3,FALSE)</f>
        <v>High</v>
      </c>
      <c r="H415" s="9" t="str">
        <f>VLOOKUP($A415,'Account, order priority and cat'!$A$1:$D$1038,4,FALSE)</f>
        <v>Office Supplies</v>
      </c>
      <c r="I415" s="14" t="str">
        <f>VLOOKUP($A415,'Cost and price details'!$A$1:$F$1038,Table!I$1,FALSE)</f>
        <v>Small Pack</v>
      </c>
      <c r="J415" s="14" t="str">
        <f>VLOOKUP($A415,'Cost and price details'!$A$1:$F$1038,Table!J$1,FALSE)</f>
        <v>Regular Air</v>
      </c>
      <c r="K415" s="14">
        <f>VLOOKUP($A415,'Cost and price details'!$A$1:$F$1038,Table!K$1,FALSE)</f>
        <v>41823</v>
      </c>
      <c r="L415" s="14">
        <f>VLOOKUP($A415,'Cost and price details'!$A$1:$F$1038,Table!L$1,FALSE)</f>
        <v>1.6060000000000001</v>
      </c>
      <c r="M415" s="14">
        <f>VLOOKUP($A415,'Cost and price details'!$A$1:$F$1038,Table!M$1,FALSE)</f>
        <v>3.927</v>
      </c>
      <c r="N415" s="16">
        <f t="shared" si="30"/>
        <v>1.4452054794520546</v>
      </c>
      <c r="O415" s="16">
        <f>LOOKUP(M415,'Tax and discount slab'!$J$4:$K$14)</f>
        <v>0.05</v>
      </c>
      <c r="P415" s="9">
        <f t="shared" si="31"/>
        <v>4.1233500000000003</v>
      </c>
      <c r="Q415" s="9">
        <f>VLOOKUP(A415,'QTY &amp; shipping cost'!$A$1:$C$1038,2,FALSE)</f>
        <v>48</v>
      </c>
      <c r="R415" s="9">
        <f t="shared" si="32"/>
        <v>197.92080000000001</v>
      </c>
      <c r="S415" s="16">
        <f>LOOKUP(M415,'Tax and discount slab'!$M$4:$N$14)</f>
        <v>0.02</v>
      </c>
      <c r="T415" s="9">
        <f t="shared" si="33"/>
        <v>3.9584160000000002</v>
      </c>
      <c r="U415" s="9">
        <f>VLOOKUP(A415,'QTY &amp; shipping cost'!$A$1:$C$1038,3,FALSE)</f>
        <v>4.22</v>
      </c>
      <c r="V415" s="9">
        <f t="shared" si="34"/>
        <v>198.18238400000001</v>
      </c>
    </row>
    <row r="416" spans="1:22" x14ac:dyDescent="0.3">
      <c r="A416" s="9" t="s">
        <v>749</v>
      </c>
      <c r="B416" s="8">
        <f>VLOOKUP($A416,'Order date customer name'!$A$1:$C$1038,2,FALSE)</f>
        <v>41817</v>
      </c>
      <c r="C416" s="8" t="str">
        <f>VLOOKUP($A416,'Order date customer name'!$A$1:$C$1038,3,FALSE)</f>
        <v>JOSE SANDERS</v>
      </c>
      <c r="D416" s="9" t="str">
        <f>VLOOKUP($A416,'State and cust type'!$A$1:$C$1038,2,FALSE)</f>
        <v>New York</v>
      </c>
      <c r="E416" s="9" t="str">
        <f>VLOOKUP($A416,'State and cust type'!$A$1:$C$1038,3,FALSE)</f>
        <v>Corporate</v>
      </c>
      <c r="F416" s="9" t="str">
        <f>VLOOKUP($A416,'Account, order priority and cat'!$A$1:$D$1038,2,FALSE)</f>
        <v>TONY PERRY</v>
      </c>
      <c r="G416" s="9" t="str">
        <f>VLOOKUP($A416,'Account, order priority and cat'!$A$1:$D$1038,3,FALSE)</f>
        <v>Medium</v>
      </c>
      <c r="H416" s="9" t="str">
        <f>VLOOKUP($A416,'Account, order priority and cat'!$A$1:$D$1038,4,FALSE)</f>
        <v>Office Supplies</v>
      </c>
      <c r="I416" s="14" t="str">
        <f>VLOOKUP($A416,'Cost and price details'!$A$1:$F$1038,Table!I$1,FALSE)</f>
        <v>Small Box</v>
      </c>
      <c r="J416" s="14" t="str">
        <f>VLOOKUP($A416,'Cost and price details'!$A$1:$F$1038,Table!J$1,FALSE)</f>
        <v>Regular Air</v>
      </c>
      <c r="K416" s="14">
        <f>VLOOKUP($A416,'Cost and price details'!$A$1:$F$1038,Table!K$1,FALSE)</f>
        <v>41824</v>
      </c>
      <c r="L416" s="14">
        <f>VLOOKUP($A416,'Cost and price details'!$A$1:$F$1038,Table!L$1,FALSE)</f>
        <v>1.7490000000000003</v>
      </c>
      <c r="M416" s="14">
        <f>VLOOKUP($A416,'Cost and price details'!$A$1:$F$1038,Table!M$1,FALSE)</f>
        <v>2.871</v>
      </c>
      <c r="N416" s="16">
        <f t="shared" si="30"/>
        <v>0.64150943396226379</v>
      </c>
      <c r="O416" s="16">
        <f>LOOKUP(M416,'Tax and discount slab'!$J$4:$K$14)</f>
        <v>0.05</v>
      </c>
      <c r="P416" s="9">
        <f t="shared" si="31"/>
        <v>3.0145500000000003</v>
      </c>
      <c r="Q416" s="9">
        <f>VLOOKUP(A416,'QTY &amp; shipping cost'!$A$1:$C$1038,2,FALSE)</f>
        <v>46</v>
      </c>
      <c r="R416" s="9">
        <f t="shared" si="32"/>
        <v>138.66930000000002</v>
      </c>
      <c r="S416" s="16">
        <f>LOOKUP(M416,'Tax and discount slab'!$M$4:$N$14)</f>
        <v>0.02</v>
      </c>
      <c r="T416" s="9">
        <f t="shared" si="33"/>
        <v>2.7733860000000004</v>
      </c>
      <c r="U416" s="9">
        <f>VLOOKUP(A416,'QTY &amp; shipping cost'!$A$1:$C$1038,3,FALSE)</f>
        <v>0.55000000000000004</v>
      </c>
      <c r="V416" s="9">
        <f t="shared" si="34"/>
        <v>136.44591400000004</v>
      </c>
    </row>
    <row r="417" spans="1:22" x14ac:dyDescent="0.3">
      <c r="A417" s="9" t="s">
        <v>751</v>
      </c>
      <c r="B417" s="8">
        <f>VLOOKUP($A417,'Order date customer name'!$A$1:$C$1038,2,FALSE)</f>
        <v>41817</v>
      </c>
      <c r="C417" s="8" t="str">
        <f>VLOOKUP($A417,'Order date customer name'!$A$1:$C$1038,3,FALSE)</f>
        <v>BRIAN GRANT</v>
      </c>
      <c r="D417" s="9" t="str">
        <f>VLOOKUP($A417,'State and cust type'!$A$1:$C$1038,2,FALSE)</f>
        <v>Illinois</v>
      </c>
      <c r="E417" s="9" t="str">
        <f>VLOOKUP($A417,'State and cust type'!$A$1:$C$1038,3,FALSE)</f>
        <v>Corporate</v>
      </c>
      <c r="F417" s="9" t="str">
        <f>VLOOKUP($A417,'Account, order priority and cat'!$A$1:$D$1038,2,FALSE)</f>
        <v>COREY MILLS</v>
      </c>
      <c r="G417" s="9" t="str">
        <f>VLOOKUP($A417,'Account, order priority and cat'!$A$1:$D$1038,3,FALSE)</f>
        <v>Not Specified</v>
      </c>
      <c r="H417" s="9" t="str">
        <f>VLOOKUP($A417,'Account, order priority and cat'!$A$1:$D$1038,4,FALSE)</f>
        <v>Technology</v>
      </c>
      <c r="I417" s="14" t="str">
        <f>VLOOKUP($A417,'Cost and price details'!$A$1:$F$1038,Table!I$1,FALSE)</f>
        <v>Small Box</v>
      </c>
      <c r="J417" s="14" t="str">
        <f>VLOOKUP($A417,'Cost and price details'!$A$1:$F$1038,Table!J$1,FALSE)</f>
        <v>Regular Air</v>
      </c>
      <c r="K417" s="14">
        <f>VLOOKUP($A417,'Cost and price details'!$A$1:$F$1038,Table!K$1,FALSE)</f>
        <v>41825</v>
      </c>
      <c r="L417" s="14">
        <f>VLOOKUP($A417,'Cost and price details'!$A$1:$F$1038,Table!L$1,FALSE)</f>
        <v>16.170000000000002</v>
      </c>
      <c r="M417" s="14">
        <f>VLOOKUP($A417,'Cost and price details'!$A$1:$F$1038,Table!M$1,FALSE)</f>
        <v>32.989000000000004</v>
      </c>
      <c r="N417" s="16">
        <f t="shared" si="30"/>
        <v>1.0401360544217688</v>
      </c>
      <c r="O417" s="16">
        <f>LOOKUP(M417,'Tax and discount slab'!$J$4:$K$14)</f>
        <v>0.2</v>
      </c>
      <c r="P417" s="9">
        <f t="shared" si="31"/>
        <v>39.586800000000004</v>
      </c>
      <c r="Q417" s="9">
        <f>VLOOKUP(A417,'QTY &amp; shipping cost'!$A$1:$C$1038,2,FALSE)</f>
        <v>22</v>
      </c>
      <c r="R417" s="9">
        <f t="shared" si="32"/>
        <v>870.90960000000007</v>
      </c>
      <c r="S417" s="16">
        <f>LOOKUP(M417,'Tax and discount slab'!$M$4:$N$14)</f>
        <v>0.17</v>
      </c>
      <c r="T417" s="9">
        <f t="shared" si="33"/>
        <v>148.05463200000003</v>
      </c>
      <c r="U417" s="9">
        <f>VLOOKUP(A417,'QTY &amp; shipping cost'!$A$1:$C$1038,3,FALSE)</f>
        <v>5.55</v>
      </c>
      <c r="V417" s="9">
        <f t="shared" si="34"/>
        <v>728.40496800000005</v>
      </c>
    </row>
    <row r="418" spans="1:22" x14ac:dyDescent="0.3">
      <c r="A418" s="9" t="s">
        <v>752</v>
      </c>
      <c r="B418" s="8">
        <f>VLOOKUP($A418,'Order date customer name'!$A$1:$C$1038,2,FALSE)</f>
        <v>41818</v>
      </c>
      <c r="C418" s="8" t="str">
        <f>VLOOKUP($A418,'Order date customer name'!$A$1:$C$1038,3,FALSE)</f>
        <v>CORY HOWARD</v>
      </c>
      <c r="D418" s="9" t="str">
        <f>VLOOKUP($A418,'State and cust type'!$A$1:$C$1038,2,FALSE)</f>
        <v>New York</v>
      </c>
      <c r="E418" s="9" t="str">
        <f>VLOOKUP($A418,'State and cust type'!$A$1:$C$1038,3,FALSE)</f>
        <v>Corporate</v>
      </c>
      <c r="F418" s="9" t="str">
        <f>VLOOKUP($A418,'Account, order priority and cat'!$A$1:$D$1038,2,FALSE)</f>
        <v>CLAUDE WILLIS</v>
      </c>
      <c r="G418" s="9" t="str">
        <f>VLOOKUP($A418,'Account, order priority and cat'!$A$1:$D$1038,3,FALSE)</f>
        <v>Medium</v>
      </c>
      <c r="H418" s="9" t="str">
        <f>VLOOKUP($A418,'Account, order priority and cat'!$A$1:$D$1038,4,FALSE)</f>
        <v>Office Supplies</v>
      </c>
      <c r="I418" s="14" t="str">
        <f>VLOOKUP($A418,'Cost and price details'!$A$1:$F$1038,Table!I$1,FALSE)</f>
        <v>Small Box</v>
      </c>
      <c r="J418" s="14" t="str">
        <f>VLOOKUP($A418,'Cost and price details'!$A$1:$F$1038,Table!J$1,FALSE)</f>
        <v>Regular Air</v>
      </c>
      <c r="K418" s="14">
        <f>VLOOKUP($A418,'Cost and price details'!$A$1:$F$1038,Table!K$1,FALSE)</f>
        <v>41828</v>
      </c>
      <c r="L418" s="14">
        <f>VLOOKUP($A418,'Cost and price details'!$A$1:$F$1038,Table!L$1,FALSE)</f>
        <v>9.8120000000000012</v>
      </c>
      <c r="M418" s="14">
        <f>VLOOKUP($A418,'Cost and price details'!$A$1:$F$1038,Table!M$1,FALSE)</f>
        <v>32.713999999999999</v>
      </c>
      <c r="N418" s="16">
        <f t="shared" si="30"/>
        <v>2.3340807174887885</v>
      </c>
      <c r="O418" s="16">
        <f>LOOKUP(M418,'Tax and discount slab'!$J$4:$K$14)</f>
        <v>0.2</v>
      </c>
      <c r="P418" s="9">
        <f t="shared" si="31"/>
        <v>39.256799999999998</v>
      </c>
      <c r="Q418" s="9">
        <f>VLOOKUP(A418,'QTY &amp; shipping cost'!$A$1:$C$1038,2,FALSE)</f>
        <v>6</v>
      </c>
      <c r="R418" s="9">
        <f t="shared" si="32"/>
        <v>235.54079999999999</v>
      </c>
      <c r="S418" s="16">
        <f>LOOKUP(M418,'Tax and discount slab'!$M$4:$N$14)</f>
        <v>0.17</v>
      </c>
      <c r="T418" s="9">
        <f t="shared" si="33"/>
        <v>40.041936</v>
      </c>
      <c r="U418" s="9">
        <f>VLOOKUP(A418,'QTY &amp; shipping cost'!$A$1:$C$1038,3,FALSE)</f>
        <v>6.6899999999999995</v>
      </c>
      <c r="V418" s="9">
        <f t="shared" si="34"/>
        <v>202.188864</v>
      </c>
    </row>
    <row r="419" spans="1:22" x14ac:dyDescent="0.3">
      <c r="A419" s="9" t="s">
        <v>754</v>
      </c>
      <c r="B419" s="8">
        <f>VLOOKUP($A419,'Order date customer name'!$A$1:$C$1038,2,FALSE)</f>
        <v>41822</v>
      </c>
      <c r="C419" s="8" t="str">
        <f>VLOOKUP($A419,'Order date customer name'!$A$1:$C$1038,3,FALSE)</f>
        <v>ERIC HANSEN</v>
      </c>
      <c r="D419" s="9" t="str">
        <f>VLOOKUP($A419,'State and cust type'!$A$1:$C$1038,2,FALSE)</f>
        <v>Illinois</v>
      </c>
      <c r="E419" s="9" t="str">
        <f>VLOOKUP($A419,'State and cust type'!$A$1:$C$1038,3,FALSE)</f>
        <v>Consumer</v>
      </c>
      <c r="F419" s="9" t="str">
        <f>VLOOKUP($A419,'Account, order priority and cat'!$A$1:$D$1038,2,FALSE)</f>
        <v>MANUEL BARNES</v>
      </c>
      <c r="G419" s="9" t="str">
        <f>VLOOKUP($A419,'Account, order priority and cat'!$A$1:$D$1038,3,FALSE)</f>
        <v>High</v>
      </c>
      <c r="H419" s="9" t="str">
        <f>VLOOKUP($A419,'Account, order priority and cat'!$A$1:$D$1038,4,FALSE)</f>
        <v>Office Supplies</v>
      </c>
      <c r="I419" s="14" t="str">
        <f>VLOOKUP($A419,'Cost and price details'!$A$1:$F$1038,Table!I$1,FALSE)</f>
        <v>Wrap Bag</v>
      </c>
      <c r="J419" s="14" t="str">
        <f>VLOOKUP($A419,'Cost and price details'!$A$1:$F$1038,Table!J$1,FALSE)</f>
        <v>Regular Air</v>
      </c>
      <c r="K419" s="14">
        <f>VLOOKUP($A419,'Cost and price details'!$A$1:$F$1038,Table!K$1,FALSE)</f>
        <v>41831</v>
      </c>
      <c r="L419" s="14">
        <f>VLOOKUP($A419,'Cost and price details'!$A$1:$F$1038,Table!L$1,FALSE)</f>
        <v>3.6520000000000001</v>
      </c>
      <c r="M419" s="14">
        <f>VLOOKUP($A419,'Cost and price details'!$A$1:$F$1038,Table!M$1,FALSE)</f>
        <v>5.6980000000000004</v>
      </c>
      <c r="N419" s="16">
        <f t="shared" si="30"/>
        <v>0.56024096385542177</v>
      </c>
      <c r="O419" s="16">
        <f>LOOKUP(M419,'Tax and discount slab'!$J$4:$K$14)</f>
        <v>0.05</v>
      </c>
      <c r="P419" s="9">
        <f t="shared" si="31"/>
        <v>5.9829000000000008</v>
      </c>
      <c r="Q419" s="9">
        <f>VLOOKUP(A419,'QTY &amp; shipping cost'!$A$1:$C$1038,2,FALSE)</f>
        <v>45</v>
      </c>
      <c r="R419" s="9">
        <f t="shared" si="32"/>
        <v>269.23050000000001</v>
      </c>
      <c r="S419" s="16">
        <f>LOOKUP(M419,'Tax and discount slab'!$M$4:$N$14)</f>
        <v>0.02</v>
      </c>
      <c r="T419" s="9">
        <f t="shared" si="33"/>
        <v>5.3846100000000003</v>
      </c>
      <c r="U419" s="9">
        <f>VLOOKUP(A419,'QTY &amp; shipping cost'!$A$1:$C$1038,3,FALSE)</f>
        <v>2.09</v>
      </c>
      <c r="V419" s="9">
        <f t="shared" si="34"/>
        <v>265.93588999999997</v>
      </c>
    </row>
    <row r="420" spans="1:22" x14ac:dyDescent="0.3">
      <c r="A420" s="9" t="s">
        <v>756</v>
      </c>
      <c r="B420" s="8">
        <f>VLOOKUP($A420,'Order date customer name'!$A$1:$C$1038,2,FALSE)</f>
        <v>41823</v>
      </c>
      <c r="C420" s="8" t="str">
        <f>VLOOKUP($A420,'Order date customer name'!$A$1:$C$1038,3,FALSE)</f>
        <v>ALBERT RAMIREZ</v>
      </c>
      <c r="D420" s="9" t="str">
        <f>VLOOKUP($A420,'State and cust type'!$A$1:$C$1038,2,FALSE)</f>
        <v>New York</v>
      </c>
      <c r="E420" s="9" t="str">
        <f>VLOOKUP($A420,'State and cust type'!$A$1:$C$1038,3,FALSE)</f>
        <v>Consumer</v>
      </c>
      <c r="F420" s="9" t="str">
        <f>VLOOKUP($A420,'Account, order priority and cat'!$A$1:$D$1038,2,FALSE)</f>
        <v>BRYAN JENKINS</v>
      </c>
      <c r="G420" s="9" t="str">
        <f>VLOOKUP($A420,'Account, order priority and cat'!$A$1:$D$1038,3,FALSE)</f>
        <v>Critical</v>
      </c>
      <c r="H420" s="9" t="str">
        <f>VLOOKUP($A420,'Account, order priority and cat'!$A$1:$D$1038,4,FALSE)</f>
        <v>Office Supplies</v>
      </c>
      <c r="I420" s="14" t="str">
        <f>VLOOKUP($A420,'Cost and price details'!$A$1:$F$1038,Table!I$1,FALSE)</f>
        <v>Small Box</v>
      </c>
      <c r="J420" s="14" t="str">
        <f>VLOOKUP($A420,'Cost and price details'!$A$1:$F$1038,Table!J$1,FALSE)</f>
        <v>Regular Air</v>
      </c>
      <c r="K420" s="14">
        <f>VLOOKUP($A420,'Cost and price details'!$A$1:$F$1038,Table!K$1,FALSE)</f>
        <v>41833</v>
      </c>
      <c r="L420" s="14">
        <f>VLOOKUP($A420,'Cost and price details'!$A$1:$F$1038,Table!L$1,FALSE)</f>
        <v>2.0240000000000005</v>
      </c>
      <c r="M420" s="14">
        <f>VLOOKUP($A420,'Cost and price details'!$A$1:$F$1038,Table!M$1,FALSE)</f>
        <v>3.1680000000000001</v>
      </c>
      <c r="N420" s="16">
        <f t="shared" si="30"/>
        <v>0.56521739130434756</v>
      </c>
      <c r="O420" s="16">
        <f>LOOKUP(M420,'Tax and discount slab'!$J$4:$K$14)</f>
        <v>0.05</v>
      </c>
      <c r="P420" s="9">
        <f t="shared" si="31"/>
        <v>3.3264000000000005</v>
      </c>
      <c r="Q420" s="9">
        <f>VLOOKUP(A420,'QTY &amp; shipping cost'!$A$1:$C$1038,2,FALSE)</f>
        <v>49</v>
      </c>
      <c r="R420" s="9">
        <f t="shared" si="32"/>
        <v>162.99360000000001</v>
      </c>
      <c r="S420" s="16">
        <f>LOOKUP(M420,'Tax and discount slab'!$M$4:$N$14)</f>
        <v>0.02</v>
      </c>
      <c r="T420" s="9">
        <f t="shared" si="33"/>
        <v>3.2598720000000005</v>
      </c>
      <c r="U420" s="9">
        <f>VLOOKUP(A420,'QTY &amp; shipping cost'!$A$1:$C$1038,3,FALSE)</f>
        <v>5.38</v>
      </c>
      <c r="V420" s="9">
        <f t="shared" si="34"/>
        <v>165.11372800000001</v>
      </c>
    </row>
    <row r="421" spans="1:22" x14ac:dyDescent="0.3">
      <c r="A421" s="9" t="s">
        <v>758</v>
      </c>
      <c r="B421" s="8">
        <f>VLOOKUP($A421,'Order date customer name'!$A$1:$C$1038,2,FALSE)</f>
        <v>41829</v>
      </c>
      <c r="C421" s="8" t="str">
        <f>VLOOKUP($A421,'Order date customer name'!$A$1:$C$1038,3,FALSE)</f>
        <v>MARK DANIELS</v>
      </c>
      <c r="D421" s="9" t="str">
        <f>VLOOKUP($A421,'State and cust type'!$A$1:$C$1038,2,FALSE)</f>
        <v>Illinois</v>
      </c>
      <c r="E421" s="9" t="str">
        <f>VLOOKUP($A421,'State and cust type'!$A$1:$C$1038,3,FALSE)</f>
        <v>Consumer</v>
      </c>
      <c r="F421" s="9" t="str">
        <f>VLOOKUP($A421,'Account, order priority and cat'!$A$1:$D$1038,2,FALSE)</f>
        <v>COREY MILLS</v>
      </c>
      <c r="G421" s="9" t="str">
        <f>VLOOKUP($A421,'Account, order priority and cat'!$A$1:$D$1038,3,FALSE)</f>
        <v>High</v>
      </c>
      <c r="H421" s="9" t="str">
        <f>VLOOKUP($A421,'Account, order priority and cat'!$A$1:$D$1038,4,FALSE)</f>
        <v>Technology</v>
      </c>
      <c r="I421" s="14" t="str">
        <f>VLOOKUP($A421,'Cost and price details'!$A$1:$F$1038,Table!I$1,FALSE)</f>
        <v>Small Box</v>
      </c>
      <c r="J421" s="14" t="str">
        <f>VLOOKUP($A421,'Cost and price details'!$A$1:$F$1038,Table!J$1,FALSE)</f>
        <v>Regular Air</v>
      </c>
      <c r="K421" s="14">
        <f>VLOOKUP($A421,'Cost and price details'!$A$1:$F$1038,Table!K$1,FALSE)</f>
        <v>41838</v>
      </c>
      <c r="L421" s="14">
        <f>VLOOKUP($A421,'Cost and price details'!$A$1:$F$1038,Table!L$1,FALSE)</f>
        <v>9.1410000000000018</v>
      </c>
      <c r="M421" s="14">
        <f>VLOOKUP($A421,'Cost and price details'!$A$1:$F$1038,Table!M$1,FALSE)</f>
        <v>17.578000000000003</v>
      </c>
      <c r="N421" s="16">
        <f t="shared" si="30"/>
        <v>0.92298435619735253</v>
      </c>
      <c r="O421" s="16">
        <f>LOOKUP(M421,'Tax and discount slab'!$J$4:$K$14)</f>
        <v>0.1</v>
      </c>
      <c r="P421" s="9">
        <f t="shared" si="31"/>
        <v>19.335800000000006</v>
      </c>
      <c r="Q421" s="9">
        <f>VLOOKUP(A421,'QTY &amp; shipping cost'!$A$1:$C$1038,2,FALSE)</f>
        <v>42</v>
      </c>
      <c r="R421" s="9">
        <f t="shared" si="32"/>
        <v>812.10360000000026</v>
      </c>
      <c r="S421" s="16">
        <f>LOOKUP(M421,'Tax and discount slab'!$M$4:$N$14)</f>
        <v>7.0000000000000007E-2</v>
      </c>
      <c r="T421" s="9">
        <f t="shared" si="33"/>
        <v>56.847252000000026</v>
      </c>
      <c r="U421" s="9">
        <f>VLOOKUP(A421,'QTY &amp; shipping cost'!$A$1:$C$1038,3,FALSE)</f>
        <v>6.55</v>
      </c>
      <c r="V421" s="9">
        <f t="shared" si="34"/>
        <v>761.80634800000018</v>
      </c>
    </row>
    <row r="422" spans="1:22" x14ac:dyDescent="0.3">
      <c r="A422" s="9" t="s">
        <v>759</v>
      </c>
      <c r="B422" s="8">
        <f>VLOOKUP($A422,'Order date customer name'!$A$1:$C$1038,2,FALSE)</f>
        <v>41830</v>
      </c>
      <c r="C422" s="8" t="str">
        <f>VLOOKUP($A422,'Order date customer name'!$A$1:$C$1038,3,FALSE)</f>
        <v>CHRIS DUNN</v>
      </c>
      <c r="D422" s="9" t="str">
        <f>VLOOKUP($A422,'State and cust type'!$A$1:$C$1038,2,FALSE)</f>
        <v>New York</v>
      </c>
      <c r="E422" s="9" t="str">
        <f>VLOOKUP($A422,'State and cust type'!$A$1:$C$1038,3,FALSE)</f>
        <v>Consumer</v>
      </c>
      <c r="F422" s="9" t="str">
        <f>VLOOKUP($A422,'Account, order priority and cat'!$A$1:$D$1038,2,FALSE)</f>
        <v>WILLIE STEWART</v>
      </c>
      <c r="G422" s="9" t="str">
        <f>VLOOKUP($A422,'Account, order priority and cat'!$A$1:$D$1038,3,FALSE)</f>
        <v>Medium</v>
      </c>
      <c r="H422" s="9" t="str">
        <f>VLOOKUP($A422,'Account, order priority and cat'!$A$1:$D$1038,4,FALSE)</f>
        <v>Office Supplies</v>
      </c>
      <c r="I422" s="14" t="str">
        <f>VLOOKUP($A422,'Cost and price details'!$A$1:$F$1038,Table!I$1,FALSE)</f>
        <v>Small Box</v>
      </c>
      <c r="J422" s="14" t="str">
        <f>VLOOKUP($A422,'Cost and price details'!$A$1:$F$1038,Table!J$1,FALSE)</f>
        <v>Regular Air</v>
      </c>
      <c r="K422" s="14">
        <f>VLOOKUP($A422,'Cost and price details'!$A$1:$F$1038,Table!K$1,FALSE)</f>
        <v>41839</v>
      </c>
      <c r="L422" s="14">
        <f>VLOOKUP($A422,'Cost and price details'!$A$1:$F$1038,Table!L$1,FALSE)</f>
        <v>2.0020000000000002</v>
      </c>
      <c r="M422" s="14">
        <f>VLOOKUP($A422,'Cost and price details'!$A$1:$F$1038,Table!M$1,FALSE)</f>
        <v>3.1240000000000001</v>
      </c>
      <c r="N422" s="16">
        <f t="shared" si="30"/>
        <v>0.56043956043956034</v>
      </c>
      <c r="O422" s="16">
        <f>LOOKUP(M422,'Tax and discount slab'!$J$4:$K$14)</f>
        <v>0.05</v>
      </c>
      <c r="P422" s="9">
        <f t="shared" si="31"/>
        <v>3.2802000000000002</v>
      </c>
      <c r="Q422" s="9">
        <f>VLOOKUP(A422,'QTY &amp; shipping cost'!$A$1:$C$1038,2,FALSE)</f>
        <v>21</v>
      </c>
      <c r="R422" s="9">
        <f t="shared" si="32"/>
        <v>68.884200000000007</v>
      </c>
      <c r="S422" s="16">
        <f>LOOKUP(M422,'Tax and discount slab'!$M$4:$N$14)</f>
        <v>0.02</v>
      </c>
      <c r="T422" s="9">
        <f t="shared" si="33"/>
        <v>1.3776840000000001</v>
      </c>
      <c r="U422" s="9">
        <f>VLOOKUP(A422,'QTY &amp; shipping cost'!$A$1:$C$1038,3,FALSE)</f>
        <v>5.49</v>
      </c>
      <c r="V422" s="9">
        <f t="shared" si="34"/>
        <v>72.996516</v>
      </c>
    </row>
    <row r="423" spans="1:22" x14ac:dyDescent="0.3">
      <c r="A423" s="9" t="s">
        <v>761</v>
      </c>
      <c r="B423" s="8">
        <f>VLOOKUP($A423,'Order date customer name'!$A$1:$C$1038,2,FALSE)</f>
        <v>41833</v>
      </c>
      <c r="C423" s="8" t="str">
        <f>VLOOKUP($A423,'Order date customer name'!$A$1:$C$1038,3,FALSE)</f>
        <v>CHARLIE HERRERA</v>
      </c>
      <c r="D423" s="9" t="str">
        <f>VLOOKUP($A423,'State and cust type'!$A$1:$C$1038,2,FALSE)</f>
        <v>Illinois</v>
      </c>
      <c r="E423" s="9" t="str">
        <f>VLOOKUP($A423,'State and cust type'!$A$1:$C$1038,3,FALSE)</f>
        <v>Corporate</v>
      </c>
      <c r="F423" s="9" t="str">
        <f>VLOOKUP($A423,'Account, order priority and cat'!$A$1:$D$1038,2,FALSE)</f>
        <v>MANUEL BARNES</v>
      </c>
      <c r="G423" s="9" t="str">
        <f>VLOOKUP($A423,'Account, order priority and cat'!$A$1:$D$1038,3,FALSE)</f>
        <v>Not Specified</v>
      </c>
      <c r="H423" s="9" t="str">
        <f>VLOOKUP($A423,'Account, order priority and cat'!$A$1:$D$1038,4,FALSE)</f>
        <v>Technology</v>
      </c>
      <c r="I423" s="14" t="str">
        <f>VLOOKUP($A423,'Cost and price details'!$A$1:$F$1038,Table!I$1,FALSE)</f>
        <v>Small Pack</v>
      </c>
      <c r="J423" s="14" t="str">
        <f>VLOOKUP($A423,'Cost and price details'!$A$1:$F$1038,Table!J$1,FALSE)</f>
        <v>Regular Air</v>
      </c>
      <c r="K423" s="14">
        <f>VLOOKUP($A423,'Cost and price details'!$A$1:$F$1038,Table!K$1,FALSE)</f>
        <v>41842</v>
      </c>
      <c r="L423" s="14">
        <f>VLOOKUP($A423,'Cost and price details'!$A$1:$F$1038,Table!L$1,FALSE)</f>
        <v>2.0570000000000004</v>
      </c>
      <c r="M423" s="14">
        <f>VLOOKUP($A423,'Cost and price details'!$A$1:$F$1038,Table!M$1,FALSE)</f>
        <v>8.9320000000000004</v>
      </c>
      <c r="N423" s="16">
        <f t="shared" si="30"/>
        <v>3.3422459893048124</v>
      </c>
      <c r="O423" s="16">
        <f>LOOKUP(M423,'Tax and discount slab'!$J$4:$K$14)</f>
        <v>0.05</v>
      </c>
      <c r="P423" s="9">
        <f t="shared" si="31"/>
        <v>9.3786000000000005</v>
      </c>
      <c r="Q423" s="9">
        <f>VLOOKUP(A423,'QTY &amp; shipping cost'!$A$1:$C$1038,2,FALSE)</f>
        <v>6</v>
      </c>
      <c r="R423" s="9">
        <f t="shared" si="32"/>
        <v>56.271600000000007</v>
      </c>
      <c r="S423" s="16">
        <f>LOOKUP(M423,'Tax and discount slab'!$M$4:$N$14)</f>
        <v>0.02</v>
      </c>
      <c r="T423" s="9">
        <f t="shared" si="33"/>
        <v>1.1254320000000002</v>
      </c>
      <c r="U423" s="9">
        <f>VLOOKUP(A423,'QTY &amp; shipping cost'!$A$1:$C$1038,3,FALSE)</f>
        <v>2.88</v>
      </c>
      <c r="V423" s="9">
        <f t="shared" si="34"/>
        <v>58.026168000000006</v>
      </c>
    </row>
    <row r="424" spans="1:22" x14ac:dyDescent="0.3">
      <c r="A424" s="9" t="s">
        <v>763</v>
      </c>
      <c r="B424" s="8">
        <f>VLOOKUP($A424,'Order date customer name'!$A$1:$C$1038,2,FALSE)</f>
        <v>41835</v>
      </c>
      <c r="C424" s="8" t="str">
        <f>VLOOKUP($A424,'Order date customer name'!$A$1:$C$1038,3,FALSE)</f>
        <v>GARY JAMES</v>
      </c>
      <c r="D424" s="9" t="str">
        <f>VLOOKUP($A424,'State and cust type'!$A$1:$C$1038,2,FALSE)</f>
        <v>New York</v>
      </c>
      <c r="E424" s="9" t="str">
        <f>VLOOKUP($A424,'State and cust type'!$A$1:$C$1038,3,FALSE)</f>
        <v>Small Business</v>
      </c>
      <c r="F424" s="9" t="str">
        <f>VLOOKUP($A424,'Account, order priority and cat'!$A$1:$D$1038,2,FALSE)</f>
        <v>TONY PERRY</v>
      </c>
      <c r="G424" s="9" t="str">
        <f>VLOOKUP($A424,'Account, order priority and cat'!$A$1:$D$1038,3,FALSE)</f>
        <v>High</v>
      </c>
      <c r="H424" s="9" t="str">
        <f>VLOOKUP($A424,'Account, order priority and cat'!$A$1:$D$1038,4,FALSE)</f>
        <v>Office Supplies</v>
      </c>
      <c r="I424" s="14" t="str">
        <f>VLOOKUP($A424,'Cost and price details'!$A$1:$F$1038,Table!I$1,FALSE)</f>
        <v>Small Box</v>
      </c>
      <c r="J424" s="14" t="str">
        <f>VLOOKUP($A424,'Cost and price details'!$A$1:$F$1038,Table!J$1,FALSE)</f>
        <v>Regular Air</v>
      </c>
      <c r="K424" s="14">
        <f>VLOOKUP($A424,'Cost and price details'!$A$1:$F$1038,Table!K$1,FALSE)</f>
        <v>41843</v>
      </c>
      <c r="L424" s="14">
        <f>VLOOKUP($A424,'Cost and price details'!$A$1:$F$1038,Table!L$1,FALSE)</f>
        <v>3.036</v>
      </c>
      <c r="M424" s="14">
        <f>VLOOKUP($A424,'Cost and price details'!$A$1:$F$1038,Table!M$1,FALSE)</f>
        <v>4.8180000000000005</v>
      </c>
      <c r="N424" s="16">
        <f t="shared" si="30"/>
        <v>0.5869565217391306</v>
      </c>
      <c r="O424" s="16">
        <f>LOOKUP(M424,'Tax and discount slab'!$J$4:$K$14)</f>
        <v>0.05</v>
      </c>
      <c r="P424" s="9">
        <f t="shared" si="31"/>
        <v>5.0589000000000004</v>
      </c>
      <c r="Q424" s="9">
        <f>VLOOKUP(A424,'QTY &amp; shipping cost'!$A$1:$C$1038,2,FALSE)</f>
        <v>20</v>
      </c>
      <c r="R424" s="9">
        <f t="shared" si="32"/>
        <v>101.17800000000001</v>
      </c>
      <c r="S424" s="16">
        <f>LOOKUP(M424,'Tax and discount slab'!$M$4:$N$14)</f>
        <v>0.02</v>
      </c>
      <c r="T424" s="9">
        <f t="shared" si="33"/>
        <v>2.0235600000000002</v>
      </c>
      <c r="U424" s="9">
        <f>VLOOKUP(A424,'QTY &amp; shipping cost'!$A$1:$C$1038,3,FALSE)</f>
        <v>6.26</v>
      </c>
      <c r="V424" s="9">
        <f t="shared" si="34"/>
        <v>105.41444000000001</v>
      </c>
    </row>
    <row r="425" spans="1:22" x14ac:dyDescent="0.3">
      <c r="A425" s="9" t="s">
        <v>764</v>
      </c>
      <c r="B425" s="8">
        <f>VLOOKUP($A425,'Order date customer name'!$A$1:$C$1038,2,FALSE)</f>
        <v>41836</v>
      </c>
      <c r="C425" s="8" t="str">
        <f>VLOOKUP($A425,'Order date customer name'!$A$1:$C$1038,3,FALSE)</f>
        <v>THOMAS ARNOLD</v>
      </c>
      <c r="D425" s="9" t="str">
        <f>VLOOKUP($A425,'State and cust type'!$A$1:$C$1038,2,FALSE)</f>
        <v>New York</v>
      </c>
      <c r="E425" s="9" t="str">
        <f>VLOOKUP($A425,'State and cust type'!$A$1:$C$1038,3,FALSE)</f>
        <v>Corporate</v>
      </c>
      <c r="F425" s="9" t="str">
        <f>VLOOKUP($A425,'Account, order priority and cat'!$A$1:$D$1038,2,FALSE)</f>
        <v>BOBBY CHAVEZ</v>
      </c>
      <c r="G425" s="9" t="str">
        <f>VLOOKUP($A425,'Account, order priority and cat'!$A$1:$D$1038,3,FALSE)</f>
        <v>Medium</v>
      </c>
      <c r="H425" s="9" t="str">
        <f>VLOOKUP($A425,'Account, order priority and cat'!$A$1:$D$1038,4,FALSE)</f>
        <v>Office Supplies</v>
      </c>
      <c r="I425" s="14" t="str">
        <f>VLOOKUP($A425,'Cost and price details'!$A$1:$F$1038,Table!I$1,FALSE)</f>
        <v>Small Box</v>
      </c>
      <c r="J425" s="14" t="str">
        <f>VLOOKUP($A425,'Cost and price details'!$A$1:$F$1038,Table!J$1,FALSE)</f>
        <v>Regular Air</v>
      </c>
      <c r="K425" s="14">
        <f>VLOOKUP($A425,'Cost and price details'!$A$1:$F$1038,Table!K$1,FALSE)</f>
        <v>41844</v>
      </c>
      <c r="L425" s="14">
        <f>VLOOKUP($A425,'Cost and price details'!$A$1:$F$1038,Table!L$1,FALSE)</f>
        <v>2.0240000000000005</v>
      </c>
      <c r="M425" s="14">
        <f>VLOOKUP($A425,'Cost and price details'!$A$1:$F$1038,Table!M$1,FALSE)</f>
        <v>3.1680000000000001</v>
      </c>
      <c r="N425" s="16">
        <f t="shared" si="30"/>
        <v>0.56521739130434756</v>
      </c>
      <c r="O425" s="16">
        <f>LOOKUP(M425,'Tax and discount slab'!$J$4:$K$14)</f>
        <v>0.05</v>
      </c>
      <c r="P425" s="9">
        <f t="shared" si="31"/>
        <v>3.3264000000000005</v>
      </c>
      <c r="Q425" s="9">
        <f>VLOOKUP(A425,'QTY &amp; shipping cost'!$A$1:$C$1038,2,FALSE)</f>
        <v>12</v>
      </c>
      <c r="R425" s="9">
        <f t="shared" si="32"/>
        <v>39.916800000000009</v>
      </c>
      <c r="S425" s="16">
        <f>LOOKUP(M425,'Tax and discount slab'!$M$4:$N$14)</f>
        <v>0.02</v>
      </c>
      <c r="T425" s="9">
        <f t="shared" si="33"/>
        <v>0.79833600000000016</v>
      </c>
      <c r="U425" s="9">
        <f>VLOOKUP(A425,'QTY &amp; shipping cost'!$A$1:$C$1038,3,FALSE)</f>
        <v>1.04</v>
      </c>
      <c r="V425" s="9">
        <f t="shared" si="34"/>
        <v>40.158464000000009</v>
      </c>
    </row>
    <row r="426" spans="1:22" x14ac:dyDescent="0.3">
      <c r="A426" s="9" t="s">
        <v>766</v>
      </c>
      <c r="B426" s="8">
        <f>VLOOKUP($A426,'Order date customer name'!$A$1:$C$1038,2,FALSE)</f>
        <v>41840</v>
      </c>
      <c r="C426" s="8" t="str">
        <f>VLOOKUP($A426,'Order date customer name'!$A$1:$C$1038,3,FALSE)</f>
        <v>RAUL HICKS</v>
      </c>
      <c r="D426" s="9" t="str">
        <f>VLOOKUP($A426,'State and cust type'!$A$1:$C$1038,2,FALSE)</f>
        <v>New York</v>
      </c>
      <c r="E426" s="9" t="str">
        <f>VLOOKUP($A426,'State and cust type'!$A$1:$C$1038,3,FALSE)</f>
        <v>Consumer</v>
      </c>
      <c r="F426" s="9" t="str">
        <f>VLOOKUP($A426,'Account, order priority and cat'!$A$1:$D$1038,2,FALSE)</f>
        <v>BOBBY CHAVEZ</v>
      </c>
      <c r="G426" s="9" t="str">
        <f>VLOOKUP($A426,'Account, order priority and cat'!$A$1:$D$1038,3,FALSE)</f>
        <v>Low</v>
      </c>
      <c r="H426" s="9" t="str">
        <f>VLOOKUP($A426,'Account, order priority and cat'!$A$1:$D$1038,4,FALSE)</f>
        <v>Office Supplies</v>
      </c>
      <c r="I426" s="14" t="str">
        <f>VLOOKUP($A426,'Cost and price details'!$A$1:$F$1038,Table!I$1,FALSE)</f>
        <v>Small Box</v>
      </c>
      <c r="J426" s="14" t="str">
        <f>VLOOKUP($A426,'Cost and price details'!$A$1:$F$1038,Table!J$1,FALSE)</f>
        <v>Regular Air</v>
      </c>
      <c r="K426" s="14">
        <f>VLOOKUP($A426,'Cost and price details'!$A$1:$F$1038,Table!K$1,FALSE)</f>
        <v>41849</v>
      </c>
      <c r="L426" s="14">
        <f>VLOOKUP($A426,'Cost and price details'!$A$1:$F$1038,Table!L$1,FALSE)</f>
        <v>1.4630000000000003</v>
      </c>
      <c r="M426" s="14">
        <f>VLOOKUP($A426,'Cost and price details'!$A$1:$F$1038,Table!M$1,FALSE)</f>
        <v>2.2880000000000003</v>
      </c>
      <c r="N426" s="16">
        <f t="shared" si="30"/>
        <v>0.56390977443609003</v>
      </c>
      <c r="O426" s="16">
        <f>LOOKUP(M426,'Tax and discount slab'!$J$4:$K$14)</f>
        <v>0.05</v>
      </c>
      <c r="P426" s="9">
        <f t="shared" si="31"/>
        <v>2.4024000000000005</v>
      </c>
      <c r="Q426" s="9">
        <f>VLOOKUP(A426,'QTY &amp; shipping cost'!$A$1:$C$1038,2,FALSE)</f>
        <v>22</v>
      </c>
      <c r="R426" s="9">
        <f t="shared" si="32"/>
        <v>52.852800000000009</v>
      </c>
      <c r="S426" s="16">
        <f>LOOKUP(M426,'Tax and discount slab'!$M$4:$N$14)</f>
        <v>0.02</v>
      </c>
      <c r="T426" s="9">
        <f t="shared" si="33"/>
        <v>1.0570560000000002</v>
      </c>
      <c r="U426" s="9">
        <f>VLOOKUP(A426,'QTY &amp; shipping cost'!$A$1:$C$1038,3,FALSE)</f>
        <v>1.54</v>
      </c>
      <c r="V426" s="9">
        <f t="shared" si="34"/>
        <v>53.335744000000005</v>
      </c>
    </row>
    <row r="427" spans="1:22" x14ac:dyDescent="0.3">
      <c r="A427" s="9" t="s">
        <v>768</v>
      </c>
      <c r="B427" s="8">
        <f>VLOOKUP($A427,'Order date customer name'!$A$1:$C$1038,2,FALSE)</f>
        <v>41842</v>
      </c>
      <c r="C427" s="8" t="str">
        <f>VLOOKUP($A427,'Order date customer name'!$A$1:$C$1038,3,FALSE)</f>
        <v>HOWARD PHILLIPS</v>
      </c>
      <c r="D427" s="9" t="str">
        <f>VLOOKUP($A427,'State and cust type'!$A$1:$C$1038,2,FALSE)</f>
        <v>New York</v>
      </c>
      <c r="E427" s="9" t="str">
        <f>VLOOKUP($A427,'State and cust type'!$A$1:$C$1038,3,FALSE)</f>
        <v>Small Business</v>
      </c>
      <c r="F427" s="9" t="str">
        <f>VLOOKUP($A427,'Account, order priority and cat'!$A$1:$D$1038,2,FALSE)</f>
        <v>EDDIE MURRAY</v>
      </c>
      <c r="G427" s="9" t="str">
        <f>VLOOKUP($A427,'Account, order priority and cat'!$A$1:$D$1038,3,FALSE)</f>
        <v>Critical</v>
      </c>
      <c r="H427" s="9" t="str">
        <f>VLOOKUP($A427,'Account, order priority and cat'!$A$1:$D$1038,4,FALSE)</f>
        <v>Office Supplies</v>
      </c>
      <c r="I427" s="14" t="str">
        <f>VLOOKUP($A427,'Cost and price details'!$A$1:$F$1038,Table!I$1,FALSE)</f>
        <v>Wrap Bag</v>
      </c>
      <c r="J427" s="14" t="str">
        <f>VLOOKUP($A427,'Cost and price details'!$A$1:$F$1038,Table!J$1,FALSE)</f>
        <v>Express Air</v>
      </c>
      <c r="K427" s="14">
        <f>VLOOKUP($A427,'Cost and price details'!$A$1:$F$1038,Table!K$1,FALSE)</f>
        <v>41851</v>
      </c>
      <c r="L427" s="14">
        <f>VLOOKUP($A427,'Cost and price details'!$A$1:$F$1038,Table!L$1,FALSE)</f>
        <v>1.7600000000000002</v>
      </c>
      <c r="M427" s="14">
        <f>VLOOKUP($A427,'Cost and price details'!$A$1:$F$1038,Table!M$1,FALSE)</f>
        <v>2.8820000000000006</v>
      </c>
      <c r="N427" s="16">
        <f t="shared" si="30"/>
        <v>0.63750000000000007</v>
      </c>
      <c r="O427" s="16">
        <f>LOOKUP(M427,'Tax and discount slab'!$J$4:$K$14)</f>
        <v>0.05</v>
      </c>
      <c r="P427" s="9">
        <f t="shared" si="31"/>
        <v>3.0261000000000009</v>
      </c>
      <c r="Q427" s="9">
        <f>VLOOKUP(A427,'QTY &amp; shipping cost'!$A$1:$C$1038,2,FALSE)</f>
        <v>27</v>
      </c>
      <c r="R427" s="9">
        <f t="shared" si="32"/>
        <v>81.704700000000031</v>
      </c>
      <c r="S427" s="16">
        <f>LOOKUP(M427,'Tax and discount slab'!$M$4:$N$14)</f>
        <v>0.02</v>
      </c>
      <c r="T427" s="9">
        <f t="shared" si="33"/>
        <v>1.6340940000000006</v>
      </c>
      <c r="U427" s="9">
        <f>VLOOKUP(A427,'QTY &amp; shipping cost'!$A$1:$C$1038,3,FALSE)</f>
        <v>0.85000000000000009</v>
      </c>
      <c r="V427" s="9">
        <f t="shared" si="34"/>
        <v>80.920606000000021</v>
      </c>
    </row>
    <row r="428" spans="1:22" x14ac:dyDescent="0.3">
      <c r="A428" s="9" t="s">
        <v>770</v>
      </c>
      <c r="B428" s="8">
        <f>VLOOKUP($A428,'Order date customer name'!$A$1:$C$1038,2,FALSE)</f>
        <v>41843</v>
      </c>
      <c r="C428" s="8" t="str">
        <f>VLOOKUP($A428,'Order date customer name'!$A$1:$C$1038,3,FALSE)</f>
        <v>THOMAS MORALES</v>
      </c>
      <c r="D428" s="9" t="str">
        <f>VLOOKUP($A428,'State and cust type'!$A$1:$C$1038,2,FALSE)</f>
        <v>Illinois</v>
      </c>
      <c r="E428" s="9" t="str">
        <f>VLOOKUP($A428,'State and cust type'!$A$1:$C$1038,3,FALSE)</f>
        <v>Home Office</v>
      </c>
      <c r="F428" s="9" t="str">
        <f>VLOOKUP($A428,'Account, order priority and cat'!$A$1:$D$1038,2,FALSE)</f>
        <v>COREY MILLS</v>
      </c>
      <c r="G428" s="9" t="str">
        <f>VLOOKUP($A428,'Account, order priority and cat'!$A$1:$D$1038,3,FALSE)</f>
        <v>Low</v>
      </c>
      <c r="H428" s="9" t="str">
        <f>VLOOKUP($A428,'Account, order priority and cat'!$A$1:$D$1038,4,FALSE)</f>
        <v>Office Supplies</v>
      </c>
      <c r="I428" s="14" t="str">
        <f>VLOOKUP($A428,'Cost and price details'!$A$1:$F$1038,Table!I$1,FALSE)</f>
        <v>Small Box</v>
      </c>
      <c r="J428" s="14" t="str">
        <f>VLOOKUP($A428,'Cost and price details'!$A$1:$F$1038,Table!J$1,FALSE)</f>
        <v>Regular Air</v>
      </c>
      <c r="K428" s="14">
        <f>VLOOKUP($A428,'Cost and price details'!$A$1:$F$1038,Table!K$1,FALSE)</f>
        <v>41852</v>
      </c>
      <c r="L428" s="14">
        <f>VLOOKUP($A428,'Cost and price details'!$A$1:$F$1038,Table!L$1,FALSE)</f>
        <v>2.1779999999999999</v>
      </c>
      <c r="M428" s="14">
        <f>VLOOKUP($A428,'Cost and price details'!$A$1:$F$1038,Table!M$1,FALSE)</f>
        <v>3.4650000000000003</v>
      </c>
      <c r="N428" s="16">
        <f t="shared" si="30"/>
        <v>0.59090909090909105</v>
      </c>
      <c r="O428" s="16">
        <f>LOOKUP(M428,'Tax and discount slab'!$J$4:$K$14)</f>
        <v>0.05</v>
      </c>
      <c r="P428" s="9">
        <f t="shared" si="31"/>
        <v>3.6382500000000007</v>
      </c>
      <c r="Q428" s="9">
        <f>VLOOKUP(A428,'QTY &amp; shipping cost'!$A$1:$C$1038,2,FALSE)</f>
        <v>48</v>
      </c>
      <c r="R428" s="9">
        <f t="shared" si="32"/>
        <v>174.63600000000002</v>
      </c>
      <c r="S428" s="16">
        <f>LOOKUP(M428,'Tax and discount slab'!$M$4:$N$14)</f>
        <v>0.02</v>
      </c>
      <c r="T428" s="9">
        <f t="shared" si="33"/>
        <v>3.4927200000000007</v>
      </c>
      <c r="U428" s="9">
        <f>VLOOKUP(A428,'QTY &amp; shipping cost'!$A$1:$C$1038,3,FALSE)</f>
        <v>0.54</v>
      </c>
      <c r="V428" s="9">
        <f t="shared" si="34"/>
        <v>171.68328000000002</v>
      </c>
    </row>
    <row r="429" spans="1:22" x14ac:dyDescent="0.3">
      <c r="A429" s="9" t="s">
        <v>772</v>
      </c>
      <c r="B429" s="8">
        <f>VLOOKUP($A429,'Order date customer name'!$A$1:$C$1038,2,FALSE)</f>
        <v>41846</v>
      </c>
      <c r="C429" s="8" t="str">
        <f>VLOOKUP($A429,'Order date customer name'!$A$1:$C$1038,3,FALSE)</f>
        <v>DARRYL JOHNSTON</v>
      </c>
      <c r="D429" s="9" t="str">
        <f>VLOOKUP($A429,'State and cust type'!$A$1:$C$1038,2,FALSE)</f>
        <v>New York</v>
      </c>
      <c r="E429" s="9" t="str">
        <f>VLOOKUP($A429,'State and cust type'!$A$1:$C$1038,3,FALSE)</f>
        <v>Corporate</v>
      </c>
      <c r="F429" s="9" t="str">
        <f>VLOOKUP($A429,'Account, order priority and cat'!$A$1:$D$1038,2,FALSE)</f>
        <v>WILLIE STEWART</v>
      </c>
      <c r="G429" s="9" t="str">
        <f>VLOOKUP($A429,'Account, order priority and cat'!$A$1:$D$1038,3,FALSE)</f>
        <v>Medium</v>
      </c>
      <c r="H429" s="9" t="str">
        <f>VLOOKUP($A429,'Account, order priority and cat'!$A$1:$D$1038,4,FALSE)</f>
        <v>Technology</v>
      </c>
      <c r="I429" s="14" t="str">
        <f>VLOOKUP($A429,'Cost and price details'!$A$1:$F$1038,Table!I$1,FALSE)</f>
        <v>Medium Box</v>
      </c>
      <c r="J429" s="14" t="str">
        <f>VLOOKUP($A429,'Cost and price details'!$A$1:$F$1038,Table!J$1,FALSE)</f>
        <v>Regular Air</v>
      </c>
      <c r="K429" s="14">
        <f>VLOOKUP($A429,'Cost and price details'!$A$1:$F$1038,Table!K$1,FALSE)</f>
        <v>41855</v>
      </c>
      <c r="L429" s="14">
        <f>VLOOKUP($A429,'Cost and price details'!$A$1:$F$1038,Table!L$1,FALSE)</f>
        <v>9.7020000000000017</v>
      </c>
      <c r="M429" s="14">
        <f>VLOOKUP($A429,'Cost and price details'!$A$1:$F$1038,Table!M$1,FALSE)</f>
        <v>23.088999999999999</v>
      </c>
      <c r="N429" s="16">
        <f t="shared" si="30"/>
        <v>1.3798185941043077</v>
      </c>
      <c r="O429" s="16">
        <f>LOOKUP(M429,'Tax and discount slab'!$J$4:$K$14)</f>
        <v>0.15000000000000002</v>
      </c>
      <c r="P429" s="9">
        <f t="shared" si="31"/>
        <v>26.552349999999997</v>
      </c>
      <c r="Q429" s="9">
        <f>VLOOKUP(A429,'QTY &amp; shipping cost'!$A$1:$C$1038,2,FALSE)</f>
        <v>11</v>
      </c>
      <c r="R429" s="9">
        <f t="shared" si="32"/>
        <v>292.07584999999995</v>
      </c>
      <c r="S429" s="16">
        <f>LOOKUP(M429,'Tax and discount slab'!$M$4:$N$14)</f>
        <v>0.12000000000000001</v>
      </c>
      <c r="T429" s="9">
        <f t="shared" si="33"/>
        <v>35.049101999999998</v>
      </c>
      <c r="U429" s="9">
        <f>VLOOKUP(A429,'QTY &amp; shipping cost'!$A$1:$C$1038,3,FALSE)</f>
        <v>4.8599999999999994</v>
      </c>
      <c r="V429" s="9">
        <f t="shared" si="34"/>
        <v>261.88674799999995</v>
      </c>
    </row>
    <row r="430" spans="1:22" x14ac:dyDescent="0.3">
      <c r="A430" s="9" t="s">
        <v>774</v>
      </c>
      <c r="B430" s="8">
        <f>VLOOKUP($A430,'Order date customer name'!$A$1:$C$1038,2,FALSE)</f>
        <v>41848</v>
      </c>
      <c r="C430" s="8" t="str">
        <f>VLOOKUP($A430,'Order date customer name'!$A$1:$C$1038,3,FALSE)</f>
        <v>PHILIP BROOKS</v>
      </c>
      <c r="D430" s="9" t="str">
        <f>VLOOKUP($A430,'State and cust type'!$A$1:$C$1038,2,FALSE)</f>
        <v>Illinois</v>
      </c>
      <c r="E430" s="9" t="str">
        <f>VLOOKUP($A430,'State and cust type'!$A$1:$C$1038,3,FALSE)</f>
        <v>Small Business</v>
      </c>
      <c r="F430" s="9" t="str">
        <f>VLOOKUP($A430,'Account, order priority and cat'!$A$1:$D$1038,2,FALSE)</f>
        <v>COREY MILLS</v>
      </c>
      <c r="G430" s="9" t="str">
        <f>VLOOKUP($A430,'Account, order priority and cat'!$A$1:$D$1038,3,FALSE)</f>
        <v>High</v>
      </c>
      <c r="H430" s="9" t="str">
        <f>VLOOKUP($A430,'Account, order priority and cat'!$A$1:$D$1038,4,FALSE)</f>
        <v>Office Supplies</v>
      </c>
      <c r="I430" s="14" t="str">
        <f>VLOOKUP($A430,'Cost and price details'!$A$1:$F$1038,Table!I$1,FALSE)</f>
        <v>Small Box</v>
      </c>
      <c r="J430" s="14" t="str">
        <f>VLOOKUP($A430,'Cost and price details'!$A$1:$F$1038,Table!J$1,FALSE)</f>
        <v>Regular Air</v>
      </c>
      <c r="K430" s="14">
        <f>VLOOKUP($A430,'Cost and price details'!$A$1:$F$1038,Table!K$1,FALSE)</f>
        <v>41856</v>
      </c>
      <c r="L430" s="14">
        <f>VLOOKUP($A430,'Cost and price details'!$A$1:$F$1038,Table!L$1,FALSE)</f>
        <v>2.0240000000000005</v>
      </c>
      <c r="M430" s="14">
        <f>VLOOKUP($A430,'Cost and price details'!$A$1:$F$1038,Table!M$1,FALSE)</f>
        <v>3.1680000000000001</v>
      </c>
      <c r="N430" s="16">
        <f t="shared" si="30"/>
        <v>0.56521739130434756</v>
      </c>
      <c r="O430" s="16">
        <f>LOOKUP(M430,'Tax and discount slab'!$J$4:$K$14)</f>
        <v>0.05</v>
      </c>
      <c r="P430" s="9">
        <f t="shared" si="31"/>
        <v>3.3264000000000005</v>
      </c>
      <c r="Q430" s="9">
        <f>VLOOKUP(A430,'QTY &amp; shipping cost'!$A$1:$C$1038,2,FALSE)</f>
        <v>13</v>
      </c>
      <c r="R430" s="9">
        <f t="shared" si="32"/>
        <v>43.243200000000009</v>
      </c>
      <c r="S430" s="16">
        <f>LOOKUP(M430,'Tax and discount slab'!$M$4:$N$14)</f>
        <v>0.02</v>
      </c>
      <c r="T430" s="9">
        <f t="shared" si="33"/>
        <v>0.86486400000000019</v>
      </c>
      <c r="U430" s="9">
        <f>VLOOKUP(A430,'QTY &amp; shipping cost'!$A$1:$C$1038,3,FALSE)</f>
        <v>5.38</v>
      </c>
      <c r="V430" s="9">
        <f t="shared" si="34"/>
        <v>47.758336000000014</v>
      </c>
    </row>
    <row r="431" spans="1:22" x14ac:dyDescent="0.3">
      <c r="A431" s="9" t="s">
        <v>776</v>
      </c>
      <c r="B431" s="8">
        <f>VLOOKUP($A431,'Order date customer name'!$A$1:$C$1038,2,FALSE)</f>
        <v>41848</v>
      </c>
      <c r="C431" s="8" t="str">
        <f>VLOOKUP($A431,'Order date customer name'!$A$1:$C$1038,3,FALSE)</f>
        <v>JEFFREY PETERSON</v>
      </c>
      <c r="D431" s="9" t="str">
        <f>VLOOKUP($A431,'State and cust type'!$A$1:$C$1038,2,FALSE)</f>
        <v>New York</v>
      </c>
      <c r="E431" s="9" t="str">
        <f>VLOOKUP($A431,'State and cust type'!$A$1:$C$1038,3,FALSE)</f>
        <v>Small Business</v>
      </c>
      <c r="F431" s="9" t="str">
        <f>VLOOKUP($A431,'Account, order priority and cat'!$A$1:$D$1038,2,FALSE)</f>
        <v>TONY PERRY</v>
      </c>
      <c r="G431" s="9" t="str">
        <f>VLOOKUP($A431,'Account, order priority and cat'!$A$1:$D$1038,3,FALSE)</f>
        <v>High</v>
      </c>
      <c r="H431" s="9" t="str">
        <f>VLOOKUP($A431,'Account, order priority and cat'!$A$1:$D$1038,4,FALSE)</f>
        <v>Office Supplies</v>
      </c>
      <c r="I431" s="14" t="str">
        <f>VLOOKUP($A431,'Cost and price details'!$A$1:$F$1038,Table!I$1,FALSE)</f>
        <v>Small Box</v>
      </c>
      <c r="J431" s="14" t="str">
        <f>VLOOKUP($A431,'Cost and price details'!$A$1:$F$1038,Table!J$1,FALSE)</f>
        <v>Regular Air</v>
      </c>
      <c r="K431" s="14">
        <f>VLOOKUP($A431,'Cost and price details'!$A$1:$F$1038,Table!K$1,FALSE)</f>
        <v>41857</v>
      </c>
      <c r="L431" s="14">
        <f>VLOOKUP($A431,'Cost and price details'!$A$1:$F$1038,Table!L$1,FALSE)</f>
        <v>15.268000000000002</v>
      </c>
      <c r="M431" s="14">
        <f>VLOOKUP($A431,'Cost and price details'!$A$1:$F$1038,Table!M$1,FALSE)</f>
        <v>24.618000000000002</v>
      </c>
      <c r="N431" s="16">
        <f t="shared" si="30"/>
        <v>0.61239193083573473</v>
      </c>
      <c r="O431" s="16">
        <f>LOOKUP(M431,'Tax and discount slab'!$J$4:$K$14)</f>
        <v>0.15000000000000002</v>
      </c>
      <c r="P431" s="9">
        <f t="shared" si="31"/>
        <v>28.310700000000001</v>
      </c>
      <c r="Q431" s="9">
        <f>VLOOKUP(A431,'QTY &amp; shipping cost'!$A$1:$C$1038,2,FALSE)</f>
        <v>36</v>
      </c>
      <c r="R431" s="9">
        <f t="shared" si="32"/>
        <v>1019.1852</v>
      </c>
      <c r="S431" s="16">
        <f>LOOKUP(M431,'Tax and discount slab'!$M$4:$N$14)</f>
        <v>0.12000000000000001</v>
      </c>
      <c r="T431" s="9">
        <f t="shared" si="33"/>
        <v>122.30222400000001</v>
      </c>
      <c r="U431" s="9">
        <f>VLOOKUP(A431,'QTY &amp; shipping cost'!$A$1:$C$1038,3,FALSE)</f>
        <v>15.15</v>
      </c>
      <c r="V431" s="9">
        <f t="shared" si="34"/>
        <v>912.03297599999996</v>
      </c>
    </row>
    <row r="432" spans="1:22" x14ac:dyDescent="0.3">
      <c r="A432" s="9" t="s">
        <v>778</v>
      </c>
      <c r="B432" s="8">
        <f>VLOOKUP($A432,'Order date customer name'!$A$1:$C$1038,2,FALSE)</f>
        <v>41848</v>
      </c>
      <c r="C432" s="8" t="str">
        <f>VLOOKUP($A432,'Order date customer name'!$A$1:$C$1038,3,FALSE)</f>
        <v>JON STONE</v>
      </c>
      <c r="D432" s="9" t="str">
        <f>VLOOKUP($A432,'State and cust type'!$A$1:$C$1038,2,FALSE)</f>
        <v>Illinois</v>
      </c>
      <c r="E432" s="9" t="str">
        <f>VLOOKUP($A432,'State and cust type'!$A$1:$C$1038,3,FALSE)</f>
        <v>Corporate</v>
      </c>
      <c r="F432" s="9" t="str">
        <f>VLOOKUP($A432,'Account, order priority and cat'!$A$1:$D$1038,2,FALSE)</f>
        <v>MANUEL BARNES</v>
      </c>
      <c r="G432" s="9" t="str">
        <f>VLOOKUP($A432,'Account, order priority and cat'!$A$1:$D$1038,3,FALSE)</f>
        <v>Medium</v>
      </c>
      <c r="H432" s="9" t="str">
        <f>VLOOKUP($A432,'Account, order priority and cat'!$A$1:$D$1038,4,FALSE)</f>
        <v>Office Supplies</v>
      </c>
      <c r="I432" s="14" t="str">
        <f>VLOOKUP($A432,'Cost and price details'!$A$1:$F$1038,Table!I$1,FALSE)</f>
        <v>Small Box</v>
      </c>
      <c r="J432" s="14" t="str">
        <f>VLOOKUP($A432,'Cost and price details'!$A$1:$F$1038,Table!J$1,FALSE)</f>
        <v>Regular Air</v>
      </c>
      <c r="K432" s="14">
        <f>VLOOKUP($A432,'Cost and price details'!$A$1:$F$1038,Table!K$1,FALSE)</f>
        <v>41857</v>
      </c>
      <c r="L432" s="14">
        <f>VLOOKUP($A432,'Cost and price details'!$A$1:$F$1038,Table!L$1,FALSE)</f>
        <v>5.3790000000000004</v>
      </c>
      <c r="M432" s="14">
        <f>VLOOKUP($A432,'Cost and price details'!$A$1:$F$1038,Table!M$1,FALSE)</f>
        <v>8.4039999999999999</v>
      </c>
      <c r="N432" s="16">
        <f t="shared" si="30"/>
        <v>0.5623721881390592</v>
      </c>
      <c r="O432" s="16">
        <f>LOOKUP(M432,'Tax and discount slab'!$J$4:$K$14)</f>
        <v>0.05</v>
      </c>
      <c r="P432" s="9">
        <f t="shared" si="31"/>
        <v>8.8242000000000012</v>
      </c>
      <c r="Q432" s="9">
        <f>VLOOKUP(A432,'QTY &amp; shipping cost'!$A$1:$C$1038,2,FALSE)</f>
        <v>9</v>
      </c>
      <c r="R432" s="9">
        <f t="shared" si="32"/>
        <v>79.417800000000014</v>
      </c>
      <c r="S432" s="16">
        <f>LOOKUP(M432,'Tax and discount slab'!$M$4:$N$14)</f>
        <v>0.02</v>
      </c>
      <c r="T432" s="9">
        <f t="shared" si="33"/>
        <v>1.5883560000000003</v>
      </c>
      <c r="U432" s="9">
        <f>VLOOKUP(A432,'QTY &amp; shipping cost'!$A$1:$C$1038,3,FALSE)</f>
        <v>1.44</v>
      </c>
      <c r="V432" s="9">
        <f t="shared" si="34"/>
        <v>79.269444000000007</v>
      </c>
    </row>
    <row r="433" spans="1:22" x14ac:dyDescent="0.3">
      <c r="A433" s="9" t="s">
        <v>780</v>
      </c>
      <c r="B433" s="8">
        <f>VLOOKUP($A433,'Order date customer name'!$A$1:$C$1038,2,FALSE)</f>
        <v>41852</v>
      </c>
      <c r="C433" s="8" t="str">
        <f>VLOOKUP($A433,'Order date customer name'!$A$1:$C$1038,3,FALSE)</f>
        <v>ERIC MILLER</v>
      </c>
      <c r="D433" s="9" t="str">
        <f>VLOOKUP($A433,'State and cust type'!$A$1:$C$1038,2,FALSE)</f>
        <v>New York</v>
      </c>
      <c r="E433" s="9" t="str">
        <f>VLOOKUP($A433,'State and cust type'!$A$1:$C$1038,3,FALSE)</f>
        <v>Corporate</v>
      </c>
      <c r="F433" s="9" t="str">
        <f>VLOOKUP($A433,'Account, order priority and cat'!$A$1:$D$1038,2,FALSE)</f>
        <v>EDDIE MURRAY</v>
      </c>
      <c r="G433" s="9" t="str">
        <f>VLOOKUP($A433,'Account, order priority and cat'!$A$1:$D$1038,3,FALSE)</f>
        <v>Medium</v>
      </c>
      <c r="H433" s="9" t="str">
        <f>VLOOKUP($A433,'Account, order priority and cat'!$A$1:$D$1038,4,FALSE)</f>
        <v>Office Supplies</v>
      </c>
      <c r="I433" s="14" t="str">
        <f>VLOOKUP($A433,'Cost and price details'!$A$1:$F$1038,Table!I$1,FALSE)</f>
        <v>Small Box</v>
      </c>
      <c r="J433" s="14" t="str">
        <f>VLOOKUP($A433,'Cost and price details'!$A$1:$F$1038,Table!J$1,FALSE)</f>
        <v>Regular Air</v>
      </c>
      <c r="K433" s="14">
        <f>VLOOKUP($A433,'Cost and price details'!$A$1:$F$1038,Table!K$1,FALSE)</f>
        <v>41860</v>
      </c>
      <c r="L433" s="14">
        <f>VLOOKUP($A433,'Cost and price details'!$A$1:$F$1038,Table!L$1,FALSE)</f>
        <v>3.8500000000000005</v>
      </c>
      <c r="M433" s="14">
        <f>VLOOKUP($A433,'Cost and price details'!$A$1:$F$1038,Table!M$1,FALSE)</f>
        <v>6.3140000000000009</v>
      </c>
      <c r="N433" s="16">
        <f t="shared" si="30"/>
        <v>0.64</v>
      </c>
      <c r="O433" s="16">
        <f>LOOKUP(M433,'Tax and discount slab'!$J$4:$K$14)</f>
        <v>0.05</v>
      </c>
      <c r="P433" s="9">
        <f t="shared" si="31"/>
        <v>6.6297000000000015</v>
      </c>
      <c r="Q433" s="9">
        <f>VLOOKUP(A433,'QTY &amp; shipping cost'!$A$1:$C$1038,2,FALSE)</f>
        <v>9</v>
      </c>
      <c r="R433" s="9">
        <f t="shared" si="32"/>
        <v>59.667300000000012</v>
      </c>
      <c r="S433" s="16">
        <f>LOOKUP(M433,'Tax and discount slab'!$M$4:$N$14)</f>
        <v>0.02</v>
      </c>
      <c r="T433" s="9">
        <f t="shared" si="33"/>
        <v>1.1933460000000002</v>
      </c>
      <c r="U433" s="9">
        <f>VLOOKUP(A433,'QTY &amp; shipping cost'!$A$1:$C$1038,3,FALSE)</f>
        <v>5.0599999999999996</v>
      </c>
      <c r="V433" s="9">
        <f t="shared" si="34"/>
        <v>63.533954000000016</v>
      </c>
    </row>
    <row r="434" spans="1:22" x14ac:dyDescent="0.3">
      <c r="A434" s="9" t="s">
        <v>782</v>
      </c>
      <c r="B434" s="8">
        <f>VLOOKUP($A434,'Order date customer name'!$A$1:$C$1038,2,FALSE)</f>
        <v>41854</v>
      </c>
      <c r="C434" s="8" t="str">
        <f>VLOOKUP($A434,'Order date customer name'!$A$1:$C$1038,3,FALSE)</f>
        <v>BARRY PEREZ</v>
      </c>
      <c r="D434" s="9" t="str">
        <f>VLOOKUP($A434,'State and cust type'!$A$1:$C$1038,2,FALSE)</f>
        <v>Illinois</v>
      </c>
      <c r="E434" s="9" t="str">
        <f>VLOOKUP($A434,'State and cust type'!$A$1:$C$1038,3,FALSE)</f>
        <v>Consumer</v>
      </c>
      <c r="F434" s="9" t="str">
        <f>VLOOKUP($A434,'Account, order priority and cat'!$A$1:$D$1038,2,FALSE)</f>
        <v>COREY MILLS</v>
      </c>
      <c r="G434" s="9" t="str">
        <f>VLOOKUP($A434,'Account, order priority and cat'!$A$1:$D$1038,3,FALSE)</f>
        <v>High</v>
      </c>
      <c r="H434" s="9" t="str">
        <f>VLOOKUP($A434,'Account, order priority and cat'!$A$1:$D$1038,4,FALSE)</f>
        <v>Office Supplies</v>
      </c>
      <c r="I434" s="14" t="str">
        <f>VLOOKUP($A434,'Cost and price details'!$A$1:$F$1038,Table!I$1,FALSE)</f>
        <v>Wrap Bag</v>
      </c>
      <c r="J434" s="14" t="str">
        <f>VLOOKUP($A434,'Cost and price details'!$A$1:$F$1038,Table!J$1,FALSE)</f>
        <v>Regular Air</v>
      </c>
      <c r="K434" s="14">
        <f>VLOOKUP($A434,'Cost and price details'!$A$1:$F$1038,Table!K$1,FALSE)</f>
        <v>41863</v>
      </c>
      <c r="L434" s="14">
        <f>VLOOKUP($A434,'Cost and price details'!$A$1:$F$1038,Table!L$1,FALSE)</f>
        <v>1.1990000000000003</v>
      </c>
      <c r="M434" s="14">
        <f>VLOOKUP($A434,'Cost and price details'!$A$1:$F$1038,Table!M$1,FALSE)</f>
        <v>2.8600000000000003</v>
      </c>
      <c r="N434" s="16">
        <f t="shared" si="30"/>
        <v>1.3853211009174309</v>
      </c>
      <c r="O434" s="16">
        <f>LOOKUP(M434,'Tax and discount slab'!$J$4:$K$14)</f>
        <v>0.05</v>
      </c>
      <c r="P434" s="9">
        <f t="shared" si="31"/>
        <v>3.0030000000000006</v>
      </c>
      <c r="Q434" s="9">
        <f>VLOOKUP(A434,'QTY &amp; shipping cost'!$A$1:$C$1038,2,FALSE)</f>
        <v>45</v>
      </c>
      <c r="R434" s="9">
        <f t="shared" si="32"/>
        <v>135.13500000000002</v>
      </c>
      <c r="S434" s="16">
        <f>LOOKUP(M434,'Tax and discount slab'!$M$4:$N$14)</f>
        <v>0.02</v>
      </c>
      <c r="T434" s="9">
        <f t="shared" si="33"/>
        <v>2.7027000000000005</v>
      </c>
      <c r="U434" s="9">
        <f>VLOOKUP(A434,'QTY &amp; shipping cost'!$A$1:$C$1038,3,FALSE)</f>
        <v>2.4499999999999997</v>
      </c>
      <c r="V434" s="9">
        <f t="shared" si="34"/>
        <v>134.88230000000001</v>
      </c>
    </row>
    <row r="435" spans="1:22" x14ac:dyDescent="0.3">
      <c r="A435" s="9" t="s">
        <v>784</v>
      </c>
      <c r="B435" s="8">
        <f>VLOOKUP($A435,'Order date customer name'!$A$1:$C$1038,2,FALSE)</f>
        <v>41855</v>
      </c>
      <c r="C435" s="8" t="str">
        <f>VLOOKUP($A435,'Order date customer name'!$A$1:$C$1038,3,FALSE)</f>
        <v>RAUL KNIGHT</v>
      </c>
      <c r="D435" s="9" t="str">
        <f>VLOOKUP($A435,'State and cust type'!$A$1:$C$1038,2,FALSE)</f>
        <v>New York</v>
      </c>
      <c r="E435" s="9" t="str">
        <f>VLOOKUP($A435,'State and cust type'!$A$1:$C$1038,3,FALSE)</f>
        <v>Corporate</v>
      </c>
      <c r="F435" s="9" t="str">
        <f>VLOOKUP($A435,'Account, order priority and cat'!$A$1:$D$1038,2,FALSE)</f>
        <v>EDWIN AGUILAR</v>
      </c>
      <c r="G435" s="9" t="str">
        <f>VLOOKUP($A435,'Account, order priority and cat'!$A$1:$D$1038,3,FALSE)</f>
        <v>Low</v>
      </c>
      <c r="H435" s="9" t="str">
        <f>VLOOKUP($A435,'Account, order priority and cat'!$A$1:$D$1038,4,FALSE)</f>
        <v>Office Supplies</v>
      </c>
      <c r="I435" s="14" t="str">
        <f>VLOOKUP($A435,'Cost and price details'!$A$1:$F$1038,Table!I$1,FALSE)</f>
        <v>Small Box</v>
      </c>
      <c r="J435" s="14" t="str">
        <f>VLOOKUP($A435,'Cost and price details'!$A$1:$F$1038,Table!J$1,FALSE)</f>
        <v>Regular Air</v>
      </c>
      <c r="K435" s="14">
        <f>VLOOKUP($A435,'Cost and price details'!$A$1:$F$1038,Table!K$1,FALSE)</f>
        <v>41862</v>
      </c>
      <c r="L435" s="14">
        <f>VLOOKUP($A435,'Cost and price details'!$A$1:$F$1038,Table!L$1,FALSE)</f>
        <v>4.0150000000000006</v>
      </c>
      <c r="M435" s="14">
        <f>VLOOKUP($A435,'Cost and price details'!$A$1:$F$1038,Table!M$1,FALSE)</f>
        <v>6.5780000000000012</v>
      </c>
      <c r="N435" s="16">
        <f t="shared" si="30"/>
        <v>0.63835616438356169</v>
      </c>
      <c r="O435" s="16">
        <f>LOOKUP(M435,'Tax and discount slab'!$J$4:$K$14)</f>
        <v>0.05</v>
      </c>
      <c r="P435" s="9">
        <f t="shared" si="31"/>
        <v>6.9069000000000011</v>
      </c>
      <c r="Q435" s="9">
        <f>VLOOKUP(A435,'QTY &amp; shipping cost'!$A$1:$C$1038,2,FALSE)</f>
        <v>34</v>
      </c>
      <c r="R435" s="9">
        <f t="shared" si="32"/>
        <v>234.83460000000005</v>
      </c>
      <c r="S435" s="16">
        <f>LOOKUP(M435,'Tax and discount slab'!$M$4:$N$14)</f>
        <v>0.02</v>
      </c>
      <c r="T435" s="9">
        <f t="shared" si="33"/>
        <v>4.6966920000000014</v>
      </c>
      <c r="U435" s="9">
        <f>VLOOKUP(A435,'QTY &amp; shipping cost'!$A$1:$C$1038,3,FALSE)</f>
        <v>1.54</v>
      </c>
      <c r="V435" s="9">
        <f t="shared" si="34"/>
        <v>231.67790800000003</v>
      </c>
    </row>
    <row r="436" spans="1:22" x14ac:dyDescent="0.3">
      <c r="A436" s="9" t="s">
        <v>786</v>
      </c>
      <c r="B436" s="8">
        <f>VLOOKUP($A436,'Order date customer name'!$A$1:$C$1038,2,FALSE)</f>
        <v>41856</v>
      </c>
      <c r="C436" s="8" t="str">
        <f>VLOOKUP($A436,'Order date customer name'!$A$1:$C$1038,3,FALSE)</f>
        <v>FRANKLIN CONTRERAS</v>
      </c>
      <c r="D436" s="9" t="str">
        <f>VLOOKUP($A436,'State and cust type'!$A$1:$C$1038,2,FALSE)</f>
        <v>New York</v>
      </c>
      <c r="E436" s="9" t="str">
        <f>VLOOKUP($A436,'State and cust type'!$A$1:$C$1038,3,FALSE)</f>
        <v>Small Business</v>
      </c>
      <c r="F436" s="9" t="str">
        <f>VLOOKUP($A436,'Account, order priority and cat'!$A$1:$D$1038,2,FALSE)</f>
        <v>GREG BLACK</v>
      </c>
      <c r="G436" s="9" t="str">
        <f>VLOOKUP($A436,'Account, order priority and cat'!$A$1:$D$1038,3,FALSE)</f>
        <v>Critical</v>
      </c>
      <c r="H436" s="9" t="str">
        <f>VLOOKUP($A436,'Account, order priority and cat'!$A$1:$D$1038,4,FALSE)</f>
        <v>Office Supplies</v>
      </c>
      <c r="I436" s="14" t="str">
        <f>VLOOKUP($A436,'Cost and price details'!$A$1:$F$1038,Table!I$1,FALSE)</f>
        <v>Wrap Bag</v>
      </c>
      <c r="J436" s="14" t="str">
        <f>VLOOKUP($A436,'Cost and price details'!$A$1:$F$1038,Table!J$1,FALSE)</f>
        <v>Regular Air</v>
      </c>
      <c r="K436" s="14">
        <f>VLOOKUP($A436,'Cost and price details'!$A$1:$F$1038,Table!K$1,FALSE)</f>
        <v>41865</v>
      </c>
      <c r="L436" s="14">
        <f>VLOOKUP($A436,'Cost and price details'!$A$1:$F$1038,Table!L$1,FALSE)</f>
        <v>3.6520000000000001</v>
      </c>
      <c r="M436" s="14">
        <f>VLOOKUP($A436,'Cost and price details'!$A$1:$F$1038,Table!M$1,FALSE)</f>
        <v>5.6980000000000004</v>
      </c>
      <c r="N436" s="16">
        <f t="shared" si="30"/>
        <v>0.56024096385542177</v>
      </c>
      <c r="O436" s="16">
        <f>LOOKUP(M436,'Tax and discount slab'!$J$4:$K$14)</f>
        <v>0.05</v>
      </c>
      <c r="P436" s="9">
        <f t="shared" si="31"/>
        <v>5.9829000000000008</v>
      </c>
      <c r="Q436" s="9">
        <f>VLOOKUP(A436,'QTY &amp; shipping cost'!$A$1:$C$1038,2,FALSE)</f>
        <v>19</v>
      </c>
      <c r="R436" s="9">
        <f t="shared" si="32"/>
        <v>113.67510000000001</v>
      </c>
      <c r="S436" s="16">
        <f>LOOKUP(M436,'Tax and discount slab'!$M$4:$N$14)</f>
        <v>0.02</v>
      </c>
      <c r="T436" s="9">
        <f t="shared" si="33"/>
        <v>2.2735020000000001</v>
      </c>
      <c r="U436" s="9">
        <f>VLOOKUP(A436,'QTY &amp; shipping cost'!$A$1:$C$1038,3,FALSE)</f>
        <v>2.09</v>
      </c>
      <c r="V436" s="9">
        <f t="shared" si="34"/>
        <v>113.49159800000002</v>
      </c>
    </row>
    <row r="437" spans="1:22" x14ac:dyDescent="0.3">
      <c r="A437" s="9" t="s">
        <v>788</v>
      </c>
      <c r="B437" s="8">
        <f>VLOOKUP($A437,'Order date customer name'!$A$1:$C$1038,2,FALSE)</f>
        <v>41860</v>
      </c>
      <c r="C437" s="8" t="str">
        <f>VLOOKUP($A437,'Order date customer name'!$A$1:$C$1038,3,FALSE)</f>
        <v>BILL JORDAN</v>
      </c>
      <c r="D437" s="9" t="str">
        <f>VLOOKUP($A437,'State and cust type'!$A$1:$C$1038,2,FALSE)</f>
        <v>New York</v>
      </c>
      <c r="E437" s="9" t="str">
        <f>VLOOKUP($A437,'State and cust type'!$A$1:$C$1038,3,FALSE)</f>
        <v>Corporate</v>
      </c>
      <c r="F437" s="9" t="str">
        <f>VLOOKUP($A437,'Account, order priority and cat'!$A$1:$D$1038,2,FALSE)</f>
        <v>ROY COOK</v>
      </c>
      <c r="G437" s="9" t="str">
        <f>VLOOKUP($A437,'Account, order priority and cat'!$A$1:$D$1038,3,FALSE)</f>
        <v>Critical</v>
      </c>
      <c r="H437" s="9" t="str">
        <f>VLOOKUP($A437,'Account, order priority and cat'!$A$1:$D$1038,4,FALSE)</f>
        <v>Office Supplies</v>
      </c>
      <c r="I437" s="14" t="str">
        <f>VLOOKUP($A437,'Cost and price details'!$A$1:$F$1038,Table!I$1,FALSE)</f>
        <v>Wrap Bag</v>
      </c>
      <c r="J437" s="14" t="str">
        <f>VLOOKUP($A437,'Cost and price details'!$A$1:$F$1038,Table!J$1,FALSE)</f>
        <v>Regular Air</v>
      </c>
      <c r="K437" s="14">
        <f>VLOOKUP($A437,'Cost and price details'!$A$1:$F$1038,Table!K$1,FALSE)</f>
        <v>41868</v>
      </c>
      <c r="L437" s="14">
        <f>VLOOKUP($A437,'Cost and price details'!$A$1:$F$1038,Table!L$1,FALSE)</f>
        <v>0.26400000000000001</v>
      </c>
      <c r="M437" s="14">
        <f>VLOOKUP($A437,'Cost and price details'!$A$1:$F$1038,Table!M$1,FALSE)</f>
        <v>1.3860000000000001</v>
      </c>
      <c r="N437" s="16">
        <f t="shared" si="30"/>
        <v>4.25</v>
      </c>
      <c r="O437" s="16">
        <f>LOOKUP(M437,'Tax and discount slab'!$J$4:$K$14)</f>
        <v>0.05</v>
      </c>
      <c r="P437" s="9">
        <f t="shared" si="31"/>
        <v>1.4553000000000003</v>
      </c>
      <c r="Q437" s="9">
        <f>VLOOKUP(A437,'QTY &amp; shipping cost'!$A$1:$C$1038,2,FALSE)</f>
        <v>4</v>
      </c>
      <c r="R437" s="9">
        <f t="shared" si="32"/>
        <v>5.821200000000001</v>
      </c>
      <c r="S437" s="16">
        <f>LOOKUP(M437,'Tax and discount slab'!$M$4:$N$14)</f>
        <v>0.02</v>
      </c>
      <c r="T437" s="9">
        <f t="shared" si="33"/>
        <v>0.11642400000000003</v>
      </c>
      <c r="U437" s="9">
        <f>VLOOKUP(A437,'QTY &amp; shipping cost'!$A$1:$C$1038,3,FALSE)</f>
        <v>0.75</v>
      </c>
      <c r="V437" s="9">
        <f t="shared" si="34"/>
        <v>6.4547760000000007</v>
      </c>
    </row>
    <row r="438" spans="1:22" x14ac:dyDescent="0.3">
      <c r="A438" s="9" t="s">
        <v>790</v>
      </c>
      <c r="B438" s="8">
        <f>VLOOKUP($A438,'Order date customer name'!$A$1:$C$1038,2,FALSE)</f>
        <v>41860</v>
      </c>
      <c r="C438" s="8" t="str">
        <f>VLOOKUP($A438,'Order date customer name'!$A$1:$C$1038,3,FALSE)</f>
        <v>THOMAS STEPHENS</v>
      </c>
      <c r="D438" s="9" t="str">
        <f>VLOOKUP($A438,'State and cust type'!$A$1:$C$1038,2,FALSE)</f>
        <v>Illinois</v>
      </c>
      <c r="E438" s="9" t="str">
        <f>VLOOKUP($A438,'State and cust type'!$A$1:$C$1038,3,FALSE)</f>
        <v>Small Business</v>
      </c>
      <c r="F438" s="9" t="str">
        <f>VLOOKUP($A438,'Account, order priority and cat'!$A$1:$D$1038,2,FALSE)</f>
        <v>MANUEL BARNES</v>
      </c>
      <c r="G438" s="9" t="str">
        <f>VLOOKUP($A438,'Account, order priority and cat'!$A$1:$D$1038,3,FALSE)</f>
        <v>Critical</v>
      </c>
      <c r="H438" s="9" t="str">
        <f>VLOOKUP($A438,'Account, order priority and cat'!$A$1:$D$1038,4,FALSE)</f>
        <v>Office Supplies</v>
      </c>
      <c r="I438" s="14" t="str">
        <f>VLOOKUP($A438,'Cost and price details'!$A$1:$F$1038,Table!I$1,FALSE)</f>
        <v>Wrap Bag</v>
      </c>
      <c r="J438" s="14" t="str">
        <f>VLOOKUP($A438,'Cost and price details'!$A$1:$F$1038,Table!J$1,FALSE)</f>
        <v>Regular Air</v>
      </c>
      <c r="K438" s="14">
        <f>VLOOKUP($A438,'Cost and price details'!$A$1:$F$1038,Table!K$1,FALSE)</f>
        <v>41870</v>
      </c>
      <c r="L438" s="14">
        <f>VLOOKUP($A438,'Cost and price details'!$A$1:$F$1038,Table!L$1,FALSE)</f>
        <v>23.716000000000001</v>
      </c>
      <c r="M438" s="14">
        <f>VLOOKUP($A438,'Cost and price details'!$A$1:$F$1038,Table!M$1,FALSE)</f>
        <v>40.204999999999998</v>
      </c>
      <c r="N438" s="16">
        <f t="shared" si="30"/>
        <v>0.695269016697588</v>
      </c>
      <c r="O438" s="16">
        <f>LOOKUP(M438,'Tax and discount slab'!$J$4:$K$14)</f>
        <v>0.22</v>
      </c>
      <c r="P438" s="9">
        <f t="shared" si="31"/>
        <v>49.050099999999993</v>
      </c>
      <c r="Q438" s="9">
        <f>VLOOKUP(A438,'QTY &amp; shipping cost'!$A$1:$C$1038,2,FALSE)</f>
        <v>26</v>
      </c>
      <c r="R438" s="9">
        <f t="shared" si="32"/>
        <v>1275.3025999999998</v>
      </c>
      <c r="S438" s="16">
        <f>LOOKUP(M438,'Tax and discount slab'!$M$4:$N$14)</f>
        <v>0.22000000000000003</v>
      </c>
      <c r="T438" s="9">
        <f t="shared" si="33"/>
        <v>280.56657200000001</v>
      </c>
      <c r="U438" s="9">
        <f>VLOOKUP(A438,'QTY &amp; shipping cost'!$A$1:$C$1038,3,FALSE)</f>
        <v>13.940000000000001</v>
      </c>
      <c r="V438" s="9">
        <f t="shared" si="34"/>
        <v>1008.6760279999999</v>
      </c>
    </row>
    <row r="439" spans="1:22" x14ac:dyDescent="0.3">
      <c r="A439" s="9" t="s">
        <v>791</v>
      </c>
      <c r="B439" s="8">
        <f>VLOOKUP($A439,'Order date customer name'!$A$1:$C$1038,2,FALSE)</f>
        <v>41860</v>
      </c>
      <c r="C439" s="8" t="str">
        <f>VLOOKUP($A439,'Order date customer name'!$A$1:$C$1038,3,FALSE)</f>
        <v>BERNARD LONG</v>
      </c>
      <c r="D439" s="9" t="str">
        <f>VLOOKUP($A439,'State and cust type'!$A$1:$C$1038,2,FALSE)</f>
        <v>Illinois</v>
      </c>
      <c r="E439" s="9" t="str">
        <f>VLOOKUP($A439,'State and cust type'!$A$1:$C$1038,3,FALSE)</f>
        <v>Corporate</v>
      </c>
      <c r="F439" s="9" t="str">
        <f>VLOOKUP($A439,'Account, order priority and cat'!$A$1:$D$1038,2,FALSE)</f>
        <v>MANUEL BARNES</v>
      </c>
      <c r="G439" s="9" t="str">
        <f>VLOOKUP($A439,'Account, order priority and cat'!$A$1:$D$1038,3,FALSE)</f>
        <v>Medium</v>
      </c>
      <c r="H439" s="9" t="str">
        <f>VLOOKUP($A439,'Account, order priority and cat'!$A$1:$D$1038,4,FALSE)</f>
        <v>Office Supplies</v>
      </c>
      <c r="I439" s="14" t="str">
        <f>VLOOKUP($A439,'Cost and price details'!$A$1:$F$1038,Table!I$1,FALSE)</f>
        <v>Wrap Bag</v>
      </c>
      <c r="J439" s="14" t="str">
        <f>VLOOKUP($A439,'Cost and price details'!$A$1:$F$1038,Table!J$1,FALSE)</f>
        <v>Regular Air</v>
      </c>
      <c r="K439" s="14">
        <f>VLOOKUP($A439,'Cost and price details'!$A$1:$F$1038,Table!K$1,FALSE)</f>
        <v>41869</v>
      </c>
      <c r="L439" s="14">
        <f>VLOOKUP($A439,'Cost and price details'!$A$1:$F$1038,Table!L$1,FALSE)</f>
        <v>4.125</v>
      </c>
      <c r="M439" s="14">
        <f>VLOOKUP($A439,'Cost and price details'!$A$1:$F$1038,Table!M$1,FALSE)</f>
        <v>7.7880000000000011</v>
      </c>
      <c r="N439" s="16">
        <f t="shared" si="30"/>
        <v>0.88800000000000023</v>
      </c>
      <c r="O439" s="16">
        <f>LOOKUP(M439,'Tax and discount slab'!$J$4:$K$14)</f>
        <v>0.05</v>
      </c>
      <c r="P439" s="9">
        <f t="shared" si="31"/>
        <v>8.1774000000000022</v>
      </c>
      <c r="Q439" s="9">
        <f>VLOOKUP(A439,'QTY &amp; shipping cost'!$A$1:$C$1038,2,FALSE)</f>
        <v>49</v>
      </c>
      <c r="R439" s="9">
        <f t="shared" si="32"/>
        <v>400.69260000000008</v>
      </c>
      <c r="S439" s="16">
        <f>LOOKUP(M439,'Tax and discount slab'!$M$4:$N$14)</f>
        <v>0.02</v>
      </c>
      <c r="T439" s="9">
        <f t="shared" si="33"/>
        <v>8.0138520000000018</v>
      </c>
      <c r="U439" s="9">
        <f>VLOOKUP(A439,'QTY &amp; shipping cost'!$A$1:$C$1038,3,FALSE)</f>
        <v>2.4</v>
      </c>
      <c r="V439" s="9">
        <f t="shared" si="34"/>
        <v>395.07874800000008</v>
      </c>
    </row>
    <row r="440" spans="1:22" x14ac:dyDescent="0.3">
      <c r="A440" s="9" t="s">
        <v>793</v>
      </c>
      <c r="B440" s="8">
        <f>VLOOKUP($A440,'Order date customer name'!$A$1:$C$1038,2,FALSE)</f>
        <v>41860</v>
      </c>
      <c r="C440" s="8" t="str">
        <f>VLOOKUP($A440,'Order date customer name'!$A$1:$C$1038,3,FALSE)</f>
        <v>HERMAN COOK</v>
      </c>
      <c r="D440" s="9" t="str">
        <f>VLOOKUP($A440,'State and cust type'!$A$1:$C$1038,2,FALSE)</f>
        <v>Illinois</v>
      </c>
      <c r="E440" s="9" t="str">
        <f>VLOOKUP($A440,'State and cust type'!$A$1:$C$1038,3,FALSE)</f>
        <v>Consumer</v>
      </c>
      <c r="F440" s="9" t="str">
        <f>VLOOKUP($A440,'Account, order priority and cat'!$A$1:$D$1038,2,FALSE)</f>
        <v>COREY MILLS</v>
      </c>
      <c r="G440" s="9" t="str">
        <f>VLOOKUP($A440,'Account, order priority and cat'!$A$1:$D$1038,3,FALSE)</f>
        <v>High</v>
      </c>
      <c r="H440" s="9" t="str">
        <f>VLOOKUP($A440,'Account, order priority and cat'!$A$1:$D$1038,4,FALSE)</f>
        <v>Office Supplies</v>
      </c>
      <c r="I440" s="14" t="str">
        <f>VLOOKUP($A440,'Cost and price details'!$A$1:$F$1038,Table!I$1,FALSE)</f>
        <v>Wrap Bag</v>
      </c>
      <c r="J440" s="14" t="str">
        <f>VLOOKUP($A440,'Cost and price details'!$A$1:$F$1038,Table!J$1,FALSE)</f>
        <v>Express Air</v>
      </c>
      <c r="K440" s="14">
        <f>VLOOKUP($A440,'Cost and price details'!$A$1:$F$1038,Table!K$1,FALSE)</f>
        <v>41869</v>
      </c>
      <c r="L440" s="14">
        <f>VLOOKUP($A440,'Cost and price details'!$A$1:$F$1038,Table!L$1,FALSE)</f>
        <v>3.19</v>
      </c>
      <c r="M440" s="14">
        <f>VLOOKUP($A440,'Cost and price details'!$A$1:$F$1038,Table!M$1,FALSE)</f>
        <v>5.2359999999999998</v>
      </c>
      <c r="N440" s="16">
        <f t="shared" si="30"/>
        <v>0.64137931034482754</v>
      </c>
      <c r="O440" s="16">
        <f>LOOKUP(M440,'Tax and discount slab'!$J$4:$K$14)</f>
        <v>0.05</v>
      </c>
      <c r="P440" s="9">
        <f t="shared" si="31"/>
        <v>5.4977999999999998</v>
      </c>
      <c r="Q440" s="9">
        <f>VLOOKUP(A440,'QTY &amp; shipping cost'!$A$1:$C$1038,2,FALSE)</f>
        <v>13</v>
      </c>
      <c r="R440" s="9">
        <f t="shared" si="32"/>
        <v>71.471400000000003</v>
      </c>
      <c r="S440" s="16">
        <f>LOOKUP(M440,'Tax and discount slab'!$M$4:$N$14)</f>
        <v>0.02</v>
      </c>
      <c r="T440" s="9">
        <f t="shared" si="33"/>
        <v>1.4294280000000001</v>
      </c>
      <c r="U440" s="9">
        <f>VLOOKUP(A440,'QTY &amp; shipping cost'!$A$1:$C$1038,3,FALSE)</f>
        <v>0.93</v>
      </c>
      <c r="V440" s="9">
        <f t="shared" si="34"/>
        <v>70.971972000000008</v>
      </c>
    </row>
    <row r="441" spans="1:22" x14ac:dyDescent="0.3">
      <c r="A441" s="9" t="s">
        <v>795</v>
      </c>
      <c r="B441" s="8">
        <f>VLOOKUP($A441,'Order date customer name'!$A$1:$C$1038,2,FALSE)</f>
        <v>41861</v>
      </c>
      <c r="C441" s="8" t="str">
        <f>VLOOKUP($A441,'Order date customer name'!$A$1:$C$1038,3,FALSE)</f>
        <v>BRADLEY HANSEN</v>
      </c>
      <c r="D441" s="9" t="str">
        <f>VLOOKUP($A441,'State and cust type'!$A$1:$C$1038,2,FALSE)</f>
        <v>New York</v>
      </c>
      <c r="E441" s="9" t="str">
        <f>VLOOKUP($A441,'State and cust type'!$A$1:$C$1038,3,FALSE)</f>
        <v>Home Office</v>
      </c>
      <c r="F441" s="9" t="str">
        <f>VLOOKUP($A441,'Account, order priority and cat'!$A$1:$D$1038,2,FALSE)</f>
        <v>GREG BLACK</v>
      </c>
      <c r="G441" s="9" t="str">
        <f>VLOOKUP($A441,'Account, order priority and cat'!$A$1:$D$1038,3,FALSE)</f>
        <v>Low</v>
      </c>
      <c r="H441" s="9" t="str">
        <f>VLOOKUP($A441,'Account, order priority and cat'!$A$1:$D$1038,4,FALSE)</f>
        <v>Technology</v>
      </c>
      <c r="I441" s="14" t="str">
        <f>VLOOKUP($A441,'Cost and price details'!$A$1:$F$1038,Table!I$1,FALSE)</f>
        <v>Small Box</v>
      </c>
      <c r="J441" s="14" t="str">
        <f>VLOOKUP($A441,'Cost and price details'!$A$1:$F$1038,Table!J$1,FALSE)</f>
        <v>Regular Air</v>
      </c>
      <c r="K441" s="14">
        <f>VLOOKUP($A441,'Cost and price details'!$A$1:$F$1038,Table!K$1,FALSE)</f>
        <v>41875</v>
      </c>
      <c r="L441" s="14">
        <f>VLOOKUP($A441,'Cost and price details'!$A$1:$F$1038,Table!L$1,FALSE)</f>
        <v>7.0289999999999999</v>
      </c>
      <c r="M441" s="14">
        <f>VLOOKUP($A441,'Cost and price details'!$A$1:$F$1038,Table!M$1,FALSE)</f>
        <v>21.978000000000002</v>
      </c>
      <c r="N441" s="16">
        <f t="shared" si="30"/>
        <v>2.126760563380282</v>
      </c>
      <c r="O441" s="16">
        <f>LOOKUP(M441,'Tax and discount slab'!$J$4:$K$14)</f>
        <v>0.15000000000000002</v>
      </c>
      <c r="P441" s="9">
        <f t="shared" si="31"/>
        <v>25.274699999999999</v>
      </c>
      <c r="Q441" s="9">
        <f>VLOOKUP(A441,'QTY &amp; shipping cost'!$A$1:$C$1038,2,FALSE)</f>
        <v>7</v>
      </c>
      <c r="R441" s="9">
        <f t="shared" si="32"/>
        <v>176.9229</v>
      </c>
      <c r="S441" s="16">
        <f>LOOKUP(M441,'Tax and discount slab'!$M$4:$N$14)</f>
        <v>0.12000000000000001</v>
      </c>
      <c r="T441" s="9">
        <f t="shared" si="33"/>
        <v>21.230748000000002</v>
      </c>
      <c r="U441" s="9">
        <f>VLOOKUP(A441,'QTY &amp; shipping cost'!$A$1:$C$1038,3,FALSE)</f>
        <v>4.05</v>
      </c>
      <c r="V441" s="9">
        <f t="shared" si="34"/>
        <v>159.742152</v>
      </c>
    </row>
    <row r="442" spans="1:22" x14ac:dyDescent="0.3">
      <c r="A442" s="9" t="s">
        <v>796</v>
      </c>
      <c r="B442" s="8">
        <f>VLOOKUP($A442,'Order date customer name'!$A$1:$C$1038,2,FALSE)</f>
        <v>41871</v>
      </c>
      <c r="C442" s="8" t="str">
        <f>VLOOKUP($A442,'Order date customer name'!$A$1:$C$1038,3,FALSE)</f>
        <v>CRAIG STEPHENS</v>
      </c>
      <c r="D442" s="9" t="str">
        <f>VLOOKUP($A442,'State and cust type'!$A$1:$C$1038,2,FALSE)</f>
        <v>New York</v>
      </c>
      <c r="E442" s="9" t="str">
        <f>VLOOKUP($A442,'State and cust type'!$A$1:$C$1038,3,FALSE)</f>
        <v>Home Office</v>
      </c>
      <c r="F442" s="9" t="str">
        <f>VLOOKUP($A442,'Account, order priority and cat'!$A$1:$D$1038,2,FALSE)</f>
        <v>TONY PERRY</v>
      </c>
      <c r="G442" s="9" t="str">
        <f>VLOOKUP($A442,'Account, order priority and cat'!$A$1:$D$1038,3,FALSE)</f>
        <v>Not Specified</v>
      </c>
      <c r="H442" s="9" t="str">
        <f>VLOOKUP($A442,'Account, order priority and cat'!$A$1:$D$1038,4,FALSE)</f>
        <v>Office Supplies</v>
      </c>
      <c r="I442" s="14" t="str">
        <f>VLOOKUP($A442,'Cost and price details'!$A$1:$F$1038,Table!I$1,FALSE)</f>
        <v>Small Box</v>
      </c>
      <c r="J442" s="14" t="str">
        <f>VLOOKUP($A442,'Cost and price details'!$A$1:$F$1038,Table!J$1,FALSE)</f>
        <v>Regular Air</v>
      </c>
      <c r="K442" s="14">
        <f>VLOOKUP($A442,'Cost and price details'!$A$1:$F$1038,Table!K$1,FALSE)</f>
        <v>41879</v>
      </c>
      <c r="L442" s="14">
        <f>VLOOKUP($A442,'Cost and price details'!$A$1:$F$1038,Table!L$1,FALSE)</f>
        <v>4.4330000000000007</v>
      </c>
      <c r="M442" s="14">
        <f>VLOOKUP($A442,'Cost and price details'!$A$1:$F$1038,Table!M$1,FALSE)</f>
        <v>10.318000000000001</v>
      </c>
      <c r="N442" s="16">
        <f t="shared" si="30"/>
        <v>1.3275434243176178</v>
      </c>
      <c r="O442" s="16">
        <f>LOOKUP(M442,'Tax and discount slab'!$J$4:$K$14)</f>
        <v>0.1</v>
      </c>
      <c r="P442" s="9">
        <f t="shared" si="31"/>
        <v>11.349800000000002</v>
      </c>
      <c r="Q442" s="9">
        <f>VLOOKUP(A442,'QTY &amp; shipping cost'!$A$1:$C$1038,2,FALSE)</f>
        <v>19</v>
      </c>
      <c r="R442" s="9">
        <f t="shared" si="32"/>
        <v>215.64620000000002</v>
      </c>
      <c r="S442" s="16">
        <f>LOOKUP(M442,'Tax and discount slab'!$M$4:$N$14)</f>
        <v>7.0000000000000007E-2</v>
      </c>
      <c r="T442" s="9">
        <f t="shared" si="33"/>
        <v>15.095234000000003</v>
      </c>
      <c r="U442" s="9">
        <f>VLOOKUP(A442,'QTY &amp; shipping cost'!$A$1:$C$1038,3,FALSE)</f>
        <v>7.33</v>
      </c>
      <c r="V442" s="9">
        <f t="shared" si="34"/>
        <v>207.88096600000003</v>
      </c>
    </row>
    <row r="443" spans="1:22" x14ac:dyDescent="0.3">
      <c r="A443" s="9" t="s">
        <v>798</v>
      </c>
      <c r="B443" s="8">
        <f>VLOOKUP($A443,'Order date customer name'!$A$1:$C$1038,2,FALSE)</f>
        <v>41874</v>
      </c>
      <c r="C443" s="8" t="str">
        <f>VLOOKUP($A443,'Order date customer name'!$A$1:$C$1038,3,FALSE)</f>
        <v>CLAUDE MATTHEWS</v>
      </c>
      <c r="D443" s="9" t="str">
        <f>VLOOKUP($A443,'State and cust type'!$A$1:$C$1038,2,FALSE)</f>
        <v>Illinois</v>
      </c>
      <c r="E443" s="9" t="str">
        <f>VLOOKUP($A443,'State and cust type'!$A$1:$C$1038,3,FALSE)</f>
        <v>Corporate</v>
      </c>
      <c r="F443" s="9" t="str">
        <f>VLOOKUP($A443,'Account, order priority and cat'!$A$1:$D$1038,2,FALSE)</f>
        <v>MANUEL BARNES</v>
      </c>
      <c r="G443" s="9" t="str">
        <f>VLOOKUP($A443,'Account, order priority and cat'!$A$1:$D$1038,3,FALSE)</f>
        <v>High</v>
      </c>
      <c r="H443" s="9" t="str">
        <f>VLOOKUP($A443,'Account, order priority and cat'!$A$1:$D$1038,4,FALSE)</f>
        <v>Furniture</v>
      </c>
      <c r="I443" s="14" t="str">
        <f>VLOOKUP($A443,'Cost and price details'!$A$1:$F$1038,Table!I$1,FALSE)</f>
        <v>Small Pack</v>
      </c>
      <c r="J443" s="14" t="str">
        <f>VLOOKUP($A443,'Cost and price details'!$A$1:$F$1038,Table!J$1,FALSE)</f>
        <v>Regular Air</v>
      </c>
      <c r="K443" s="14">
        <f>VLOOKUP($A443,'Cost and price details'!$A$1:$F$1038,Table!K$1,FALSE)</f>
        <v>41883</v>
      </c>
      <c r="L443" s="14">
        <f>VLOOKUP($A443,'Cost and price details'!$A$1:$F$1038,Table!L$1,FALSE)</f>
        <v>6.0500000000000007</v>
      </c>
      <c r="M443" s="14">
        <f>VLOOKUP($A443,'Cost and price details'!$A$1:$F$1038,Table!M$1,FALSE)</f>
        <v>13.442000000000002</v>
      </c>
      <c r="N443" s="16">
        <f t="shared" si="30"/>
        <v>1.2218181818181819</v>
      </c>
      <c r="O443" s="16">
        <f>LOOKUP(M443,'Tax and discount slab'!$J$4:$K$14)</f>
        <v>0.1</v>
      </c>
      <c r="P443" s="9">
        <f t="shared" si="31"/>
        <v>14.786200000000003</v>
      </c>
      <c r="Q443" s="9">
        <f>VLOOKUP(A443,'QTY &amp; shipping cost'!$A$1:$C$1038,2,FALSE)</f>
        <v>39</v>
      </c>
      <c r="R443" s="9">
        <f t="shared" si="32"/>
        <v>576.66180000000008</v>
      </c>
      <c r="S443" s="16">
        <f>LOOKUP(M443,'Tax and discount slab'!$M$4:$N$14)</f>
        <v>7.0000000000000007E-2</v>
      </c>
      <c r="T443" s="9">
        <f t="shared" si="33"/>
        <v>40.366326000000008</v>
      </c>
      <c r="U443" s="9">
        <f>VLOOKUP(A443,'QTY &amp; shipping cost'!$A$1:$C$1038,3,FALSE)</f>
        <v>2.9</v>
      </c>
      <c r="V443" s="9">
        <f t="shared" si="34"/>
        <v>539.1954740000001</v>
      </c>
    </row>
    <row r="444" spans="1:22" x14ac:dyDescent="0.3">
      <c r="A444" s="9" t="s">
        <v>799</v>
      </c>
      <c r="B444" s="8">
        <f>VLOOKUP($A444,'Order date customer name'!$A$1:$C$1038,2,FALSE)</f>
        <v>41874</v>
      </c>
      <c r="C444" s="8" t="str">
        <f>VLOOKUP($A444,'Order date customer name'!$A$1:$C$1038,3,FALSE)</f>
        <v>DAVID CUNNINGHAM</v>
      </c>
      <c r="D444" s="9" t="str">
        <f>VLOOKUP($A444,'State and cust type'!$A$1:$C$1038,2,FALSE)</f>
        <v>New York</v>
      </c>
      <c r="E444" s="9" t="str">
        <f>VLOOKUP($A444,'State and cust type'!$A$1:$C$1038,3,FALSE)</f>
        <v>Home Office</v>
      </c>
      <c r="F444" s="9" t="str">
        <f>VLOOKUP($A444,'Account, order priority and cat'!$A$1:$D$1038,2,FALSE)</f>
        <v>GREG BLACK</v>
      </c>
      <c r="G444" s="9" t="str">
        <f>VLOOKUP($A444,'Account, order priority and cat'!$A$1:$D$1038,3,FALSE)</f>
        <v>High</v>
      </c>
      <c r="H444" s="9" t="str">
        <f>VLOOKUP($A444,'Account, order priority and cat'!$A$1:$D$1038,4,FALSE)</f>
        <v>Office Supplies</v>
      </c>
      <c r="I444" s="14" t="str">
        <f>VLOOKUP($A444,'Cost and price details'!$A$1:$F$1038,Table!I$1,FALSE)</f>
        <v>Wrap Bag</v>
      </c>
      <c r="J444" s="14" t="str">
        <f>VLOOKUP($A444,'Cost and price details'!$A$1:$F$1038,Table!J$1,FALSE)</f>
        <v>Regular Air</v>
      </c>
      <c r="K444" s="14">
        <f>VLOOKUP($A444,'Cost and price details'!$A$1:$F$1038,Table!K$1,FALSE)</f>
        <v>41883</v>
      </c>
      <c r="L444" s="14">
        <f>VLOOKUP($A444,'Cost and price details'!$A$1:$F$1038,Table!L$1,FALSE)</f>
        <v>12.221</v>
      </c>
      <c r="M444" s="14">
        <f>VLOOKUP($A444,'Cost and price details'!$A$1:$F$1038,Table!M$1,FALSE)</f>
        <v>21.824000000000002</v>
      </c>
      <c r="N444" s="16">
        <f t="shared" si="30"/>
        <v>0.78577857785778593</v>
      </c>
      <c r="O444" s="16">
        <f>LOOKUP(M444,'Tax and discount slab'!$J$4:$K$14)</f>
        <v>0.15000000000000002</v>
      </c>
      <c r="P444" s="9">
        <f t="shared" si="31"/>
        <v>25.0976</v>
      </c>
      <c r="Q444" s="9">
        <f>VLOOKUP(A444,'QTY &amp; shipping cost'!$A$1:$C$1038,2,FALSE)</f>
        <v>30</v>
      </c>
      <c r="R444" s="9">
        <f t="shared" si="32"/>
        <v>752.928</v>
      </c>
      <c r="S444" s="16">
        <f>LOOKUP(M444,'Tax and discount slab'!$M$4:$N$14)</f>
        <v>0.12000000000000001</v>
      </c>
      <c r="T444" s="9">
        <f t="shared" si="33"/>
        <v>90.35136</v>
      </c>
      <c r="U444" s="9">
        <f>VLOOKUP(A444,'QTY &amp; shipping cost'!$A$1:$C$1038,3,FALSE)</f>
        <v>4.1499999999999995</v>
      </c>
      <c r="V444" s="9">
        <f t="shared" si="34"/>
        <v>666.72663999999997</v>
      </c>
    </row>
    <row r="445" spans="1:22" x14ac:dyDescent="0.3">
      <c r="A445" s="9" t="s">
        <v>801</v>
      </c>
      <c r="B445" s="8">
        <f>VLOOKUP($A445,'Order date customer name'!$A$1:$C$1038,2,FALSE)</f>
        <v>41875</v>
      </c>
      <c r="C445" s="8" t="str">
        <f>VLOOKUP($A445,'Order date customer name'!$A$1:$C$1038,3,FALSE)</f>
        <v>JESSIE MENDOZA</v>
      </c>
      <c r="D445" s="9" t="str">
        <f>VLOOKUP($A445,'State and cust type'!$A$1:$C$1038,2,FALSE)</f>
        <v>New York</v>
      </c>
      <c r="E445" s="9" t="str">
        <f>VLOOKUP($A445,'State and cust type'!$A$1:$C$1038,3,FALSE)</f>
        <v>Corporate</v>
      </c>
      <c r="F445" s="9" t="str">
        <f>VLOOKUP($A445,'Account, order priority and cat'!$A$1:$D$1038,2,FALSE)</f>
        <v>GREG BLACK</v>
      </c>
      <c r="G445" s="9" t="str">
        <f>VLOOKUP($A445,'Account, order priority and cat'!$A$1:$D$1038,3,FALSE)</f>
        <v>Medium</v>
      </c>
      <c r="H445" s="9" t="str">
        <f>VLOOKUP($A445,'Account, order priority and cat'!$A$1:$D$1038,4,FALSE)</f>
        <v>Technology</v>
      </c>
      <c r="I445" s="14" t="str">
        <f>VLOOKUP($A445,'Cost and price details'!$A$1:$F$1038,Table!I$1,FALSE)</f>
        <v>Small Box</v>
      </c>
      <c r="J445" s="14" t="str">
        <f>VLOOKUP($A445,'Cost and price details'!$A$1:$F$1038,Table!J$1,FALSE)</f>
        <v>Regular Air</v>
      </c>
      <c r="K445" s="14">
        <f>VLOOKUP($A445,'Cost and price details'!$A$1:$F$1038,Table!K$1,FALSE)</f>
        <v>41882</v>
      </c>
      <c r="L445" s="14">
        <f>VLOOKUP($A445,'Cost and price details'!$A$1:$F$1038,Table!L$1,FALSE)</f>
        <v>11.077000000000002</v>
      </c>
      <c r="M445" s="14">
        <f>VLOOKUP($A445,'Cost and price details'!$A$1:$F$1038,Table!M$1,FALSE)</f>
        <v>17.578000000000003</v>
      </c>
      <c r="N445" s="16">
        <f t="shared" si="30"/>
        <v>0.58689175769612711</v>
      </c>
      <c r="O445" s="16">
        <f>LOOKUP(M445,'Tax and discount slab'!$J$4:$K$14)</f>
        <v>0.1</v>
      </c>
      <c r="P445" s="9">
        <f t="shared" si="31"/>
        <v>19.335800000000006</v>
      </c>
      <c r="Q445" s="9">
        <f>VLOOKUP(A445,'QTY &amp; shipping cost'!$A$1:$C$1038,2,FALSE)</f>
        <v>48</v>
      </c>
      <c r="R445" s="9">
        <f t="shared" si="32"/>
        <v>928.11840000000029</v>
      </c>
      <c r="S445" s="16">
        <f>LOOKUP(M445,'Tax and discount slab'!$M$4:$N$14)</f>
        <v>7.0000000000000007E-2</v>
      </c>
      <c r="T445" s="9">
        <f t="shared" si="33"/>
        <v>64.96828800000003</v>
      </c>
      <c r="U445" s="9">
        <f>VLOOKUP(A445,'QTY &amp; shipping cost'!$A$1:$C$1038,3,FALSE)</f>
        <v>4.05</v>
      </c>
      <c r="V445" s="9">
        <f t="shared" si="34"/>
        <v>867.20011200000022</v>
      </c>
    </row>
    <row r="446" spans="1:22" x14ac:dyDescent="0.3">
      <c r="A446" s="9" t="s">
        <v>802</v>
      </c>
      <c r="B446" s="8">
        <f>VLOOKUP($A446,'Order date customer name'!$A$1:$C$1038,2,FALSE)</f>
        <v>41876</v>
      </c>
      <c r="C446" s="8" t="str">
        <f>VLOOKUP($A446,'Order date customer name'!$A$1:$C$1038,3,FALSE)</f>
        <v>RONNIE PETERS</v>
      </c>
      <c r="D446" s="9" t="str">
        <f>VLOOKUP($A446,'State and cust type'!$A$1:$C$1038,2,FALSE)</f>
        <v>Illinois</v>
      </c>
      <c r="E446" s="9" t="str">
        <f>VLOOKUP($A446,'State and cust type'!$A$1:$C$1038,3,FALSE)</f>
        <v>Home Office</v>
      </c>
      <c r="F446" s="9" t="str">
        <f>VLOOKUP($A446,'Account, order priority and cat'!$A$1:$D$1038,2,FALSE)</f>
        <v>MANUEL BARNES</v>
      </c>
      <c r="G446" s="9" t="str">
        <f>VLOOKUP($A446,'Account, order priority and cat'!$A$1:$D$1038,3,FALSE)</f>
        <v>Not Specified</v>
      </c>
      <c r="H446" s="9" t="str">
        <f>VLOOKUP($A446,'Account, order priority and cat'!$A$1:$D$1038,4,FALSE)</f>
        <v>Office Supplies</v>
      </c>
      <c r="I446" s="14" t="str">
        <f>VLOOKUP($A446,'Cost and price details'!$A$1:$F$1038,Table!I$1,FALSE)</f>
        <v>Wrap Bag</v>
      </c>
      <c r="J446" s="14" t="str">
        <f>VLOOKUP($A446,'Cost and price details'!$A$1:$F$1038,Table!J$1,FALSE)</f>
        <v>Express Air</v>
      </c>
      <c r="K446" s="14">
        <f>VLOOKUP($A446,'Cost and price details'!$A$1:$F$1038,Table!K$1,FALSE)</f>
        <v>41884</v>
      </c>
      <c r="L446" s="14">
        <f>VLOOKUP($A446,'Cost and price details'!$A$1:$F$1038,Table!L$1,FALSE)</f>
        <v>1.7600000000000002</v>
      </c>
      <c r="M446" s="14">
        <f>VLOOKUP($A446,'Cost and price details'!$A$1:$F$1038,Table!M$1,FALSE)</f>
        <v>2.8820000000000006</v>
      </c>
      <c r="N446" s="16">
        <f t="shared" si="30"/>
        <v>0.63750000000000007</v>
      </c>
      <c r="O446" s="16">
        <f>LOOKUP(M446,'Tax and discount slab'!$J$4:$K$14)</f>
        <v>0.05</v>
      </c>
      <c r="P446" s="9">
        <f t="shared" si="31"/>
        <v>3.0261000000000009</v>
      </c>
      <c r="Q446" s="9">
        <f>VLOOKUP(A446,'QTY &amp; shipping cost'!$A$1:$C$1038,2,FALSE)</f>
        <v>47</v>
      </c>
      <c r="R446" s="9">
        <f t="shared" si="32"/>
        <v>142.22670000000005</v>
      </c>
      <c r="S446" s="16">
        <f>LOOKUP(M446,'Tax and discount slab'!$M$4:$N$14)</f>
        <v>0.02</v>
      </c>
      <c r="T446" s="9">
        <f t="shared" si="33"/>
        <v>2.8445340000000012</v>
      </c>
      <c r="U446" s="9">
        <f>VLOOKUP(A446,'QTY &amp; shipping cost'!$A$1:$C$1038,3,FALSE)</f>
        <v>0.85000000000000009</v>
      </c>
      <c r="V446" s="9">
        <f t="shared" si="34"/>
        <v>140.23216600000003</v>
      </c>
    </row>
    <row r="447" spans="1:22" x14ac:dyDescent="0.3">
      <c r="A447" s="9" t="s">
        <v>804</v>
      </c>
      <c r="B447" s="8">
        <f>VLOOKUP($A447,'Order date customer name'!$A$1:$C$1038,2,FALSE)</f>
        <v>41877</v>
      </c>
      <c r="C447" s="8" t="str">
        <f>VLOOKUP($A447,'Order date customer name'!$A$1:$C$1038,3,FALSE)</f>
        <v>ROGER PALMER</v>
      </c>
      <c r="D447" s="9" t="str">
        <f>VLOOKUP($A447,'State and cust type'!$A$1:$C$1038,2,FALSE)</f>
        <v>New York</v>
      </c>
      <c r="E447" s="9" t="str">
        <f>VLOOKUP($A447,'State and cust type'!$A$1:$C$1038,3,FALSE)</f>
        <v>Consumer</v>
      </c>
      <c r="F447" s="9" t="str">
        <f>VLOOKUP($A447,'Account, order priority and cat'!$A$1:$D$1038,2,FALSE)</f>
        <v>WILLIE STEWART</v>
      </c>
      <c r="G447" s="9" t="str">
        <f>VLOOKUP($A447,'Account, order priority and cat'!$A$1:$D$1038,3,FALSE)</f>
        <v>Low</v>
      </c>
      <c r="H447" s="9" t="str">
        <f>VLOOKUP($A447,'Account, order priority and cat'!$A$1:$D$1038,4,FALSE)</f>
        <v>Technology</v>
      </c>
      <c r="I447" s="14" t="str">
        <f>VLOOKUP($A447,'Cost and price details'!$A$1:$F$1038,Table!I$1,FALSE)</f>
        <v>Small Box</v>
      </c>
      <c r="J447" s="14" t="str">
        <f>VLOOKUP($A447,'Cost and price details'!$A$1:$F$1038,Table!J$1,FALSE)</f>
        <v>Regular Air</v>
      </c>
      <c r="K447" s="14">
        <f>VLOOKUP($A447,'Cost and price details'!$A$1:$F$1038,Table!K$1,FALSE)</f>
        <v>41888</v>
      </c>
      <c r="L447" s="14">
        <f>VLOOKUP($A447,'Cost and price details'!$A$1:$F$1038,Table!L$1,FALSE)</f>
        <v>7.1610000000000005</v>
      </c>
      <c r="M447" s="14">
        <f>VLOOKUP($A447,'Cost and price details'!$A$1:$F$1038,Table!M$1,FALSE)</f>
        <v>34.078000000000003</v>
      </c>
      <c r="N447" s="16">
        <f t="shared" si="30"/>
        <v>3.7588325652841781</v>
      </c>
      <c r="O447" s="16">
        <f>LOOKUP(M447,'Tax and discount slab'!$J$4:$K$14)</f>
        <v>0.2</v>
      </c>
      <c r="P447" s="9">
        <f t="shared" si="31"/>
        <v>40.893599999999999</v>
      </c>
      <c r="Q447" s="9">
        <f>VLOOKUP(A447,'QTY &amp; shipping cost'!$A$1:$C$1038,2,FALSE)</f>
        <v>39</v>
      </c>
      <c r="R447" s="9">
        <f t="shared" si="32"/>
        <v>1594.8504</v>
      </c>
      <c r="S447" s="16">
        <f>LOOKUP(M447,'Tax and discount slab'!$M$4:$N$14)</f>
        <v>0.17</v>
      </c>
      <c r="T447" s="9">
        <f t="shared" si="33"/>
        <v>271.12456800000001</v>
      </c>
      <c r="U447" s="9">
        <f>VLOOKUP(A447,'QTY &amp; shipping cost'!$A$1:$C$1038,3,FALSE)</f>
        <v>6.55</v>
      </c>
      <c r="V447" s="9">
        <f t="shared" si="34"/>
        <v>1330.275832</v>
      </c>
    </row>
    <row r="448" spans="1:22" x14ac:dyDescent="0.3">
      <c r="A448" s="9" t="s">
        <v>805</v>
      </c>
      <c r="B448" s="8">
        <f>VLOOKUP($A448,'Order date customer name'!$A$1:$C$1038,2,FALSE)</f>
        <v>41882</v>
      </c>
      <c r="C448" s="8" t="str">
        <f>VLOOKUP($A448,'Order date customer name'!$A$1:$C$1038,3,FALSE)</f>
        <v>STEPHEN FORD</v>
      </c>
      <c r="D448" s="9" t="str">
        <f>VLOOKUP($A448,'State and cust type'!$A$1:$C$1038,2,FALSE)</f>
        <v>New York</v>
      </c>
      <c r="E448" s="9" t="str">
        <f>VLOOKUP($A448,'State and cust type'!$A$1:$C$1038,3,FALSE)</f>
        <v>Home Office</v>
      </c>
      <c r="F448" s="9" t="str">
        <f>VLOOKUP($A448,'Account, order priority and cat'!$A$1:$D$1038,2,FALSE)</f>
        <v>GREG BLACK</v>
      </c>
      <c r="G448" s="9" t="str">
        <f>VLOOKUP($A448,'Account, order priority and cat'!$A$1:$D$1038,3,FALSE)</f>
        <v>Low</v>
      </c>
      <c r="H448" s="9" t="str">
        <f>VLOOKUP($A448,'Account, order priority and cat'!$A$1:$D$1038,4,FALSE)</f>
        <v>Technology</v>
      </c>
      <c r="I448" s="14" t="str">
        <f>VLOOKUP($A448,'Cost and price details'!$A$1:$F$1038,Table!I$1,FALSE)</f>
        <v>Small Box</v>
      </c>
      <c r="J448" s="14" t="str">
        <f>VLOOKUP($A448,'Cost and price details'!$A$1:$F$1038,Table!J$1,FALSE)</f>
        <v>Regular Air</v>
      </c>
      <c r="K448" s="14">
        <f>VLOOKUP($A448,'Cost and price details'!$A$1:$F$1038,Table!K$1,FALSE)</f>
        <v>41891</v>
      </c>
      <c r="L448" s="14">
        <f>VLOOKUP($A448,'Cost and price details'!$A$1:$F$1038,Table!L$1,FALSE)</f>
        <v>11.077000000000002</v>
      </c>
      <c r="M448" s="14">
        <f>VLOOKUP($A448,'Cost and price details'!$A$1:$F$1038,Table!M$1,FALSE)</f>
        <v>17.578000000000003</v>
      </c>
      <c r="N448" s="16">
        <f t="shared" si="30"/>
        <v>0.58689175769612711</v>
      </c>
      <c r="O448" s="16">
        <f>LOOKUP(M448,'Tax and discount slab'!$J$4:$K$14)</f>
        <v>0.1</v>
      </c>
      <c r="P448" s="9">
        <f t="shared" si="31"/>
        <v>19.335800000000006</v>
      </c>
      <c r="Q448" s="9">
        <f>VLOOKUP(A448,'QTY &amp; shipping cost'!$A$1:$C$1038,2,FALSE)</f>
        <v>31</v>
      </c>
      <c r="R448" s="9">
        <f t="shared" si="32"/>
        <v>599.40980000000013</v>
      </c>
      <c r="S448" s="16">
        <f>LOOKUP(M448,'Tax and discount slab'!$M$4:$N$14)</f>
        <v>7.0000000000000007E-2</v>
      </c>
      <c r="T448" s="9">
        <f t="shared" si="33"/>
        <v>41.958686000000014</v>
      </c>
      <c r="U448" s="9">
        <f>VLOOKUP(A448,'QTY &amp; shipping cost'!$A$1:$C$1038,3,FALSE)</f>
        <v>4.05</v>
      </c>
      <c r="V448" s="9">
        <f t="shared" si="34"/>
        <v>561.50111400000003</v>
      </c>
    </row>
    <row r="449" spans="1:22" x14ac:dyDescent="0.3">
      <c r="A449" s="9" t="s">
        <v>806</v>
      </c>
      <c r="B449" s="8">
        <f>VLOOKUP($A449,'Order date customer name'!$A$1:$C$1038,2,FALSE)</f>
        <v>41883</v>
      </c>
      <c r="C449" s="8" t="str">
        <f>VLOOKUP($A449,'Order date customer name'!$A$1:$C$1038,3,FALSE)</f>
        <v>MARK SALAZAR</v>
      </c>
      <c r="D449" s="9" t="str">
        <f>VLOOKUP($A449,'State and cust type'!$A$1:$C$1038,2,FALSE)</f>
        <v>New York</v>
      </c>
      <c r="E449" s="9" t="str">
        <f>VLOOKUP($A449,'State and cust type'!$A$1:$C$1038,3,FALSE)</f>
        <v>Small Business</v>
      </c>
      <c r="F449" s="9" t="str">
        <f>VLOOKUP($A449,'Account, order priority and cat'!$A$1:$D$1038,2,FALSE)</f>
        <v>ROY COOK</v>
      </c>
      <c r="G449" s="9" t="str">
        <f>VLOOKUP($A449,'Account, order priority and cat'!$A$1:$D$1038,3,FALSE)</f>
        <v>Medium</v>
      </c>
      <c r="H449" s="9" t="str">
        <f>VLOOKUP($A449,'Account, order priority and cat'!$A$1:$D$1038,4,FALSE)</f>
        <v>Office Supplies</v>
      </c>
      <c r="I449" s="14" t="str">
        <f>VLOOKUP($A449,'Cost and price details'!$A$1:$F$1038,Table!I$1,FALSE)</f>
        <v>Wrap Bag</v>
      </c>
      <c r="J449" s="14" t="str">
        <f>VLOOKUP($A449,'Cost and price details'!$A$1:$F$1038,Table!J$1,FALSE)</f>
        <v>Regular Air</v>
      </c>
      <c r="K449" s="14">
        <f>VLOOKUP($A449,'Cost and price details'!$A$1:$F$1038,Table!K$1,FALSE)</f>
        <v>41892</v>
      </c>
      <c r="L449" s="14">
        <f>VLOOKUP($A449,'Cost and price details'!$A$1:$F$1038,Table!L$1,FALSE)</f>
        <v>2.1120000000000001</v>
      </c>
      <c r="M449" s="14">
        <f>VLOOKUP($A449,'Cost and price details'!$A$1:$F$1038,Table!M$1,FALSE)</f>
        <v>3.5859999999999999</v>
      </c>
      <c r="N449" s="16">
        <f t="shared" si="30"/>
        <v>0.69791666666666652</v>
      </c>
      <c r="O449" s="16">
        <f>LOOKUP(M449,'Tax and discount slab'!$J$4:$K$14)</f>
        <v>0.05</v>
      </c>
      <c r="P449" s="9">
        <f t="shared" si="31"/>
        <v>3.7652999999999999</v>
      </c>
      <c r="Q449" s="9">
        <f>VLOOKUP(A449,'QTY &amp; shipping cost'!$A$1:$C$1038,2,FALSE)</f>
        <v>33</v>
      </c>
      <c r="R449" s="9">
        <f t="shared" si="32"/>
        <v>124.25489999999999</v>
      </c>
      <c r="S449" s="16">
        <f>LOOKUP(M449,'Tax and discount slab'!$M$4:$N$14)</f>
        <v>0.02</v>
      </c>
      <c r="T449" s="9">
        <f t="shared" si="33"/>
        <v>2.4850979999999998</v>
      </c>
      <c r="U449" s="9">
        <f>VLOOKUP(A449,'QTY &amp; shipping cost'!$A$1:$C$1038,3,FALSE)</f>
        <v>1.9100000000000001</v>
      </c>
      <c r="V449" s="9">
        <f t="shared" si="34"/>
        <v>123.679802</v>
      </c>
    </row>
    <row r="450" spans="1:22" x14ac:dyDescent="0.3">
      <c r="A450" s="9" t="s">
        <v>808</v>
      </c>
      <c r="B450" s="8">
        <f>VLOOKUP($A450,'Order date customer name'!$A$1:$C$1038,2,FALSE)</f>
        <v>41883</v>
      </c>
      <c r="C450" s="8" t="str">
        <f>VLOOKUP($A450,'Order date customer name'!$A$1:$C$1038,3,FALSE)</f>
        <v>CHAD CUNNINGHAM</v>
      </c>
      <c r="D450" s="9" t="str">
        <f>VLOOKUP($A450,'State and cust type'!$A$1:$C$1038,2,FALSE)</f>
        <v>New York</v>
      </c>
      <c r="E450" s="9" t="str">
        <f>VLOOKUP($A450,'State and cust type'!$A$1:$C$1038,3,FALSE)</f>
        <v>Corporate</v>
      </c>
      <c r="F450" s="9" t="str">
        <f>VLOOKUP($A450,'Account, order priority and cat'!$A$1:$D$1038,2,FALSE)</f>
        <v>VINCENT JORDAN</v>
      </c>
      <c r="G450" s="9" t="str">
        <f>VLOOKUP($A450,'Account, order priority and cat'!$A$1:$D$1038,3,FALSE)</f>
        <v>Low</v>
      </c>
      <c r="H450" s="9" t="str">
        <f>VLOOKUP($A450,'Account, order priority and cat'!$A$1:$D$1038,4,FALSE)</f>
        <v>Office Supplies</v>
      </c>
      <c r="I450" s="14" t="str">
        <f>VLOOKUP($A450,'Cost and price details'!$A$1:$F$1038,Table!I$1,FALSE)</f>
        <v>Wrap Bag</v>
      </c>
      <c r="J450" s="14" t="str">
        <f>VLOOKUP($A450,'Cost and price details'!$A$1:$F$1038,Table!J$1,FALSE)</f>
        <v>Regular Air</v>
      </c>
      <c r="K450" s="14">
        <f>VLOOKUP($A450,'Cost and price details'!$A$1:$F$1038,Table!K$1,FALSE)</f>
        <v>41897</v>
      </c>
      <c r="L450" s="14">
        <f>VLOOKUP($A450,'Cost and price details'!$A$1:$F$1038,Table!L$1,FALSE)</f>
        <v>3.278</v>
      </c>
      <c r="M450" s="14">
        <f>VLOOKUP($A450,'Cost and price details'!$A$1:$F$1038,Table!M$1,FALSE)</f>
        <v>6.4240000000000004</v>
      </c>
      <c r="N450" s="16">
        <f t="shared" si="30"/>
        <v>0.95973154362416113</v>
      </c>
      <c r="O450" s="16">
        <f>LOOKUP(M450,'Tax and discount slab'!$J$4:$K$14)</f>
        <v>0.05</v>
      </c>
      <c r="P450" s="9">
        <f t="shared" si="31"/>
        <v>6.7452000000000005</v>
      </c>
      <c r="Q450" s="9">
        <f>VLOOKUP(A450,'QTY &amp; shipping cost'!$A$1:$C$1038,2,FALSE)</f>
        <v>24</v>
      </c>
      <c r="R450" s="9">
        <f t="shared" si="32"/>
        <v>161.88480000000001</v>
      </c>
      <c r="S450" s="16">
        <f>LOOKUP(M450,'Tax and discount slab'!$M$4:$N$14)</f>
        <v>0.02</v>
      </c>
      <c r="T450" s="9">
        <f t="shared" si="33"/>
        <v>3.2376960000000001</v>
      </c>
      <c r="U450" s="9">
        <f>VLOOKUP(A450,'QTY &amp; shipping cost'!$A$1:$C$1038,3,FALSE)</f>
        <v>0.88</v>
      </c>
      <c r="V450" s="9">
        <f t="shared" si="34"/>
        <v>159.52710400000001</v>
      </c>
    </row>
    <row r="451" spans="1:22" x14ac:dyDescent="0.3">
      <c r="A451" s="9" t="s">
        <v>810</v>
      </c>
      <c r="B451" s="8">
        <f>VLOOKUP($A451,'Order date customer name'!$A$1:$C$1038,2,FALSE)</f>
        <v>41884</v>
      </c>
      <c r="C451" s="8" t="str">
        <f>VLOOKUP($A451,'Order date customer name'!$A$1:$C$1038,3,FALSE)</f>
        <v>THOMAS CUNNINGHAM</v>
      </c>
      <c r="D451" s="9" t="str">
        <f>VLOOKUP($A451,'State and cust type'!$A$1:$C$1038,2,FALSE)</f>
        <v>New York</v>
      </c>
      <c r="E451" s="9" t="str">
        <f>VLOOKUP($A451,'State and cust type'!$A$1:$C$1038,3,FALSE)</f>
        <v>Corporate</v>
      </c>
      <c r="F451" s="9" t="str">
        <f>VLOOKUP($A451,'Account, order priority and cat'!$A$1:$D$1038,2,FALSE)</f>
        <v>VINCENT JORDAN</v>
      </c>
      <c r="G451" s="9" t="str">
        <f>VLOOKUP($A451,'Account, order priority and cat'!$A$1:$D$1038,3,FALSE)</f>
        <v>Not Specified</v>
      </c>
      <c r="H451" s="9" t="str">
        <f>VLOOKUP($A451,'Account, order priority and cat'!$A$1:$D$1038,4,FALSE)</f>
        <v>Office Supplies</v>
      </c>
      <c r="I451" s="14" t="str">
        <f>VLOOKUP($A451,'Cost and price details'!$A$1:$F$1038,Table!I$1,FALSE)</f>
        <v>Small Pack</v>
      </c>
      <c r="J451" s="14" t="str">
        <f>VLOOKUP($A451,'Cost and price details'!$A$1:$F$1038,Table!J$1,FALSE)</f>
        <v>Regular Air</v>
      </c>
      <c r="K451" s="14">
        <f>VLOOKUP($A451,'Cost and price details'!$A$1:$F$1038,Table!K$1,FALSE)</f>
        <v>41892</v>
      </c>
      <c r="L451" s="14">
        <f>VLOOKUP($A451,'Cost and price details'!$A$1:$F$1038,Table!L$1,FALSE)</f>
        <v>2.75</v>
      </c>
      <c r="M451" s="14">
        <f>VLOOKUP($A451,'Cost and price details'!$A$1:$F$1038,Table!M$1,FALSE)</f>
        <v>6.2480000000000002</v>
      </c>
      <c r="N451" s="16">
        <f t="shared" si="30"/>
        <v>1.272</v>
      </c>
      <c r="O451" s="16">
        <f>LOOKUP(M451,'Tax and discount slab'!$J$4:$K$14)</f>
        <v>0.05</v>
      </c>
      <c r="P451" s="9">
        <f t="shared" si="31"/>
        <v>6.5604000000000005</v>
      </c>
      <c r="Q451" s="9">
        <f>VLOOKUP(A451,'QTY &amp; shipping cost'!$A$1:$C$1038,2,FALSE)</f>
        <v>25</v>
      </c>
      <c r="R451" s="9">
        <f t="shared" si="32"/>
        <v>164.01000000000002</v>
      </c>
      <c r="S451" s="16">
        <f>LOOKUP(M451,'Tax and discount slab'!$M$4:$N$14)</f>
        <v>0.02</v>
      </c>
      <c r="T451" s="9">
        <f t="shared" si="33"/>
        <v>3.2802000000000007</v>
      </c>
      <c r="U451" s="9">
        <f>VLOOKUP(A451,'QTY &amp; shipping cost'!$A$1:$C$1038,3,FALSE)</f>
        <v>3.65</v>
      </c>
      <c r="V451" s="9">
        <f t="shared" si="34"/>
        <v>164.37980000000002</v>
      </c>
    </row>
    <row r="452" spans="1:22" x14ac:dyDescent="0.3">
      <c r="A452" s="9" t="s">
        <v>811</v>
      </c>
      <c r="B452" s="8">
        <f>VLOOKUP($A452,'Order date customer name'!$A$1:$C$1038,2,FALSE)</f>
        <v>41890</v>
      </c>
      <c r="C452" s="8" t="str">
        <f>VLOOKUP($A452,'Order date customer name'!$A$1:$C$1038,3,FALSE)</f>
        <v>RANDALL ALVARADO</v>
      </c>
      <c r="D452" s="9" t="str">
        <f>VLOOKUP($A452,'State and cust type'!$A$1:$C$1038,2,FALSE)</f>
        <v>New York</v>
      </c>
      <c r="E452" s="9" t="str">
        <f>VLOOKUP($A452,'State and cust type'!$A$1:$C$1038,3,FALSE)</f>
        <v>Corporate</v>
      </c>
      <c r="F452" s="9" t="str">
        <f>VLOOKUP($A452,'Account, order priority and cat'!$A$1:$D$1038,2,FALSE)</f>
        <v>VINCENT JORDAN</v>
      </c>
      <c r="G452" s="9" t="str">
        <f>VLOOKUP($A452,'Account, order priority and cat'!$A$1:$D$1038,3,FALSE)</f>
        <v>Not Specified</v>
      </c>
      <c r="H452" s="9" t="str">
        <f>VLOOKUP($A452,'Account, order priority and cat'!$A$1:$D$1038,4,FALSE)</f>
        <v>Furniture</v>
      </c>
      <c r="I452" s="14" t="str">
        <f>VLOOKUP($A452,'Cost and price details'!$A$1:$F$1038,Table!I$1,FALSE)</f>
        <v>Small Pack</v>
      </c>
      <c r="J452" s="14" t="str">
        <f>VLOOKUP($A452,'Cost and price details'!$A$1:$F$1038,Table!J$1,FALSE)</f>
        <v>Regular Air</v>
      </c>
      <c r="K452" s="14">
        <f>VLOOKUP($A452,'Cost and price details'!$A$1:$F$1038,Table!K$1,FALSE)</f>
        <v>41899</v>
      </c>
      <c r="L452" s="14">
        <f>VLOOKUP($A452,'Cost and price details'!$A$1:$F$1038,Table!L$1,FALSE)</f>
        <v>12.518000000000002</v>
      </c>
      <c r="M452" s="14">
        <f>VLOOKUP($A452,'Cost and price details'!$A$1:$F$1038,Table!M$1,FALSE)</f>
        <v>20.515000000000001</v>
      </c>
      <c r="N452" s="16">
        <f t="shared" si="30"/>
        <v>0.63884007029876955</v>
      </c>
      <c r="O452" s="16">
        <f>LOOKUP(M452,'Tax and discount slab'!$J$4:$K$14)</f>
        <v>0.15000000000000002</v>
      </c>
      <c r="P452" s="9">
        <f t="shared" si="31"/>
        <v>23.59225</v>
      </c>
      <c r="Q452" s="9">
        <f>VLOOKUP(A452,'QTY &amp; shipping cost'!$A$1:$C$1038,2,FALSE)</f>
        <v>9</v>
      </c>
      <c r="R452" s="9">
        <f t="shared" si="32"/>
        <v>212.33025000000001</v>
      </c>
      <c r="S452" s="16">
        <f>LOOKUP(M452,'Tax and discount slab'!$M$4:$N$14)</f>
        <v>0.12000000000000001</v>
      </c>
      <c r="T452" s="9">
        <f t="shared" si="33"/>
        <v>25.479630000000004</v>
      </c>
      <c r="U452" s="9">
        <f>VLOOKUP(A452,'QTY &amp; shipping cost'!$A$1:$C$1038,3,FALSE)</f>
        <v>3.82</v>
      </c>
      <c r="V452" s="9">
        <f t="shared" si="34"/>
        <v>190.67061999999999</v>
      </c>
    </row>
    <row r="453" spans="1:22" x14ac:dyDescent="0.3">
      <c r="A453" s="9" t="s">
        <v>812</v>
      </c>
      <c r="B453" s="8">
        <f>VLOOKUP($A453,'Order date customer name'!$A$1:$C$1038,2,FALSE)</f>
        <v>41891</v>
      </c>
      <c r="C453" s="8" t="str">
        <f>VLOOKUP($A453,'Order date customer name'!$A$1:$C$1038,3,FALSE)</f>
        <v>THOMAS MORALES</v>
      </c>
      <c r="D453" s="9" t="str">
        <f>VLOOKUP($A453,'State and cust type'!$A$1:$C$1038,2,FALSE)</f>
        <v>Illinois</v>
      </c>
      <c r="E453" s="9" t="str">
        <f>VLOOKUP($A453,'State and cust type'!$A$1:$C$1038,3,FALSE)</f>
        <v>Home Office</v>
      </c>
      <c r="F453" s="9" t="str">
        <f>VLOOKUP($A453,'Account, order priority and cat'!$A$1:$D$1038,2,FALSE)</f>
        <v>COREY MILLS</v>
      </c>
      <c r="G453" s="9" t="str">
        <f>VLOOKUP($A453,'Account, order priority and cat'!$A$1:$D$1038,3,FALSE)</f>
        <v>Critical</v>
      </c>
      <c r="H453" s="9" t="str">
        <f>VLOOKUP($A453,'Account, order priority and cat'!$A$1:$D$1038,4,FALSE)</f>
        <v>Office Supplies</v>
      </c>
      <c r="I453" s="14" t="str">
        <f>VLOOKUP($A453,'Cost and price details'!$A$1:$F$1038,Table!I$1,FALSE)</f>
        <v>Wrap Bag</v>
      </c>
      <c r="J453" s="14" t="str">
        <f>VLOOKUP($A453,'Cost and price details'!$A$1:$F$1038,Table!J$1,FALSE)</f>
        <v>Regular Air</v>
      </c>
      <c r="K453" s="14">
        <f>VLOOKUP($A453,'Cost and price details'!$A$1:$F$1038,Table!K$1,FALSE)</f>
        <v>41900</v>
      </c>
      <c r="L453" s="14">
        <f>VLOOKUP($A453,'Cost and price details'!$A$1:$F$1038,Table!L$1,FALSE)</f>
        <v>1.0230000000000001</v>
      </c>
      <c r="M453" s="14">
        <f>VLOOKUP($A453,'Cost and price details'!$A$1:$F$1038,Table!M$1,FALSE)</f>
        <v>1.6280000000000001</v>
      </c>
      <c r="N453" s="16">
        <f t="shared" ref="N453:N516" si="35">(M453-L453)/L453</f>
        <v>0.59139784946236551</v>
      </c>
      <c r="O453" s="16">
        <f>LOOKUP(M453,'Tax and discount slab'!$J$4:$K$14)</f>
        <v>0.05</v>
      </c>
      <c r="P453" s="9">
        <f t="shared" ref="P453:P516" si="36">(1+O453)*M453</f>
        <v>1.7094000000000003</v>
      </c>
      <c r="Q453" s="9">
        <f>VLOOKUP(A453,'QTY &amp; shipping cost'!$A$1:$C$1038,2,FALSE)</f>
        <v>17</v>
      </c>
      <c r="R453" s="9">
        <f t="shared" ref="R453:R516" si="37">P453*Q453</f>
        <v>29.059800000000003</v>
      </c>
      <c r="S453" s="16">
        <f>LOOKUP(M453,'Tax and discount slab'!$M$4:$N$14)</f>
        <v>0.02</v>
      </c>
      <c r="T453" s="9">
        <f t="shared" ref="T453:T516" si="38">R453*S453</f>
        <v>0.58119600000000005</v>
      </c>
      <c r="U453" s="9">
        <f>VLOOKUP(A453,'QTY &amp; shipping cost'!$A$1:$C$1038,3,FALSE)</f>
        <v>0.75</v>
      </c>
      <c r="V453" s="9">
        <f t="shared" ref="V453:V516" si="39">(R453-T453)+U453</f>
        <v>29.228604000000004</v>
      </c>
    </row>
    <row r="454" spans="1:22" x14ac:dyDescent="0.3">
      <c r="A454" s="9" t="s">
        <v>813</v>
      </c>
      <c r="B454" s="8">
        <f>VLOOKUP($A454,'Order date customer name'!$A$1:$C$1038,2,FALSE)</f>
        <v>41892</v>
      </c>
      <c r="C454" s="8" t="str">
        <f>VLOOKUP($A454,'Order date customer name'!$A$1:$C$1038,3,FALSE)</f>
        <v>JOEL MOORE</v>
      </c>
      <c r="D454" s="9" t="str">
        <f>VLOOKUP($A454,'State and cust type'!$A$1:$C$1038,2,FALSE)</f>
        <v>New York</v>
      </c>
      <c r="E454" s="9" t="str">
        <f>VLOOKUP($A454,'State and cust type'!$A$1:$C$1038,3,FALSE)</f>
        <v>Corporate</v>
      </c>
      <c r="F454" s="9" t="str">
        <f>VLOOKUP($A454,'Account, order priority and cat'!$A$1:$D$1038,2,FALSE)</f>
        <v>TONY PERRY</v>
      </c>
      <c r="G454" s="9" t="str">
        <f>VLOOKUP($A454,'Account, order priority and cat'!$A$1:$D$1038,3,FALSE)</f>
        <v>Critical</v>
      </c>
      <c r="H454" s="9" t="str">
        <f>VLOOKUP($A454,'Account, order priority and cat'!$A$1:$D$1038,4,FALSE)</f>
        <v>Office Supplies</v>
      </c>
      <c r="I454" s="14" t="str">
        <f>VLOOKUP($A454,'Cost and price details'!$A$1:$F$1038,Table!I$1,FALSE)</f>
        <v>Wrap Bag</v>
      </c>
      <c r="J454" s="14" t="str">
        <f>VLOOKUP($A454,'Cost and price details'!$A$1:$F$1038,Table!J$1,FALSE)</f>
        <v>Regular Air</v>
      </c>
      <c r="K454" s="14">
        <f>VLOOKUP($A454,'Cost and price details'!$A$1:$F$1038,Table!K$1,FALSE)</f>
        <v>41900</v>
      </c>
      <c r="L454" s="14">
        <f>VLOOKUP($A454,'Cost and price details'!$A$1:$F$1038,Table!L$1,FALSE)</f>
        <v>1.1990000000000003</v>
      </c>
      <c r="M454" s="14">
        <f>VLOOKUP($A454,'Cost and price details'!$A$1:$F$1038,Table!M$1,FALSE)</f>
        <v>2.0020000000000002</v>
      </c>
      <c r="N454" s="16">
        <f t="shared" si="35"/>
        <v>0.66972477064220159</v>
      </c>
      <c r="O454" s="16">
        <f>LOOKUP(M454,'Tax and discount slab'!$J$4:$K$14)</f>
        <v>0.05</v>
      </c>
      <c r="P454" s="9">
        <f t="shared" si="36"/>
        <v>2.1021000000000005</v>
      </c>
      <c r="Q454" s="9">
        <f>VLOOKUP(A454,'QTY &amp; shipping cost'!$A$1:$C$1038,2,FALSE)</f>
        <v>38</v>
      </c>
      <c r="R454" s="9">
        <f t="shared" si="37"/>
        <v>79.879800000000017</v>
      </c>
      <c r="S454" s="16">
        <f>LOOKUP(M454,'Tax and discount slab'!$M$4:$N$14)</f>
        <v>0.02</v>
      </c>
      <c r="T454" s="9">
        <f t="shared" si="38"/>
        <v>1.5975960000000005</v>
      </c>
      <c r="U454" s="9">
        <f>VLOOKUP(A454,'QTY &amp; shipping cost'!$A$1:$C$1038,3,FALSE)</f>
        <v>1.05</v>
      </c>
      <c r="V454" s="9">
        <f t="shared" si="39"/>
        <v>79.332204000000019</v>
      </c>
    </row>
    <row r="455" spans="1:22" x14ac:dyDescent="0.3">
      <c r="A455" s="9" t="s">
        <v>815</v>
      </c>
      <c r="B455" s="8">
        <f>VLOOKUP($A455,'Order date customer name'!$A$1:$C$1038,2,FALSE)</f>
        <v>41892</v>
      </c>
      <c r="C455" s="8" t="str">
        <f>VLOOKUP($A455,'Order date customer name'!$A$1:$C$1038,3,FALSE)</f>
        <v>GABRIEL WAGNER</v>
      </c>
      <c r="D455" s="9" t="str">
        <f>VLOOKUP($A455,'State and cust type'!$A$1:$C$1038,2,FALSE)</f>
        <v>New York</v>
      </c>
      <c r="E455" s="9" t="str">
        <f>VLOOKUP($A455,'State and cust type'!$A$1:$C$1038,3,FALSE)</f>
        <v>Consumer</v>
      </c>
      <c r="F455" s="9" t="str">
        <f>VLOOKUP($A455,'Account, order priority and cat'!$A$1:$D$1038,2,FALSE)</f>
        <v>BOBBY CHAVEZ</v>
      </c>
      <c r="G455" s="9" t="str">
        <f>VLOOKUP($A455,'Account, order priority and cat'!$A$1:$D$1038,3,FALSE)</f>
        <v>Low</v>
      </c>
      <c r="H455" s="9" t="str">
        <f>VLOOKUP($A455,'Account, order priority and cat'!$A$1:$D$1038,4,FALSE)</f>
        <v>Office Supplies</v>
      </c>
      <c r="I455" s="14" t="str">
        <f>VLOOKUP($A455,'Cost and price details'!$A$1:$F$1038,Table!I$1,FALSE)</f>
        <v>Small Box</v>
      </c>
      <c r="J455" s="14" t="str">
        <f>VLOOKUP($A455,'Cost and price details'!$A$1:$F$1038,Table!J$1,FALSE)</f>
        <v>Regular Air</v>
      </c>
      <c r="K455" s="14">
        <f>VLOOKUP($A455,'Cost and price details'!$A$1:$F$1038,Table!K$1,FALSE)</f>
        <v>41906</v>
      </c>
      <c r="L455" s="14">
        <f>VLOOKUP($A455,'Cost and price details'!$A$1:$F$1038,Table!L$1,FALSE)</f>
        <v>16.445</v>
      </c>
      <c r="M455" s="14">
        <f>VLOOKUP($A455,'Cost and price details'!$A$1:$F$1038,Table!M$1,FALSE)</f>
        <v>38.236000000000004</v>
      </c>
      <c r="N455" s="16">
        <f t="shared" si="35"/>
        <v>1.3250836120401339</v>
      </c>
      <c r="O455" s="16">
        <f>LOOKUP(M455,'Tax and discount slab'!$J$4:$K$14)</f>
        <v>0.2</v>
      </c>
      <c r="P455" s="9">
        <f t="shared" si="36"/>
        <v>45.883200000000002</v>
      </c>
      <c r="Q455" s="9">
        <f>VLOOKUP(A455,'QTY &amp; shipping cost'!$A$1:$C$1038,2,FALSE)</f>
        <v>36</v>
      </c>
      <c r="R455" s="9">
        <f t="shared" si="37"/>
        <v>1651.7952</v>
      </c>
      <c r="S455" s="16">
        <f>LOOKUP(M455,'Tax and discount slab'!$M$4:$N$14)</f>
        <v>0.17</v>
      </c>
      <c r="T455" s="9">
        <f t="shared" si="38"/>
        <v>280.805184</v>
      </c>
      <c r="U455" s="9">
        <f>VLOOKUP(A455,'QTY &amp; shipping cost'!$A$1:$C$1038,3,FALSE)</f>
        <v>8.2700000000000014</v>
      </c>
      <c r="V455" s="9">
        <f t="shared" si="39"/>
        <v>1379.260016</v>
      </c>
    </row>
    <row r="456" spans="1:22" x14ac:dyDescent="0.3">
      <c r="A456" s="9" t="s">
        <v>817</v>
      </c>
      <c r="B456" s="8">
        <f>VLOOKUP($A456,'Order date customer name'!$A$1:$C$1038,2,FALSE)</f>
        <v>41893</v>
      </c>
      <c r="C456" s="8" t="str">
        <f>VLOOKUP($A456,'Order date customer name'!$A$1:$C$1038,3,FALSE)</f>
        <v>TERRY CUNNINGHAM</v>
      </c>
      <c r="D456" s="9" t="str">
        <f>VLOOKUP($A456,'State and cust type'!$A$1:$C$1038,2,FALSE)</f>
        <v>New York</v>
      </c>
      <c r="E456" s="9" t="str">
        <f>VLOOKUP($A456,'State and cust type'!$A$1:$C$1038,3,FALSE)</f>
        <v>Small Business</v>
      </c>
      <c r="F456" s="9" t="str">
        <f>VLOOKUP($A456,'Account, order priority and cat'!$A$1:$D$1038,2,FALSE)</f>
        <v>GREG BLACK</v>
      </c>
      <c r="G456" s="9" t="str">
        <f>VLOOKUP($A456,'Account, order priority and cat'!$A$1:$D$1038,3,FALSE)</f>
        <v>Low</v>
      </c>
      <c r="H456" s="9" t="str">
        <f>VLOOKUP($A456,'Account, order priority and cat'!$A$1:$D$1038,4,FALSE)</f>
        <v>Office Supplies</v>
      </c>
      <c r="I456" s="14" t="str">
        <f>VLOOKUP($A456,'Cost and price details'!$A$1:$F$1038,Table!I$1,FALSE)</f>
        <v>Small Box</v>
      </c>
      <c r="J456" s="14" t="str">
        <f>VLOOKUP($A456,'Cost and price details'!$A$1:$F$1038,Table!J$1,FALSE)</f>
        <v>Regular Air</v>
      </c>
      <c r="K456" s="14">
        <f>VLOOKUP($A456,'Cost and price details'!$A$1:$F$1038,Table!K$1,FALSE)</f>
        <v>41904</v>
      </c>
      <c r="L456" s="14">
        <f>VLOOKUP($A456,'Cost and price details'!$A$1:$F$1038,Table!L$1,FALSE)</f>
        <v>4.9830000000000005</v>
      </c>
      <c r="M456" s="14">
        <f>VLOOKUP($A456,'Cost and price details'!$A$1:$F$1038,Table!M$1,FALSE)</f>
        <v>8.0300000000000011</v>
      </c>
      <c r="N456" s="16">
        <f t="shared" si="35"/>
        <v>0.61147902869757176</v>
      </c>
      <c r="O456" s="16">
        <f>LOOKUP(M456,'Tax and discount slab'!$J$4:$K$14)</f>
        <v>0.05</v>
      </c>
      <c r="P456" s="9">
        <f t="shared" si="36"/>
        <v>8.4315000000000015</v>
      </c>
      <c r="Q456" s="9">
        <f>VLOOKUP(A456,'QTY &amp; shipping cost'!$A$1:$C$1038,2,FALSE)</f>
        <v>28</v>
      </c>
      <c r="R456" s="9">
        <f t="shared" si="37"/>
        <v>236.08200000000005</v>
      </c>
      <c r="S456" s="16">
        <f>LOOKUP(M456,'Tax and discount slab'!$M$4:$N$14)</f>
        <v>0.02</v>
      </c>
      <c r="T456" s="9">
        <f t="shared" si="38"/>
        <v>4.7216400000000007</v>
      </c>
      <c r="U456" s="9">
        <f>VLOOKUP(A456,'QTY &amp; shipping cost'!$A$1:$C$1038,3,FALSE)</f>
        <v>7.77</v>
      </c>
      <c r="V456" s="9">
        <f t="shared" si="39"/>
        <v>239.13036000000005</v>
      </c>
    </row>
    <row r="457" spans="1:22" x14ac:dyDescent="0.3">
      <c r="A457" s="9" t="s">
        <v>818</v>
      </c>
      <c r="B457" s="8">
        <f>VLOOKUP($A457,'Order date customer name'!$A$1:$C$1038,2,FALSE)</f>
        <v>41897</v>
      </c>
      <c r="C457" s="8" t="str">
        <f>VLOOKUP($A457,'Order date customer name'!$A$1:$C$1038,3,FALSE)</f>
        <v>CHAD SCHMIDT</v>
      </c>
      <c r="D457" s="9" t="str">
        <f>VLOOKUP($A457,'State and cust type'!$A$1:$C$1038,2,FALSE)</f>
        <v>New York</v>
      </c>
      <c r="E457" s="9" t="str">
        <f>VLOOKUP($A457,'State and cust type'!$A$1:$C$1038,3,FALSE)</f>
        <v>Corporate</v>
      </c>
      <c r="F457" s="9" t="str">
        <f>VLOOKUP($A457,'Account, order priority and cat'!$A$1:$D$1038,2,FALSE)</f>
        <v>BRYAN JENKINS</v>
      </c>
      <c r="G457" s="9" t="str">
        <f>VLOOKUP($A457,'Account, order priority and cat'!$A$1:$D$1038,3,FALSE)</f>
        <v>Critical</v>
      </c>
      <c r="H457" s="9" t="str">
        <f>VLOOKUP($A457,'Account, order priority and cat'!$A$1:$D$1038,4,FALSE)</f>
        <v>Office Supplies</v>
      </c>
      <c r="I457" s="14" t="str">
        <f>VLOOKUP($A457,'Cost and price details'!$A$1:$F$1038,Table!I$1,FALSE)</f>
        <v>Small Box</v>
      </c>
      <c r="J457" s="14" t="str">
        <f>VLOOKUP($A457,'Cost and price details'!$A$1:$F$1038,Table!J$1,FALSE)</f>
        <v>Regular Air</v>
      </c>
      <c r="K457" s="14">
        <f>VLOOKUP($A457,'Cost and price details'!$A$1:$F$1038,Table!K$1,FALSE)</f>
        <v>41905</v>
      </c>
      <c r="L457" s="14">
        <f>VLOOKUP($A457,'Cost and price details'!$A$1:$F$1038,Table!L$1,FALSE)</f>
        <v>2.4859999999999998</v>
      </c>
      <c r="M457" s="14">
        <f>VLOOKUP($A457,'Cost and price details'!$A$1:$F$1038,Table!M$1,FALSE)</f>
        <v>3.9380000000000006</v>
      </c>
      <c r="N457" s="16">
        <f t="shared" si="35"/>
        <v>0.58407079646017734</v>
      </c>
      <c r="O457" s="16">
        <f>LOOKUP(M457,'Tax and discount slab'!$J$4:$K$14)</f>
        <v>0.05</v>
      </c>
      <c r="P457" s="9">
        <f t="shared" si="36"/>
        <v>4.1349000000000009</v>
      </c>
      <c r="Q457" s="9">
        <f>VLOOKUP(A457,'QTY &amp; shipping cost'!$A$1:$C$1038,2,FALSE)</f>
        <v>21</v>
      </c>
      <c r="R457" s="9">
        <f t="shared" si="37"/>
        <v>86.832900000000024</v>
      </c>
      <c r="S457" s="16">
        <f>LOOKUP(M457,'Tax and discount slab'!$M$4:$N$14)</f>
        <v>0.02</v>
      </c>
      <c r="T457" s="9">
        <f t="shared" si="38"/>
        <v>1.7366580000000005</v>
      </c>
      <c r="U457" s="9">
        <f>VLOOKUP(A457,'QTY &amp; shipping cost'!$A$1:$C$1038,3,FALSE)</f>
        <v>5.52</v>
      </c>
      <c r="V457" s="9">
        <f t="shared" si="39"/>
        <v>90.616242000000014</v>
      </c>
    </row>
    <row r="458" spans="1:22" x14ac:dyDescent="0.3">
      <c r="A458" s="9" t="s">
        <v>820</v>
      </c>
      <c r="B458" s="8">
        <f>VLOOKUP($A458,'Order date customer name'!$A$1:$C$1038,2,FALSE)</f>
        <v>41903</v>
      </c>
      <c r="C458" s="8" t="str">
        <f>VLOOKUP($A458,'Order date customer name'!$A$1:$C$1038,3,FALSE)</f>
        <v>JON SOTO</v>
      </c>
      <c r="D458" s="9" t="str">
        <f>VLOOKUP($A458,'State and cust type'!$A$1:$C$1038,2,FALSE)</f>
        <v>Illinois</v>
      </c>
      <c r="E458" s="9" t="str">
        <f>VLOOKUP($A458,'State and cust type'!$A$1:$C$1038,3,FALSE)</f>
        <v>Corporate</v>
      </c>
      <c r="F458" s="9" t="str">
        <f>VLOOKUP($A458,'Account, order priority and cat'!$A$1:$D$1038,2,FALSE)</f>
        <v>MANUEL BARNES</v>
      </c>
      <c r="G458" s="9" t="str">
        <f>VLOOKUP($A458,'Account, order priority and cat'!$A$1:$D$1038,3,FALSE)</f>
        <v>High</v>
      </c>
      <c r="H458" s="9" t="str">
        <f>VLOOKUP($A458,'Account, order priority and cat'!$A$1:$D$1038,4,FALSE)</f>
        <v>Office Supplies</v>
      </c>
      <c r="I458" s="14" t="str">
        <f>VLOOKUP($A458,'Cost and price details'!$A$1:$F$1038,Table!I$1,FALSE)</f>
        <v>Wrap Bag</v>
      </c>
      <c r="J458" s="14" t="str">
        <f>VLOOKUP($A458,'Cost and price details'!$A$1:$F$1038,Table!J$1,FALSE)</f>
        <v>Express Air</v>
      </c>
      <c r="K458" s="14">
        <f>VLOOKUP($A458,'Cost and price details'!$A$1:$F$1038,Table!K$1,FALSE)</f>
        <v>41912</v>
      </c>
      <c r="L458" s="14">
        <f>VLOOKUP($A458,'Cost and price details'!$A$1:$F$1038,Table!L$1,FALSE)</f>
        <v>4.8070000000000004</v>
      </c>
      <c r="M458" s="14">
        <f>VLOOKUP($A458,'Cost and price details'!$A$1:$F$1038,Table!M$1,FALSE)</f>
        <v>10.021000000000001</v>
      </c>
      <c r="N458" s="16">
        <f t="shared" si="35"/>
        <v>1.0846681922196797</v>
      </c>
      <c r="O458" s="16">
        <f>LOOKUP(M458,'Tax and discount slab'!$J$4:$K$14)</f>
        <v>0.1</v>
      </c>
      <c r="P458" s="9">
        <f t="shared" si="36"/>
        <v>11.023100000000001</v>
      </c>
      <c r="Q458" s="9">
        <f>VLOOKUP(A458,'QTY &amp; shipping cost'!$A$1:$C$1038,2,FALSE)</f>
        <v>50</v>
      </c>
      <c r="R458" s="9">
        <f t="shared" si="37"/>
        <v>551.15500000000009</v>
      </c>
      <c r="S458" s="16">
        <f>LOOKUP(M458,'Tax and discount slab'!$M$4:$N$14)</f>
        <v>7.0000000000000007E-2</v>
      </c>
      <c r="T458" s="9">
        <f t="shared" si="38"/>
        <v>38.580850000000012</v>
      </c>
      <c r="U458" s="9">
        <f>VLOOKUP(A458,'QTY &amp; shipping cost'!$A$1:$C$1038,3,FALSE)</f>
        <v>2.2999999999999998</v>
      </c>
      <c r="V458" s="9">
        <f t="shared" si="39"/>
        <v>514.87414999999999</v>
      </c>
    </row>
    <row r="459" spans="1:22" x14ac:dyDescent="0.3">
      <c r="A459" s="9" t="s">
        <v>822</v>
      </c>
      <c r="B459" s="8">
        <f>VLOOKUP($A459,'Order date customer name'!$A$1:$C$1038,2,FALSE)</f>
        <v>41907</v>
      </c>
      <c r="C459" s="8" t="str">
        <f>VLOOKUP($A459,'Order date customer name'!$A$1:$C$1038,3,FALSE)</f>
        <v>DERRICK RYAN</v>
      </c>
      <c r="D459" s="9" t="str">
        <f>VLOOKUP($A459,'State and cust type'!$A$1:$C$1038,2,FALSE)</f>
        <v>New York</v>
      </c>
      <c r="E459" s="9" t="str">
        <f>VLOOKUP($A459,'State and cust type'!$A$1:$C$1038,3,FALSE)</f>
        <v>Corporate</v>
      </c>
      <c r="F459" s="9" t="str">
        <f>VLOOKUP($A459,'Account, order priority and cat'!$A$1:$D$1038,2,FALSE)</f>
        <v>GREG BLACK</v>
      </c>
      <c r="G459" s="9" t="str">
        <f>VLOOKUP($A459,'Account, order priority and cat'!$A$1:$D$1038,3,FALSE)</f>
        <v>Low</v>
      </c>
      <c r="H459" s="9" t="str">
        <f>VLOOKUP($A459,'Account, order priority and cat'!$A$1:$D$1038,4,FALSE)</f>
        <v>Office Supplies</v>
      </c>
      <c r="I459" s="14" t="str">
        <f>VLOOKUP($A459,'Cost and price details'!$A$1:$F$1038,Table!I$1,FALSE)</f>
        <v>Small Pack</v>
      </c>
      <c r="J459" s="14" t="str">
        <f>VLOOKUP($A459,'Cost and price details'!$A$1:$F$1038,Table!J$1,FALSE)</f>
        <v>Regular Air</v>
      </c>
      <c r="K459" s="14">
        <f>VLOOKUP($A459,'Cost and price details'!$A$1:$F$1038,Table!K$1,FALSE)</f>
        <v>41919</v>
      </c>
      <c r="L459" s="14">
        <f>VLOOKUP($A459,'Cost and price details'!$A$1:$F$1038,Table!L$1,FALSE)</f>
        <v>1.034</v>
      </c>
      <c r="M459" s="14">
        <f>VLOOKUP($A459,'Cost and price details'!$A$1:$F$1038,Table!M$1,FALSE)</f>
        <v>2.2880000000000003</v>
      </c>
      <c r="N459" s="16">
        <f t="shared" si="35"/>
        <v>1.2127659574468086</v>
      </c>
      <c r="O459" s="16">
        <f>LOOKUP(M459,'Tax and discount slab'!$J$4:$K$14)</f>
        <v>0.05</v>
      </c>
      <c r="P459" s="9">
        <f t="shared" si="36"/>
        <v>2.4024000000000005</v>
      </c>
      <c r="Q459" s="9">
        <f>VLOOKUP(A459,'QTY &amp; shipping cost'!$A$1:$C$1038,2,FALSE)</f>
        <v>38</v>
      </c>
      <c r="R459" s="9">
        <f t="shared" si="37"/>
        <v>91.291200000000018</v>
      </c>
      <c r="S459" s="16">
        <f>LOOKUP(M459,'Tax and discount slab'!$M$4:$N$14)</f>
        <v>0.02</v>
      </c>
      <c r="T459" s="9">
        <f t="shared" si="38"/>
        <v>1.8258240000000003</v>
      </c>
      <c r="U459" s="9">
        <f>VLOOKUP(A459,'QTY &amp; shipping cost'!$A$1:$C$1038,3,FALSE)</f>
        <v>2.61</v>
      </c>
      <c r="V459" s="9">
        <f t="shared" si="39"/>
        <v>92.07537600000002</v>
      </c>
    </row>
    <row r="460" spans="1:22" x14ac:dyDescent="0.3">
      <c r="A460" s="9" t="s">
        <v>824</v>
      </c>
      <c r="B460" s="8">
        <f>VLOOKUP($A460,'Order date customer name'!$A$1:$C$1038,2,FALSE)</f>
        <v>41908</v>
      </c>
      <c r="C460" s="8" t="str">
        <f>VLOOKUP($A460,'Order date customer name'!$A$1:$C$1038,3,FALSE)</f>
        <v>RAMON HARRIS</v>
      </c>
      <c r="D460" s="9" t="str">
        <f>VLOOKUP($A460,'State and cust type'!$A$1:$C$1038,2,FALSE)</f>
        <v>New York</v>
      </c>
      <c r="E460" s="9" t="str">
        <f>VLOOKUP($A460,'State and cust type'!$A$1:$C$1038,3,FALSE)</f>
        <v>Corporate</v>
      </c>
      <c r="F460" s="9" t="str">
        <f>VLOOKUP($A460,'Account, order priority and cat'!$A$1:$D$1038,2,FALSE)</f>
        <v>MARC ARNOLD</v>
      </c>
      <c r="G460" s="9" t="str">
        <f>VLOOKUP($A460,'Account, order priority and cat'!$A$1:$D$1038,3,FALSE)</f>
        <v>High</v>
      </c>
      <c r="H460" s="9" t="str">
        <f>VLOOKUP($A460,'Account, order priority and cat'!$A$1:$D$1038,4,FALSE)</f>
        <v>Office Supplies</v>
      </c>
      <c r="I460" s="14" t="str">
        <f>VLOOKUP($A460,'Cost and price details'!$A$1:$F$1038,Table!I$1,FALSE)</f>
        <v>Wrap Bag</v>
      </c>
      <c r="J460" s="14" t="str">
        <f>VLOOKUP($A460,'Cost and price details'!$A$1:$F$1038,Table!J$1,FALSE)</f>
        <v>Regular Air</v>
      </c>
      <c r="K460" s="14">
        <f>VLOOKUP($A460,'Cost and price details'!$A$1:$F$1038,Table!K$1,FALSE)</f>
        <v>41916</v>
      </c>
      <c r="L460" s="14">
        <f>VLOOKUP($A460,'Cost and price details'!$A$1:$F$1038,Table!L$1,FALSE)</f>
        <v>1.6830000000000003</v>
      </c>
      <c r="M460" s="14">
        <f>VLOOKUP($A460,'Cost and price details'!$A$1:$F$1038,Table!M$1,FALSE)</f>
        <v>2.7170000000000005</v>
      </c>
      <c r="N460" s="16">
        <f t="shared" si="35"/>
        <v>0.6143790849673203</v>
      </c>
      <c r="O460" s="16">
        <f>LOOKUP(M460,'Tax and discount slab'!$J$4:$K$14)</f>
        <v>0.05</v>
      </c>
      <c r="P460" s="9">
        <f t="shared" si="36"/>
        <v>2.8528500000000006</v>
      </c>
      <c r="Q460" s="9">
        <f>VLOOKUP(A460,'QTY &amp; shipping cost'!$A$1:$C$1038,2,FALSE)</f>
        <v>51</v>
      </c>
      <c r="R460" s="9">
        <f t="shared" si="37"/>
        <v>145.49535000000003</v>
      </c>
      <c r="S460" s="16">
        <f>LOOKUP(M460,'Tax and discount slab'!$M$4:$N$14)</f>
        <v>0.02</v>
      </c>
      <c r="T460" s="9">
        <f t="shared" si="38"/>
        <v>2.9099070000000005</v>
      </c>
      <c r="U460" s="9">
        <f>VLOOKUP(A460,'QTY &amp; shipping cost'!$A$1:$C$1038,3,FALSE)</f>
        <v>1.07</v>
      </c>
      <c r="V460" s="9">
        <f t="shared" si="39"/>
        <v>143.65544300000002</v>
      </c>
    </row>
    <row r="461" spans="1:22" x14ac:dyDescent="0.3">
      <c r="A461" s="9" t="s">
        <v>826</v>
      </c>
      <c r="B461" s="8">
        <f>VLOOKUP($A461,'Order date customer name'!$A$1:$C$1038,2,FALSE)</f>
        <v>41908</v>
      </c>
      <c r="C461" s="8" t="str">
        <f>VLOOKUP($A461,'Order date customer name'!$A$1:$C$1038,3,FALSE)</f>
        <v>NATHAN STONE</v>
      </c>
      <c r="D461" s="9" t="str">
        <f>VLOOKUP($A461,'State and cust type'!$A$1:$C$1038,2,FALSE)</f>
        <v>New York</v>
      </c>
      <c r="E461" s="9" t="str">
        <f>VLOOKUP($A461,'State and cust type'!$A$1:$C$1038,3,FALSE)</f>
        <v>Home Office</v>
      </c>
      <c r="F461" s="9" t="str">
        <f>VLOOKUP($A461,'Account, order priority and cat'!$A$1:$D$1038,2,FALSE)</f>
        <v>GREG BLACK</v>
      </c>
      <c r="G461" s="9" t="str">
        <f>VLOOKUP($A461,'Account, order priority and cat'!$A$1:$D$1038,3,FALSE)</f>
        <v>High</v>
      </c>
      <c r="H461" s="9" t="str">
        <f>VLOOKUP($A461,'Account, order priority and cat'!$A$1:$D$1038,4,FALSE)</f>
        <v>Office Supplies</v>
      </c>
      <c r="I461" s="14" t="str">
        <f>VLOOKUP($A461,'Cost and price details'!$A$1:$F$1038,Table!I$1,FALSE)</f>
        <v>Wrap Bag</v>
      </c>
      <c r="J461" s="14" t="str">
        <f>VLOOKUP($A461,'Cost and price details'!$A$1:$F$1038,Table!J$1,FALSE)</f>
        <v>Regular Air</v>
      </c>
      <c r="K461" s="14">
        <f>VLOOKUP($A461,'Cost and price details'!$A$1:$F$1038,Table!K$1,FALSE)</f>
        <v>41916</v>
      </c>
      <c r="L461" s="14">
        <f>VLOOKUP($A461,'Cost and price details'!$A$1:$F$1038,Table!L$1,FALSE)</f>
        <v>3.8170000000000006</v>
      </c>
      <c r="M461" s="14">
        <f>VLOOKUP($A461,'Cost and price details'!$A$1:$F$1038,Table!M$1,FALSE)</f>
        <v>7.3479999999999999</v>
      </c>
      <c r="N461" s="16">
        <f t="shared" si="35"/>
        <v>0.92507204610950977</v>
      </c>
      <c r="O461" s="16">
        <f>LOOKUP(M461,'Tax and discount slab'!$J$4:$K$14)</f>
        <v>0.05</v>
      </c>
      <c r="P461" s="9">
        <f t="shared" si="36"/>
        <v>7.7153999999999998</v>
      </c>
      <c r="Q461" s="9">
        <f>VLOOKUP(A461,'QTY &amp; shipping cost'!$A$1:$C$1038,2,FALSE)</f>
        <v>18</v>
      </c>
      <c r="R461" s="9">
        <f t="shared" si="37"/>
        <v>138.87719999999999</v>
      </c>
      <c r="S461" s="16">
        <f>LOOKUP(M461,'Tax and discount slab'!$M$4:$N$14)</f>
        <v>0.02</v>
      </c>
      <c r="T461" s="9">
        <f t="shared" si="38"/>
        <v>2.7775439999999998</v>
      </c>
      <c r="U461" s="9">
        <f>VLOOKUP(A461,'QTY &amp; shipping cost'!$A$1:$C$1038,3,FALSE)</f>
        <v>1.55</v>
      </c>
      <c r="V461" s="9">
        <f t="shared" si="39"/>
        <v>137.64965599999999</v>
      </c>
    </row>
    <row r="462" spans="1:22" x14ac:dyDescent="0.3">
      <c r="A462" s="9" t="s">
        <v>828</v>
      </c>
      <c r="B462" s="8">
        <f>VLOOKUP($A462,'Order date customer name'!$A$1:$C$1038,2,FALSE)</f>
        <v>41909</v>
      </c>
      <c r="C462" s="8" t="str">
        <f>VLOOKUP($A462,'Order date customer name'!$A$1:$C$1038,3,FALSE)</f>
        <v>RYAN WALKER</v>
      </c>
      <c r="D462" s="9" t="str">
        <f>VLOOKUP($A462,'State and cust type'!$A$1:$C$1038,2,FALSE)</f>
        <v>New York</v>
      </c>
      <c r="E462" s="9" t="str">
        <f>VLOOKUP($A462,'State and cust type'!$A$1:$C$1038,3,FALSE)</f>
        <v>Small Business</v>
      </c>
      <c r="F462" s="9" t="str">
        <f>VLOOKUP($A462,'Account, order priority and cat'!$A$1:$D$1038,2,FALSE)</f>
        <v>GREG BLACK</v>
      </c>
      <c r="G462" s="9" t="str">
        <f>VLOOKUP($A462,'Account, order priority and cat'!$A$1:$D$1038,3,FALSE)</f>
        <v>Low</v>
      </c>
      <c r="H462" s="9" t="str">
        <f>VLOOKUP($A462,'Account, order priority and cat'!$A$1:$D$1038,4,FALSE)</f>
        <v>Office Supplies</v>
      </c>
      <c r="I462" s="14" t="str">
        <f>VLOOKUP($A462,'Cost and price details'!$A$1:$F$1038,Table!I$1,FALSE)</f>
        <v>Wrap Bag</v>
      </c>
      <c r="J462" s="14" t="str">
        <f>VLOOKUP($A462,'Cost and price details'!$A$1:$F$1038,Table!J$1,FALSE)</f>
        <v>Regular Air</v>
      </c>
      <c r="K462" s="14">
        <f>VLOOKUP($A462,'Cost and price details'!$A$1:$F$1038,Table!K$1,FALSE)</f>
        <v>41916</v>
      </c>
      <c r="L462" s="14">
        <f>VLOOKUP($A462,'Cost and price details'!$A$1:$F$1038,Table!L$1,FALSE)</f>
        <v>0.78100000000000003</v>
      </c>
      <c r="M462" s="14">
        <f>VLOOKUP($A462,'Cost and price details'!$A$1:$F$1038,Table!M$1,FALSE)</f>
        <v>1.254</v>
      </c>
      <c r="N462" s="16">
        <f t="shared" si="35"/>
        <v>0.60563380281690138</v>
      </c>
      <c r="O462" s="16">
        <f>LOOKUP(M462,'Tax and discount slab'!$J$4:$K$14)</f>
        <v>0.05</v>
      </c>
      <c r="P462" s="9">
        <f t="shared" si="36"/>
        <v>1.3167</v>
      </c>
      <c r="Q462" s="9">
        <f>VLOOKUP(A462,'QTY &amp; shipping cost'!$A$1:$C$1038,2,FALSE)</f>
        <v>10</v>
      </c>
      <c r="R462" s="9">
        <f t="shared" si="37"/>
        <v>13.167</v>
      </c>
      <c r="S462" s="16">
        <f>LOOKUP(M462,'Tax and discount slab'!$M$4:$N$14)</f>
        <v>0.02</v>
      </c>
      <c r="T462" s="9">
        <f t="shared" si="38"/>
        <v>0.26334000000000002</v>
      </c>
      <c r="U462" s="9">
        <f>VLOOKUP(A462,'QTY &amp; shipping cost'!$A$1:$C$1038,3,FALSE)</f>
        <v>0.75</v>
      </c>
      <c r="V462" s="9">
        <f t="shared" si="39"/>
        <v>13.65366</v>
      </c>
    </row>
    <row r="463" spans="1:22" x14ac:dyDescent="0.3">
      <c r="A463" s="9" t="s">
        <v>829</v>
      </c>
      <c r="B463" s="8">
        <f>VLOOKUP($A463,'Order date customer name'!$A$1:$C$1038,2,FALSE)</f>
        <v>41911</v>
      </c>
      <c r="C463" s="8" t="str">
        <f>VLOOKUP($A463,'Order date customer name'!$A$1:$C$1038,3,FALSE)</f>
        <v>CHARLIE GOMEZ</v>
      </c>
      <c r="D463" s="9" t="str">
        <f>VLOOKUP($A463,'State and cust type'!$A$1:$C$1038,2,FALSE)</f>
        <v>Illinois</v>
      </c>
      <c r="E463" s="9" t="str">
        <f>VLOOKUP($A463,'State and cust type'!$A$1:$C$1038,3,FALSE)</f>
        <v>Home Office</v>
      </c>
      <c r="F463" s="9" t="str">
        <f>VLOOKUP($A463,'Account, order priority and cat'!$A$1:$D$1038,2,FALSE)</f>
        <v>COREY MILLS</v>
      </c>
      <c r="G463" s="9" t="str">
        <f>VLOOKUP($A463,'Account, order priority and cat'!$A$1:$D$1038,3,FALSE)</f>
        <v>High</v>
      </c>
      <c r="H463" s="9" t="str">
        <f>VLOOKUP($A463,'Account, order priority and cat'!$A$1:$D$1038,4,FALSE)</f>
        <v>Technology</v>
      </c>
      <c r="I463" s="14" t="str">
        <f>VLOOKUP($A463,'Cost and price details'!$A$1:$F$1038,Table!I$1,FALSE)</f>
        <v>Small Box</v>
      </c>
      <c r="J463" s="14" t="str">
        <f>VLOOKUP($A463,'Cost and price details'!$A$1:$F$1038,Table!J$1,FALSE)</f>
        <v>Regular Air</v>
      </c>
      <c r="K463" s="14">
        <f>VLOOKUP($A463,'Cost and price details'!$A$1:$F$1038,Table!K$1,FALSE)</f>
        <v>41920</v>
      </c>
      <c r="L463" s="14">
        <f>VLOOKUP($A463,'Cost and price details'!$A$1:$F$1038,Table!L$1,FALSE)</f>
        <v>43.604000000000006</v>
      </c>
      <c r="M463" s="14">
        <f>VLOOKUP($A463,'Cost and price details'!$A$1:$F$1038,Table!M$1,FALSE)</f>
        <v>167.72800000000001</v>
      </c>
      <c r="N463" s="16">
        <f t="shared" si="35"/>
        <v>2.8466195761856703</v>
      </c>
      <c r="O463" s="16">
        <f>LOOKUP(M463,'Tax and discount slab'!$J$4:$K$14)</f>
        <v>0.32000000000000006</v>
      </c>
      <c r="P463" s="9">
        <f t="shared" si="36"/>
        <v>221.40096000000003</v>
      </c>
      <c r="Q463" s="9">
        <f>VLOOKUP(A463,'QTY &amp; shipping cost'!$A$1:$C$1038,2,FALSE)</f>
        <v>50</v>
      </c>
      <c r="R463" s="9">
        <f t="shared" si="37"/>
        <v>11070.048000000001</v>
      </c>
      <c r="S463" s="16">
        <f>LOOKUP(M463,'Tax and discount slab'!$M$4:$N$14)</f>
        <v>0.47</v>
      </c>
      <c r="T463" s="9">
        <f t="shared" si="38"/>
        <v>5202.92256</v>
      </c>
      <c r="U463" s="9">
        <f>VLOOKUP(A463,'QTY &amp; shipping cost'!$A$1:$C$1038,3,FALSE)</f>
        <v>6.55</v>
      </c>
      <c r="V463" s="9">
        <f t="shared" si="39"/>
        <v>5873.6754400000009</v>
      </c>
    </row>
    <row r="464" spans="1:22" x14ac:dyDescent="0.3">
      <c r="A464" s="9" t="s">
        <v>830</v>
      </c>
      <c r="B464" s="8">
        <f>VLOOKUP($A464,'Order date customer name'!$A$1:$C$1038,2,FALSE)</f>
        <v>41911</v>
      </c>
      <c r="C464" s="8" t="str">
        <f>VLOOKUP($A464,'Order date customer name'!$A$1:$C$1038,3,FALSE)</f>
        <v>ROBERT HOWARD</v>
      </c>
      <c r="D464" s="9" t="str">
        <f>VLOOKUP($A464,'State and cust type'!$A$1:$C$1038,2,FALSE)</f>
        <v>New York</v>
      </c>
      <c r="E464" s="9" t="str">
        <f>VLOOKUP($A464,'State and cust type'!$A$1:$C$1038,3,FALSE)</f>
        <v>Corporate</v>
      </c>
      <c r="F464" s="9" t="str">
        <f>VLOOKUP($A464,'Account, order priority and cat'!$A$1:$D$1038,2,FALSE)</f>
        <v>TONY PERRY</v>
      </c>
      <c r="G464" s="9" t="str">
        <f>VLOOKUP($A464,'Account, order priority and cat'!$A$1:$D$1038,3,FALSE)</f>
        <v>Not Specified</v>
      </c>
      <c r="H464" s="9" t="str">
        <f>VLOOKUP($A464,'Account, order priority and cat'!$A$1:$D$1038,4,FALSE)</f>
        <v>Office Supplies</v>
      </c>
      <c r="I464" s="14" t="str">
        <f>VLOOKUP($A464,'Cost and price details'!$A$1:$F$1038,Table!I$1,FALSE)</f>
        <v>Wrap Bag</v>
      </c>
      <c r="J464" s="14" t="str">
        <f>VLOOKUP($A464,'Cost and price details'!$A$1:$F$1038,Table!J$1,FALSE)</f>
        <v>Express Air</v>
      </c>
      <c r="K464" s="14">
        <f>VLOOKUP($A464,'Cost and price details'!$A$1:$F$1038,Table!K$1,FALSE)</f>
        <v>41919</v>
      </c>
      <c r="L464" s="14">
        <f>VLOOKUP($A464,'Cost and price details'!$A$1:$F$1038,Table!L$1,FALSE)</f>
        <v>12.221</v>
      </c>
      <c r="M464" s="14">
        <f>VLOOKUP($A464,'Cost and price details'!$A$1:$F$1038,Table!M$1,FALSE)</f>
        <v>21.824000000000002</v>
      </c>
      <c r="N464" s="16">
        <f t="shared" si="35"/>
        <v>0.78577857785778593</v>
      </c>
      <c r="O464" s="16">
        <f>LOOKUP(M464,'Tax and discount slab'!$J$4:$K$14)</f>
        <v>0.15000000000000002</v>
      </c>
      <c r="P464" s="9">
        <f t="shared" si="36"/>
        <v>25.0976</v>
      </c>
      <c r="Q464" s="9">
        <f>VLOOKUP(A464,'QTY &amp; shipping cost'!$A$1:$C$1038,2,FALSE)</f>
        <v>17</v>
      </c>
      <c r="R464" s="9">
        <f t="shared" si="37"/>
        <v>426.6592</v>
      </c>
      <c r="S464" s="16">
        <f>LOOKUP(M464,'Tax and discount slab'!$M$4:$N$14)</f>
        <v>0.12000000000000001</v>
      </c>
      <c r="T464" s="9">
        <f t="shared" si="38"/>
        <v>51.199104000000005</v>
      </c>
      <c r="U464" s="9">
        <f>VLOOKUP(A464,'QTY &amp; shipping cost'!$A$1:$C$1038,3,FALSE)</f>
        <v>4.1499999999999995</v>
      </c>
      <c r="V464" s="9">
        <f t="shared" si="39"/>
        <v>379.610096</v>
      </c>
    </row>
    <row r="465" spans="1:22" x14ac:dyDescent="0.3">
      <c r="A465" s="9" t="s">
        <v>832</v>
      </c>
      <c r="B465" s="8">
        <f>VLOOKUP($A465,'Order date customer name'!$A$1:$C$1038,2,FALSE)</f>
        <v>41912</v>
      </c>
      <c r="C465" s="8" t="str">
        <f>VLOOKUP($A465,'Order date customer name'!$A$1:$C$1038,3,FALSE)</f>
        <v>GREGORY WALLACE</v>
      </c>
      <c r="D465" s="9" t="str">
        <f>VLOOKUP($A465,'State and cust type'!$A$1:$C$1038,2,FALSE)</f>
        <v>New York</v>
      </c>
      <c r="E465" s="9" t="str">
        <f>VLOOKUP($A465,'State and cust type'!$A$1:$C$1038,3,FALSE)</f>
        <v>Home Office</v>
      </c>
      <c r="F465" s="9" t="str">
        <f>VLOOKUP($A465,'Account, order priority and cat'!$A$1:$D$1038,2,FALSE)</f>
        <v>MARC ARNOLD</v>
      </c>
      <c r="G465" s="9" t="str">
        <f>VLOOKUP($A465,'Account, order priority and cat'!$A$1:$D$1038,3,FALSE)</f>
        <v>High</v>
      </c>
      <c r="H465" s="9" t="str">
        <f>VLOOKUP($A465,'Account, order priority and cat'!$A$1:$D$1038,4,FALSE)</f>
        <v>Office Supplies</v>
      </c>
      <c r="I465" s="14" t="str">
        <f>VLOOKUP($A465,'Cost and price details'!$A$1:$F$1038,Table!I$1,FALSE)</f>
        <v>Small Box</v>
      </c>
      <c r="J465" s="14" t="str">
        <f>VLOOKUP($A465,'Cost and price details'!$A$1:$F$1038,Table!J$1,FALSE)</f>
        <v>Regular Air</v>
      </c>
      <c r="K465" s="14">
        <f>VLOOKUP($A465,'Cost and price details'!$A$1:$F$1038,Table!K$1,FALSE)</f>
        <v>41921</v>
      </c>
      <c r="L465" s="14">
        <f>VLOOKUP($A465,'Cost and price details'!$A$1:$F$1038,Table!L$1,FALSE)</f>
        <v>2.5190000000000001</v>
      </c>
      <c r="M465" s="14">
        <f>VLOOKUP($A465,'Cost and price details'!$A$1:$F$1038,Table!M$1,FALSE)</f>
        <v>4.0590000000000002</v>
      </c>
      <c r="N465" s="16">
        <f t="shared" si="35"/>
        <v>0.611353711790393</v>
      </c>
      <c r="O465" s="16">
        <f>LOOKUP(M465,'Tax and discount slab'!$J$4:$K$14)</f>
        <v>0.05</v>
      </c>
      <c r="P465" s="9">
        <f t="shared" si="36"/>
        <v>4.2619500000000006</v>
      </c>
      <c r="Q465" s="9">
        <f>VLOOKUP(A465,'QTY &amp; shipping cost'!$A$1:$C$1038,2,FALSE)</f>
        <v>32</v>
      </c>
      <c r="R465" s="9">
        <f t="shared" si="37"/>
        <v>136.38240000000002</v>
      </c>
      <c r="S465" s="16">
        <f>LOOKUP(M465,'Tax and discount slab'!$M$4:$N$14)</f>
        <v>0.02</v>
      </c>
      <c r="T465" s="9">
        <f t="shared" si="38"/>
        <v>2.7276480000000003</v>
      </c>
      <c r="U465" s="9">
        <f>VLOOKUP(A465,'QTY &amp; shipping cost'!$A$1:$C$1038,3,FALSE)</f>
        <v>0.55000000000000004</v>
      </c>
      <c r="V465" s="9">
        <f t="shared" si="39"/>
        <v>134.20475200000004</v>
      </c>
    </row>
    <row r="466" spans="1:22" x14ac:dyDescent="0.3">
      <c r="A466" s="9" t="s">
        <v>834</v>
      </c>
      <c r="B466" s="8">
        <f>VLOOKUP($A466,'Order date customer name'!$A$1:$C$1038,2,FALSE)</f>
        <v>41912</v>
      </c>
      <c r="C466" s="8" t="str">
        <f>VLOOKUP($A466,'Order date customer name'!$A$1:$C$1038,3,FALSE)</f>
        <v>STEVE HENDERSON</v>
      </c>
      <c r="D466" s="9" t="str">
        <f>VLOOKUP($A466,'State and cust type'!$A$1:$C$1038,2,FALSE)</f>
        <v>New York</v>
      </c>
      <c r="E466" s="9" t="str">
        <f>VLOOKUP($A466,'State and cust type'!$A$1:$C$1038,3,FALSE)</f>
        <v>Corporate</v>
      </c>
      <c r="F466" s="9" t="str">
        <f>VLOOKUP($A466,'Account, order priority and cat'!$A$1:$D$1038,2,FALSE)</f>
        <v>VINCENT JORDAN</v>
      </c>
      <c r="G466" s="9" t="str">
        <f>VLOOKUP($A466,'Account, order priority and cat'!$A$1:$D$1038,3,FALSE)</f>
        <v>High</v>
      </c>
      <c r="H466" s="9" t="str">
        <f>VLOOKUP($A466,'Account, order priority and cat'!$A$1:$D$1038,4,FALSE)</f>
        <v>Office Supplies</v>
      </c>
      <c r="I466" s="14" t="str">
        <f>VLOOKUP($A466,'Cost and price details'!$A$1:$F$1038,Table!I$1,FALSE)</f>
        <v>Small Box</v>
      </c>
      <c r="J466" s="14" t="str">
        <f>VLOOKUP($A466,'Cost and price details'!$A$1:$F$1038,Table!J$1,FALSE)</f>
        <v>Regular Air</v>
      </c>
      <c r="K466" s="14">
        <f>VLOOKUP($A466,'Cost and price details'!$A$1:$F$1038,Table!K$1,FALSE)</f>
        <v>41921</v>
      </c>
      <c r="L466" s="14">
        <f>VLOOKUP($A466,'Cost and price details'!$A$1:$F$1038,Table!L$1,FALSE)</f>
        <v>24.167000000000002</v>
      </c>
      <c r="M466" s="14">
        <f>VLOOKUP($A466,'Cost and price details'!$A$1:$F$1038,Table!M$1,FALSE)</f>
        <v>38.984000000000002</v>
      </c>
      <c r="N466" s="16">
        <f t="shared" si="35"/>
        <v>0.61310878470641783</v>
      </c>
      <c r="O466" s="16">
        <f>LOOKUP(M466,'Tax and discount slab'!$J$4:$K$14)</f>
        <v>0.2</v>
      </c>
      <c r="P466" s="9">
        <f t="shared" si="36"/>
        <v>46.780799999999999</v>
      </c>
      <c r="Q466" s="9">
        <f>VLOOKUP(A466,'QTY &amp; shipping cost'!$A$1:$C$1038,2,FALSE)</f>
        <v>31</v>
      </c>
      <c r="R466" s="9">
        <f t="shared" si="37"/>
        <v>1450.2048</v>
      </c>
      <c r="S466" s="16">
        <f>LOOKUP(M466,'Tax and discount slab'!$M$4:$N$14)</f>
        <v>0.17</v>
      </c>
      <c r="T466" s="9">
        <f t="shared" si="38"/>
        <v>246.53481600000001</v>
      </c>
      <c r="U466" s="9">
        <f>VLOOKUP(A466,'QTY &amp; shipping cost'!$A$1:$C$1038,3,FALSE)</f>
        <v>4.97</v>
      </c>
      <c r="V466" s="9">
        <f t="shared" si="39"/>
        <v>1208.6399839999999</v>
      </c>
    </row>
    <row r="467" spans="1:22" x14ac:dyDescent="0.3">
      <c r="A467" s="9" t="s">
        <v>835</v>
      </c>
      <c r="B467" s="8">
        <f>VLOOKUP($A467,'Order date customer name'!$A$1:$C$1038,2,FALSE)</f>
        <v>41913</v>
      </c>
      <c r="C467" s="8" t="str">
        <f>VLOOKUP($A467,'Order date customer name'!$A$1:$C$1038,3,FALSE)</f>
        <v>JON SOTO</v>
      </c>
      <c r="D467" s="9" t="str">
        <f>VLOOKUP($A467,'State and cust type'!$A$1:$C$1038,2,FALSE)</f>
        <v>Illinois</v>
      </c>
      <c r="E467" s="9" t="str">
        <f>VLOOKUP($A467,'State and cust type'!$A$1:$C$1038,3,FALSE)</f>
        <v>Corporate</v>
      </c>
      <c r="F467" s="9" t="str">
        <f>VLOOKUP($A467,'Account, order priority and cat'!$A$1:$D$1038,2,FALSE)</f>
        <v>MANUEL BARNES</v>
      </c>
      <c r="G467" s="9" t="str">
        <f>VLOOKUP($A467,'Account, order priority and cat'!$A$1:$D$1038,3,FALSE)</f>
        <v>Not Specified</v>
      </c>
      <c r="H467" s="9" t="str">
        <f>VLOOKUP($A467,'Account, order priority and cat'!$A$1:$D$1038,4,FALSE)</f>
        <v>Office Supplies</v>
      </c>
      <c r="I467" s="14" t="str">
        <f>VLOOKUP($A467,'Cost and price details'!$A$1:$F$1038,Table!I$1,FALSE)</f>
        <v>Wrap Bag</v>
      </c>
      <c r="J467" s="14" t="str">
        <f>VLOOKUP($A467,'Cost and price details'!$A$1:$F$1038,Table!J$1,FALSE)</f>
        <v>Regular Air</v>
      </c>
      <c r="K467" s="14">
        <f>VLOOKUP($A467,'Cost and price details'!$A$1:$F$1038,Table!K$1,FALSE)</f>
        <v>41922</v>
      </c>
      <c r="L467" s="14">
        <f>VLOOKUP($A467,'Cost and price details'!$A$1:$F$1038,Table!L$1,FALSE)</f>
        <v>0.78100000000000003</v>
      </c>
      <c r="M467" s="14">
        <f>VLOOKUP($A467,'Cost and price details'!$A$1:$F$1038,Table!M$1,FALSE)</f>
        <v>1.254</v>
      </c>
      <c r="N467" s="16">
        <f t="shared" si="35"/>
        <v>0.60563380281690138</v>
      </c>
      <c r="O467" s="16">
        <f>LOOKUP(M467,'Tax and discount slab'!$J$4:$K$14)</f>
        <v>0.05</v>
      </c>
      <c r="P467" s="9">
        <f t="shared" si="36"/>
        <v>1.3167</v>
      </c>
      <c r="Q467" s="9">
        <f>VLOOKUP(A467,'QTY &amp; shipping cost'!$A$1:$C$1038,2,FALSE)</f>
        <v>6</v>
      </c>
      <c r="R467" s="9">
        <f t="shared" si="37"/>
        <v>7.9001999999999999</v>
      </c>
      <c r="S467" s="16">
        <f>LOOKUP(M467,'Tax and discount slab'!$M$4:$N$14)</f>
        <v>0.02</v>
      </c>
      <c r="T467" s="9">
        <f t="shared" si="38"/>
        <v>0.15800400000000001</v>
      </c>
      <c r="U467" s="9">
        <f>VLOOKUP(A467,'QTY &amp; shipping cost'!$A$1:$C$1038,3,FALSE)</f>
        <v>0.75</v>
      </c>
      <c r="V467" s="9">
        <f t="shared" si="39"/>
        <v>8.4921959999999999</v>
      </c>
    </row>
    <row r="468" spans="1:22" x14ac:dyDescent="0.3">
      <c r="A468" s="9" t="s">
        <v>836</v>
      </c>
      <c r="B468" s="8">
        <f>VLOOKUP($A468,'Order date customer name'!$A$1:$C$1038,2,FALSE)</f>
        <v>41914</v>
      </c>
      <c r="C468" s="8" t="str">
        <f>VLOOKUP($A468,'Order date customer name'!$A$1:$C$1038,3,FALSE)</f>
        <v>MICHAEL THOMAS</v>
      </c>
      <c r="D468" s="9" t="str">
        <f>VLOOKUP($A468,'State and cust type'!$A$1:$C$1038,2,FALSE)</f>
        <v>New York</v>
      </c>
      <c r="E468" s="9" t="str">
        <f>VLOOKUP($A468,'State and cust type'!$A$1:$C$1038,3,FALSE)</f>
        <v>Consumer</v>
      </c>
      <c r="F468" s="9" t="str">
        <f>VLOOKUP($A468,'Account, order priority and cat'!$A$1:$D$1038,2,FALSE)</f>
        <v>TONY PERRY</v>
      </c>
      <c r="G468" s="9" t="str">
        <f>VLOOKUP($A468,'Account, order priority and cat'!$A$1:$D$1038,3,FALSE)</f>
        <v>Low</v>
      </c>
      <c r="H468" s="9" t="str">
        <f>VLOOKUP($A468,'Account, order priority and cat'!$A$1:$D$1038,4,FALSE)</f>
        <v>Office Supplies</v>
      </c>
      <c r="I468" s="14" t="str">
        <f>VLOOKUP($A468,'Cost and price details'!$A$1:$F$1038,Table!I$1,FALSE)</f>
        <v>Small Box</v>
      </c>
      <c r="J468" s="14" t="str">
        <f>VLOOKUP($A468,'Cost and price details'!$A$1:$F$1038,Table!J$1,FALSE)</f>
        <v>Express Air</v>
      </c>
      <c r="K468" s="14">
        <f>VLOOKUP($A468,'Cost and price details'!$A$1:$F$1038,Table!K$1,FALSE)</f>
        <v>41928</v>
      </c>
      <c r="L468" s="14">
        <f>VLOOKUP($A468,'Cost and price details'!$A$1:$F$1038,Table!L$1,FALSE)</f>
        <v>3.0140000000000007</v>
      </c>
      <c r="M468" s="14">
        <f>VLOOKUP($A468,'Cost and price details'!$A$1:$F$1038,Table!M$1,FALSE)</f>
        <v>4.9390000000000009</v>
      </c>
      <c r="N468" s="16">
        <f t="shared" si="35"/>
        <v>0.63868613138686126</v>
      </c>
      <c r="O468" s="16">
        <f>LOOKUP(M468,'Tax and discount slab'!$J$4:$K$14)</f>
        <v>0.05</v>
      </c>
      <c r="P468" s="9">
        <f t="shared" si="36"/>
        <v>5.1859500000000009</v>
      </c>
      <c r="Q468" s="9">
        <f>VLOOKUP(A468,'QTY &amp; shipping cost'!$A$1:$C$1038,2,FALSE)</f>
        <v>46</v>
      </c>
      <c r="R468" s="9">
        <f t="shared" si="37"/>
        <v>238.55370000000005</v>
      </c>
      <c r="S468" s="16">
        <f>LOOKUP(M468,'Tax and discount slab'!$M$4:$N$14)</f>
        <v>0.02</v>
      </c>
      <c r="T468" s="9">
        <f t="shared" si="38"/>
        <v>4.7710740000000014</v>
      </c>
      <c r="U468" s="9">
        <f>VLOOKUP(A468,'QTY &amp; shipping cost'!$A$1:$C$1038,3,FALSE)</f>
        <v>1.54</v>
      </c>
      <c r="V468" s="9">
        <f t="shared" si="39"/>
        <v>235.32262600000004</v>
      </c>
    </row>
    <row r="469" spans="1:22" x14ac:dyDescent="0.3">
      <c r="A469" s="9" t="s">
        <v>837</v>
      </c>
      <c r="B469" s="8">
        <f>VLOOKUP($A469,'Order date customer name'!$A$1:$C$1038,2,FALSE)</f>
        <v>41914</v>
      </c>
      <c r="C469" s="8" t="str">
        <f>VLOOKUP($A469,'Order date customer name'!$A$1:$C$1038,3,FALSE)</f>
        <v>HERMAN GRANT</v>
      </c>
      <c r="D469" s="9" t="str">
        <f>VLOOKUP($A469,'State and cust type'!$A$1:$C$1038,2,FALSE)</f>
        <v>New York</v>
      </c>
      <c r="E469" s="9" t="str">
        <f>VLOOKUP($A469,'State and cust type'!$A$1:$C$1038,3,FALSE)</f>
        <v>Home Office</v>
      </c>
      <c r="F469" s="9" t="str">
        <f>VLOOKUP($A469,'Account, order priority and cat'!$A$1:$D$1038,2,FALSE)</f>
        <v>GREG BLACK</v>
      </c>
      <c r="G469" s="9" t="str">
        <f>VLOOKUP($A469,'Account, order priority and cat'!$A$1:$D$1038,3,FALSE)</f>
        <v>Low</v>
      </c>
      <c r="H469" s="9" t="str">
        <f>VLOOKUP($A469,'Account, order priority and cat'!$A$1:$D$1038,4,FALSE)</f>
        <v>Technology</v>
      </c>
      <c r="I469" s="14" t="str">
        <f>VLOOKUP($A469,'Cost and price details'!$A$1:$F$1038,Table!I$1,FALSE)</f>
        <v>Small Pack</v>
      </c>
      <c r="J469" s="14" t="str">
        <f>VLOOKUP($A469,'Cost and price details'!$A$1:$F$1038,Table!J$1,FALSE)</f>
        <v>Regular Air</v>
      </c>
      <c r="K469" s="14">
        <f>VLOOKUP($A469,'Cost and price details'!$A$1:$F$1038,Table!K$1,FALSE)</f>
        <v>41923</v>
      </c>
      <c r="L469" s="14">
        <f>VLOOKUP($A469,'Cost and price details'!$A$1:$F$1038,Table!L$1,FALSE)</f>
        <v>22.198</v>
      </c>
      <c r="M469" s="14">
        <f>VLOOKUP($A469,'Cost and price details'!$A$1:$F$1038,Table!M$1,FALSE)</f>
        <v>38.951000000000001</v>
      </c>
      <c r="N469" s="16">
        <f t="shared" si="35"/>
        <v>0.75470763131813678</v>
      </c>
      <c r="O469" s="16">
        <f>LOOKUP(M469,'Tax and discount slab'!$J$4:$K$14)</f>
        <v>0.2</v>
      </c>
      <c r="P469" s="9">
        <f t="shared" si="36"/>
        <v>46.741199999999999</v>
      </c>
      <c r="Q469" s="9">
        <f>VLOOKUP(A469,'QTY &amp; shipping cost'!$A$1:$C$1038,2,FALSE)</f>
        <v>7</v>
      </c>
      <c r="R469" s="9">
        <f t="shared" si="37"/>
        <v>327.1884</v>
      </c>
      <c r="S469" s="16">
        <f>LOOKUP(M469,'Tax and discount slab'!$M$4:$N$14)</f>
        <v>0.17</v>
      </c>
      <c r="T469" s="9">
        <f t="shared" si="38"/>
        <v>55.622028000000007</v>
      </c>
      <c r="U469" s="9">
        <f>VLOOKUP(A469,'QTY &amp; shipping cost'!$A$1:$C$1038,3,FALSE)</f>
        <v>2.04</v>
      </c>
      <c r="V469" s="9">
        <f t="shared" si="39"/>
        <v>273.60637200000002</v>
      </c>
    </row>
    <row r="470" spans="1:22" x14ac:dyDescent="0.3">
      <c r="A470" s="9" t="s">
        <v>838</v>
      </c>
      <c r="B470" s="8">
        <f>VLOOKUP($A470,'Order date customer name'!$A$1:$C$1038,2,FALSE)</f>
        <v>41916</v>
      </c>
      <c r="C470" s="8" t="str">
        <f>VLOOKUP($A470,'Order date customer name'!$A$1:$C$1038,3,FALSE)</f>
        <v>MARK DANIELS</v>
      </c>
      <c r="D470" s="9" t="str">
        <f>VLOOKUP($A470,'State and cust type'!$A$1:$C$1038,2,FALSE)</f>
        <v>Illinois</v>
      </c>
      <c r="E470" s="9" t="str">
        <f>VLOOKUP($A470,'State and cust type'!$A$1:$C$1038,3,FALSE)</f>
        <v>Consumer</v>
      </c>
      <c r="F470" s="9" t="str">
        <f>VLOOKUP($A470,'Account, order priority and cat'!$A$1:$D$1038,2,FALSE)</f>
        <v>COREY MILLS</v>
      </c>
      <c r="G470" s="9" t="str">
        <f>VLOOKUP($A470,'Account, order priority and cat'!$A$1:$D$1038,3,FALSE)</f>
        <v>Critical</v>
      </c>
      <c r="H470" s="9" t="str">
        <f>VLOOKUP($A470,'Account, order priority and cat'!$A$1:$D$1038,4,FALSE)</f>
        <v>Office Supplies</v>
      </c>
      <c r="I470" s="14" t="str">
        <f>VLOOKUP($A470,'Cost and price details'!$A$1:$F$1038,Table!I$1,FALSE)</f>
        <v>Small Box</v>
      </c>
      <c r="J470" s="14" t="str">
        <f>VLOOKUP($A470,'Cost and price details'!$A$1:$F$1038,Table!J$1,FALSE)</f>
        <v>Regular Air</v>
      </c>
      <c r="K470" s="14">
        <f>VLOOKUP($A470,'Cost and price details'!$A$1:$F$1038,Table!K$1,FALSE)</f>
        <v>41924</v>
      </c>
      <c r="L470" s="14">
        <f>VLOOKUP($A470,'Cost and price details'!$A$1:$F$1038,Table!L$1,FALSE)</f>
        <v>2.1339999999999999</v>
      </c>
      <c r="M470" s="14">
        <f>VLOOKUP($A470,'Cost and price details'!$A$1:$F$1038,Table!M$1,FALSE)</f>
        <v>3.3880000000000003</v>
      </c>
      <c r="N470" s="16">
        <f t="shared" si="35"/>
        <v>0.58762886597938169</v>
      </c>
      <c r="O470" s="16">
        <f>LOOKUP(M470,'Tax and discount slab'!$J$4:$K$14)</f>
        <v>0.05</v>
      </c>
      <c r="P470" s="9">
        <f t="shared" si="36"/>
        <v>3.5574000000000003</v>
      </c>
      <c r="Q470" s="9">
        <f>VLOOKUP(A470,'QTY &amp; shipping cost'!$A$1:$C$1038,2,FALSE)</f>
        <v>48</v>
      </c>
      <c r="R470" s="9">
        <f t="shared" si="37"/>
        <v>170.7552</v>
      </c>
      <c r="S470" s="16">
        <f>LOOKUP(M470,'Tax and discount slab'!$M$4:$N$14)</f>
        <v>0.02</v>
      </c>
      <c r="T470" s="9">
        <f t="shared" si="38"/>
        <v>3.4151039999999999</v>
      </c>
      <c r="U470" s="9">
        <f>VLOOKUP(A470,'QTY &amp; shipping cost'!$A$1:$C$1038,3,FALSE)</f>
        <v>1.04</v>
      </c>
      <c r="V470" s="9">
        <f t="shared" si="39"/>
        <v>168.38009599999998</v>
      </c>
    </row>
    <row r="471" spans="1:22" x14ac:dyDescent="0.3">
      <c r="A471" s="9" t="s">
        <v>839</v>
      </c>
      <c r="B471" s="8">
        <f>VLOOKUP($A471,'Order date customer name'!$A$1:$C$1038,2,FALSE)</f>
        <v>41918</v>
      </c>
      <c r="C471" s="8" t="str">
        <f>VLOOKUP($A471,'Order date customer name'!$A$1:$C$1038,3,FALSE)</f>
        <v>STEPHEN STEWART</v>
      </c>
      <c r="D471" s="9" t="str">
        <f>VLOOKUP($A471,'State and cust type'!$A$1:$C$1038,2,FALSE)</f>
        <v>New York</v>
      </c>
      <c r="E471" s="9" t="str">
        <f>VLOOKUP($A471,'State and cust type'!$A$1:$C$1038,3,FALSE)</f>
        <v>Corporate</v>
      </c>
      <c r="F471" s="9" t="str">
        <f>VLOOKUP($A471,'Account, order priority and cat'!$A$1:$D$1038,2,FALSE)</f>
        <v>GREG BLACK</v>
      </c>
      <c r="G471" s="9" t="str">
        <f>VLOOKUP($A471,'Account, order priority and cat'!$A$1:$D$1038,3,FALSE)</f>
        <v>High</v>
      </c>
      <c r="H471" s="9" t="str">
        <f>VLOOKUP($A471,'Account, order priority and cat'!$A$1:$D$1038,4,FALSE)</f>
        <v>Furniture</v>
      </c>
      <c r="I471" s="14" t="str">
        <f>VLOOKUP($A471,'Cost and price details'!$A$1:$F$1038,Table!I$1,FALSE)</f>
        <v>Small Pack</v>
      </c>
      <c r="J471" s="14" t="str">
        <f>VLOOKUP($A471,'Cost and price details'!$A$1:$F$1038,Table!J$1,FALSE)</f>
        <v>Regular Air</v>
      </c>
      <c r="K471" s="14">
        <f>VLOOKUP($A471,'Cost and price details'!$A$1:$F$1038,Table!K$1,FALSE)</f>
        <v>41927</v>
      </c>
      <c r="L471" s="14">
        <f>VLOOKUP($A471,'Cost and price details'!$A$1:$F$1038,Table!L$1,FALSE)</f>
        <v>6.0500000000000007</v>
      </c>
      <c r="M471" s="14">
        <f>VLOOKUP($A471,'Cost and price details'!$A$1:$F$1038,Table!M$1,FALSE)</f>
        <v>13.442000000000002</v>
      </c>
      <c r="N471" s="16">
        <f t="shared" si="35"/>
        <v>1.2218181818181819</v>
      </c>
      <c r="O471" s="16">
        <f>LOOKUP(M471,'Tax and discount slab'!$J$4:$K$14)</f>
        <v>0.1</v>
      </c>
      <c r="P471" s="9">
        <f t="shared" si="36"/>
        <v>14.786200000000003</v>
      </c>
      <c r="Q471" s="9">
        <f>VLOOKUP(A471,'QTY &amp; shipping cost'!$A$1:$C$1038,2,FALSE)</f>
        <v>3</v>
      </c>
      <c r="R471" s="9">
        <f t="shared" si="37"/>
        <v>44.35860000000001</v>
      </c>
      <c r="S471" s="16">
        <f>LOOKUP(M471,'Tax and discount slab'!$M$4:$N$14)</f>
        <v>7.0000000000000007E-2</v>
      </c>
      <c r="T471" s="9">
        <f t="shared" si="38"/>
        <v>3.1051020000000009</v>
      </c>
      <c r="U471" s="9">
        <f>VLOOKUP(A471,'QTY &amp; shipping cost'!$A$1:$C$1038,3,FALSE)</f>
        <v>2.9</v>
      </c>
      <c r="V471" s="9">
        <f t="shared" si="39"/>
        <v>44.153498000000006</v>
      </c>
    </row>
    <row r="472" spans="1:22" x14ac:dyDescent="0.3">
      <c r="A472" s="9" t="s">
        <v>840</v>
      </c>
      <c r="B472" s="8">
        <f>VLOOKUP($A472,'Order date customer name'!$A$1:$C$1038,2,FALSE)</f>
        <v>41919</v>
      </c>
      <c r="C472" s="8" t="str">
        <f>VLOOKUP($A472,'Order date customer name'!$A$1:$C$1038,3,FALSE)</f>
        <v>JASON CUNNINGHAM</v>
      </c>
      <c r="D472" s="9" t="str">
        <f>VLOOKUP($A472,'State and cust type'!$A$1:$C$1038,2,FALSE)</f>
        <v>New York</v>
      </c>
      <c r="E472" s="9" t="str">
        <f>VLOOKUP($A472,'State and cust type'!$A$1:$C$1038,3,FALSE)</f>
        <v>Consumer</v>
      </c>
      <c r="F472" s="9" t="str">
        <f>VLOOKUP($A472,'Account, order priority and cat'!$A$1:$D$1038,2,FALSE)</f>
        <v>BRYAN JENKINS</v>
      </c>
      <c r="G472" s="9" t="str">
        <f>VLOOKUP($A472,'Account, order priority and cat'!$A$1:$D$1038,3,FALSE)</f>
        <v>High</v>
      </c>
      <c r="H472" s="9" t="str">
        <f>VLOOKUP($A472,'Account, order priority and cat'!$A$1:$D$1038,4,FALSE)</f>
        <v>Office Supplies</v>
      </c>
      <c r="I472" s="14" t="str">
        <f>VLOOKUP($A472,'Cost and price details'!$A$1:$F$1038,Table!I$1,FALSE)</f>
        <v>Small Pack</v>
      </c>
      <c r="J472" s="14" t="str">
        <f>VLOOKUP($A472,'Cost and price details'!$A$1:$F$1038,Table!J$1,FALSE)</f>
        <v>Regular Air</v>
      </c>
      <c r="K472" s="14">
        <f>VLOOKUP($A472,'Cost and price details'!$A$1:$F$1038,Table!K$1,FALSE)</f>
        <v>41926</v>
      </c>
      <c r="L472" s="14">
        <f>VLOOKUP($A472,'Cost and price details'!$A$1:$F$1038,Table!L$1,FALSE)</f>
        <v>4.6090000000000009</v>
      </c>
      <c r="M472" s="14">
        <f>VLOOKUP($A472,'Cost and price details'!$A$1:$F$1038,Table!M$1,FALSE)</f>
        <v>11.253000000000002</v>
      </c>
      <c r="N472" s="16">
        <f t="shared" si="35"/>
        <v>1.4415274463007159</v>
      </c>
      <c r="O472" s="16">
        <f>LOOKUP(M472,'Tax and discount slab'!$J$4:$K$14)</f>
        <v>0.1</v>
      </c>
      <c r="P472" s="9">
        <f t="shared" si="36"/>
        <v>12.378300000000003</v>
      </c>
      <c r="Q472" s="9">
        <f>VLOOKUP(A472,'QTY &amp; shipping cost'!$A$1:$C$1038,2,FALSE)</f>
        <v>39</v>
      </c>
      <c r="R472" s="9">
        <f t="shared" si="37"/>
        <v>482.75370000000009</v>
      </c>
      <c r="S472" s="16">
        <f>LOOKUP(M472,'Tax and discount slab'!$M$4:$N$14)</f>
        <v>7.0000000000000007E-2</v>
      </c>
      <c r="T472" s="9">
        <f t="shared" si="38"/>
        <v>33.792759000000011</v>
      </c>
      <c r="U472" s="9">
        <f>VLOOKUP(A472,'QTY &amp; shipping cost'!$A$1:$C$1038,3,FALSE)</f>
        <v>4.7299999999999995</v>
      </c>
      <c r="V472" s="9">
        <f t="shared" si="39"/>
        <v>453.69094100000012</v>
      </c>
    </row>
    <row r="473" spans="1:22" x14ac:dyDescent="0.3">
      <c r="A473" s="9" t="s">
        <v>842</v>
      </c>
      <c r="B473" s="8">
        <f>VLOOKUP($A473,'Order date customer name'!$A$1:$C$1038,2,FALSE)</f>
        <v>41920</v>
      </c>
      <c r="C473" s="8" t="str">
        <f>VLOOKUP($A473,'Order date customer name'!$A$1:$C$1038,3,FALSE)</f>
        <v>RYAN RIVERA</v>
      </c>
      <c r="D473" s="9" t="str">
        <f>VLOOKUP($A473,'State and cust type'!$A$1:$C$1038,2,FALSE)</f>
        <v>New York</v>
      </c>
      <c r="E473" s="9" t="str">
        <f>VLOOKUP($A473,'State and cust type'!$A$1:$C$1038,3,FALSE)</f>
        <v>Corporate</v>
      </c>
      <c r="F473" s="9" t="str">
        <f>VLOOKUP($A473,'Account, order priority and cat'!$A$1:$D$1038,2,FALSE)</f>
        <v>GREG BLACK</v>
      </c>
      <c r="G473" s="9" t="str">
        <f>VLOOKUP($A473,'Account, order priority and cat'!$A$1:$D$1038,3,FALSE)</f>
        <v>Low</v>
      </c>
      <c r="H473" s="9" t="str">
        <f>VLOOKUP($A473,'Account, order priority and cat'!$A$1:$D$1038,4,FALSE)</f>
        <v>Office Supplies</v>
      </c>
      <c r="I473" s="14" t="str">
        <f>VLOOKUP($A473,'Cost and price details'!$A$1:$F$1038,Table!I$1,FALSE)</f>
        <v>Small Box</v>
      </c>
      <c r="J473" s="14" t="str">
        <f>VLOOKUP($A473,'Cost and price details'!$A$1:$F$1038,Table!J$1,FALSE)</f>
        <v>Regular Air</v>
      </c>
      <c r="K473" s="14">
        <f>VLOOKUP($A473,'Cost and price details'!$A$1:$F$1038,Table!K$1,FALSE)</f>
        <v>41934</v>
      </c>
      <c r="L473" s="14">
        <f>VLOOKUP($A473,'Cost and price details'!$A$1:$F$1038,Table!L$1,FALSE)</f>
        <v>1.3089999999999999</v>
      </c>
      <c r="M473" s="14">
        <f>VLOOKUP($A473,'Cost and price details'!$A$1:$F$1038,Table!M$1,FALSE)</f>
        <v>2.1779999999999999</v>
      </c>
      <c r="N473" s="16">
        <f t="shared" si="35"/>
        <v>0.66386554621848737</v>
      </c>
      <c r="O473" s="16">
        <f>LOOKUP(M473,'Tax and discount slab'!$J$4:$K$14)</f>
        <v>0.05</v>
      </c>
      <c r="P473" s="9">
        <f t="shared" si="36"/>
        <v>2.2869000000000002</v>
      </c>
      <c r="Q473" s="9">
        <f>VLOOKUP(A473,'QTY &amp; shipping cost'!$A$1:$C$1038,2,FALSE)</f>
        <v>40</v>
      </c>
      <c r="R473" s="9">
        <f t="shared" si="37"/>
        <v>91.475999999999999</v>
      </c>
      <c r="S473" s="16">
        <f>LOOKUP(M473,'Tax and discount slab'!$M$4:$N$14)</f>
        <v>0.02</v>
      </c>
      <c r="T473" s="9">
        <f t="shared" si="38"/>
        <v>1.82952</v>
      </c>
      <c r="U473" s="9">
        <f>VLOOKUP(A473,'QTY &amp; shipping cost'!$A$1:$C$1038,3,FALSE)</f>
        <v>4.8199999999999994</v>
      </c>
      <c r="V473" s="9">
        <f t="shared" si="39"/>
        <v>94.46647999999999</v>
      </c>
    </row>
    <row r="474" spans="1:22" x14ac:dyDescent="0.3">
      <c r="A474" s="9" t="s">
        <v>843</v>
      </c>
      <c r="B474" s="8">
        <f>VLOOKUP($A474,'Order date customer name'!$A$1:$C$1038,2,FALSE)</f>
        <v>41921</v>
      </c>
      <c r="C474" s="8" t="str">
        <f>VLOOKUP($A474,'Order date customer name'!$A$1:$C$1038,3,FALSE)</f>
        <v>MARK COLEMAN</v>
      </c>
      <c r="D474" s="9" t="str">
        <f>VLOOKUP($A474,'State and cust type'!$A$1:$C$1038,2,FALSE)</f>
        <v>New York</v>
      </c>
      <c r="E474" s="9" t="str">
        <f>VLOOKUP($A474,'State and cust type'!$A$1:$C$1038,3,FALSE)</f>
        <v>Home Office</v>
      </c>
      <c r="F474" s="9" t="str">
        <f>VLOOKUP($A474,'Account, order priority and cat'!$A$1:$D$1038,2,FALSE)</f>
        <v>TONY PERRY</v>
      </c>
      <c r="G474" s="9" t="str">
        <f>VLOOKUP($A474,'Account, order priority and cat'!$A$1:$D$1038,3,FALSE)</f>
        <v>Medium</v>
      </c>
      <c r="H474" s="9" t="str">
        <f>VLOOKUP($A474,'Account, order priority and cat'!$A$1:$D$1038,4,FALSE)</f>
        <v>Office Supplies</v>
      </c>
      <c r="I474" s="14" t="str">
        <f>VLOOKUP($A474,'Cost and price details'!$A$1:$F$1038,Table!I$1,FALSE)</f>
        <v>Wrap Bag</v>
      </c>
      <c r="J474" s="14" t="str">
        <f>VLOOKUP($A474,'Cost and price details'!$A$1:$F$1038,Table!J$1,FALSE)</f>
        <v>Regular Air</v>
      </c>
      <c r="K474" s="14">
        <f>VLOOKUP($A474,'Cost and price details'!$A$1:$F$1038,Table!K$1,FALSE)</f>
        <v>41928</v>
      </c>
      <c r="L474" s="14">
        <f>VLOOKUP($A474,'Cost and price details'!$A$1:$F$1038,Table!L$1,FALSE)</f>
        <v>12.221</v>
      </c>
      <c r="M474" s="14">
        <f>VLOOKUP($A474,'Cost and price details'!$A$1:$F$1038,Table!M$1,FALSE)</f>
        <v>21.824000000000002</v>
      </c>
      <c r="N474" s="16">
        <f t="shared" si="35"/>
        <v>0.78577857785778593</v>
      </c>
      <c r="O474" s="16">
        <f>LOOKUP(M474,'Tax and discount slab'!$J$4:$K$14)</f>
        <v>0.15000000000000002</v>
      </c>
      <c r="P474" s="9">
        <f t="shared" si="36"/>
        <v>25.0976</v>
      </c>
      <c r="Q474" s="9">
        <f>VLOOKUP(A474,'QTY &amp; shipping cost'!$A$1:$C$1038,2,FALSE)</f>
        <v>45</v>
      </c>
      <c r="R474" s="9">
        <f t="shared" si="37"/>
        <v>1129.3920000000001</v>
      </c>
      <c r="S474" s="16">
        <f>LOOKUP(M474,'Tax and discount slab'!$M$4:$N$14)</f>
        <v>0.12000000000000001</v>
      </c>
      <c r="T474" s="9">
        <f t="shared" si="38"/>
        <v>135.52704000000003</v>
      </c>
      <c r="U474" s="9">
        <f>VLOOKUP(A474,'QTY &amp; shipping cost'!$A$1:$C$1038,3,FALSE)</f>
        <v>4.1499999999999995</v>
      </c>
      <c r="V474" s="9">
        <f t="shared" si="39"/>
        <v>998.01495999999997</v>
      </c>
    </row>
    <row r="475" spans="1:22" x14ac:dyDescent="0.3">
      <c r="A475" s="9" t="s">
        <v>845</v>
      </c>
      <c r="B475" s="8">
        <f>VLOOKUP($A475,'Order date customer name'!$A$1:$C$1038,2,FALSE)</f>
        <v>41925</v>
      </c>
      <c r="C475" s="8" t="str">
        <f>VLOOKUP($A475,'Order date customer name'!$A$1:$C$1038,3,FALSE)</f>
        <v>ROBERTO STEPHENS</v>
      </c>
      <c r="D475" s="9" t="str">
        <f>VLOOKUP($A475,'State and cust type'!$A$1:$C$1038,2,FALSE)</f>
        <v>New York</v>
      </c>
      <c r="E475" s="9" t="str">
        <f>VLOOKUP($A475,'State and cust type'!$A$1:$C$1038,3,FALSE)</f>
        <v>Home Office</v>
      </c>
      <c r="F475" s="9" t="str">
        <f>VLOOKUP($A475,'Account, order priority and cat'!$A$1:$D$1038,2,FALSE)</f>
        <v>MARC ARNOLD</v>
      </c>
      <c r="G475" s="9" t="str">
        <f>VLOOKUP($A475,'Account, order priority and cat'!$A$1:$D$1038,3,FALSE)</f>
        <v>Low</v>
      </c>
      <c r="H475" s="9" t="str">
        <f>VLOOKUP($A475,'Account, order priority and cat'!$A$1:$D$1038,4,FALSE)</f>
        <v>Office Supplies</v>
      </c>
      <c r="I475" s="14" t="str">
        <f>VLOOKUP($A475,'Cost and price details'!$A$1:$F$1038,Table!I$1,FALSE)</f>
        <v>Small Box</v>
      </c>
      <c r="J475" s="14" t="str">
        <f>VLOOKUP($A475,'Cost and price details'!$A$1:$F$1038,Table!J$1,FALSE)</f>
        <v>Express Air</v>
      </c>
      <c r="K475" s="14">
        <f>VLOOKUP($A475,'Cost and price details'!$A$1:$F$1038,Table!K$1,FALSE)</f>
        <v>41936</v>
      </c>
      <c r="L475" s="14">
        <f>VLOOKUP($A475,'Cost and price details'!$A$1:$F$1038,Table!L$1,FALSE)</f>
        <v>57.277000000000008</v>
      </c>
      <c r="M475" s="14">
        <f>VLOOKUP($A475,'Cost and price details'!$A$1:$F$1038,Table!M$1,FALSE)</f>
        <v>92.378000000000014</v>
      </c>
      <c r="N475" s="16">
        <f t="shared" si="35"/>
        <v>0.61282888419435377</v>
      </c>
      <c r="O475" s="16">
        <f>LOOKUP(M475,'Tax and discount slab'!$J$4:$K$14)</f>
        <v>0.32000000000000006</v>
      </c>
      <c r="P475" s="9">
        <f t="shared" si="36"/>
        <v>121.93896000000002</v>
      </c>
      <c r="Q475" s="9">
        <f>VLOOKUP(A475,'QTY &amp; shipping cost'!$A$1:$C$1038,2,FALSE)</f>
        <v>36</v>
      </c>
      <c r="R475" s="9">
        <f t="shared" si="37"/>
        <v>4389.802560000001</v>
      </c>
      <c r="S475" s="16">
        <f>LOOKUP(M475,'Tax and discount slab'!$M$4:$N$14)</f>
        <v>0.47</v>
      </c>
      <c r="T475" s="9">
        <f t="shared" si="38"/>
        <v>2063.2072032000005</v>
      </c>
      <c r="U475" s="9">
        <f>VLOOKUP(A475,'QTY &amp; shipping cost'!$A$1:$C$1038,3,FALSE)</f>
        <v>5.0599999999999996</v>
      </c>
      <c r="V475" s="9">
        <f t="shared" si="39"/>
        <v>2331.6553568000004</v>
      </c>
    </row>
    <row r="476" spans="1:22" x14ac:dyDescent="0.3">
      <c r="A476" s="9" t="s">
        <v>847</v>
      </c>
      <c r="B476" s="8">
        <f>VLOOKUP($A476,'Order date customer name'!$A$1:$C$1038,2,FALSE)</f>
        <v>41926</v>
      </c>
      <c r="C476" s="8" t="str">
        <f>VLOOKUP($A476,'Order date customer name'!$A$1:$C$1038,3,FALSE)</f>
        <v>CHARLIE GOMEZ</v>
      </c>
      <c r="D476" s="9" t="str">
        <f>VLOOKUP($A476,'State and cust type'!$A$1:$C$1038,2,FALSE)</f>
        <v>Illinois</v>
      </c>
      <c r="E476" s="9" t="str">
        <f>VLOOKUP($A476,'State and cust type'!$A$1:$C$1038,3,FALSE)</f>
        <v>Home Office</v>
      </c>
      <c r="F476" s="9" t="str">
        <f>VLOOKUP($A476,'Account, order priority and cat'!$A$1:$D$1038,2,FALSE)</f>
        <v>COREY MILLS</v>
      </c>
      <c r="G476" s="9" t="str">
        <f>VLOOKUP($A476,'Account, order priority and cat'!$A$1:$D$1038,3,FALSE)</f>
        <v>Critical</v>
      </c>
      <c r="H476" s="9" t="str">
        <f>VLOOKUP($A476,'Account, order priority and cat'!$A$1:$D$1038,4,FALSE)</f>
        <v>Office Supplies</v>
      </c>
      <c r="I476" s="14" t="str">
        <f>VLOOKUP($A476,'Cost and price details'!$A$1:$F$1038,Table!I$1,FALSE)</f>
        <v>Wrap Bag</v>
      </c>
      <c r="J476" s="14" t="str">
        <f>VLOOKUP($A476,'Cost and price details'!$A$1:$F$1038,Table!J$1,FALSE)</f>
        <v>Regular Air</v>
      </c>
      <c r="K476" s="14">
        <f>VLOOKUP($A476,'Cost and price details'!$A$1:$F$1038,Table!K$1,FALSE)</f>
        <v>41934</v>
      </c>
      <c r="L476" s="14">
        <f>VLOOKUP($A476,'Cost and price details'!$A$1:$F$1038,Table!L$1,FALSE)</f>
        <v>2.7720000000000002</v>
      </c>
      <c r="M476" s="14">
        <f>VLOOKUP($A476,'Cost and price details'!$A$1:$F$1038,Table!M$1,FALSE)</f>
        <v>4.4000000000000004</v>
      </c>
      <c r="N476" s="16">
        <f t="shared" si="35"/>
        <v>0.58730158730158732</v>
      </c>
      <c r="O476" s="16">
        <f>LOOKUP(M476,'Tax and discount slab'!$J$4:$K$14)</f>
        <v>0.05</v>
      </c>
      <c r="P476" s="9">
        <f t="shared" si="36"/>
        <v>4.620000000000001</v>
      </c>
      <c r="Q476" s="9">
        <f>VLOOKUP(A476,'QTY &amp; shipping cost'!$A$1:$C$1038,2,FALSE)</f>
        <v>38</v>
      </c>
      <c r="R476" s="9">
        <f t="shared" si="37"/>
        <v>175.56000000000003</v>
      </c>
      <c r="S476" s="16">
        <f>LOOKUP(M476,'Tax and discount slab'!$M$4:$N$14)</f>
        <v>0.02</v>
      </c>
      <c r="T476" s="9">
        <f t="shared" si="38"/>
        <v>3.5112000000000005</v>
      </c>
      <c r="U476" s="9">
        <f>VLOOKUP(A476,'QTY &amp; shipping cost'!$A$1:$C$1038,3,FALSE)</f>
        <v>1.35</v>
      </c>
      <c r="V476" s="9">
        <f t="shared" si="39"/>
        <v>173.39880000000002</v>
      </c>
    </row>
    <row r="477" spans="1:22" x14ac:dyDescent="0.3">
      <c r="A477" s="9" t="s">
        <v>848</v>
      </c>
      <c r="B477" s="8">
        <f>VLOOKUP($A477,'Order date customer name'!$A$1:$C$1038,2,FALSE)</f>
        <v>41928</v>
      </c>
      <c r="C477" s="8" t="str">
        <f>VLOOKUP($A477,'Order date customer name'!$A$1:$C$1038,3,FALSE)</f>
        <v>CHARLIE GOMEZ</v>
      </c>
      <c r="D477" s="9" t="str">
        <f>VLOOKUP($A477,'State and cust type'!$A$1:$C$1038,2,FALSE)</f>
        <v>Illinois</v>
      </c>
      <c r="E477" s="9" t="str">
        <f>VLOOKUP($A477,'State and cust type'!$A$1:$C$1038,3,FALSE)</f>
        <v>Home Office</v>
      </c>
      <c r="F477" s="9" t="str">
        <f>VLOOKUP($A477,'Account, order priority and cat'!$A$1:$D$1038,2,FALSE)</f>
        <v>COREY MILLS</v>
      </c>
      <c r="G477" s="9" t="str">
        <f>VLOOKUP($A477,'Account, order priority and cat'!$A$1:$D$1038,3,FALSE)</f>
        <v>Not Specified</v>
      </c>
      <c r="H477" s="9" t="str">
        <f>VLOOKUP($A477,'Account, order priority and cat'!$A$1:$D$1038,4,FALSE)</f>
        <v>Office Supplies</v>
      </c>
      <c r="I477" s="14" t="str">
        <f>VLOOKUP($A477,'Cost and price details'!$A$1:$F$1038,Table!I$1,FALSE)</f>
        <v>Small Box</v>
      </c>
      <c r="J477" s="14" t="str">
        <f>VLOOKUP($A477,'Cost and price details'!$A$1:$F$1038,Table!J$1,FALSE)</f>
        <v>Regular Air</v>
      </c>
      <c r="K477" s="14">
        <f>VLOOKUP($A477,'Cost and price details'!$A$1:$F$1038,Table!K$1,FALSE)</f>
        <v>41937</v>
      </c>
      <c r="L477" s="14">
        <f>VLOOKUP($A477,'Cost and price details'!$A$1:$F$1038,Table!L$1,FALSE)</f>
        <v>4.2240000000000002</v>
      </c>
      <c r="M477" s="14">
        <f>VLOOKUP($A477,'Cost and price details'!$A$1:$F$1038,Table!M$1,FALSE)</f>
        <v>6.9300000000000006</v>
      </c>
      <c r="N477" s="16">
        <f t="shared" si="35"/>
        <v>0.64062500000000011</v>
      </c>
      <c r="O477" s="16">
        <f>LOOKUP(M477,'Tax and discount slab'!$J$4:$K$14)</f>
        <v>0.05</v>
      </c>
      <c r="P477" s="9">
        <f t="shared" si="36"/>
        <v>7.2765000000000013</v>
      </c>
      <c r="Q477" s="9">
        <f>VLOOKUP(A477,'QTY &amp; shipping cost'!$A$1:$C$1038,2,FALSE)</f>
        <v>10</v>
      </c>
      <c r="R477" s="9">
        <f t="shared" si="37"/>
        <v>72.765000000000015</v>
      </c>
      <c r="S477" s="16">
        <f>LOOKUP(M477,'Tax and discount slab'!$M$4:$N$14)</f>
        <v>0.02</v>
      </c>
      <c r="T477" s="9">
        <f t="shared" si="38"/>
        <v>1.4553000000000003</v>
      </c>
      <c r="U477" s="9">
        <f>VLOOKUP(A477,'QTY &amp; shipping cost'!$A$1:$C$1038,3,FALSE)</f>
        <v>0.55000000000000004</v>
      </c>
      <c r="V477" s="9">
        <f t="shared" si="39"/>
        <v>71.859700000000018</v>
      </c>
    </row>
    <row r="478" spans="1:22" x14ac:dyDescent="0.3">
      <c r="A478" s="9" t="s">
        <v>849</v>
      </c>
      <c r="B478" s="8">
        <f>VLOOKUP($A478,'Order date customer name'!$A$1:$C$1038,2,FALSE)</f>
        <v>41929</v>
      </c>
      <c r="C478" s="8" t="str">
        <f>VLOOKUP($A478,'Order date customer name'!$A$1:$C$1038,3,FALSE)</f>
        <v>RAYMOND COLEMAN</v>
      </c>
      <c r="D478" s="9" t="str">
        <f>VLOOKUP($A478,'State and cust type'!$A$1:$C$1038,2,FALSE)</f>
        <v>Illinois</v>
      </c>
      <c r="E478" s="9" t="str">
        <f>VLOOKUP($A478,'State and cust type'!$A$1:$C$1038,3,FALSE)</f>
        <v>Corporate</v>
      </c>
      <c r="F478" s="9" t="str">
        <f>VLOOKUP($A478,'Account, order priority and cat'!$A$1:$D$1038,2,FALSE)</f>
        <v>COREY MILLS</v>
      </c>
      <c r="G478" s="9" t="str">
        <f>VLOOKUP($A478,'Account, order priority and cat'!$A$1:$D$1038,3,FALSE)</f>
        <v>High</v>
      </c>
      <c r="H478" s="9" t="str">
        <f>VLOOKUP($A478,'Account, order priority and cat'!$A$1:$D$1038,4,FALSE)</f>
        <v>Office Supplies</v>
      </c>
      <c r="I478" s="14" t="str">
        <f>VLOOKUP($A478,'Cost and price details'!$A$1:$F$1038,Table!I$1,FALSE)</f>
        <v>Small Box</v>
      </c>
      <c r="J478" s="14" t="str">
        <f>VLOOKUP($A478,'Cost and price details'!$A$1:$F$1038,Table!J$1,FALSE)</f>
        <v>Express Air</v>
      </c>
      <c r="K478" s="14">
        <f>VLOOKUP($A478,'Cost and price details'!$A$1:$F$1038,Table!K$1,FALSE)</f>
        <v>41937</v>
      </c>
      <c r="L478" s="14">
        <f>VLOOKUP($A478,'Cost and price details'!$A$1:$F$1038,Table!L$1,FALSE)</f>
        <v>4.9060000000000006</v>
      </c>
      <c r="M478" s="14">
        <f>VLOOKUP($A478,'Cost and price details'!$A$1:$F$1038,Table!M$1,FALSE)</f>
        <v>11.979000000000001</v>
      </c>
      <c r="N478" s="16">
        <f t="shared" si="35"/>
        <v>1.4417040358744393</v>
      </c>
      <c r="O478" s="16">
        <f>LOOKUP(M478,'Tax and discount slab'!$J$4:$K$14)</f>
        <v>0.1</v>
      </c>
      <c r="P478" s="9">
        <f t="shared" si="36"/>
        <v>13.176900000000002</v>
      </c>
      <c r="Q478" s="9">
        <f>VLOOKUP(A478,'QTY &amp; shipping cost'!$A$1:$C$1038,2,FALSE)</f>
        <v>6</v>
      </c>
      <c r="R478" s="9">
        <f t="shared" si="37"/>
        <v>79.061400000000006</v>
      </c>
      <c r="S478" s="16">
        <f>LOOKUP(M478,'Tax and discount slab'!$M$4:$N$14)</f>
        <v>7.0000000000000007E-2</v>
      </c>
      <c r="T478" s="9">
        <f t="shared" si="38"/>
        <v>5.5342980000000006</v>
      </c>
      <c r="U478" s="9">
        <f>VLOOKUP(A478,'QTY &amp; shipping cost'!$A$1:$C$1038,3,FALSE)</f>
        <v>4.55</v>
      </c>
      <c r="V478" s="9">
        <f t="shared" si="39"/>
        <v>78.077101999999996</v>
      </c>
    </row>
    <row r="479" spans="1:22" x14ac:dyDescent="0.3">
      <c r="A479" s="9" t="s">
        <v>851</v>
      </c>
      <c r="B479" s="8">
        <f>VLOOKUP($A479,'Order date customer name'!$A$1:$C$1038,2,FALSE)</f>
        <v>41930</v>
      </c>
      <c r="C479" s="8" t="str">
        <f>VLOOKUP($A479,'Order date customer name'!$A$1:$C$1038,3,FALSE)</f>
        <v>PEDRO FLORES</v>
      </c>
      <c r="D479" s="9" t="str">
        <f>VLOOKUP($A479,'State and cust type'!$A$1:$C$1038,2,FALSE)</f>
        <v>Illinois</v>
      </c>
      <c r="E479" s="9" t="str">
        <f>VLOOKUP($A479,'State and cust type'!$A$1:$C$1038,3,FALSE)</f>
        <v>Small Business</v>
      </c>
      <c r="F479" s="9" t="str">
        <f>VLOOKUP($A479,'Account, order priority and cat'!$A$1:$D$1038,2,FALSE)</f>
        <v>MANUEL BARNES</v>
      </c>
      <c r="G479" s="9" t="str">
        <f>VLOOKUP($A479,'Account, order priority and cat'!$A$1:$D$1038,3,FALSE)</f>
        <v>Not Specified</v>
      </c>
      <c r="H479" s="9" t="str">
        <f>VLOOKUP($A479,'Account, order priority and cat'!$A$1:$D$1038,4,FALSE)</f>
        <v>Technology</v>
      </c>
      <c r="I479" s="14" t="str">
        <f>VLOOKUP($A479,'Cost and price details'!$A$1:$F$1038,Table!I$1,FALSE)</f>
        <v>Small Box</v>
      </c>
      <c r="J479" s="14" t="str">
        <f>VLOOKUP($A479,'Cost and price details'!$A$1:$F$1038,Table!J$1,FALSE)</f>
        <v>Regular Air</v>
      </c>
      <c r="K479" s="14">
        <f>VLOOKUP($A479,'Cost and price details'!$A$1:$F$1038,Table!K$1,FALSE)</f>
        <v>41939</v>
      </c>
      <c r="L479" s="14">
        <f>VLOOKUP($A479,'Cost and price details'!$A$1:$F$1038,Table!L$1,FALSE)</f>
        <v>9.1410000000000018</v>
      </c>
      <c r="M479" s="14">
        <f>VLOOKUP($A479,'Cost and price details'!$A$1:$F$1038,Table!M$1,FALSE)</f>
        <v>17.578000000000003</v>
      </c>
      <c r="N479" s="16">
        <f t="shared" si="35"/>
        <v>0.92298435619735253</v>
      </c>
      <c r="O479" s="16">
        <f>LOOKUP(M479,'Tax and discount slab'!$J$4:$K$14)</f>
        <v>0.1</v>
      </c>
      <c r="P479" s="9">
        <f t="shared" si="36"/>
        <v>19.335800000000006</v>
      </c>
      <c r="Q479" s="9">
        <f>VLOOKUP(A479,'QTY &amp; shipping cost'!$A$1:$C$1038,2,FALSE)</f>
        <v>40</v>
      </c>
      <c r="R479" s="9">
        <f t="shared" si="37"/>
        <v>773.43200000000024</v>
      </c>
      <c r="S479" s="16">
        <f>LOOKUP(M479,'Tax and discount slab'!$M$4:$N$14)</f>
        <v>7.0000000000000007E-2</v>
      </c>
      <c r="T479" s="9">
        <f t="shared" si="38"/>
        <v>54.14024000000002</v>
      </c>
      <c r="U479" s="9">
        <f>VLOOKUP(A479,'QTY &amp; shipping cost'!$A$1:$C$1038,3,FALSE)</f>
        <v>6.55</v>
      </c>
      <c r="V479" s="9">
        <f t="shared" si="39"/>
        <v>725.84176000000014</v>
      </c>
    </row>
    <row r="480" spans="1:22" x14ac:dyDescent="0.3">
      <c r="A480" s="9" t="s">
        <v>852</v>
      </c>
      <c r="B480" s="8">
        <f>VLOOKUP($A480,'Order date customer name'!$A$1:$C$1038,2,FALSE)</f>
        <v>41931</v>
      </c>
      <c r="C480" s="8" t="str">
        <f>VLOOKUP($A480,'Order date customer name'!$A$1:$C$1038,3,FALSE)</f>
        <v>FRANCIS CARTER</v>
      </c>
      <c r="D480" s="9" t="str">
        <f>VLOOKUP($A480,'State and cust type'!$A$1:$C$1038,2,FALSE)</f>
        <v>New York</v>
      </c>
      <c r="E480" s="9" t="str">
        <f>VLOOKUP($A480,'State and cust type'!$A$1:$C$1038,3,FALSE)</f>
        <v>Consumer</v>
      </c>
      <c r="F480" s="9" t="str">
        <f>VLOOKUP($A480,'Account, order priority and cat'!$A$1:$D$1038,2,FALSE)</f>
        <v>MARC ARNOLD</v>
      </c>
      <c r="G480" s="9" t="str">
        <f>VLOOKUP($A480,'Account, order priority and cat'!$A$1:$D$1038,3,FALSE)</f>
        <v>Not Specified</v>
      </c>
      <c r="H480" s="9" t="str">
        <f>VLOOKUP($A480,'Account, order priority and cat'!$A$1:$D$1038,4,FALSE)</f>
        <v>Office Supplies</v>
      </c>
      <c r="I480" s="14" t="str">
        <f>VLOOKUP($A480,'Cost and price details'!$A$1:$F$1038,Table!I$1,FALSE)</f>
        <v>Wrap Bag</v>
      </c>
      <c r="J480" s="14" t="str">
        <f>VLOOKUP($A480,'Cost and price details'!$A$1:$F$1038,Table!J$1,FALSE)</f>
        <v>Regular Air</v>
      </c>
      <c r="K480" s="14">
        <f>VLOOKUP($A480,'Cost and price details'!$A$1:$F$1038,Table!K$1,FALSE)</f>
        <v>41939</v>
      </c>
      <c r="L480" s="14">
        <f>VLOOKUP($A480,'Cost and price details'!$A$1:$F$1038,Table!L$1,FALSE)</f>
        <v>4.9280000000000008</v>
      </c>
      <c r="M480" s="14">
        <f>VLOOKUP($A480,'Cost and price details'!$A$1:$F$1038,Table!M$1,FALSE)</f>
        <v>8.9540000000000006</v>
      </c>
      <c r="N480" s="16">
        <f t="shared" si="35"/>
        <v>0.81696428571428559</v>
      </c>
      <c r="O480" s="16">
        <f>LOOKUP(M480,'Tax and discount slab'!$J$4:$K$14)</f>
        <v>0.05</v>
      </c>
      <c r="P480" s="9">
        <f t="shared" si="36"/>
        <v>9.4017000000000017</v>
      </c>
      <c r="Q480" s="9">
        <f>VLOOKUP(A480,'QTY &amp; shipping cost'!$A$1:$C$1038,2,FALSE)</f>
        <v>48</v>
      </c>
      <c r="R480" s="9">
        <f t="shared" si="37"/>
        <v>451.28160000000008</v>
      </c>
      <c r="S480" s="16">
        <f>LOOKUP(M480,'Tax and discount slab'!$M$4:$N$14)</f>
        <v>0.02</v>
      </c>
      <c r="T480" s="9">
        <f t="shared" si="38"/>
        <v>9.0256320000000017</v>
      </c>
      <c r="U480" s="9">
        <f>VLOOKUP(A480,'QTY &amp; shipping cost'!$A$1:$C$1038,3,FALSE)</f>
        <v>3.17</v>
      </c>
      <c r="V480" s="9">
        <f t="shared" si="39"/>
        <v>445.42596800000007</v>
      </c>
    </row>
    <row r="481" spans="1:22" x14ac:dyDescent="0.3">
      <c r="A481" s="9" t="s">
        <v>854</v>
      </c>
      <c r="B481" s="8">
        <f>VLOOKUP($A481,'Order date customer name'!$A$1:$C$1038,2,FALSE)</f>
        <v>41931</v>
      </c>
      <c r="C481" s="8" t="str">
        <f>VLOOKUP($A481,'Order date customer name'!$A$1:$C$1038,3,FALSE)</f>
        <v>THOMAS MORALES</v>
      </c>
      <c r="D481" s="9" t="str">
        <f>VLOOKUP($A481,'State and cust type'!$A$1:$C$1038,2,FALSE)</f>
        <v>Illinois</v>
      </c>
      <c r="E481" s="9" t="str">
        <f>VLOOKUP($A481,'State and cust type'!$A$1:$C$1038,3,FALSE)</f>
        <v>Corporate</v>
      </c>
      <c r="F481" s="9" t="str">
        <f>VLOOKUP($A481,'Account, order priority and cat'!$A$1:$D$1038,2,FALSE)</f>
        <v>COREY MILLS</v>
      </c>
      <c r="G481" s="9" t="str">
        <f>VLOOKUP($A481,'Account, order priority and cat'!$A$1:$D$1038,3,FALSE)</f>
        <v>Medium</v>
      </c>
      <c r="H481" s="9" t="str">
        <f>VLOOKUP($A481,'Account, order priority and cat'!$A$1:$D$1038,4,FALSE)</f>
        <v>Office Supplies</v>
      </c>
      <c r="I481" s="14" t="str">
        <f>VLOOKUP($A481,'Cost and price details'!$A$1:$F$1038,Table!I$1,FALSE)</f>
        <v>Small Pack</v>
      </c>
      <c r="J481" s="14" t="str">
        <f>VLOOKUP($A481,'Cost and price details'!$A$1:$F$1038,Table!J$1,FALSE)</f>
        <v>Regular Air</v>
      </c>
      <c r="K481" s="14">
        <f>VLOOKUP($A481,'Cost and price details'!$A$1:$F$1038,Table!K$1,FALSE)</f>
        <v>41938</v>
      </c>
      <c r="L481" s="14">
        <f>VLOOKUP($A481,'Cost and price details'!$A$1:$F$1038,Table!L$1,FALSE)</f>
        <v>5.2690000000000001</v>
      </c>
      <c r="M481" s="14">
        <f>VLOOKUP($A481,'Cost and price details'!$A$1:$F$1038,Table!M$1,FALSE)</f>
        <v>13.167000000000002</v>
      </c>
      <c r="N481" s="16">
        <f t="shared" si="35"/>
        <v>1.4989561586638833</v>
      </c>
      <c r="O481" s="16">
        <f>LOOKUP(M481,'Tax and discount slab'!$J$4:$K$14)</f>
        <v>0.1</v>
      </c>
      <c r="P481" s="9">
        <f t="shared" si="36"/>
        <v>14.483700000000002</v>
      </c>
      <c r="Q481" s="9">
        <f>VLOOKUP(A481,'QTY &amp; shipping cost'!$A$1:$C$1038,2,FALSE)</f>
        <v>10</v>
      </c>
      <c r="R481" s="9">
        <f t="shared" si="37"/>
        <v>144.83700000000002</v>
      </c>
      <c r="S481" s="16">
        <f>LOOKUP(M481,'Tax and discount slab'!$M$4:$N$14)</f>
        <v>7.0000000000000007E-2</v>
      </c>
      <c r="T481" s="9">
        <f t="shared" si="38"/>
        <v>10.138590000000002</v>
      </c>
      <c r="U481" s="9">
        <f>VLOOKUP(A481,'QTY &amp; shipping cost'!$A$1:$C$1038,3,FALSE)</f>
        <v>5.8599999999999994</v>
      </c>
      <c r="V481" s="9">
        <f t="shared" si="39"/>
        <v>140.55841000000004</v>
      </c>
    </row>
    <row r="482" spans="1:22" x14ac:dyDescent="0.3">
      <c r="A482" s="9" t="s">
        <v>855</v>
      </c>
      <c r="B482" s="8">
        <f>VLOOKUP($A482,'Order date customer name'!$A$1:$C$1038,2,FALSE)</f>
        <v>41932</v>
      </c>
      <c r="C482" s="8" t="str">
        <f>VLOOKUP($A482,'Order date customer name'!$A$1:$C$1038,3,FALSE)</f>
        <v>REGINALD HUGHES</v>
      </c>
      <c r="D482" s="9" t="str">
        <f>VLOOKUP($A482,'State and cust type'!$A$1:$C$1038,2,FALSE)</f>
        <v>Illinois</v>
      </c>
      <c r="E482" s="9" t="str">
        <f>VLOOKUP($A482,'State and cust type'!$A$1:$C$1038,3,FALSE)</f>
        <v>Consumer</v>
      </c>
      <c r="F482" s="9" t="str">
        <f>VLOOKUP($A482,'Account, order priority and cat'!$A$1:$D$1038,2,FALSE)</f>
        <v>COREY MILLS</v>
      </c>
      <c r="G482" s="9" t="str">
        <f>VLOOKUP($A482,'Account, order priority and cat'!$A$1:$D$1038,3,FALSE)</f>
        <v>High</v>
      </c>
      <c r="H482" s="9" t="str">
        <f>VLOOKUP($A482,'Account, order priority and cat'!$A$1:$D$1038,4,FALSE)</f>
        <v>Office Supplies</v>
      </c>
      <c r="I482" s="14" t="str">
        <f>VLOOKUP($A482,'Cost and price details'!$A$1:$F$1038,Table!I$1,FALSE)</f>
        <v>Small Box</v>
      </c>
      <c r="J482" s="14" t="str">
        <f>VLOOKUP($A482,'Cost and price details'!$A$1:$F$1038,Table!J$1,FALSE)</f>
        <v>Regular Air</v>
      </c>
      <c r="K482" s="14">
        <f>VLOOKUP($A482,'Cost and price details'!$A$1:$F$1038,Table!K$1,FALSE)</f>
        <v>41940</v>
      </c>
      <c r="L482" s="14">
        <f>VLOOKUP($A482,'Cost and price details'!$A$1:$F$1038,Table!L$1,FALSE)</f>
        <v>3.74</v>
      </c>
      <c r="M482" s="14">
        <f>VLOOKUP($A482,'Cost and price details'!$A$1:$F$1038,Table!M$1,FALSE)</f>
        <v>5.9400000000000013</v>
      </c>
      <c r="N482" s="16">
        <f t="shared" si="35"/>
        <v>0.5882352941176473</v>
      </c>
      <c r="O482" s="16">
        <f>LOOKUP(M482,'Tax and discount slab'!$J$4:$K$14)</f>
        <v>0.05</v>
      </c>
      <c r="P482" s="9">
        <f t="shared" si="36"/>
        <v>6.2370000000000019</v>
      </c>
      <c r="Q482" s="9">
        <f>VLOOKUP(A482,'QTY &amp; shipping cost'!$A$1:$C$1038,2,FALSE)</f>
        <v>24</v>
      </c>
      <c r="R482" s="9">
        <f t="shared" si="37"/>
        <v>149.68800000000005</v>
      </c>
      <c r="S482" s="16">
        <f>LOOKUP(M482,'Tax and discount slab'!$M$4:$N$14)</f>
        <v>0.02</v>
      </c>
      <c r="T482" s="9">
        <f t="shared" si="38"/>
        <v>2.9937600000000009</v>
      </c>
      <c r="U482" s="9">
        <f>VLOOKUP(A482,'QTY &amp; shipping cost'!$A$1:$C$1038,3,FALSE)</f>
        <v>7.83</v>
      </c>
      <c r="V482" s="9">
        <f t="shared" si="39"/>
        <v>154.52424000000005</v>
      </c>
    </row>
    <row r="483" spans="1:22" x14ac:dyDescent="0.3">
      <c r="A483" s="9" t="s">
        <v>856</v>
      </c>
      <c r="B483" s="8">
        <f>VLOOKUP($A483,'Order date customer name'!$A$1:$C$1038,2,FALSE)</f>
        <v>41933</v>
      </c>
      <c r="C483" s="8" t="str">
        <f>VLOOKUP($A483,'Order date customer name'!$A$1:$C$1038,3,FALSE)</f>
        <v>JAY ALVARADO</v>
      </c>
      <c r="D483" s="9" t="str">
        <f>VLOOKUP($A483,'State and cust type'!$A$1:$C$1038,2,FALSE)</f>
        <v>New York</v>
      </c>
      <c r="E483" s="9" t="str">
        <f>VLOOKUP($A483,'State and cust type'!$A$1:$C$1038,3,FALSE)</f>
        <v>Corporate</v>
      </c>
      <c r="F483" s="9" t="str">
        <f>VLOOKUP($A483,'Account, order priority and cat'!$A$1:$D$1038,2,FALSE)</f>
        <v>TONY PERRY</v>
      </c>
      <c r="G483" s="9" t="str">
        <f>VLOOKUP($A483,'Account, order priority and cat'!$A$1:$D$1038,3,FALSE)</f>
        <v>Not Specified</v>
      </c>
      <c r="H483" s="9" t="str">
        <f>VLOOKUP($A483,'Account, order priority and cat'!$A$1:$D$1038,4,FALSE)</f>
        <v>Office Supplies</v>
      </c>
      <c r="I483" s="14" t="str">
        <f>VLOOKUP($A483,'Cost and price details'!$A$1:$F$1038,Table!I$1,FALSE)</f>
        <v>Small Box</v>
      </c>
      <c r="J483" s="14" t="str">
        <f>VLOOKUP($A483,'Cost and price details'!$A$1:$F$1038,Table!J$1,FALSE)</f>
        <v>Regular Air</v>
      </c>
      <c r="K483" s="14">
        <f>VLOOKUP($A483,'Cost and price details'!$A$1:$F$1038,Table!K$1,FALSE)</f>
        <v>41942</v>
      </c>
      <c r="L483" s="14">
        <f>VLOOKUP($A483,'Cost and price details'!$A$1:$F$1038,Table!L$1,FALSE)</f>
        <v>9.8120000000000012</v>
      </c>
      <c r="M483" s="14">
        <f>VLOOKUP($A483,'Cost and price details'!$A$1:$F$1038,Table!M$1,FALSE)</f>
        <v>32.713999999999999</v>
      </c>
      <c r="N483" s="16">
        <f t="shared" si="35"/>
        <v>2.3340807174887885</v>
      </c>
      <c r="O483" s="16">
        <f>LOOKUP(M483,'Tax and discount slab'!$J$4:$K$14)</f>
        <v>0.2</v>
      </c>
      <c r="P483" s="9">
        <f t="shared" si="36"/>
        <v>39.256799999999998</v>
      </c>
      <c r="Q483" s="9">
        <f>VLOOKUP(A483,'QTY &amp; shipping cost'!$A$1:$C$1038,2,FALSE)</f>
        <v>21</v>
      </c>
      <c r="R483" s="9">
        <f t="shared" si="37"/>
        <v>824.39279999999997</v>
      </c>
      <c r="S483" s="16">
        <f>LOOKUP(M483,'Tax and discount slab'!$M$4:$N$14)</f>
        <v>0.17</v>
      </c>
      <c r="T483" s="9">
        <f t="shared" si="38"/>
        <v>140.14677600000002</v>
      </c>
      <c r="U483" s="9">
        <f>VLOOKUP(A483,'QTY &amp; shipping cost'!$A$1:$C$1038,3,FALSE)</f>
        <v>6.6899999999999995</v>
      </c>
      <c r="V483" s="9">
        <f t="shared" si="39"/>
        <v>690.93602399999997</v>
      </c>
    </row>
    <row r="484" spans="1:22" x14ac:dyDescent="0.3">
      <c r="A484" s="9" t="s">
        <v>858</v>
      </c>
      <c r="B484" s="8">
        <f>VLOOKUP($A484,'Order date customer name'!$A$1:$C$1038,2,FALSE)</f>
        <v>41936</v>
      </c>
      <c r="C484" s="8" t="str">
        <f>VLOOKUP($A484,'Order date customer name'!$A$1:$C$1038,3,FALSE)</f>
        <v>JOSHUA BOYD</v>
      </c>
      <c r="D484" s="9" t="str">
        <f>VLOOKUP($A484,'State and cust type'!$A$1:$C$1038,2,FALSE)</f>
        <v>New York</v>
      </c>
      <c r="E484" s="9" t="str">
        <f>VLOOKUP($A484,'State and cust type'!$A$1:$C$1038,3,FALSE)</f>
        <v>Home Office</v>
      </c>
      <c r="F484" s="9" t="str">
        <f>VLOOKUP($A484,'Account, order priority and cat'!$A$1:$D$1038,2,FALSE)</f>
        <v>GREG BLACK</v>
      </c>
      <c r="G484" s="9" t="str">
        <f>VLOOKUP($A484,'Account, order priority and cat'!$A$1:$D$1038,3,FALSE)</f>
        <v>Medium</v>
      </c>
      <c r="H484" s="9" t="str">
        <f>VLOOKUP($A484,'Account, order priority and cat'!$A$1:$D$1038,4,FALSE)</f>
        <v>Office Supplies</v>
      </c>
      <c r="I484" s="14" t="str">
        <f>VLOOKUP($A484,'Cost and price details'!$A$1:$F$1038,Table!I$1,FALSE)</f>
        <v>Small Box</v>
      </c>
      <c r="J484" s="14" t="str">
        <f>VLOOKUP($A484,'Cost and price details'!$A$1:$F$1038,Table!J$1,FALSE)</f>
        <v>Regular Air</v>
      </c>
      <c r="K484" s="14">
        <f>VLOOKUP($A484,'Cost and price details'!$A$1:$F$1038,Table!K$1,FALSE)</f>
        <v>41944</v>
      </c>
      <c r="L484" s="14">
        <f>VLOOKUP($A484,'Cost and price details'!$A$1:$F$1038,Table!L$1,FALSE)</f>
        <v>4.0150000000000006</v>
      </c>
      <c r="M484" s="14">
        <f>VLOOKUP($A484,'Cost and price details'!$A$1:$F$1038,Table!M$1,FALSE)</f>
        <v>6.5780000000000012</v>
      </c>
      <c r="N484" s="16">
        <f t="shared" si="35"/>
        <v>0.63835616438356169</v>
      </c>
      <c r="O484" s="16">
        <f>LOOKUP(M484,'Tax and discount slab'!$J$4:$K$14)</f>
        <v>0.05</v>
      </c>
      <c r="P484" s="9">
        <f t="shared" si="36"/>
        <v>6.9069000000000011</v>
      </c>
      <c r="Q484" s="9">
        <f>VLOOKUP(A484,'QTY &amp; shipping cost'!$A$1:$C$1038,2,FALSE)</f>
        <v>21</v>
      </c>
      <c r="R484" s="9">
        <f t="shared" si="37"/>
        <v>145.04490000000001</v>
      </c>
      <c r="S484" s="16">
        <f>LOOKUP(M484,'Tax and discount slab'!$M$4:$N$14)</f>
        <v>0.02</v>
      </c>
      <c r="T484" s="9">
        <f t="shared" si="38"/>
        <v>2.9008980000000002</v>
      </c>
      <c r="U484" s="9">
        <f>VLOOKUP(A484,'QTY &amp; shipping cost'!$A$1:$C$1038,3,FALSE)</f>
        <v>1.54</v>
      </c>
      <c r="V484" s="9">
        <f t="shared" si="39"/>
        <v>143.68400199999999</v>
      </c>
    </row>
    <row r="485" spans="1:22" x14ac:dyDescent="0.3">
      <c r="A485" s="9" t="s">
        <v>860</v>
      </c>
      <c r="B485" s="8">
        <f>VLOOKUP($A485,'Order date customer name'!$A$1:$C$1038,2,FALSE)</f>
        <v>41937</v>
      </c>
      <c r="C485" s="8" t="str">
        <f>VLOOKUP($A485,'Order date customer name'!$A$1:$C$1038,3,FALSE)</f>
        <v>ERIC HANSEN</v>
      </c>
      <c r="D485" s="9" t="str">
        <f>VLOOKUP($A485,'State and cust type'!$A$1:$C$1038,2,FALSE)</f>
        <v>Illinois</v>
      </c>
      <c r="E485" s="9" t="str">
        <f>VLOOKUP($A485,'State and cust type'!$A$1:$C$1038,3,FALSE)</f>
        <v>Consumer</v>
      </c>
      <c r="F485" s="9" t="str">
        <f>VLOOKUP($A485,'Account, order priority and cat'!$A$1:$D$1038,2,FALSE)</f>
        <v>MANUEL BARNES</v>
      </c>
      <c r="G485" s="9" t="str">
        <f>VLOOKUP($A485,'Account, order priority and cat'!$A$1:$D$1038,3,FALSE)</f>
        <v>Low</v>
      </c>
      <c r="H485" s="9" t="str">
        <f>VLOOKUP($A485,'Account, order priority and cat'!$A$1:$D$1038,4,FALSE)</f>
        <v>Office Supplies</v>
      </c>
      <c r="I485" s="14" t="str">
        <f>VLOOKUP($A485,'Cost and price details'!$A$1:$F$1038,Table!I$1,FALSE)</f>
        <v>Wrap Bag</v>
      </c>
      <c r="J485" s="14" t="str">
        <f>VLOOKUP($A485,'Cost and price details'!$A$1:$F$1038,Table!J$1,FALSE)</f>
        <v>Regular Air</v>
      </c>
      <c r="K485" s="14">
        <f>VLOOKUP($A485,'Cost and price details'!$A$1:$F$1038,Table!K$1,FALSE)</f>
        <v>41948</v>
      </c>
      <c r="L485" s="14">
        <f>VLOOKUP($A485,'Cost and price details'!$A$1:$F$1038,Table!L$1,FALSE)</f>
        <v>2.3760000000000003</v>
      </c>
      <c r="M485" s="14">
        <f>VLOOKUP($A485,'Cost and price details'!$A$1:$F$1038,Table!M$1,FALSE)</f>
        <v>4.2350000000000003</v>
      </c>
      <c r="N485" s="16">
        <f t="shared" si="35"/>
        <v>0.78240740740740733</v>
      </c>
      <c r="O485" s="16">
        <f>LOOKUP(M485,'Tax and discount slab'!$J$4:$K$14)</f>
        <v>0.05</v>
      </c>
      <c r="P485" s="9">
        <f t="shared" si="36"/>
        <v>4.4467500000000006</v>
      </c>
      <c r="Q485" s="9">
        <f>VLOOKUP(A485,'QTY &amp; shipping cost'!$A$1:$C$1038,2,FALSE)</f>
        <v>12</v>
      </c>
      <c r="R485" s="9">
        <f t="shared" si="37"/>
        <v>53.361000000000004</v>
      </c>
      <c r="S485" s="16">
        <f>LOOKUP(M485,'Tax and discount slab'!$M$4:$N$14)</f>
        <v>0.02</v>
      </c>
      <c r="T485" s="9">
        <f t="shared" si="38"/>
        <v>1.0672200000000001</v>
      </c>
      <c r="U485" s="9">
        <f>VLOOKUP(A485,'QTY &amp; shipping cost'!$A$1:$C$1038,3,FALSE)</f>
        <v>0.75</v>
      </c>
      <c r="V485" s="9">
        <f t="shared" si="39"/>
        <v>53.043780000000005</v>
      </c>
    </row>
    <row r="486" spans="1:22" x14ac:dyDescent="0.3">
      <c r="A486" s="9" t="s">
        <v>861</v>
      </c>
      <c r="B486" s="8">
        <f>VLOOKUP($A486,'Order date customer name'!$A$1:$C$1038,2,FALSE)</f>
        <v>41938</v>
      </c>
      <c r="C486" s="8" t="str">
        <f>VLOOKUP($A486,'Order date customer name'!$A$1:$C$1038,3,FALSE)</f>
        <v>GABRIEL HAYES</v>
      </c>
      <c r="D486" s="9" t="str">
        <f>VLOOKUP($A486,'State and cust type'!$A$1:$C$1038,2,FALSE)</f>
        <v>New York</v>
      </c>
      <c r="E486" s="9" t="str">
        <f>VLOOKUP($A486,'State and cust type'!$A$1:$C$1038,3,FALSE)</f>
        <v>Home Office</v>
      </c>
      <c r="F486" s="9" t="str">
        <f>VLOOKUP($A486,'Account, order priority and cat'!$A$1:$D$1038,2,FALSE)</f>
        <v>WILLIE STEWART</v>
      </c>
      <c r="G486" s="9" t="str">
        <f>VLOOKUP($A486,'Account, order priority and cat'!$A$1:$D$1038,3,FALSE)</f>
        <v>Medium</v>
      </c>
      <c r="H486" s="9" t="str">
        <f>VLOOKUP($A486,'Account, order priority and cat'!$A$1:$D$1038,4,FALSE)</f>
        <v>Technology</v>
      </c>
      <c r="I486" s="14" t="str">
        <f>VLOOKUP($A486,'Cost and price details'!$A$1:$F$1038,Table!I$1,FALSE)</f>
        <v>Small Box</v>
      </c>
      <c r="J486" s="14" t="str">
        <f>VLOOKUP($A486,'Cost and price details'!$A$1:$F$1038,Table!J$1,FALSE)</f>
        <v>Regular Air</v>
      </c>
      <c r="K486" s="14">
        <f>VLOOKUP($A486,'Cost and price details'!$A$1:$F$1038,Table!K$1,FALSE)</f>
        <v>41946</v>
      </c>
      <c r="L486" s="14">
        <f>VLOOKUP($A486,'Cost and price details'!$A$1:$F$1038,Table!L$1,FALSE)</f>
        <v>19.624000000000002</v>
      </c>
      <c r="M486" s="14">
        <f>VLOOKUP($A486,'Cost and price details'!$A$1:$F$1038,Table!M$1,FALSE)</f>
        <v>38.489000000000004</v>
      </c>
      <c r="N486" s="16">
        <f t="shared" si="35"/>
        <v>0.96132286995515692</v>
      </c>
      <c r="O486" s="16">
        <f>LOOKUP(M486,'Tax and discount slab'!$J$4:$K$14)</f>
        <v>0.2</v>
      </c>
      <c r="P486" s="9">
        <f t="shared" si="36"/>
        <v>46.186800000000005</v>
      </c>
      <c r="Q486" s="9">
        <f>VLOOKUP(A486,'QTY &amp; shipping cost'!$A$1:$C$1038,2,FALSE)</f>
        <v>31</v>
      </c>
      <c r="R486" s="9">
        <f t="shared" si="37"/>
        <v>1431.7908000000002</v>
      </c>
      <c r="S486" s="16">
        <f>LOOKUP(M486,'Tax and discount slab'!$M$4:$N$14)</f>
        <v>0.17</v>
      </c>
      <c r="T486" s="9">
        <f t="shared" si="38"/>
        <v>243.40443600000006</v>
      </c>
      <c r="U486" s="9">
        <f>VLOOKUP(A486,'QTY &amp; shipping cost'!$A$1:$C$1038,3,FALSE)</f>
        <v>5.55</v>
      </c>
      <c r="V486" s="9">
        <f t="shared" si="39"/>
        <v>1193.9363640000001</v>
      </c>
    </row>
    <row r="487" spans="1:22" x14ac:dyDescent="0.3">
      <c r="A487" s="9" t="s">
        <v>862</v>
      </c>
      <c r="B487" s="8">
        <f>VLOOKUP($A487,'Order date customer name'!$A$1:$C$1038,2,FALSE)</f>
        <v>41939</v>
      </c>
      <c r="C487" s="8" t="str">
        <f>VLOOKUP($A487,'Order date customer name'!$A$1:$C$1038,3,FALSE)</f>
        <v>RANDALL GARCIA</v>
      </c>
      <c r="D487" s="9" t="str">
        <f>VLOOKUP($A487,'State and cust type'!$A$1:$C$1038,2,FALSE)</f>
        <v>New York</v>
      </c>
      <c r="E487" s="9" t="str">
        <f>VLOOKUP($A487,'State and cust type'!$A$1:$C$1038,3,FALSE)</f>
        <v>Corporate</v>
      </c>
      <c r="F487" s="9" t="str">
        <f>VLOOKUP($A487,'Account, order priority and cat'!$A$1:$D$1038,2,FALSE)</f>
        <v>MARC ARNOLD</v>
      </c>
      <c r="G487" s="9" t="str">
        <f>VLOOKUP($A487,'Account, order priority and cat'!$A$1:$D$1038,3,FALSE)</f>
        <v>High</v>
      </c>
      <c r="H487" s="9" t="str">
        <f>VLOOKUP($A487,'Account, order priority and cat'!$A$1:$D$1038,4,FALSE)</f>
        <v>Office Supplies</v>
      </c>
      <c r="I487" s="14" t="str">
        <f>VLOOKUP($A487,'Cost and price details'!$A$1:$F$1038,Table!I$1,FALSE)</f>
        <v>Small Pack</v>
      </c>
      <c r="J487" s="14" t="str">
        <f>VLOOKUP($A487,'Cost and price details'!$A$1:$F$1038,Table!J$1,FALSE)</f>
        <v>Regular Air</v>
      </c>
      <c r="K487" s="14">
        <f>VLOOKUP($A487,'Cost and price details'!$A$1:$F$1038,Table!K$1,FALSE)</f>
        <v>41948</v>
      </c>
      <c r="L487" s="14">
        <f>VLOOKUP($A487,'Cost and price details'!$A$1:$F$1038,Table!L$1,FALSE)</f>
        <v>5.2690000000000001</v>
      </c>
      <c r="M487" s="14">
        <f>VLOOKUP($A487,'Cost and price details'!$A$1:$F$1038,Table!M$1,FALSE)</f>
        <v>13.167000000000002</v>
      </c>
      <c r="N487" s="16">
        <f t="shared" si="35"/>
        <v>1.4989561586638833</v>
      </c>
      <c r="O487" s="16">
        <f>LOOKUP(M487,'Tax and discount slab'!$J$4:$K$14)</f>
        <v>0.1</v>
      </c>
      <c r="P487" s="9">
        <f t="shared" si="36"/>
        <v>14.483700000000002</v>
      </c>
      <c r="Q487" s="9">
        <f>VLOOKUP(A487,'QTY &amp; shipping cost'!$A$1:$C$1038,2,FALSE)</f>
        <v>25</v>
      </c>
      <c r="R487" s="9">
        <f t="shared" si="37"/>
        <v>362.09250000000009</v>
      </c>
      <c r="S487" s="16">
        <f>LOOKUP(M487,'Tax and discount slab'!$M$4:$N$14)</f>
        <v>7.0000000000000007E-2</v>
      </c>
      <c r="T487" s="9">
        <f t="shared" si="38"/>
        <v>25.346475000000009</v>
      </c>
      <c r="U487" s="9">
        <f>VLOOKUP(A487,'QTY &amp; shipping cost'!$A$1:$C$1038,3,FALSE)</f>
        <v>5.8599999999999994</v>
      </c>
      <c r="V487" s="9">
        <f t="shared" si="39"/>
        <v>342.6060250000001</v>
      </c>
    </row>
    <row r="488" spans="1:22" x14ac:dyDescent="0.3">
      <c r="A488" s="9" t="s">
        <v>864</v>
      </c>
      <c r="B488" s="8">
        <f>VLOOKUP($A488,'Order date customer name'!$A$1:$C$1038,2,FALSE)</f>
        <v>41942</v>
      </c>
      <c r="C488" s="8" t="str">
        <f>VLOOKUP($A488,'Order date customer name'!$A$1:$C$1038,3,FALSE)</f>
        <v>JAMIE WARREN</v>
      </c>
      <c r="D488" s="9" t="str">
        <f>VLOOKUP($A488,'State and cust type'!$A$1:$C$1038,2,FALSE)</f>
        <v>New York</v>
      </c>
      <c r="E488" s="9" t="str">
        <f>VLOOKUP($A488,'State and cust type'!$A$1:$C$1038,3,FALSE)</f>
        <v>Small Business</v>
      </c>
      <c r="F488" s="9" t="str">
        <f>VLOOKUP($A488,'Account, order priority and cat'!$A$1:$D$1038,2,FALSE)</f>
        <v>TONY PERRY</v>
      </c>
      <c r="G488" s="9" t="str">
        <f>VLOOKUP($A488,'Account, order priority and cat'!$A$1:$D$1038,3,FALSE)</f>
        <v>Not Specified</v>
      </c>
      <c r="H488" s="9" t="str">
        <f>VLOOKUP($A488,'Account, order priority and cat'!$A$1:$D$1038,4,FALSE)</f>
        <v>Office Supplies</v>
      </c>
      <c r="I488" s="14" t="str">
        <f>VLOOKUP($A488,'Cost and price details'!$A$1:$F$1038,Table!I$1,FALSE)</f>
        <v>Small Box</v>
      </c>
      <c r="J488" s="14" t="str">
        <f>VLOOKUP($A488,'Cost and price details'!$A$1:$F$1038,Table!J$1,FALSE)</f>
        <v>Regular Air</v>
      </c>
      <c r="K488" s="14">
        <f>VLOOKUP($A488,'Cost and price details'!$A$1:$F$1038,Table!K$1,FALSE)</f>
        <v>41951</v>
      </c>
      <c r="L488" s="14">
        <f>VLOOKUP($A488,'Cost and price details'!$A$1:$F$1038,Table!L$1,FALSE)</f>
        <v>57.277000000000008</v>
      </c>
      <c r="M488" s="14">
        <f>VLOOKUP($A488,'Cost and price details'!$A$1:$F$1038,Table!M$1,FALSE)</f>
        <v>92.378000000000014</v>
      </c>
      <c r="N488" s="16">
        <f t="shared" si="35"/>
        <v>0.61282888419435377</v>
      </c>
      <c r="O488" s="16">
        <f>LOOKUP(M488,'Tax and discount slab'!$J$4:$K$14)</f>
        <v>0.32000000000000006</v>
      </c>
      <c r="P488" s="9">
        <f t="shared" si="36"/>
        <v>121.93896000000002</v>
      </c>
      <c r="Q488" s="9">
        <f>VLOOKUP(A488,'QTY &amp; shipping cost'!$A$1:$C$1038,2,FALSE)</f>
        <v>26</v>
      </c>
      <c r="R488" s="9">
        <f t="shared" si="37"/>
        <v>3170.4129600000006</v>
      </c>
      <c r="S488" s="16">
        <f>LOOKUP(M488,'Tax and discount slab'!$M$4:$N$14)</f>
        <v>0.47</v>
      </c>
      <c r="T488" s="9">
        <f t="shared" si="38"/>
        <v>1490.0940912000001</v>
      </c>
      <c r="U488" s="9">
        <f>VLOOKUP(A488,'QTY &amp; shipping cost'!$A$1:$C$1038,3,FALSE)</f>
        <v>5.0599999999999996</v>
      </c>
      <c r="V488" s="9">
        <f t="shared" si="39"/>
        <v>1685.3788688000004</v>
      </c>
    </row>
    <row r="489" spans="1:22" x14ac:dyDescent="0.3">
      <c r="A489" s="9" t="s">
        <v>866</v>
      </c>
      <c r="B489" s="8">
        <f>VLOOKUP($A489,'Order date customer name'!$A$1:$C$1038,2,FALSE)</f>
        <v>41943</v>
      </c>
      <c r="C489" s="8" t="str">
        <f>VLOOKUP($A489,'Order date customer name'!$A$1:$C$1038,3,FALSE)</f>
        <v>VERNON SMITH</v>
      </c>
      <c r="D489" s="9" t="str">
        <f>VLOOKUP($A489,'State and cust type'!$A$1:$C$1038,2,FALSE)</f>
        <v>New York</v>
      </c>
      <c r="E489" s="9" t="str">
        <f>VLOOKUP($A489,'State and cust type'!$A$1:$C$1038,3,FALSE)</f>
        <v>Home Office</v>
      </c>
      <c r="F489" s="9" t="str">
        <f>VLOOKUP($A489,'Account, order priority and cat'!$A$1:$D$1038,2,FALSE)</f>
        <v>BRYAN JENKINS</v>
      </c>
      <c r="G489" s="9" t="str">
        <f>VLOOKUP($A489,'Account, order priority and cat'!$A$1:$D$1038,3,FALSE)</f>
        <v>High</v>
      </c>
      <c r="H489" s="9" t="str">
        <f>VLOOKUP($A489,'Account, order priority and cat'!$A$1:$D$1038,4,FALSE)</f>
        <v>Office Supplies</v>
      </c>
      <c r="I489" s="14" t="str">
        <f>VLOOKUP($A489,'Cost and price details'!$A$1:$F$1038,Table!I$1,FALSE)</f>
        <v>Small Box</v>
      </c>
      <c r="J489" s="14" t="str">
        <f>VLOOKUP($A489,'Cost and price details'!$A$1:$F$1038,Table!J$1,FALSE)</f>
        <v>Regular Air</v>
      </c>
      <c r="K489" s="14">
        <f>VLOOKUP($A489,'Cost and price details'!$A$1:$F$1038,Table!K$1,FALSE)</f>
        <v>41952</v>
      </c>
      <c r="L489" s="14">
        <f>VLOOKUP($A489,'Cost and price details'!$A$1:$F$1038,Table!L$1,FALSE)</f>
        <v>5.3790000000000004</v>
      </c>
      <c r="M489" s="14">
        <f>VLOOKUP($A489,'Cost and price details'!$A$1:$F$1038,Table!M$1,FALSE)</f>
        <v>8.4039999999999999</v>
      </c>
      <c r="N489" s="16">
        <f t="shared" si="35"/>
        <v>0.5623721881390592</v>
      </c>
      <c r="O489" s="16">
        <f>LOOKUP(M489,'Tax and discount slab'!$J$4:$K$14)</f>
        <v>0.05</v>
      </c>
      <c r="P489" s="9">
        <f t="shared" si="36"/>
        <v>8.8242000000000012</v>
      </c>
      <c r="Q489" s="9">
        <f>VLOOKUP(A489,'QTY &amp; shipping cost'!$A$1:$C$1038,2,FALSE)</f>
        <v>14</v>
      </c>
      <c r="R489" s="9">
        <f t="shared" si="37"/>
        <v>123.53880000000001</v>
      </c>
      <c r="S489" s="16">
        <f>LOOKUP(M489,'Tax and discount slab'!$M$4:$N$14)</f>
        <v>0.02</v>
      </c>
      <c r="T489" s="9">
        <f t="shared" si="38"/>
        <v>2.4707760000000003</v>
      </c>
      <c r="U489" s="9">
        <f>VLOOKUP(A489,'QTY &amp; shipping cost'!$A$1:$C$1038,3,FALSE)</f>
        <v>1.44</v>
      </c>
      <c r="V489" s="9">
        <f t="shared" si="39"/>
        <v>122.50802400000001</v>
      </c>
    </row>
    <row r="490" spans="1:22" x14ac:dyDescent="0.3">
      <c r="A490" s="9" t="s">
        <v>868</v>
      </c>
      <c r="B490" s="8">
        <f>VLOOKUP($A490,'Order date customer name'!$A$1:$C$1038,2,FALSE)</f>
        <v>41944</v>
      </c>
      <c r="C490" s="8" t="str">
        <f>VLOOKUP($A490,'Order date customer name'!$A$1:$C$1038,3,FALSE)</f>
        <v>HARVEY ALVAREZ</v>
      </c>
      <c r="D490" s="9" t="str">
        <f>VLOOKUP($A490,'State and cust type'!$A$1:$C$1038,2,FALSE)</f>
        <v>Illinois</v>
      </c>
      <c r="E490" s="9" t="str">
        <f>VLOOKUP($A490,'State and cust type'!$A$1:$C$1038,3,FALSE)</f>
        <v>Consumer</v>
      </c>
      <c r="F490" s="9" t="str">
        <f>VLOOKUP($A490,'Account, order priority and cat'!$A$1:$D$1038,2,FALSE)</f>
        <v>MANUEL BARNES</v>
      </c>
      <c r="G490" s="9" t="str">
        <f>VLOOKUP($A490,'Account, order priority and cat'!$A$1:$D$1038,3,FALSE)</f>
        <v>Low</v>
      </c>
      <c r="H490" s="9" t="str">
        <f>VLOOKUP($A490,'Account, order priority and cat'!$A$1:$D$1038,4,FALSE)</f>
        <v>Office Supplies</v>
      </c>
      <c r="I490" s="14" t="str">
        <f>VLOOKUP($A490,'Cost and price details'!$A$1:$F$1038,Table!I$1,FALSE)</f>
        <v>Wrap Bag</v>
      </c>
      <c r="J490" s="14" t="str">
        <f>VLOOKUP($A490,'Cost and price details'!$A$1:$F$1038,Table!J$1,FALSE)</f>
        <v>Regular Air</v>
      </c>
      <c r="K490" s="14">
        <f>VLOOKUP($A490,'Cost and price details'!$A$1:$F$1038,Table!K$1,FALSE)</f>
        <v>41955</v>
      </c>
      <c r="L490" s="14">
        <f>VLOOKUP($A490,'Cost and price details'!$A$1:$F$1038,Table!L$1,FALSE)</f>
        <v>2.7720000000000002</v>
      </c>
      <c r="M490" s="14">
        <f>VLOOKUP($A490,'Cost and price details'!$A$1:$F$1038,Table!M$1,FALSE)</f>
        <v>4.4000000000000004</v>
      </c>
      <c r="N490" s="16">
        <f t="shared" si="35"/>
        <v>0.58730158730158732</v>
      </c>
      <c r="O490" s="16">
        <f>LOOKUP(M490,'Tax and discount slab'!$J$4:$K$14)</f>
        <v>0.05</v>
      </c>
      <c r="P490" s="9">
        <f t="shared" si="36"/>
        <v>4.620000000000001</v>
      </c>
      <c r="Q490" s="9">
        <f>VLOOKUP(A490,'QTY &amp; shipping cost'!$A$1:$C$1038,2,FALSE)</f>
        <v>34</v>
      </c>
      <c r="R490" s="9">
        <f t="shared" si="37"/>
        <v>157.08000000000004</v>
      </c>
      <c r="S490" s="16">
        <f>LOOKUP(M490,'Tax and discount slab'!$M$4:$N$14)</f>
        <v>0.02</v>
      </c>
      <c r="T490" s="9">
        <f t="shared" si="38"/>
        <v>3.1416000000000008</v>
      </c>
      <c r="U490" s="9">
        <f>VLOOKUP(A490,'QTY &amp; shipping cost'!$A$1:$C$1038,3,FALSE)</f>
        <v>1.35</v>
      </c>
      <c r="V490" s="9">
        <f t="shared" si="39"/>
        <v>155.28840000000002</v>
      </c>
    </row>
    <row r="491" spans="1:22" x14ac:dyDescent="0.3">
      <c r="A491" s="9" t="s">
        <v>870</v>
      </c>
      <c r="B491" s="8">
        <f>VLOOKUP($A491,'Order date customer name'!$A$1:$C$1038,2,FALSE)</f>
        <v>41944</v>
      </c>
      <c r="C491" s="8" t="str">
        <f>VLOOKUP($A491,'Order date customer name'!$A$1:$C$1038,3,FALSE)</f>
        <v>ELMER GONZALEZ</v>
      </c>
      <c r="D491" s="9" t="str">
        <f>VLOOKUP($A491,'State and cust type'!$A$1:$C$1038,2,FALSE)</f>
        <v>New York</v>
      </c>
      <c r="E491" s="9" t="str">
        <f>VLOOKUP($A491,'State and cust type'!$A$1:$C$1038,3,FALSE)</f>
        <v>Consumer</v>
      </c>
      <c r="F491" s="9" t="str">
        <f>VLOOKUP($A491,'Account, order priority and cat'!$A$1:$D$1038,2,FALSE)</f>
        <v>EDDIE MURRAY</v>
      </c>
      <c r="G491" s="9" t="str">
        <f>VLOOKUP($A491,'Account, order priority and cat'!$A$1:$D$1038,3,FALSE)</f>
        <v>Medium</v>
      </c>
      <c r="H491" s="9" t="str">
        <f>VLOOKUP($A491,'Account, order priority and cat'!$A$1:$D$1038,4,FALSE)</f>
        <v>Technology</v>
      </c>
      <c r="I491" s="14" t="str">
        <f>VLOOKUP($A491,'Cost and price details'!$A$1:$F$1038,Table!I$1,FALSE)</f>
        <v>Small Box</v>
      </c>
      <c r="J491" s="14" t="str">
        <f>VLOOKUP($A491,'Cost and price details'!$A$1:$F$1038,Table!J$1,FALSE)</f>
        <v>Regular Air</v>
      </c>
      <c r="K491" s="14">
        <f>VLOOKUP($A491,'Cost and price details'!$A$1:$F$1038,Table!K$1,FALSE)</f>
        <v>41952</v>
      </c>
      <c r="L491" s="14">
        <f>VLOOKUP($A491,'Cost and price details'!$A$1:$F$1038,Table!L$1,FALSE)</f>
        <v>7.1610000000000005</v>
      </c>
      <c r="M491" s="14">
        <f>VLOOKUP($A491,'Cost and price details'!$A$1:$F$1038,Table!M$1,FALSE)</f>
        <v>34.078000000000003</v>
      </c>
      <c r="N491" s="16">
        <f t="shared" si="35"/>
        <v>3.7588325652841781</v>
      </c>
      <c r="O491" s="16">
        <f>LOOKUP(M491,'Tax and discount slab'!$J$4:$K$14)</f>
        <v>0.2</v>
      </c>
      <c r="P491" s="9">
        <f t="shared" si="36"/>
        <v>40.893599999999999</v>
      </c>
      <c r="Q491" s="9">
        <f>VLOOKUP(A491,'QTY &amp; shipping cost'!$A$1:$C$1038,2,FALSE)</f>
        <v>14</v>
      </c>
      <c r="R491" s="9">
        <f t="shared" si="37"/>
        <v>572.5104</v>
      </c>
      <c r="S491" s="16">
        <f>LOOKUP(M491,'Tax and discount slab'!$M$4:$N$14)</f>
        <v>0.17</v>
      </c>
      <c r="T491" s="9">
        <f t="shared" si="38"/>
        <v>97.326768000000001</v>
      </c>
      <c r="U491" s="9">
        <f>VLOOKUP(A491,'QTY &amp; shipping cost'!$A$1:$C$1038,3,FALSE)</f>
        <v>6.55</v>
      </c>
      <c r="V491" s="9">
        <f t="shared" si="39"/>
        <v>481.733632</v>
      </c>
    </row>
    <row r="492" spans="1:22" x14ac:dyDescent="0.3">
      <c r="A492" s="9" t="s">
        <v>872</v>
      </c>
      <c r="B492" s="8">
        <f>VLOOKUP($A492,'Order date customer name'!$A$1:$C$1038,2,FALSE)</f>
        <v>41948</v>
      </c>
      <c r="C492" s="8" t="str">
        <f>VLOOKUP($A492,'Order date customer name'!$A$1:$C$1038,3,FALSE)</f>
        <v>STEVE HENDERSON</v>
      </c>
      <c r="D492" s="9" t="str">
        <f>VLOOKUP($A492,'State and cust type'!$A$1:$C$1038,2,FALSE)</f>
        <v>New York</v>
      </c>
      <c r="E492" s="9" t="str">
        <f>VLOOKUP($A492,'State and cust type'!$A$1:$C$1038,3,FALSE)</f>
        <v>Corporate</v>
      </c>
      <c r="F492" s="9" t="str">
        <f>VLOOKUP($A492,'Account, order priority and cat'!$A$1:$D$1038,2,FALSE)</f>
        <v>VINCENT JORDAN</v>
      </c>
      <c r="G492" s="9" t="str">
        <f>VLOOKUP($A492,'Account, order priority and cat'!$A$1:$D$1038,3,FALSE)</f>
        <v>Medium</v>
      </c>
      <c r="H492" s="9" t="str">
        <f>VLOOKUP($A492,'Account, order priority and cat'!$A$1:$D$1038,4,FALSE)</f>
        <v>Technology</v>
      </c>
      <c r="I492" s="14" t="str">
        <f>VLOOKUP($A492,'Cost and price details'!$A$1:$F$1038,Table!I$1,FALSE)</f>
        <v>Large Box</v>
      </c>
      <c r="J492" s="14" t="str">
        <f>VLOOKUP($A492,'Cost and price details'!$A$1:$F$1038,Table!J$1,FALSE)</f>
        <v>Express Air</v>
      </c>
      <c r="K492" s="14">
        <f>VLOOKUP($A492,'Cost and price details'!$A$1:$F$1038,Table!K$1,FALSE)</f>
        <v>41957</v>
      </c>
      <c r="L492" s="14">
        <f>VLOOKUP($A492,'Cost and price details'!$A$1:$F$1038,Table!L$1,FALSE)</f>
        <v>415.78900000000004</v>
      </c>
      <c r="M492" s="14">
        <f>VLOOKUP($A492,'Cost and price details'!$A$1:$F$1038,Table!M$1,FALSE)</f>
        <v>659.98900000000003</v>
      </c>
      <c r="N492" s="16">
        <f t="shared" si="35"/>
        <v>0.58731712479166109</v>
      </c>
      <c r="O492" s="16">
        <f>LOOKUP(M492,'Tax and discount slab'!$J$4:$K$14)</f>
        <v>0.32000000000000006</v>
      </c>
      <c r="P492" s="9">
        <f t="shared" si="36"/>
        <v>871.1854800000001</v>
      </c>
      <c r="Q492" s="9">
        <f>VLOOKUP(A492,'QTY &amp; shipping cost'!$A$1:$C$1038,2,FALSE)</f>
        <v>43</v>
      </c>
      <c r="R492" s="9">
        <f t="shared" si="37"/>
        <v>37460.975640000004</v>
      </c>
      <c r="S492" s="16">
        <f>LOOKUP(M492,'Tax and discount slab'!$M$4:$N$14)</f>
        <v>0.47</v>
      </c>
      <c r="T492" s="9">
        <f t="shared" si="38"/>
        <v>17606.658550800003</v>
      </c>
      <c r="U492" s="9">
        <f>VLOOKUP(A492,'QTY &amp; shipping cost'!$A$1:$C$1038,3,FALSE)</f>
        <v>24.54</v>
      </c>
      <c r="V492" s="9">
        <f t="shared" si="39"/>
        <v>19878.857089200003</v>
      </c>
    </row>
    <row r="493" spans="1:22" x14ac:dyDescent="0.3">
      <c r="A493" s="9" t="s">
        <v>873</v>
      </c>
      <c r="B493" s="8">
        <f>VLOOKUP($A493,'Order date customer name'!$A$1:$C$1038,2,FALSE)</f>
        <v>41951</v>
      </c>
      <c r="C493" s="8" t="str">
        <f>VLOOKUP($A493,'Order date customer name'!$A$1:$C$1038,3,FALSE)</f>
        <v>SAMUEL PHILLIPS</v>
      </c>
      <c r="D493" s="9" t="str">
        <f>VLOOKUP($A493,'State and cust type'!$A$1:$C$1038,2,FALSE)</f>
        <v>New York</v>
      </c>
      <c r="E493" s="9" t="str">
        <f>VLOOKUP($A493,'State and cust type'!$A$1:$C$1038,3,FALSE)</f>
        <v>Home Office</v>
      </c>
      <c r="F493" s="9" t="str">
        <f>VLOOKUP($A493,'Account, order priority and cat'!$A$1:$D$1038,2,FALSE)</f>
        <v>BOBBY CHAVEZ</v>
      </c>
      <c r="G493" s="9" t="str">
        <f>VLOOKUP($A493,'Account, order priority and cat'!$A$1:$D$1038,3,FALSE)</f>
        <v>High</v>
      </c>
      <c r="H493" s="9" t="str">
        <f>VLOOKUP($A493,'Account, order priority and cat'!$A$1:$D$1038,4,FALSE)</f>
        <v>Technology</v>
      </c>
      <c r="I493" s="14" t="str">
        <f>VLOOKUP($A493,'Cost and price details'!$A$1:$F$1038,Table!I$1,FALSE)</f>
        <v>Large Box</v>
      </c>
      <c r="J493" s="14" t="str">
        <f>VLOOKUP($A493,'Cost and price details'!$A$1:$F$1038,Table!J$1,FALSE)</f>
        <v>Regular Air</v>
      </c>
      <c r="K493" s="14">
        <f>VLOOKUP($A493,'Cost and price details'!$A$1:$F$1038,Table!K$1,FALSE)</f>
        <v>41960</v>
      </c>
      <c r="L493" s="14">
        <f>VLOOKUP($A493,'Cost and price details'!$A$1:$F$1038,Table!L$1,FALSE)</f>
        <v>415.78900000000004</v>
      </c>
      <c r="M493" s="14">
        <f>VLOOKUP($A493,'Cost and price details'!$A$1:$F$1038,Table!M$1,FALSE)</f>
        <v>659.98900000000003</v>
      </c>
      <c r="N493" s="16">
        <f t="shared" si="35"/>
        <v>0.58731712479166109</v>
      </c>
      <c r="O493" s="16">
        <f>LOOKUP(M493,'Tax and discount slab'!$J$4:$K$14)</f>
        <v>0.32000000000000006</v>
      </c>
      <c r="P493" s="9">
        <f t="shared" si="36"/>
        <v>871.1854800000001</v>
      </c>
      <c r="Q493" s="9">
        <f>VLOOKUP(A493,'QTY &amp; shipping cost'!$A$1:$C$1038,2,FALSE)</f>
        <v>22</v>
      </c>
      <c r="R493" s="9">
        <f t="shared" si="37"/>
        <v>19166.080560000002</v>
      </c>
      <c r="S493" s="16">
        <f>LOOKUP(M493,'Tax and discount slab'!$M$4:$N$14)</f>
        <v>0.47</v>
      </c>
      <c r="T493" s="9">
        <f t="shared" si="38"/>
        <v>9008.0578631999997</v>
      </c>
      <c r="U493" s="9">
        <f>VLOOKUP(A493,'QTY &amp; shipping cost'!$A$1:$C$1038,3,FALSE)</f>
        <v>24.54</v>
      </c>
      <c r="V493" s="9">
        <f t="shared" si="39"/>
        <v>10182.562696800003</v>
      </c>
    </row>
    <row r="494" spans="1:22" x14ac:dyDescent="0.3">
      <c r="A494" s="9" t="s">
        <v>875</v>
      </c>
      <c r="B494" s="8">
        <f>VLOOKUP($A494,'Order date customer name'!$A$1:$C$1038,2,FALSE)</f>
        <v>41952</v>
      </c>
      <c r="C494" s="8" t="str">
        <f>VLOOKUP($A494,'Order date customer name'!$A$1:$C$1038,3,FALSE)</f>
        <v>RON BAKER</v>
      </c>
      <c r="D494" s="9" t="str">
        <f>VLOOKUP($A494,'State and cust type'!$A$1:$C$1038,2,FALSE)</f>
        <v>Illinois</v>
      </c>
      <c r="E494" s="9" t="str">
        <f>VLOOKUP($A494,'State and cust type'!$A$1:$C$1038,3,FALSE)</f>
        <v>Home Office</v>
      </c>
      <c r="F494" s="9" t="str">
        <f>VLOOKUP($A494,'Account, order priority and cat'!$A$1:$D$1038,2,FALSE)</f>
        <v>COREY MILLS</v>
      </c>
      <c r="G494" s="9" t="str">
        <f>VLOOKUP($A494,'Account, order priority and cat'!$A$1:$D$1038,3,FALSE)</f>
        <v>Critical</v>
      </c>
      <c r="H494" s="9" t="str">
        <f>VLOOKUP($A494,'Account, order priority and cat'!$A$1:$D$1038,4,FALSE)</f>
        <v>Office Supplies</v>
      </c>
      <c r="I494" s="14" t="str">
        <f>VLOOKUP($A494,'Cost and price details'!$A$1:$F$1038,Table!I$1,FALSE)</f>
        <v>Wrap Bag</v>
      </c>
      <c r="J494" s="14" t="str">
        <f>VLOOKUP($A494,'Cost and price details'!$A$1:$F$1038,Table!J$1,FALSE)</f>
        <v>Regular Air</v>
      </c>
      <c r="K494" s="14">
        <f>VLOOKUP($A494,'Cost and price details'!$A$1:$F$1038,Table!K$1,FALSE)</f>
        <v>41960</v>
      </c>
      <c r="L494" s="14">
        <f>VLOOKUP($A494,'Cost and price details'!$A$1:$F$1038,Table!L$1,FALSE)</f>
        <v>1.034</v>
      </c>
      <c r="M494" s="14">
        <f>VLOOKUP($A494,'Cost and price details'!$A$1:$F$1038,Table!M$1,FALSE)</f>
        <v>2.0680000000000001</v>
      </c>
      <c r="N494" s="16">
        <f t="shared" si="35"/>
        <v>1</v>
      </c>
      <c r="O494" s="16">
        <f>LOOKUP(M494,'Tax and discount slab'!$J$4:$K$14)</f>
        <v>0.05</v>
      </c>
      <c r="P494" s="9">
        <f t="shared" si="36"/>
        <v>2.1714000000000002</v>
      </c>
      <c r="Q494" s="9">
        <f>VLOOKUP(A494,'QTY &amp; shipping cost'!$A$1:$C$1038,2,FALSE)</f>
        <v>38</v>
      </c>
      <c r="R494" s="9">
        <f t="shared" si="37"/>
        <v>82.513200000000012</v>
      </c>
      <c r="S494" s="16">
        <f>LOOKUP(M494,'Tax and discount slab'!$M$4:$N$14)</f>
        <v>0.02</v>
      </c>
      <c r="T494" s="9">
        <f t="shared" si="38"/>
        <v>1.6502640000000002</v>
      </c>
      <c r="U494" s="9">
        <f>VLOOKUP(A494,'QTY &amp; shipping cost'!$A$1:$C$1038,3,FALSE)</f>
        <v>0.84000000000000008</v>
      </c>
      <c r="V494" s="9">
        <f t="shared" si="39"/>
        <v>81.702936000000008</v>
      </c>
    </row>
    <row r="495" spans="1:22" x14ac:dyDescent="0.3">
      <c r="A495" s="9" t="s">
        <v>876</v>
      </c>
      <c r="B495" s="8">
        <f>VLOOKUP($A495,'Order date customer name'!$A$1:$C$1038,2,FALSE)</f>
        <v>41957</v>
      </c>
      <c r="C495" s="8" t="str">
        <f>VLOOKUP($A495,'Order date customer name'!$A$1:$C$1038,3,FALSE)</f>
        <v>NORMAN MORALES</v>
      </c>
      <c r="D495" s="9" t="str">
        <f>VLOOKUP($A495,'State and cust type'!$A$1:$C$1038,2,FALSE)</f>
        <v>New York</v>
      </c>
      <c r="E495" s="9" t="str">
        <f>VLOOKUP($A495,'State and cust type'!$A$1:$C$1038,3,FALSE)</f>
        <v>Consumer</v>
      </c>
      <c r="F495" s="9" t="str">
        <f>VLOOKUP($A495,'Account, order priority and cat'!$A$1:$D$1038,2,FALSE)</f>
        <v>TONY PERRY</v>
      </c>
      <c r="G495" s="9" t="str">
        <f>VLOOKUP($A495,'Account, order priority and cat'!$A$1:$D$1038,3,FALSE)</f>
        <v>Not Specified</v>
      </c>
      <c r="H495" s="9" t="str">
        <f>VLOOKUP($A495,'Account, order priority and cat'!$A$1:$D$1038,4,FALSE)</f>
        <v>Technology</v>
      </c>
      <c r="I495" s="14" t="str">
        <f>VLOOKUP($A495,'Cost and price details'!$A$1:$F$1038,Table!I$1,FALSE)</f>
        <v>Small Box</v>
      </c>
      <c r="J495" s="14" t="str">
        <f>VLOOKUP($A495,'Cost and price details'!$A$1:$F$1038,Table!J$1,FALSE)</f>
        <v>Regular Air</v>
      </c>
      <c r="K495" s="14">
        <f>VLOOKUP($A495,'Cost and price details'!$A$1:$F$1038,Table!K$1,FALSE)</f>
        <v>41966</v>
      </c>
      <c r="L495" s="14">
        <f>VLOOKUP($A495,'Cost and price details'!$A$1:$F$1038,Table!L$1,FALSE)</f>
        <v>68.64</v>
      </c>
      <c r="M495" s="14">
        <f>VLOOKUP($A495,'Cost and price details'!$A$1:$F$1038,Table!M$1,FALSE)</f>
        <v>171.58900000000003</v>
      </c>
      <c r="N495" s="16">
        <f t="shared" si="35"/>
        <v>1.4998397435897439</v>
      </c>
      <c r="O495" s="16">
        <f>LOOKUP(M495,'Tax and discount slab'!$J$4:$K$14)</f>
        <v>0.32000000000000006</v>
      </c>
      <c r="P495" s="9">
        <f t="shared" si="36"/>
        <v>226.49748000000005</v>
      </c>
      <c r="Q495" s="9">
        <f>VLOOKUP(A495,'QTY &amp; shipping cost'!$A$1:$C$1038,2,FALSE)</f>
        <v>8</v>
      </c>
      <c r="R495" s="9">
        <f t="shared" si="37"/>
        <v>1811.9798400000004</v>
      </c>
      <c r="S495" s="16">
        <f>LOOKUP(M495,'Tax and discount slab'!$M$4:$N$14)</f>
        <v>0.47</v>
      </c>
      <c r="T495" s="9">
        <f t="shared" si="38"/>
        <v>851.6305248000001</v>
      </c>
      <c r="U495" s="9">
        <f>VLOOKUP(A495,'QTY &amp; shipping cost'!$A$1:$C$1038,3,FALSE)</f>
        <v>8.1300000000000008</v>
      </c>
      <c r="V495" s="9">
        <f t="shared" si="39"/>
        <v>968.47931520000031</v>
      </c>
    </row>
    <row r="496" spans="1:22" x14ac:dyDescent="0.3">
      <c r="A496" s="9" t="s">
        <v>877</v>
      </c>
      <c r="B496" s="8">
        <f>VLOOKUP($A496,'Order date customer name'!$A$1:$C$1038,2,FALSE)</f>
        <v>41957</v>
      </c>
      <c r="C496" s="8" t="str">
        <f>VLOOKUP($A496,'Order date customer name'!$A$1:$C$1038,3,FALSE)</f>
        <v>TIM ROSE</v>
      </c>
      <c r="D496" s="9" t="str">
        <f>VLOOKUP($A496,'State and cust type'!$A$1:$C$1038,2,FALSE)</f>
        <v>New York</v>
      </c>
      <c r="E496" s="9" t="str">
        <f>VLOOKUP($A496,'State and cust type'!$A$1:$C$1038,3,FALSE)</f>
        <v>Consumer</v>
      </c>
      <c r="F496" s="9" t="str">
        <f>VLOOKUP($A496,'Account, order priority and cat'!$A$1:$D$1038,2,FALSE)</f>
        <v>EDWIN AGUILAR</v>
      </c>
      <c r="G496" s="9" t="str">
        <f>VLOOKUP($A496,'Account, order priority and cat'!$A$1:$D$1038,3,FALSE)</f>
        <v>Low</v>
      </c>
      <c r="H496" s="9" t="str">
        <f>VLOOKUP($A496,'Account, order priority and cat'!$A$1:$D$1038,4,FALSE)</f>
        <v>Office Supplies</v>
      </c>
      <c r="I496" s="14" t="str">
        <f>VLOOKUP($A496,'Cost and price details'!$A$1:$F$1038,Table!I$1,FALSE)</f>
        <v>Small Box</v>
      </c>
      <c r="J496" s="14" t="str">
        <f>VLOOKUP($A496,'Cost and price details'!$A$1:$F$1038,Table!J$1,FALSE)</f>
        <v>Regular Air</v>
      </c>
      <c r="K496" s="14">
        <f>VLOOKUP($A496,'Cost and price details'!$A$1:$F$1038,Table!K$1,FALSE)</f>
        <v>41969</v>
      </c>
      <c r="L496" s="14">
        <f>VLOOKUP($A496,'Cost and price details'!$A$1:$F$1038,Table!L$1,FALSE)</f>
        <v>4.9060000000000006</v>
      </c>
      <c r="M496" s="14">
        <f>VLOOKUP($A496,'Cost and price details'!$A$1:$F$1038,Table!M$1,FALSE)</f>
        <v>11.979000000000001</v>
      </c>
      <c r="N496" s="16">
        <f t="shared" si="35"/>
        <v>1.4417040358744393</v>
      </c>
      <c r="O496" s="16">
        <f>LOOKUP(M496,'Tax and discount slab'!$J$4:$K$14)</f>
        <v>0.1</v>
      </c>
      <c r="P496" s="9">
        <f t="shared" si="36"/>
        <v>13.176900000000002</v>
      </c>
      <c r="Q496" s="9">
        <f>VLOOKUP(A496,'QTY &amp; shipping cost'!$A$1:$C$1038,2,FALSE)</f>
        <v>10</v>
      </c>
      <c r="R496" s="9">
        <f t="shared" si="37"/>
        <v>131.76900000000001</v>
      </c>
      <c r="S496" s="16">
        <f>LOOKUP(M496,'Tax and discount slab'!$M$4:$N$14)</f>
        <v>7.0000000000000007E-2</v>
      </c>
      <c r="T496" s="9">
        <f t="shared" si="38"/>
        <v>9.2238300000000013</v>
      </c>
      <c r="U496" s="9">
        <f>VLOOKUP(A496,'QTY &amp; shipping cost'!$A$1:$C$1038,3,FALSE)</f>
        <v>4.55</v>
      </c>
      <c r="V496" s="9">
        <f t="shared" si="39"/>
        <v>127.09517</v>
      </c>
    </row>
    <row r="497" spans="1:22" x14ac:dyDescent="0.3">
      <c r="A497" s="9" t="s">
        <v>879</v>
      </c>
      <c r="B497" s="8">
        <f>VLOOKUP($A497,'Order date customer name'!$A$1:$C$1038,2,FALSE)</f>
        <v>41958</v>
      </c>
      <c r="C497" s="8" t="str">
        <f>VLOOKUP($A497,'Order date customer name'!$A$1:$C$1038,3,FALSE)</f>
        <v>BENJAMIN RAMOS</v>
      </c>
      <c r="D497" s="9" t="str">
        <f>VLOOKUP($A497,'State and cust type'!$A$1:$C$1038,2,FALSE)</f>
        <v>New York</v>
      </c>
      <c r="E497" s="9" t="str">
        <f>VLOOKUP($A497,'State and cust type'!$A$1:$C$1038,3,FALSE)</f>
        <v>Corporate</v>
      </c>
      <c r="F497" s="9" t="str">
        <f>VLOOKUP($A497,'Account, order priority and cat'!$A$1:$D$1038,2,FALSE)</f>
        <v>VINCENT JORDAN</v>
      </c>
      <c r="G497" s="9" t="str">
        <f>VLOOKUP($A497,'Account, order priority and cat'!$A$1:$D$1038,3,FALSE)</f>
        <v>High</v>
      </c>
      <c r="H497" s="9" t="str">
        <f>VLOOKUP($A497,'Account, order priority and cat'!$A$1:$D$1038,4,FALSE)</f>
        <v>Office Supplies</v>
      </c>
      <c r="I497" s="14" t="str">
        <f>VLOOKUP($A497,'Cost and price details'!$A$1:$F$1038,Table!I$1,FALSE)</f>
        <v>Wrap Bag</v>
      </c>
      <c r="J497" s="14" t="str">
        <f>VLOOKUP($A497,'Cost and price details'!$A$1:$F$1038,Table!J$1,FALSE)</f>
        <v>Regular Air</v>
      </c>
      <c r="K497" s="14">
        <f>VLOOKUP($A497,'Cost and price details'!$A$1:$F$1038,Table!K$1,FALSE)</f>
        <v>41967</v>
      </c>
      <c r="L497" s="14">
        <f>VLOOKUP($A497,'Cost and price details'!$A$1:$F$1038,Table!L$1,FALSE)</f>
        <v>1.0230000000000001</v>
      </c>
      <c r="M497" s="14">
        <f>VLOOKUP($A497,'Cost and price details'!$A$1:$F$1038,Table!M$1,FALSE)</f>
        <v>1.6280000000000001</v>
      </c>
      <c r="N497" s="16">
        <f t="shared" si="35"/>
        <v>0.59139784946236551</v>
      </c>
      <c r="O497" s="16">
        <f>LOOKUP(M497,'Tax and discount slab'!$J$4:$K$14)</f>
        <v>0.05</v>
      </c>
      <c r="P497" s="9">
        <f t="shared" si="36"/>
        <v>1.7094000000000003</v>
      </c>
      <c r="Q497" s="9">
        <f>VLOOKUP(A497,'QTY &amp; shipping cost'!$A$1:$C$1038,2,FALSE)</f>
        <v>30</v>
      </c>
      <c r="R497" s="9">
        <f t="shared" si="37"/>
        <v>51.282000000000011</v>
      </c>
      <c r="S497" s="16">
        <f>LOOKUP(M497,'Tax and discount slab'!$M$4:$N$14)</f>
        <v>0.02</v>
      </c>
      <c r="T497" s="9">
        <f t="shared" si="38"/>
        <v>1.0256400000000003</v>
      </c>
      <c r="U497" s="9">
        <f>VLOOKUP(A497,'QTY &amp; shipping cost'!$A$1:$C$1038,3,FALSE)</f>
        <v>0.75</v>
      </c>
      <c r="V497" s="9">
        <f t="shared" si="39"/>
        <v>51.006360000000008</v>
      </c>
    </row>
    <row r="498" spans="1:22" x14ac:dyDescent="0.3">
      <c r="A498" s="9" t="s">
        <v>880</v>
      </c>
      <c r="B498" s="8">
        <f>VLOOKUP($A498,'Order date customer name'!$A$1:$C$1038,2,FALSE)</f>
        <v>41959</v>
      </c>
      <c r="C498" s="8" t="str">
        <f>VLOOKUP($A498,'Order date customer name'!$A$1:$C$1038,3,FALSE)</f>
        <v>ROBERT HOWARD</v>
      </c>
      <c r="D498" s="9" t="str">
        <f>VLOOKUP($A498,'State and cust type'!$A$1:$C$1038,2,FALSE)</f>
        <v>New York</v>
      </c>
      <c r="E498" s="9" t="str">
        <f>VLOOKUP($A498,'State and cust type'!$A$1:$C$1038,3,FALSE)</f>
        <v>Corporate</v>
      </c>
      <c r="F498" s="9" t="str">
        <f>VLOOKUP($A498,'Account, order priority and cat'!$A$1:$D$1038,2,FALSE)</f>
        <v>TONY PERRY</v>
      </c>
      <c r="G498" s="9" t="str">
        <f>VLOOKUP($A498,'Account, order priority and cat'!$A$1:$D$1038,3,FALSE)</f>
        <v>Critical</v>
      </c>
      <c r="H498" s="9" t="str">
        <f>VLOOKUP($A498,'Account, order priority and cat'!$A$1:$D$1038,4,FALSE)</f>
        <v>Office Supplies</v>
      </c>
      <c r="I498" s="14" t="str">
        <f>VLOOKUP($A498,'Cost and price details'!$A$1:$F$1038,Table!I$1,FALSE)</f>
        <v>Wrap Bag</v>
      </c>
      <c r="J498" s="14" t="str">
        <f>VLOOKUP($A498,'Cost and price details'!$A$1:$F$1038,Table!J$1,FALSE)</f>
        <v>Regular Air</v>
      </c>
      <c r="K498" s="14">
        <f>VLOOKUP($A498,'Cost and price details'!$A$1:$F$1038,Table!K$1,FALSE)</f>
        <v>41968</v>
      </c>
      <c r="L498" s="14">
        <f>VLOOKUP($A498,'Cost and price details'!$A$1:$F$1038,Table!L$1,FALSE)</f>
        <v>1.4410000000000003</v>
      </c>
      <c r="M498" s="14">
        <f>VLOOKUP($A498,'Cost and price details'!$A$1:$F$1038,Table!M$1,FALSE)</f>
        <v>3.1240000000000001</v>
      </c>
      <c r="N498" s="16">
        <f t="shared" si="35"/>
        <v>1.1679389312977095</v>
      </c>
      <c r="O498" s="16">
        <f>LOOKUP(M498,'Tax and discount slab'!$J$4:$K$14)</f>
        <v>0.05</v>
      </c>
      <c r="P498" s="9">
        <f t="shared" si="36"/>
        <v>3.2802000000000002</v>
      </c>
      <c r="Q498" s="9">
        <f>VLOOKUP(A498,'QTY &amp; shipping cost'!$A$1:$C$1038,2,FALSE)</f>
        <v>14</v>
      </c>
      <c r="R498" s="9">
        <f t="shared" si="37"/>
        <v>45.922800000000002</v>
      </c>
      <c r="S498" s="16">
        <f>LOOKUP(M498,'Tax and discount slab'!$M$4:$N$14)</f>
        <v>0.02</v>
      </c>
      <c r="T498" s="9">
        <f t="shared" si="38"/>
        <v>0.91845600000000005</v>
      </c>
      <c r="U498" s="9">
        <f>VLOOKUP(A498,'QTY &amp; shipping cost'!$A$1:$C$1038,3,FALSE)</f>
        <v>0.98000000000000009</v>
      </c>
      <c r="V498" s="9">
        <f t="shared" si="39"/>
        <v>45.984344</v>
      </c>
    </row>
    <row r="499" spans="1:22" x14ac:dyDescent="0.3">
      <c r="A499" s="9" t="s">
        <v>881</v>
      </c>
      <c r="B499" s="8">
        <f>VLOOKUP($A499,'Order date customer name'!$A$1:$C$1038,2,FALSE)</f>
        <v>41960</v>
      </c>
      <c r="C499" s="8" t="str">
        <f>VLOOKUP($A499,'Order date customer name'!$A$1:$C$1038,3,FALSE)</f>
        <v>RANDALL GARCIA</v>
      </c>
      <c r="D499" s="9" t="str">
        <f>VLOOKUP($A499,'State and cust type'!$A$1:$C$1038,2,FALSE)</f>
        <v>New York</v>
      </c>
      <c r="E499" s="9" t="str">
        <f>VLOOKUP($A499,'State and cust type'!$A$1:$C$1038,3,FALSE)</f>
        <v>Corporate</v>
      </c>
      <c r="F499" s="9" t="str">
        <f>VLOOKUP($A499,'Account, order priority and cat'!$A$1:$D$1038,2,FALSE)</f>
        <v>MARC ARNOLD</v>
      </c>
      <c r="G499" s="9" t="str">
        <f>VLOOKUP($A499,'Account, order priority and cat'!$A$1:$D$1038,3,FALSE)</f>
        <v>Medium</v>
      </c>
      <c r="H499" s="9" t="str">
        <f>VLOOKUP($A499,'Account, order priority and cat'!$A$1:$D$1038,4,FALSE)</f>
        <v>Office Supplies</v>
      </c>
      <c r="I499" s="14" t="str">
        <f>VLOOKUP($A499,'Cost and price details'!$A$1:$F$1038,Table!I$1,FALSE)</f>
        <v>Small Box</v>
      </c>
      <c r="J499" s="14" t="str">
        <f>VLOOKUP($A499,'Cost and price details'!$A$1:$F$1038,Table!J$1,FALSE)</f>
        <v>Express Air</v>
      </c>
      <c r="K499" s="14">
        <f>VLOOKUP($A499,'Cost and price details'!$A$1:$F$1038,Table!K$1,FALSE)</f>
        <v>41969</v>
      </c>
      <c r="L499" s="14">
        <f>VLOOKUP($A499,'Cost and price details'!$A$1:$F$1038,Table!L$1,FALSE)</f>
        <v>74.503000000000014</v>
      </c>
      <c r="M499" s="14">
        <f>VLOOKUP($A499,'Cost and price details'!$A$1:$F$1038,Table!M$1,FALSE)</f>
        <v>181.72</v>
      </c>
      <c r="N499" s="16">
        <f t="shared" si="35"/>
        <v>1.4390964122250105</v>
      </c>
      <c r="O499" s="16">
        <f>LOOKUP(M499,'Tax and discount slab'!$J$4:$K$14)</f>
        <v>0.32000000000000006</v>
      </c>
      <c r="P499" s="9">
        <f t="shared" si="36"/>
        <v>239.87040000000002</v>
      </c>
      <c r="Q499" s="9">
        <f>VLOOKUP(A499,'QTY &amp; shipping cost'!$A$1:$C$1038,2,FALSE)</f>
        <v>48</v>
      </c>
      <c r="R499" s="9">
        <f t="shared" si="37"/>
        <v>11513.779200000001</v>
      </c>
      <c r="S499" s="16">
        <f>LOOKUP(M499,'Tax and discount slab'!$M$4:$N$14)</f>
        <v>0.47</v>
      </c>
      <c r="T499" s="9">
        <f t="shared" si="38"/>
        <v>5411.476224</v>
      </c>
      <c r="U499" s="9">
        <f>VLOOKUP(A499,'QTY &amp; shipping cost'!$A$1:$C$1038,3,FALSE)</f>
        <v>20.04</v>
      </c>
      <c r="V499" s="9">
        <f t="shared" si="39"/>
        <v>6122.3429760000008</v>
      </c>
    </row>
    <row r="500" spans="1:22" x14ac:dyDescent="0.3">
      <c r="A500" s="9" t="s">
        <v>882</v>
      </c>
      <c r="B500" s="8">
        <f>VLOOKUP($A500,'Order date customer name'!$A$1:$C$1038,2,FALSE)</f>
        <v>41962</v>
      </c>
      <c r="C500" s="8" t="str">
        <f>VLOOKUP($A500,'Order date customer name'!$A$1:$C$1038,3,FALSE)</f>
        <v>CLYDE GUTIERREZ</v>
      </c>
      <c r="D500" s="9" t="str">
        <f>VLOOKUP($A500,'State and cust type'!$A$1:$C$1038,2,FALSE)</f>
        <v>New York</v>
      </c>
      <c r="E500" s="9" t="str">
        <f>VLOOKUP($A500,'State and cust type'!$A$1:$C$1038,3,FALSE)</f>
        <v>Home Office</v>
      </c>
      <c r="F500" s="9" t="str">
        <f>VLOOKUP($A500,'Account, order priority and cat'!$A$1:$D$1038,2,FALSE)</f>
        <v>GREG BLACK</v>
      </c>
      <c r="G500" s="9" t="str">
        <f>VLOOKUP($A500,'Account, order priority and cat'!$A$1:$D$1038,3,FALSE)</f>
        <v>Medium</v>
      </c>
      <c r="H500" s="9" t="str">
        <f>VLOOKUP($A500,'Account, order priority and cat'!$A$1:$D$1038,4,FALSE)</f>
        <v>Technology</v>
      </c>
      <c r="I500" s="14" t="str">
        <f>VLOOKUP($A500,'Cost and price details'!$A$1:$F$1038,Table!I$1,FALSE)</f>
        <v>Small Box</v>
      </c>
      <c r="J500" s="14" t="str">
        <f>VLOOKUP($A500,'Cost and price details'!$A$1:$F$1038,Table!J$1,FALSE)</f>
        <v>Regular Air</v>
      </c>
      <c r="K500" s="14">
        <f>VLOOKUP($A500,'Cost and price details'!$A$1:$F$1038,Table!K$1,FALSE)</f>
        <v>41971</v>
      </c>
      <c r="L500" s="14">
        <f>VLOOKUP($A500,'Cost and price details'!$A$1:$F$1038,Table!L$1,FALSE)</f>
        <v>35.222000000000008</v>
      </c>
      <c r="M500" s="14">
        <f>VLOOKUP($A500,'Cost and price details'!$A$1:$F$1038,Table!M$1,FALSE)</f>
        <v>167.72800000000001</v>
      </c>
      <c r="N500" s="16">
        <f t="shared" si="35"/>
        <v>3.7620237351655206</v>
      </c>
      <c r="O500" s="16">
        <f>LOOKUP(M500,'Tax and discount slab'!$J$4:$K$14)</f>
        <v>0.32000000000000006</v>
      </c>
      <c r="P500" s="9">
        <f t="shared" si="36"/>
        <v>221.40096000000003</v>
      </c>
      <c r="Q500" s="9">
        <f>VLOOKUP(A500,'QTY &amp; shipping cost'!$A$1:$C$1038,2,FALSE)</f>
        <v>31</v>
      </c>
      <c r="R500" s="9">
        <f t="shared" si="37"/>
        <v>6863.4297600000009</v>
      </c>
      <c r="S500" s="16">
        <f>LOOKUP(M500,'Tax and discount slab'!$M$4:$N$14)</f>
        <v>0.47</v>
      </c>
      <c r="T500" s="9">
        <f t="shared" si="38"/>
        <v>3225.8119872000002</v>
      </c>
      <c r="U500" s="9">
        <f>VLOOKUP(A500,'QTY &amp; shipping cost'!$A$1:$C$1038,3,FALSE)</f>
        <v>4.05</v>
      </c>
      <c r="V500" s="9">
        <f t="shared" si="39"/>
        <v>3641.6677728000009</v>
      </c>
    </row>
    <row r="501" spans="1:22" x14ac:dyDescent="0.3">
      <c r="A501" s="9" t="s">
        <v>883</v>
      </c>
      <c r="B501" s="8">
        <f>VLOOKUP($A501,'Order date customer name'!$A$1:$C$1038,2,FALSE)</f>
        <v>41963</v>
      </c>
      <c r="C501" s="8" t="str">
        <f>VLOOKUP($A501,'Order date customer name'!$A$1:$C$1038,3,FALSE)</f>
        <v>ERNEST GOMEZ</v>
      </c>
      <c r="D501" s="9" t="str">
        <f>VLOOKUP($A501,'State and cust type'!$A$1:$C$1038,2,FALSE)</f>
        <v>New York</v>
      </c>
      <c r="E501" s="9" t="str">
        <f>VLOOKUP($A501,'State and cust type'!$A$1:$C$1038,3,FALSE)</f>
        <v>Home Office</v>
      </c>
      <c r="F501" s="9" t="str">
        <f>VLOOKUP($A501,'Account, order priority and cat'!$A$1:$D$1038,2,FALSE)</f>
        <v>BOBBY CHAVEZ</v>
      </c>
      <c r="G501" s="9" t="str">
        <f>VLOOKUP($A501,'Account, order priority and cat'!$A$1:$D$1038,3,FALSE)</f>
        <v>High</v>
      </c>
      <c r="H501" s="9" t="str">
        <f>VLOOKUP($A501,'Account, order priority and cat'!$A$1:$D$1038,4,FALSE)</f>
        <v>Office Supplies</v>
      </c>
      <c r="I501" s="14" t="str">
        <f>VLOOKUP($A501,'Cost and price details'!$A$1:$F$1038,Table!I$1,FALSE)</f>
        <v>Small Box</v>
      </c>
      <c r="J501" s="14" t="str">
        <f>VLOOKUP($A501,'Cost and price details'!$A$1:$F$1038,Table!J$1,FALSE)</f>
        <v>Regular Air</v>
      </c>
      <c r="K501" s="14">
        <f>VLOOKUP($A501,'Cost and price details'!$A$1:$F$1038,Table!K$1,FALSE)</f>
        <v>41970</v>
      </c>
      <c r="L501" s="14">
        <f>VLOOKUP($A501,'Cost and price details'!$A$1:$F$1038,Table!L$1,FALSE)</f>
        <v>15.268000000000002</v>
      </c>
      <c r="M501" s="14">
        <f>VLOOKUP($A501,'Cost and price details'!$A$1:$F$1038,Table!M$1,FALSE)</f>
        <v>24.618000000000002</v>
      </c>
      <c r="N501" s="16">
        <f t="shared" si="35"/>
        <v>0.61239193083573473</v>
      </c>
      <c r="O501" s="16">
        <f>LOOKUP(M501,'Tax and discount slab'!$J$4:$K$14)</f>
        <v>0.15000000000000002</v>
      </c>
      <c r="P501" s="9">
        <f t="shared" si="36"/>
        <v>28.310700000000001</v>
      </c>
      <c r="Q501" s="9">
        <f>VLOOKUP(A501,'QTY &amp; shipping cost'!$A$1:$C$1038,2,FALSE)</f>
        <v>12</v>
      </c>
      <c r="R501" s="9">
        <f t="shared" si="37"/>
        <v>339.72840000000002</v>
      </c>
      <c r="S501" s="16">
        <f>LOOKUP(M501,'Tax and discount slab'!$M$4:$N$14)</f>
        <v>0.12000000000000001</v>
      </c>
      <c r="T501" s="9">
        <f t="shared" si="38"/>
        <v>40.767408000000003</v>
      </c>
      <c r="U501" s="9">
        <f>VLOOKUP(A501,'QTY &amp; shipping cost'!$A$1:$C$1038,3,FALSE)</f>
        <v>15.15</v>
      </c>
      <c r="V501" s="9">
        <f t="shared" si="39"/>
        <v>314.11099200000001</v>
      </c>
    </row>
    <row r="502" spans="1:22" x14ac:dyDescent="0.3">
      <c r="A502" s="9" t="s">
        <v>885</v>
      </c>
      <c r="B502" s="8">
        <f>VLOOKUP($A502,'Order date customer name'!$A$1:$C$1038,2,FALSE)</f>
        <v>41963</v>
      </c>
      <c r="C502" s="8" t="str">
        <f>VLOOKUP($A502,'Order date customer name'!$A$1:$C$1038,3,FALSE)</f>
        <v>CLARENCE YOUNG</v>
      </c>
      <c r="D502" s="9" t="str">
        <f>VLOOKUP($A502,'State and cust type'!$A$1:$C$1038,2,FALSE)</f>
        <v>New York</v>
      </c>
      <c r="E502" s="9" t="str">
        <f>VLOOKUP($A502,'State and cust type'!$A$1:$C$1038,3,FALSE)</f>
        <v>Consumer</v>
      </c>
      <c r="F502" s="9" t="str">
        <f>VLOOKUP($A502,'Account, order priority and cat'!$A$1:$D$1038,2,FALSE)</f>
        <v>VINCENT JORDAN</v>
      </c>
      <c r="G502" s="9" t="str">
        <f>VLOOKUP($A502,'Account, order priority and cat'!$A$1:$D$1038,3,FALSE)</f>
        <v>Critical</v>
      </c>
      <c r="H502" s="9" t="str">
        <f>VLOOKUP($A502,'Account, order priority and cat'!$A$1:$D$1038,4,FALSE)</f>
        <v>Office Supplies</v>
      </c>
      <c r="I502" s="14" t="str">
        <f>VLOOKUP($A502,'Cost and price details'!$A$1:$F$1038,Table!I$1,FALSE)</f>
        <v>Wrap Bag</v>
      </c>
      <c r="J502" s="14" t="str">
        <f>VLOOKUP($A502,'Cost and price details'!$A$1:$F$1038,Table!J$1,FALSE)</f>
        <v>Regular Air</v>
      </c>
      <c r="K502" s="14">
        <f>VLOOKUP($A502,'Cost and price details'!$A$1:$F$1038,Table!K$1,FALSE)</f>
        <v>41972</v>
      </c>
      <c r="L502" s="14">
        <f>VLOOKUP($A502,'Cost and price details'!$A$1:$F$1038,Table!L$1,FALSE)</f>
        <v>1.4410000000000003</v>
      </c>
      <c r="M502" s="14">
        <f>VLOOKUP($A502,'Cost and price details'!$A$1:$F$1038,Table!M$1,FALSE)</f>
        <v>3.1240000000000001</v>
      </c>
      <c r="N502" s="16">
        <f t="shared" si="35"/>
        <v>1.1679389312977095</v>
      </c>
      <c r="O502" s="16">
        <f>LOOKUP(M502,'Tax and discount slab'!$J$4:$K$14)</f>
        <v>0.05</v>
      </c>
      <c r="P502" s="9">
        <f t="shared" si="36"/>
        <v>3.2802000000000002</v>
      </c>
      <c r="Q502" s="9">
        <f>VLOOKUP(A502,'QTY &amp; shipping cost'!$A$1:$C$1038,2,FALSE)</f>
        <v>41</v>
      </c>
      <c r="R502" s="9">
        <f t="shared" si="37"/>
        <v>134.48820000000001</v>
      </c>
      <c r="S502" s="16">
        <f>LOOKUP(M502,'Tax and discount slab'!$M$4:$N$14)</f>
        <v>0.02</v>
      </c>
      <c r="T502" s="9">
        <f t="shared" si="38"/>
        <v>2.6897640000000003</v>
      </c>
      <c r="U502" s="9">
        <f>VLOOKUP(A502,'QTY &amp; shipping cost'!$A$1:$C$1038,3,FALSE)</f>
        <v>0.98000000000000009</v>
      </c>
      <c r="V502" s="9">
        <f t="shared" si="39"/>
        <v>132.778436</v>
      </c>
    </row>
    <row r="503" spans="1:22" x14ac:dyDescent="0.3">
      <c r="A503" s="9" t="s">
        <v>886</v>
      </c>
      <c r="B503" s="8">
        <f>VLOOKUP($A503,'Order date customer name'!$A$1:$C$1038,2,FALSE)</f>
        <v>41964</v>
      </c>
      <c r="C503" s="8" t="str">
        <f>VLOOKUP($A503,'Order date customer name'!$A$1:$C$1038,3,FALSE)</f>
        <v>HECTOR CARROLL</v>
      </c>
      <c r="D503" s="9" t="str">
        <f>VLOOKUP($A503,'State and cust type'!$A$1:$C$1038,2,FALSE)</f>
        <v>New York</v>
      </c>
      <c r="E503" s="9" t="str">
        <f>VLOOKUP($A503,'State and cust type'!$A$1:$C$1038,3,FALSE)</f>
        <v>Small Business</v>
      </c>
      <c r="F503" s="9" t="str">
        <f>VLOOKUP($A503,'Account, order priority and cat'!$A$1:$D$1038,2,FALSE)</f>
        <v>CLAUDE WILLIS</v>
      </c>
      <c r="G503" s="9" t="str">
        <f>VLOOKUP($A503,'Account, order priority and cat'!$A$1:$D$1038,3,FALSE)</f>
        <v>Critical</v>
      </c>
      <c r="H503" s="9" t="str">
        <f>VLOOKUP($A503,'Account, order priority and cat'!$A$1:$D$1038,4,FALSE)</f>
        <v>Office Supplies</v>
      </c>
      <c r="I503" s="14" t="str">
        <f>VLOOKUP($A503,'Cost and price details'!$A$1:$F$1038,Table!I$1,FALSE)</f>
        <v>Small Box</v>
      </c>
      <c r="J503" s="14" t="str">
        <f>VLOOKUP($A503,'Cost and price details'!$A$1:$F$1038,Table!J$1,FALSE)</f>
        <v>Express Air</v>
      </c>
      <c r="K503" s="14">
        <f>VLOOKUP($A503,'Cost and price details'!$A$1:$F$1038,Table!K$1,FALSE)</f>
        <v>41974</v>
      </c>
      <c r="L503" s="14">
        <f>VLOOKUP($A503,'Cost and price details'!$A$1:$F$1038,Table!L$1,FALSE)</f>
        <v>9.8120000000000012</v>
      </c>
      <c r="M503" s="14">
        <f>VLOOKUP($A503,'Cost and price details'!$A$1:$F$1038,Table!M$1,FALSE)</f>
        <v>32.713999999999999</v>
      </c>
      <c r="N503" s="16">
        <f t="shared" si="35"/>
        <v>2.3340807174887885</v>
      </c>
      <c r="O503" s="16">
        <f>LOOKUP(M503,'Tax and discount slab'!$J$4:$K$14)</f>
        <v>0.2</v>
      </c>
      <c r="P503" s="9">
        <f t="shared" si="36"/>
        <v>39.256799999999998</v>
      </c>
      <c r="Q503" s="9">
        <f>VLOOKUP(A503,'QTY &amp; shipping cost'!$A$1:$C$1038,2,FALSE)</f>
        <v>36</v>
      </c>
      <c r="R503" s="9">
        <f t="shared" si="37"/>
        <v>1413.2447999999999</v>
      </c>
      <c r="S503" s="16">
        <f>LOOKUP(M503,'Tax and discount slab'!$M$4:$N$14)</f>
        <v>0.17</v>
      </c>
      <c r="T503" s="9">
        <f t="shared" si="38"/>
        <v>240.25161600000001</v>
      </c>
      <c r="U503" s="9">
        <f>VLOOKUP(A503,'QTY &amp; shipping cost'!$A$1:$C$1038,3,FALSE)</f>
        <v>6.6899999999999995</v>
      </c>
      <c r="V503" s="9">
        <f t="shared" si="39"/>
        <v>1179.683184</v>
      </c>
    </row>
    <row r="504" spans="1:22" x14ac:dyDescent="0.3">
      <c r="A504" s="9" t="s">
        <v>888</v>
      </c>
      <c r="B504" s="8">
        <f>VLOOKUP($A504,'Order date customer name'!$A$1:$C$1038,2,FALSE)</f>
        <v>41964</v>
      </c>
      <c r="C504" s="8" t="str">
        <f>VLOOKUP($A504,'Order date customer name'!$A$1:$C$1038,3,FALSE)</f>
        <v>VERNON FLORES</v>
      </c>
      <c r="D504" s="9" t="str">
        <f>VLOOKUP($A504,'State and cust type'!$A$1:$C$1038,2,FALSE)</f>
        <v>Illinois</v>
      </c>
      <c r="E504" s="9" t="str">
        <f>VLOOKUP($A504,'State and cust type'!$A$1:$C$1038,3,FALSE)</f>
        <v>Consumer</v>
      </c>
      <c r="F504" s="9" t="str">
        <f>VLOOKUP($A504,'Account, order priority and cat'!$A$1:$D$1038,2,FALSE)</f>
        <v>MANUEL BARNES</v>
      </c>
      <c r="G504" s="9" t="str">
        <f>VLOOKUP($A504,'Account, order priority and cat'!$A$1:$D$1038,3,FALSE)</f>
        <v>Low</v>
      </c>
      <c r="H504" s="9" t="str">
        <f>VLOOKUP($A504,'Account, order priority and cat'!$A$1:$D$1038,4,FALSE)</f>
        <v>Technology</v>
      </c>
      <c r="I504" s="14" t="str">
        <f>VLOOKUP($A504,'Cost and price details'!$A$1:$F$1038,Table!I$1,FALSE)</f>
        <v>Jumbo Drum</v>
      </c>
      <c r="J504" s="14" t="str">
        <f>VLOOKUP($A504,'Cost and price details'!$A$1:$F$1038,Table!J$1,FALSE)</f>
        <v>Delivery Truck</v>
      </c>
      <c r="K504" s="14">
        <f>VLOOKUP($A504,'Cost and price details'!$A$1:$F$1038,Table!K$1,FALSE)</f>
        <v>41975</v>
      </c>
      <c r="L504" s="14">
        <f>VLOOKUP($A504,'Cost and price details'!$A$1:$F$1038,Table!L$1,FALSE)</f>
        <v>306.88900000000001</v>
      </c>
      <c r="M504" s="14">
        <f>VLOOKUP($A504,'Cost and price details'!$A$1:$F$1038,Table!M$1,FALSE)</f>
        <v>494.98900000000003</v>
      </c>
      <c r="N504" s="16">
        <f t="shared" si="35"/>
        <v>0.61292519445141413</v>
      </c>
      <c r="O504" s="16">
        <f>LOOKUP(M504,'Tax and discount slab'!$J$4:$K$14)</f>
        <v>0.32000000000000006</v>
      </c>
      <c r="P504" s="9">
        <f t="shared" si="36"/>
        <v>653.38548000000003</v>
      </c>
      <c r="Q504" s="9">
        <f>VLOOKUP(A504,'QTY &amp; shipping cost'!$A$1:$C$1038,2,FALSE)</f>
        <v>36</v>
      </c>
      <c r="R504" s="9">
        <f t="shared" si="37"/>
        <v>23521.877280000001</v>
      </c>
      <c r="S504" s="16">
        <f>LOOKUP(M504,'Tax and discount slab'!$M$4:$N$14)</f>
        <v>0.47</v>
      </c>
      <c r="T504" s="9">
        <f t="shared" si="38"/>
        <v>11055.2823216</v>
      </c>
      <c r="U504" s="9">
        <f>VLOOKUP(A504,'QTY &amp; shipping cost'!$A$1:$C$1038,3,FALSE)</f>
        <v>49.05</v>
      </c>
      <c r="V504" s="9">
        <f t="shared" si="39"/>
        <v>12515.6449584</v>
      </c>
    </row>
    <row r="505" spans="1:22" x14ac:dyDescent="0.3">
      <c r="A505" s="9" t="s">
        <v>889</v>
      </c>
      <c r="B505" s="8">
        <f>VLOOKUP($A505,'Order date customer name'!$A$1:$C$1038,2,FALSE)</f>
        <v>41967</v>
      </c>
      <c r="C505" s="8" t="str">
        <f>VLOOKUP($A505,'Order date customer name'!$A$1:$C$1038,3,FALSE)</f>
        <v>BOBBY RIVERA</v>
      </c>
      <c r="D505" s="9" t="str">
        <f>VLOOKUP($A505,'State and cust type'!$A$1:$C$1038,2,FALSE)</f>
        <v>New York</v>
      </c>
      <c r="E505" s="9" t="str">
        <f>VLOOKUP($A505,'State and cust type'!$A$1:$C$1038,3,FALSE)</f>
        <v>Corporate</v>
      </c>
      <c r="F505" s="9" t="str">
        <f>VLOOKUP($A505,'Account, order priority and cat'!$A$1:$D$1038,2,FALSE)</f>
        <v>GREG BLACK</v>
      </c>
      <c r="G505" s="9" t="str">
        <f>VLOOKUP($A505,'Account, order priority and cat'!$A$1:$D$1038,3,FALSE)</f>
        <v>High</v>
      </c>
      <c r="H505" s="9" t="str">
        <f>VLOOKUP($A505,'Account, order priority and cat'!$A$1:$D$1038,4,FALSE)</f>
        <v>Technology</v>
      </c>
      <c r="I505" s="14" t="str">
        <f>VLOOKUP($A505,'Cost and price details'!$A$1:$F$1038,Table!I$1,FALSE)</f>
        <v>Small Box</v>
      </c>
      <c r="J505" s="14" t="str">
        <f>VLOOKUP($A505,'Cost and price details'!$A$1:$F$1038,Table!J$1,FALSE)</f>
        <v>Regular Air</v>
      </c>
      <c r="K505" s="14">
        <f>VLOOKUP($A505,'Cost and price details'!$A$1:$F$1038,Table!K$1,FALSE)</f>
        <v>41976</v>
      </c>
      <c r="L505" s="14">
        <f>VLOOKUP($A505,'Cost and price details'!$A$1:$F$1038,Table!L$1,FALSE)</f>
        <v>9.1410000000000018</v>
      </c>
      <c r="M505" s="14">
        <f>VLOOKUP($A505,'Cost and price details'!$A$1:$F$1038,Table!M$1,FALSE)</f>
        <v>17.578000000000003</v>
      </c>
      <c r="N505" s="16">
        <f t="shared" si="35"/>
        <v>0.92298435619735253</v>
      </c>
      <c r="O505" s="16">
        <f>LOOKUP(M505,'Tax and discount slab'!$J$4:$K$14)</f>
        <v>0.1</v>
      </c>
      <c r="P505" s="9">
        <f t="shared" si="36"/>
        <v>19.335800000000006</v>
      </c>
      <c r="Q505" s="9">
        <f>VLOOKUP(A505,'QTY &amp; shipping cost'!$A$1:$C$1038,2,FALSE)</f>
        <v>7</v>
      </c>
      <c r="R505" s="9">
        <f t="shared" si="37"/>
        <v>135.35060000000004</v>
      </c>
      <c r="S505" s="16">
        <f>LOOKUP(M505,'Tax and discount slab'!$M$4:$N$14)</f>
        <v>7.0000000000000007E-2</v>
      </c>
      <c r="T505" s="9">
        <f t="shared" si="38"/>
        <v>9.4745420000000031</v>
      </c>
      <c r="U505" s="9">
        <f>VLOOKUP(A505,'QTY &amp; shipping cost'!$A$1:$C$1038,3,FALSE)</f>
        <v>6.55</v>
      </c>
      <c r="V505" s="9">
        <f t="shared" si="39"/>
        <v>132.42605800000004</v>
      </c>
    </row>
    <row r="506" spans="1:22" x14ac:dyDescent="0.3">
      <c r="A506" s="9" t="s">
        <v>891</v>
      </c>
      <c r="B506" s="8">
        <f>VLOOKUP($A506,'Order date customer name'!$A$1:$C$1038,2,FALSE)</f>
        <v>41971</v>
      </c>
      <c r="C506" s="8" t="str">
        <f>VLOOKUP($A506,'Order date customer name'!$A$1:$C$1038,3,FALSE)</f>
        <v>CLAUDE DANIELS</v>
      </c>
      <c r="D506" s="9" t="str">
        <f>VLOOKUP($A506,'State and cust type'!$A$1:$C$1038,2,FALSE)</f>
        <v>New York</v>
      </c>
      <c r="E506" s="9" t="str">
        <f>VLOOKUP($A506,'State and cust type'!$A$1:$C$1038,3,FALSE)</f>
        <v>Home Office</v>
      </c>
      <c r="F506" s="9" t="str">
        <f>VLOOKUP($A506,'Account, order priority and cat'!$A$1:$D$1038,2,FALSE)</f>
        <v>MARC ARNOLD</v>
      </c>
      <c r="G506" s="9" t="str">
        <f>VLOOKUP($A506,'Account, order priority and cat'!$A$1:$D$1038,3,FALSE)</f>
        <v>High</v>
      </c>
      <c r="H506" s="9" t="str">
        <f>VLOOKUP($A506,'Account, order priority and cat'!$A$1:$D$1038,4,FALSE)</f>
        <v>Office Supplies</v>
      </c>
      <c r="I506" s="14" t="str">
        <f>VLOOKUP($A506,'Cost and price details'!$A$1:$F$1038,Table!I$1,FALSE)</f>
        <v>Wrap Bag</v>
      </c>
      <c r="J506" s="14" t="str">
        <f>VLOOKUP($A506,'Cost and price details'!$A$1:$F$1038,Table!J$1,FALSE)</f>
        <v>Express Air</v>
      </c>
      <c r="K506" s="14">
        <f>VLOOKUP($A506,'Cost and price details'!$A$1:$F$1038,Table!K$1,FALSE)</f>
        <v>41980</v>
      </c>
      <c r="L506" s="14">
        <f>VLOOKUP($A506,'Cost and price details'!$A$1:$F$1038,Table!L$1,FALSE)</f>
        <v>3.6520000000000001</v>
      </c>
      <c r="M506" s="14">
        <f>VLOOKUP($A506,'Cost and price details'!$A$1:$F$1038,Table!M$1,FALSE)</f>
        <v>5.6980000000000004</v>
      </c>
      <c r="N506" s="16">
        <f t="shared" si="35"/>
        <v>0.56024096385542177</v>
      </c>
      <c r="O506" s="16">
        <f>LOOKUP(M506,'Tax and discount slab'!$J$4:$K$14)</f>
        <v>0.05</v>
      </c>
      <c r="P506" s="9">
        <f t="shared" si="36"/>
        <v>5.9829000000000008</v>
      </c>
      <c r="Q506" s="9">
        <f>VLOOKUP(A506,'QTY &amp; shipping cost'!$A$1:$C$1038,2,FALSE)</f>
        <v>11</v>
      </c>
      <c r="R506" s="9">
        <f t="shared" si="37"/>
        <v>65.811900000000009</v>
      </c>
      <c r="S506" s="16">
        <f>LOOKUP(M506,'Tax and discount slab'!$M$4:$N$14)</f>
        <v>0.02</v>
      </c>
      <c r="T506" s="9">
        <f t="shared" si="38"/>
        <v>1.3162380000000002</v>
      </c>
      <c r="U506" s="9">
        <f>VLOOKUP(A506,'QTY &amp; shipping cost'!$A$1:$C$1038,3,FALSE)</f>
        <v>2.09</v>
      </c>
      <c r="V506" s="9">
        <f t="shared" si="39"/>
        <v>66.585662000000013</v>
      </c>
    </row>
    <row r="507" spans="1:22" x14ac:dyDescent="0.3">
      <c r="A507" s="9" t="s">
        <v>893</v>
      </c>
      <c r="B507" s="8">
        <f>VLOOKUP($A507,'Order date customer name'!$A$1:$C$1038,2,FALSE)</f>
        <v>41972</v>
      </c>
      <c r="C507" s="8" t="str">
        <f>VLOOKUP($A507,'Order date customer name'!$A$1:$C$1038,3,FALSE)</f>
        <v>STEVE HENDERSON</v>
      </c>
      <c r="D507" s="9" t="str">
        <f>VLOOKUP($A507,'State and cust type'!$A$1:$C$1038,2,FALSE)</f>
        <v>New York</v>
      </c>
      <c r="E507" s="9" t="str">
        <f>VLOOKUP($A507,'State and cust type'!$A$1:$C$1038,3,FALSE)</f>
        <v>Corporate</v>
      </c>
      <c r="F507" s="9" t="str">
        <f>VLOOKUP($A507,'Account, order priority and cat'!$A$1:$D$1038,2,FALSE)</f>
        <v>VINCENT JORDAN</v>
      </c>
      <c r="G507" s="9" t="str">
        <f>VLOOKUP($A507,'Account, order priority and cat'!$A$1:$D$1038,3,FALSE)</f>
        <v>Low</v>
      </c>
      <c r="H507" s="9" t="str">
        <f>VLOOKUP($A507,'Account, order priority and cat'!$A$1:$D$1038,4,FALSE)</f>
        <v>Office Supplies</v>
      </c>
      <c r="I507" s="14" t="str">
        <f>VLOOKUP($A507,'Cost and price details'!$A$1:$F$1038,Table!I$1,FALSE)</f>
        <v>Wrap Bag</v>
      </c>
      <c r="J507" s="14" t="str">
        <f>VLOOKUP($A507,'Cost and price details'!$A$1:$F$1038,Table!J$1,FALSE)</f>
        <v>Express Air</v>
      </c>
      <c r="K507" s="14">
        <f>VLOOKUP($A507,'Cost and price details'!$A$1:$F$1038,Table!K$1,FALSE)</f>
        <v>41983</v>
      </c>
      <c r="L507" s="14">
        <f>VLOOKUP($A507,'Cost and price details'!$A$1:$F$1038,Table!L$1,FALSE)</f>
        <v>2.145</v>
      </c>
      <c r="M507" s="14">
        <f>VLOOKUP($A507,'Cost and price details'!$A$1:$F$1038,Table!M$1,FALSE)</f>
        <v>4.3780000000000001</v>
      </c>
      <c r="N507" s="16">
        <f t="shared" si="35"/>
        <v>1.0410256410256411</v>
      </c>
      <c r="O507" s="16">
        <f>LOOKUP(M507,'Tax and discount slab'!$J$4:$K$14)</f>
        <v>0.05</v>
      </c>
      <c r="P507" s="9">
        <f t="shared" si="36"/>
        <v>4.5969000000000007</v>
      </c>
      <c r="Q507" s="9">
        <f>VLOOKUP(A507,'QTY &amp; shipping cost'!$A$1:$C$1038,2,FALSE)</f>
        <v>6</v>
      </c>
      <c r="R507" s="9">
        <f t="shared" si="37"/>
        <v>27.581400000000002</v>
      </c>
      <c r="S507" s="16">
        <f>LOOKUP(M507,'Tax and discount slab'!$M$4:$N$14)</f>
        <v>0.02</v>
      </c>
      <c r="T507" s="9">
        <f t="shared" si="38"/>
        <v>0.55162800000000001</v>
      </c>
      <c r="U507" s="9">
        <f>VLOOKUP(A507,'QTY &amp; shipping cost'!$A$1:$C$1038,3,FALSE)</f>
        <v>0.88</v>
      </c>
      <c r="V507" s="9">
        <f t="shared" si="39"/>
        <v>27.909772</v>
      </c>
    </row>
    <row r="508" spans="1:22" x14ac:dyDescent="0.3">
      <c r="A508" s="9" t="s">
        <v>894</v>
      </c>
      <c r="B508" s="8">
        <f>VLOOKUP($A508,'Order date customer name'!$A$1:$C$1038,2,FALSE)</f>
        <v>41972</v>
      </c>
      <c r="C508" s="8" t="str">
        <f>VLOOKUP($A508,'Order date customer name'!$A$1:$C$1038,3,FALSE)</f>
        <v>JAMIE WOOD</v>
      </c>
      <c r="D508" s="9" t="str">
        <f>VLOOKUP($A508,'State and cust type'!$A$1:$C$1038,2,FALSE)</f>
        <v>Illinois</v>
      </c>
      <c r="E508" s="9" t="str">
        <f>VLOOKUP($A508,'State and cust type'!$A$1:$C$1038,3,FALSE)</f>
        <v>Small Business</v>
      </c>
      <c r="F508" s="9" t="str">
        <f>VLOOKUP($A508,'Account, order priority and cat'!$A$1:$D$1038,2,FALSE)</f>
        <v>COREY MILLS</v>
      </c>
      <c r="G508" s="9" t="str">
        <f>VLOOKUP($A508,'Account, order priority and cat'!$A$1:$D$1038,3,FALSE)</f>
        <v>Low</v>
      </c>
      <c r="H508" s="9" t="str">
        <f>VLOOKUP($A508,'Account, order priority and cat'!$A$1:$D$1038,4,FALSE)</f>
        <v>Office Supplies</v>
      </c>
      <c r="I508" s="14" t="str">
        <f>VLOOKUP($A508,'Cost and price details'!$A$1:$F$1038,Table!I$1,FALSE)</f>
        <v>Small Pack</v>
      </c>
      <c r="J508" s="14" t="str">
        <f>VLOOKUP($A508,'Cost and price details'!$A$1:$F$1038,Table!J$1,FALSE)</f>
        <v>Regular Air</v>
      </c>
      <c r="K508" s="14">
        <f>VLOOKUP($A508,'Cost and price details'!$A$1:$F$1038,Table!K$1,FALSE)</f>
        <v>41986</v>
      </c>
      <c r="L508" s="14">
        <f>VLOOKUP($A508,'Cost and price details'!$A$1:$F$1038,Table!L$1,FALSE)</f>
        <v>18.480000000000004</v>
      </c>
      <c r="M508" s="14">
        <f>VLOOKUP($A508,'Cost and price details'!$A$1:$F$1038,Table!M$1,FALSE)</f>
        <v>45.067</v>
      </c>
      <c r="N508" s="16">
        <f t="shared" si="35"/>
        <v>1.4386904761904757</v>
      </c>
      <c r="O508" s="16">
        <f>LOOKUP(M508,'Tax and discount slab'!$J$4:$K$14)</f>
        <v>0.22</v>
      </c>
      <c r="P508" s="9">
        <f t="shared" si="36"/>
        <v>54.981740000000002</v>
      </c>
      <c r="Q508" s="9">
        <f>VLOOKUP(A508,'QTY &amp; shipping cost'!$A$1:$C$1038,2,FALSE)</f>
        <v>49</v>
      </c>
      <c r="R508" s="9">
        <f t="shared" si="37"/>
        <v>2694.1052600000003</v>
      </c>
      <c r="S508" s="16">
        <f>LOOKUP(M508,'Tax and discount slab'!$M$4:$N$14)</f>
        <v>0.22000000000000003</v>
      </c>
      <c r="T508" s="9">
        <f t="shared" si="38"/>
        <v>592.70315720000019</v>
      </c>
      <c r="U508" s="9">
        <f>VLOOKUP(A508,'QTY &amp; shipping cost'!$A$1:$C$1038,3,FALSE)</f>
        <v>9.0400000000000009</v>
      </c>
      <c r="V508" s="9">
        <f t="shared" si="39"/>
        <v>2110.4421028000002</v>
      </c>
    </row>
    <row r="509" spans="1:22" x14ac:dyDescent="0.3">
      <c r="A509" s="9" t="s">
        <v>895</v>
      </c>
      <c r="B509" s="8">
        <f>VLOOKUP($A509,'Order date customer name'!$A$1:$C$1038,2,FALSE)</f>
        <v>41975</v>
      </c>
      <c r="C509" s="8" t="str">
        <f>VLOOKUP($A509,'Order date customer name'!$A$1:$C$1038,3,FALSE)</f>
        <v>RAUL REYNOLDS</v>
      </c>
      <c r="D509" s="9" t="str">
        <f>VLOOKUP($A509,'State and cust type'!$A$1:$C$1038,2,FALSE)</f>
        <v>Illinois</v>
      </c>
      <c r="E509" s="9" t="str">
        <f>VLOOKUP($A509,'State and cust type'!$A$1:$C$1038,3,FALSE)</f>
        <v>Home Office</v>
      </c>
      <c r="F509" s="9" t="str">
        <f>VLOOKUP($A509,'Account, order priority and cat'!$A$1:$D$1038,2,FALSE)</f>
        <v>COREY MILLS</v>
      </c>
      <c r="G509" s="9" t="str">
        <f>VLOOKUP($A509,'Account, order priority and cat'!$A$1:$D$1038,3,FALSE)</f>
        <v>Medium</v>
      </c>
      <c r="H509" s="9" t="str">
        <f>VLOOKUP($A509,'Account, order priority and cat'!$A$1:$D$1038,4,FALSE)</f>
        <v>Office Supplies</v>
      </c>
      <c r="I509" s="14" t="str">
        <f>VLOOKUP($A509,'Cost and price details'!$A$1:$F$1038,Table!I$1,FALSE)</f>
        <v>Small Box</v>
      </c>
      <c r="J509" s="14" t="str">
        <f>VLOOKUP($A509,'Cost and price details'!$A$1:$F$1038,Table!J$1,FALSE)</f>
        <v>Regular Air</v>
      </c>
      <c r="K509" s="14">
        <f>VLOOKUP($A509,'Cost and price details'!$A$1:$F$1038,Table!K$1,FALSE)</f>
        <v>41983</v>
      </c>
      <c r="L509" s="14">
        <f>VLOOKUP($A509,'Cost and price details'!$A$1:$F$1038,Table!L$1,FALSE)</f>
        <v>16.445</v>
      </c>
      <c r="M509" s="14">
        <f>VLOOKUP($A509,'Cost and price details'!$A$1:$F$1038,Table!M$1,FALSE)</f>
        <v>38.236000000000004</v>
      </c>
      <c r="N509" s="16">
        <f t="shared" si="35"/>
        <v>1.3250836120401339</v>
      </c>
      <c r="O509" s="16">
        <f>LOOKUP(M509,'Tax and discount slab'!$J$4:$K$14)</f>
        <v>0.2</v>
      </c>
      <c r="P509" s="9">
        <f t="shared" si="36"/>
        <v>45.883200000000002</v>
      </c>
      <c r="Q509" s="9">
        <f>VLOOKUP(A509,'QTY &amp; shipping cost'!$A$1:$C$1038,2,FALSE)</f>
        <v>10</v>
      </c>
      <c r="R509" s="9">
        <f t="shared" si="37"/>
        <v>458.83199999999999</v>
      </c>
      <c r="S509" s="16">
        <f>LOOKUP(M509,'Tax and discount slab'!$M$4:$N$14)</f>
        <v>0.17</v>
      </c>
      <c r="T509" s="9">
        <f t="shared" si="38"/>
        <v>78.001440000000002</v>
      </c>
      <c r="U509" s="9">
        <f>VLOOKUP(A509,'QTY &amp; shipping cost'!$A$1:$C$1038,3,FALSE)</f>
        <v>8.2700000000000014</v>
      </c>
      <c r="V509" s="9">
        <f t="shared" si="39"/>
        <v>389.10055999999997</v>
      </c>
    </row>
    <row r="510" spans="1:22" x14ac:dyDescent="0.3">
      <c r="A510" s="9" t="s">
        <v>897</v>
      </c>
      <c r="B510" s="8">
        <f>VLOOKUP($A510,'Order date customer name'!$A$1:$C$1038,2,FALSE)</f>
        <v>41976</v>
      </c>
      <c r="C510" s="8" t="str">
        <f>VLOOKUP($A510,'Order date customer name'!$A$1:$C$1038,3,FALSE)</f>
        <v>RONALD HENDERSON</v>
      </c>
      <c r="D510" s="9" t="str">
        <f>VLOOKUP($A510,'State and cust type'!$A$1:$C$1038,2,FALSE)</f>
        <v>New York</v>
      </c>
      <c r="E510" s="9" t="str">
        <f>VLOOKUP($A510,'State and cust type'!$A$1:$C$1038,3,FALSE)</f>
        <v>Corporate</v>
      </c>
      <c r="F510" s="9" t="str">
        <f>VLOOKUP($A510,'Account, order priority and cat'!$A$1:$D$1038,2,FALSE)</f>
        <v>EDWIN AGUILAR</v>
      </c>
      <c r="G510" s="9" t="str">
        <f>VLOOKUP($A510,'Account, order priority and cat'!$A$1:$D$1038,3,FALSE)</f>
        <v>Medium</v>
      </c>
      <c r="H510" s="9" t="str">
        <f>VLOOKUP($A510,'Account, order priority and cat'!$A$1:$D$1038,4,FALSE)</f>
        <v>Office Supplies</v>
      </c>
      <c r="I510" s="14" t="str">
        <f>VLOOKUP($A510,'Cost and price details'!$A$1:$F$1038,Table!I$1,FALSE)</f>
        <v>Small Box</v>
      </c>
      <c r="J510" s="14" t="str">
        <f>VLOOKUP($A510,'Cost and price details'!$A$1:$F$1038,Table!J$1,FALSE)</f>
        <v>Express Air</v>
      </c>
      <c r="K510" s="14">
        <f>VLOOKUP($A510,'Cost and price details'!$A$1:$F$1038,Table!K$1,FALSE)</f>
        <v>41984</v>
      </c>
      <c r="L510" s="14">
        <f>VLOOKUP($A510,'Cost and price details'!$A$1:$F$1038,Table!L$1,FALSE)</f>
        <v>2.4750000000000001</v>
      </c>
      <c r="M510" s="14">
        <f>VLOOKUP($A510,'Cost and price details'!$A$1:$F$1038,Table!M$1,FALSE)</f>
        <v>4.0590000000000002</v>
      </c>
      <c r="N510" s="16">
        <f t="shared" si="35"/>
        <v>0.64</v>
      </c>
      <c r="O510" s="16">
        <f>LOOKUP(M510,'Tax and discount slab'!$J$4:$K$14)</f>
        <v>0.05</v>
      </c>
      <c r="P510" s="9">
        <f t="shared" si="36"/>
        <v>4.2619500000000006</v>
      </c>
      <c r="Q510" s="9">
        <f>VLOOKUP(A510,'QTY &amp; shipping cost'!$A$1:$C$1038,2,FALSE)</f>
        <v>43</v>
      </c>
      <c r="R510" s="9">
        <f t="shared" si="37"/>
        <v>183.26385000000002</v>
      </c>
      <c r="S510" s="16">
        <f>LOOKUP(M510,'Tax and discount slab'!$M$4:$N$14)</f>
        <v>0.02</v>
      </c>
      <c r="T510" s="9">
        <f t="shared" si="38"/>
        <v>3.6652770000000006</v>
      </c>
      <c r="U510" s="9">
        <f>VLOOKUP(A510,'QTY &amp; shipping cost'!$A$1:$C$1038,3,FALSE)</f>
        <v>2.5499999999999998</v>
      </c>
      <c r="V510" s="9">
        <f t="shared" si="39"/>
        <v>182.14857300000003</v>
      </c>
    </row>
    <row r="511" spans="1:22" x14ac:dyDescent="0.3">
      <c r="A511" s="9" t="s">
        <v>898</v>
      </c>
      <c r="B511" s="8">
        <f>VLOOKUP($A511,'Order date customer name'!$A$1:$C$1038,2,FALSE)</f>
        <v>41977</v>
      </c>
      <c r="C511" s="8" t="str">
        <f>VLOOKUP($A511,'Order date customer name'!$A$1:$C$1038,3,FALSE)</f>
        <v>ALEXANDER BAILEY</v>
      </c>
      <c r="D511" s="9" t="str">
        <f>VLOOKUP($A511,'State and cust type'!$A$1:$C$1038,2,FALSE)</f>
        <v>New York</v>
      </c>
      <c r="E511" s="9" t="str">
        <f>VLOOKUP($A511,'State and cust type'!$A$1:$C$1038,3,FALSE)</f>
        <v>Consumer</v>
      </c>
      <c r="F511" s="9" t="str">
        <f>VLOOKUP($A511,'Account, order priority and cat'!$A$1:$D$1038,2,FALSE)</f>
        <v>GREG BLACK</v>
      </c>
      <c r="G511" s="9" t="str">
        <f>VLOOKUP($A511,'Account, order priority and cat'!$A$1:$D$1038,3,FALSE)</f>
        <v>Not Specified</v>
      </c>
      <c r="H511" s="9" t="str">
        <f>VLOOKUP($A511,'Account, order priority and cat'!$A$1:$D$1038,4,FALSE)</f>
        <v>Office Supplies</v>
      </c>
      <c r="I511" s="14" t="str">
        <f>VLOOKUP($A511,'Cost and price details'!$A$1:$F$1038,Table!I$1,FALSE)</f>
        <v>Small Box</v>
      </c>
      <c r="J511" s="14" t="str">
        <f>VLOOKUP($A511,'Cost and price details'!$A$1:$F$1038,Table!J$1,FALSE)</f>
        <v>Express Air</v>
      </c>
      <c r="K511" s="14">
        <f>VLOOKUP($A511,'Cost and price details'!$A$1:$F$1038,Table!K$1,FALSE)</f>
        <v>41986</v>
      </c>
      <c r="L511" s="14">
        <f>VLOOKUP($A511,'Cost and price details'!$A$1:$F$1038,Table!L$1,FALSE)</f>
        <v>2.0020000000000002</v>
      </c>
      <c r="M511" s="14">
        <f>VLOOKUP($A511,'Cost and price details'!$A$1:$F$1038,Table!M$1,FALSE)</f>
        <v>3.1240000000000001</v>
      </c>
      <c r="N511" s="16">
        <f t="shared" si="35"/>
        <v>0.56043956043956034</v>
      </c>
      <c r="O511" s="16">
        <f>LOOKUP(M511,'Tax and discount slab'!$J$4:$K$14)</f>
        <v>0.05</v>
      </c>
      <c r="P511" s="9">
        <f t="shared" si="36"/>
        <v>3.2802000000000002</v>
      </c>
      <c r="Q511" s="9">
        <f>VLOOKUP(A511,'QTY &amp; shipping cost'!$A$1:$C$1038,2,FALSE)</f>
        <v>23</v>
      </c>
      <c r="R511" s="9">
        <f t="shared" si="37"/>
        <v>75.444600000000008</v>
      </c>
      <c r="S511" s="16">
        <f>LOOKUP(M511,'Tax and discount slab'!$M$4:$N$14)</f>
        <v>0.02</v>
      </c>
      <c r="T511" s="9">
        <f t="shared" si="38"/>
        <v>1.5088920000000001</v>
      </c>
      <c r="U511" s="9">
        <f>VLOOKUP(A511,'QTY &amp; shipping cost'!$A$1:$C$1038,3,FALSE)</f>
        <v>5.49</v>
      </c>
      <c r="V511" s="9">
        <f t="shared" si="39"/>
        <v>79.425708</v>
      </c>
    </row>
    <row r="512" spans="1:22" x14ac:dyDescent="0.3">
      <c r="A512" s="9" t="s">
        <v>900</v>
      </c>
      <c r="B512" s="8">
        <f>VLOOKUP($A512,'Order date customer name'!$A$1:$C$1038,2,FALSE)</f>
        <v>41979</v>
      </c>
      <c r="C512" s="8" t="str">
        <f>VLOOKUP($A512,'Order date customer name'!$A$1:$C$1038,3,FALSE)</f>
        <v>WESLEY FORD</v>
      </c>
      <c r="D512" s="9" t="str">
        <f>VLOOKUP($A512,'State and cust type'!$A$1:$C$1038,2,FALSE)</f>
        <v>New York</v>
      </c>
      <c r="E512" s="9" t="str">
        <f>VLOOKUP($A512,'State and cust type'!$A$1:$C$1038,3,FALSE)</f>
        <v>Small Business</v>
      </c>
      <c r="F512" s="9" t="str">
        <f>VLOOKUP($A512,'Account, order priority and cat'!$A$1:$D$1038,2,FALSE)</f>
        <v>CLAUDE WILLIS</v>
      </c>
      <c r="G512" s="9" t="str">
        <f>VLOOKUP($A512,'Account, order priority and cat'!$A$1:$D$1038,3,FALSE)</f>
        <v>High</v>
      </c>
      <c r="H512" s="9" t="str">
        <f>VLOOKUP($A512,'Account, order priority and cat'!$A$1:$D$1038,4,FALSE)</f>
        <v>Office Supplies</v>
      </c>
      <c r="I512" s="14" t="str">
        <f>VLOOKUP($A512,'Cost and price details'!$A$1:$F$1038,Table!I$1,FALSE)</f>
        <v>Small Box</v>
      </c>
      <c r="J512" s="14" t="str">
        <f>VLOOKUP($A512,'Cost and price details'!$A$1:$F$1038,Table!J$1,FALSE)</f>
        <v>Regular Air</v>
      </c>
      <c r="K512" s="14">
        <f>VLOOKUP($A512,'Cost and price details'!$A$1:$F$1038,Table!K$1,FALSE)</f>
        <v>41988</v>
      </c>
      <c r="L512" s="14">
        <f>VLOOKUP($A512,'Cost and price details'!$A$1:$F$1038,Table!L$1,FALSE)</f>
        <v>196.71300000000002</v>
      </c>
      <c r="M512" s="14">
        <f>VLOOKUP($A512,'Cost and price details'!$A$1:$F$1038,Table!M$1,FALSE)</f>
        <v>457.46800000000002</v>
      </c>
      <c r="N512" s="16">
        <f t="shared" si="35"/>
        <v>1.3255605882681876</v>
      </c>
      <c r="O512" s="16">
        <f>LOOKUP(M512,'Tax and discount slab'!$J$4:$K$14)</f>
        <v>0.32000000000000006</v>
      </c>
      <c r="P512" s="9">
        <f t="shared" si="36"/>
        <v>603.8577600000001</v>
      </c>
      <c r="Q512" s="9">
        <f>VLOOKUP(A512,'QTY &amp; shipping cost'!$A$1:$C$1038,2,FALSE)</f>
        <v>6</v>
      </c>
      <c r="R512" s="9">
        <f t="shared" si="37"/>
        <v>3623.1465600000006</v>
      </c>
      <c r="S512" s="16">
        <f>LOOKUP(M512,'Tax and discount slab'!$M$4:$N$14)</f>
        <v>0.47</v>
      </c>
      <c r="T512" s="9">
        <f t="shared" si="38"/>
        <v>1702.8788832000002</v>
      </c>
      <c r="U512" s="9">
        <f>VLOOKUP(A512,'QTY &amp; shipping cost'!$A$1:$C$1038,3,FALSE)</f>
        <v>11.42</v>
      </c>
      <c r="V512" s="9">
        <f t="shared" si="39"/>
        <v>1931.6876768000004</v>
      </c>
    </row>
    <row r="513" spans="1:22" x14ac:dyDescent="0.3">
      <c r="A513" s="9" t="s">
        <v>902</v>
      </c>
      <c r="B513" s="8">
        <f>VLOOKUP($A513,'Order date customer name'!$A$1:$C$1038,2,FALSE)</f>
        <v>41980</v>
      </c>
      <c r="C513" s="8" t="str">
        <f>VLOOKUP($A513,'Order date customer name'!$A$1:$C$1038,3,FALSE)</f>
        <v>CLYDE ROSE</v>
      </c>
      <c r="D513" s="9" t="str">
        <f>VLOOKUP($A513,'State and cust type'!$A$1:$C$1038,2,FALSE)</f>
        <v>New York</v>
      </c>
      <c r="E513" s="9" t="str">
        <f>VLOOKUP($A513,'State and cust type'!$A$1:$C$1038,3,FALSE)</f>
        <v>Consumer</v>
      </c>
      <c r="F513" s="9" t="str">
        <f>VLOOKUP($A513,'Account, order priority and cat'!$A$1:$D$1038,2,FALSE)</f>
        <v>TONY PERRY</v>
      </c>
      <c r="G513" s="9" t="str">
        <f>VLOOKUP($A513,'Account, order priority and cat'!$A$1:$D$1038,3,FALSE)</f>
        <v>Medium</v>
      </c>
      <c r="H513" s="9" t="str">
        <f>VLOOKUP($A513,'Account, order priority and cat'!$A$1:$D$1038,4,FALSE)</f>
        <v>Office Supplies</v>
      </c>
      <c r="I513" s="14" t="str">
        <f>VLOOKUP($A513,'Cost and price details'!$A$1:$F$1038,Table!I$1,FALSE)</f>
        <v>Small Box</v>
      </c>
      <c r="J513" s="14" t="str">
        <f>VLOOKUP($A513,'Cost and price details'!$A$1:$F$1038,Table!J$1,FALSE)</f>
        <v>Regular Air</v>
      </c>
      <c r="K513" s="14">
        <f>VLOOKUP($A513,'Cost and price details'!$A$1:$F$1038,Table!K$1,FALSE)</f>
        <v>41989</v>
      </c>
      <c r="L513" s="14">
        <f>VLOOKUP($A513,'Cost and price details'!$A$1:$F$1038,Table!L$1,FALSE)</f>
        <v>13.629000000000001</v>
      </c>
      <c r="M513" s="14">
        <f>VLOOKUP($A513,'Cost and price details'!$A$1:$F$1038,Table!M$1,FALSE)</f>
        <v>21.978000000000002</v>
      </c>
      <c r="N513" s="16">
        <f t="shared" si="35"/>
        <v>0.61259079903147695</v>
      </c>
      <c r="O513" s="16">
        <f>LOOKUP(M513,'Tax and discount slab'!$J$4:$K$14)</f>
        <v>0.15000000000000002</v>
      </c>
      <c r="P513" s="9">
        <f t="shared" si="36"/>
        <v>25.274699999999999</v>
      </c>
      <c r="Q513" s="9">
        <f>VLOOKUP(A513,'QTY &amp; shipping cost'!$A$1:$C$1038,2,FALSE)</f>
        <v>50</v>
      </c>
      <c r="R513" s="9">
        <f t="shared" si="37"/>
        <v>1263.7349999999999</v>
      </c>
      <c r="S513" s="16">
        <f>LOOKUP(M513,'Tax and discount slab'!$M$4:$N$14)</f>
        <v>0.12000000000000001</v>
      </c>
      <c r="T513" s="9">
        <f t="shared" si="38"/>
        <v>151.6482</v>
      </c>
      <c r="U513" s="9">
        <f>VLOOKUP(A513,'QTY &amp; shipping cost'!$A$1:$C$1038,3,FALSE)</f>
        <v>5.8199999999999994</v>
      </c>
      <c r="V513" s="9">
        <f t="shared" si="39"/>
        <v>1117.9067999999997</v>
      </c>
    </row>
    <row r="514" spans="1:22" x14ac:dyDescent="0.3">
      <c r="A514" s="9" t="s">
        <v>904</v>
      </c>
      <c r="B514" s="8">
        <f>VLOOKUP($A514,'Order date customer name'!$A$1:$C$1038,2,FALSE)</f>
        <v>41981</v>
      </c>
      <c r="C514" s="8" t="str">
        <f>VLOOKUP($A514,'Order date customer name'!$A$1:$C$1038,3,FALSE)</f>
        <v>CHAD SCHMIDT</v>
      </c>
      <c r="D514" s="9" t="str">
        <f>VLOOKUP($A514,'State and cust type'!$A$1:$C$1038,2,FALSE)</f>
        <v>New York</v>
      </c>
      <c r="E514" s="9" t="str">
        <f>VLOOKUP($A514,'State and cust type'!$A$1:$C$1038,3,FALSE)</f>
        <v>Corporate</v>
      </c>
      <c r="F514" s="9" t="str">
        <f>VLOOKUP($A514,'Account, order priority and cat'!$A$1:$D$1038,2,FALSE)</f>
        <v>BRYAN JENKINS</v>
      </c>
      <c r="G514" s="9" t="str">
        <f>VLOOKUP($A514,'Account, order priority and cat'!$A$1:$D$1038,3,FALSE)</f>
        <v>Not Specified</v>
      </c>
      <c r="H514" s="9" t="str">
        <f>VLOOKUP($A514,'Account, order priority and cat'!$A$1:$D$1038,4,FALSE)</f>
        <v>Office Supplies</v>
      </c>
      <c r="I514" s="14" t="str">
        <f>VLOOKUP($A514,'Cost and price details'!$A$1:$F$1038,Table!I$1,FALSE)</f>
        <v>Small Pack</v>
      </c>
      <c r="J514" s="14" t="str">
        <f>VLOOKUP($A514,'Cost and price details'!$A$1:$F$1038,Table!J$1,FALSE)</f>
        <v>Regular Air</v>
      </c>
      <c r="K514" s="14">
        <f>VLOOKUP($A514,'Cost and price details'!$A$1:$F$1038,Table!K$1,FALSE)</f>
        <v>41989</v>
      </c>
      <c r="L514" s="14">
        <f>VLOOKUP($A514,'Cost and price details'!$A$1:$F$1038,Table!L$1,FALSE)</f>
        <v>4.6090000000000009</v>
      </c>
      <c r="M514" s="14">
        <f>VLOOKUP($A514,'Cost and price details'!$A$1:$F$1038,Table!M$1,FALSE)</f>
        <v>11.253000000000002</v>
      </c>
      <c r="N514" s="16">
        <f t="shared" si="35"/>
        <v>1.4415274463007159</v>
      </c>
      <c r="O514" s="16">
        <f>LOOKUP(M514,'Tax and discount slab'!$J$4:$K$14)</f>
        <v>0.1</v>
      </c>
      <c r="P514" s="9">
        <f t="shared" si="36"/>
        <v>12.378300000000003</v>
      </c>
      <c r="Q514" s="9">
        <f>VLOOKUP(A514,'QTY &amp; shipping cost'!$A$1:$C$1038,2,FALSE)</f>
        <v>48</v>
      </c>
      <c r="R514" s="9">
        <f t="shared" si="37"/>
        <v>594.15840000000014</v>
      </c>
      <c r="S514" s="16">
        <f>LOOKUP(M514,'Tax and discount slab'!$M$4:$N$14)</f>
        <v>7.0000000000000007E-2</v>
      </c>
      <c r="T514" s="9">
        <f t="shared" si="38"/>
        <v>41.591088000000013</v>
      </c>
      <c r="U514" s="9">
        <f>VLOOKUP(A514,'QTY &amp; shipping cost'!$A$1:$C$1038,3,FALSE)</f>
        <v>4.7299999999999995</v>
      </c>
      <c r="V514" s="9">
        <f t="shared" si="39"/>
        <v>557.29731200000015</v>
      </c>
    </row>
    <row r="515" spans="1:22" x14ac:dyDescent="0.3">
      <c r="A515" s="9" t="s">
        <v>905</v>
      </c>
      <c r="B515" s="8">
        <f>VLOOKUP($A515,'Order date customer name'!$A$1:$C$1038,2,FALSE)</f>
        <v>41981</v>
      </c>
      <c r="C515" s="8" t="str">
        <f>VLOOKUP($A515,'Order date customer name'!$A$1:$C$1038,3,FALSE)</f>
        <v>FRED HICKS</v>
      </c>
      <c r="D515" s="9" t="str">
        <f>VLOOKUP($A515,'State and cust type'!$A$1:$C$1038,2,FALSE)</f>
        <v>New York</v>
      </c>
      <c r="E515" s="9" t="str">
        <f>VLOOKUP($A515,'State and cust type'!$A$1:$C$1038,3,FALSE)</f>
        <v>Corporate</v>
      </c>
      <c r="F515" s="9" t="str">
        <f>VLOOKUP($A515,'Account, order priority and cat'!$A$1:$D$1038,2,FALSE)</f>
        <v>VINCENT JORDAN</v>
      </c>
      <c r="G515" s="9" t="str">
        <f>VLOOKUP($A515,'Account, order priority and cat'!$A$1:$D$1038,3,FALSE)</f>
        <v>Low</v>
      </c>
      <c r="H515" s="9" t="str">
        <f>VLOOKUP($A515,'Account, order priority and cat'!$A$1:$D$1038,4,FALSE)</f>
        <v>Technology</v>
      </c>
      <c r="I515" s="14" t="str">
        <f>VLOOKUP($A515,'Cost and price details'!$A$1:$F$1038,Table!I$1,FALSE)</f>
        <v>Small Pack</v>
      </c>
      <c r="J515" s="14" t="str">
        <f>VLOOKUP($A515,'Cost and price details'!$A$1:$F$1038,Table!J$1,FALSE)</f>
        <v>Regular Air</v>
      </c>
      <c r="K515" s="14">
        <f>VLOOKUP($A515,'Cost and price details'!$A$1:$F$1038,Table!K$1,FALSE)</f>
        <v>41990</v>
      </c>
      <c r="L515" s="14">
        <f>VLOOKUP($A515,'Cost and price details'!$A$1:$F$1038,Table!L$1,FALSE)</f>
        <v>2.0570000000000004</v>
      </c>
      <c r="M515" s="14">
        <f>VLOOKUP($A515,'Cost and price details'!$A$1:$F$1038,Table!M$1,FALSE)</f>
        <v>8.9320000000000004</v>
      </c>
      <c r="N515" s="16">
        <f t="shared" si="35"/>
        <v>3.3422459893048124</v>
      </c>
      <c r="O515" s="16">
        <f>LOOKUP(M515,'Tax and discount slab'!$J$4:$K$14)</f>
        <v>0.05</v>
      </c>
      <c r="P515" s="9">
        <f t="shared" si="36"/>
        <v>9.3786000000000005</v>
      </c>
      <c r="Q515" s="9">
        <f>VLOOKUP(A515,'QTY &amp; shipping cost'!$A$1:$C$1038,2,FALSE)</f>
        <v>13</v>
      </c>
      <c r="R515" s="9">
        <f t="shared" si="37"/>
        <v>121.9218</v>
      </c>
      <c r="S515" s="16">
        <f>LOOKUP(M515,'Tax and discount slab'!$M$4:$N$14)</f>
        <v>0.02</v>
      </c>
      <c r="T515" s="9">
        <f t="shared" si="38"/>
        <v>2.4384360000000003</v>
      </c>
      <c r="U515" s="9">
        <f>VLOOKUP(A515,'QTY &amp; shipping cost'!$A$1:$C$1038,3,FALSE)</f>
        <v>2.88</v>
      </c>
      <c r="V515" s="9">
        <f t="shared" si="39"/>
        <v>122.363364</v>
      </c>
    </row>
    <row r="516" spans="1:22" x14ac:dyDescent="0.3">
      <c r="A516" s="9" t="s">
        <v>907</v>
      </c>
      <c r="B516" s="8">
        <f>VLOOKUP($A516,'Order date customer name'!$A$1:$C$1038,2,FALSE)</f>
        <v>41984</v>
      </c>
      <c r="C516" s="8" t="str">
        <f>VLOOKUP($A516,'Order date customer name'!$A$1:$C$1038,3,FALSE)</f>
        <v>TOMMY HART</v>
      </c>
      <c r="D516" s="9" t="str">
        <f>VLOOKUP($A516,'State and cust type'!$A$1:$C$1038,2,FALSE)</f>
        <v>Illinois</v>
      </c>
      <c r="E516" s="9" t="str">
        <f>VLOOKUP($A516,'State and cust type'!$A$1:$C$1038,3,FALSE)</f>
        <v>Corporate</v>
      </c>
      <c r="F516" s="9" t="str">
        <f>VLOOKUP($A516,'Account, order priority and cat'!$A$1:$D$1038,2,FALSE)</f>
        <v>MANUEL BARNES</v>
      </c>
      <c r="G516" s="9" t="str">
        <f>VLOOKUP($A516,'Account, order priority and cat'!$A$1:$D$1038,3,FALSE)</f>
        <v>High</v>
      </c>
      <c r="H516" s="9" t="str">
        <f>VLOOKUP($A516,'Account, order priority and cat'!$A$1:$D$1038,4,FALSE)</f>
        <v>Office Supplies</v>
      </c>
      <c r="I516" s="14" t="str">
        <f>VLOOKUP($A516,'Cost and price details'!$A$1:$F$1038,Table!I$1,FALSE)</f>
        <v>Small Box</v>
      </c>
      <c r="J516" s="14" t="str">
        <f>VLOOKUP($A516,'Cost and price details'!$A$1:$F$1038,Table!J$1,FALSE)</f>
        <v>Regular Air</v>
      </c>
      <c r="K516" s="14">
        <f>VLOOKUP($A516,'Cost and price details'!$A$1:$F$1038,Table!K$1,FALSE)</f>
        <v>41993</v>
      </c>
      <c r="L516" s="14">
        <f>VLOOKUP($A516,'Cost and price details'!$A$1:$F$1038,Table!L$1,FALSE)</f>
        <v>5.0490000000000004</v>
      </c>
      <c r="M516" s="14">
        <f>VLOOKUP($A516,'Cost and price details'!$A$1:$F$1038,Table!M$1,FALSE)</f>
        <v>8.0080000000000009</v>
      </c>
      <c r="N516" s="16">
        <f t="shared" si="35"/>
        <v>0.58605664488017439</v>
      </c>
      <c r="O516" s="16">
        <f>LOOKUP(M516,'Tax and discount slab'!$J$4:$K$14)</f>
        <v>0.05</v>
      </c>
      <c r="P516" s="9">
        <f t="shared" si="36"/>
        <v>8.4084000000000021</v>
      </c>
      <c r="Q516" s="9">
        <f>VLOOKUP(A516,'QTY &amp; shipping cost'!$A$1:$C$1038,2,FALSE)</f>
        <v>38</v>
      </c>
      <c r="R516" s="9">
        <f t="shared" si="37"/>
        <v>319.51920000000007</v>
      </c>
      <c r="S516" s="16">
        <f>LOOKUP(M516,'Tax and discount slab'!$M$4:$N$14)</f>
        <v>0.02</v>
      </c>
      <c r="T516" s="9">
        <f t="shared" si="38"/>
        <v>6.3903840000000018</v>
      </c>
      <c r="U516" s="9">
        <f>VLOOKUP(A516,'QTY &amp; shipping cost'!$A$1:$C$1038,3,FALSE)</f>
        <v>11.200000000000001</v>
      </c>
      <c r="V516" s="9">
        <f t="shared" si="39"/>
        <v>324.32881600000007</v>
      </c>
    </row>
    <row r="517" spans="1:22" x14ac:dyDescent="0.3">
      <c r="A517" s="9" t="s">
        <v>908</v>
      </c>
      <c r="B517" s="8">
        <f>VLOOKUP($A517,'Order date customer name'!$A$1:$C$1038,2,FALSE)</f>
        <v>41987</v>
      </c>
      <c r="C517" s="8" t="str">
        <f>VLOOKUP($A517,'Order date customer name'!$A$1:$C$1038,3,FALSE)</f>
        <v>NATHAN SANTOS</v>
      </c>
      <c r="D517" s="9" t="str">
        <f>VLOOKUP($A517,'State and cust type'!$A$1:$C$1038,2,FALSE)</f>
        <v>New York</v>
      </c>
      <c r="E517" s="9" t="str">
        <f>VLOOKUP($A517,'State and cust type'!$A$1:$C$1038,3,FALSE)</f>
        <v>Corporate</v>
      </c>
      <c r="F517" s="9" t="str">
        <f>VLOOKUP($A517,'Account, order priority and cat'!$A$1:$D$1038,2,FALSE)</f>
        <v>GREG BLACK</v>
      </c>
      <c r="G517" s="9" t="str">
        <f>VLOOKUP($A517,'Account, order priority and cat'!$A$1:$D$1038,3,FALSE)</f>
        <v>Medium</v>
      </c>
      <c r="H517" s="9" t="str">
        <f>VLOOKUP($A517,'Account, order priority and cat'!$A$1:$D$1038,4,FALSE)</f>
        <v>Office Supplies</v>
      </c>
      <c r="I517" s="14" t="str">
        <f>VLOOKUP($A517,'Cost and price details'!$A$1:$F$1038,Table!I$1,FALSE)</f>
        <v>Small Box</v>
      </c>
      <c r="J517" s="14" t="str">
        <f>VLOOKUP($A517,'Cost and price details'!$A$1:$F$1038,Table!J$1,FALSE)</f>
        <v>Regular Air</v>
      </c>
      <c r="K517" s="14">
        <f>VLOOKUP($A517,'Cost and price details'!$A$1:$F$1038,Table!K$1,FALSE)</f>
        <v>41996</v>
      </c>
      <c r="L517" s="14">
        <f>VLOOKUP($A517,'Cost and price details'!$A$1:$F$1038,Table!L$1,FALSE)</f>
        <v>2.3980000000000006</v>
      </c>
      <c r="M517" s="14">
        <f>VLOOKUP($A517,'Cost and price details'!$A$1:$F$1038,Table!M$1,FALSE)</f>
        <v>3.8720000000000003</v>
      </c>
      <c r="N517" s="16">
        <f t="shared" ref="N517:N580" si="40">(M517-L517)/L517</f>
        <v>0.61467889908256856</v>
      </c>
      <c r="O517" s="16">
        <f>LOOKUP(M517,'Tax and discount slab'!$J$4:$K$14)</f>
        <v>0.05</v>
      </c>
      <c r="P517" s="9">
        <f t="shared" ref="P517:P580" si="41">(1+O517)*M517</f>
        <v>4.0656000000000008</v>
      </c>
      <c r="Q517" s="9">
        <f>VLOOKUP(A517,'QTY &amp; shipping cost'!$A$1:$C$1038,2,FALSE)</f>
        <v>25</v>
      </c>
      <c r="R517" s="9">
        <f t="shared" ref="R517:R580" si="42">P517*Q517</f>
        <v>101.64000000000001</v>
      </c>
      <c r="S517" s="16">
        <f>LOOKUP(M517,'Tax and discount slab'!$M$4:$N$14)</f>
        <v>0.02</v>
      </c>
      <c r="T517" s="9">
        <f t="shared" ref="T517:T580" si="43">R517*S517</f>
        <v>2.0328000000000004</v>
      </c>
      <c r="U517" s="9">
        <f>VLOOKUP(A517,'QTY &amp; shipping cost'!$A$1:$C$1038,3,FALSE)</f>
        <v>6.88</v>
      </c>
      <c r="V517" s="9">
        <f t="shared" ref="V517:V580" si="44">(R517-T517)+U517</f>
        <v>106.48720000000002</v>
      </c>
    </row>
    <row r="518" spans="1:22" x14ac:dyDescent="0.3">
      <c r="A518" s="9" t="s">
        <v>910</v>
      </c>
      <c r="B518" s="8">
        <f>VLOOKUP($A518,'Order date customer name'!$A$1:$C$1038,2,FALSE)</f>
        <v>41993</v>
      </c>
      <c r="C518" s="8" t="str">
        <f>VLOOKUP($A518,'Order date customer name'!$A$1:$C$1038,3,FALSE)</f>
        <v>PEDRO MARSHALL</v>
      </c>
      <c r="D518" s="9" t="str">
        <f>VLOOKUP($A518,'State and cust type'!$A$1:$C$1038,2,FALSE)</f>
        <v>New York</v>
      </c>
      <c r="E518" s="9" t="str">
        <f>VLOOKUP($A518,'State and cust type'!$A$1:$C$1038,3,FALSE)</f>
        <v>Corporate</v>
      </c>
      <c r="F518" s="9" t="str">
        <f>VLOOKUP($A518,'Account, order priority and cat'!$A$1:$D$1038,2,FALSE)</f>
        <v>GREG BLACK</v>
      </c>
      <c r="G518" s="9" t="str">
        <f>VLOOKUP($A518,'Account, order priority and cat'!$A$1:$D$1038,3,FALSE)</f>
        <v>Medium</v>
      </c>
      <c r="H518" s="9" t="str">
        <f>VLOOKUP($A518,'Account, order priority and cat'!$A$1:$D$1038,4,FALSE)</f>
        <v>Office Supplies</v>
      </c>
      <c r="I518" s="14" t="str">
        <f>VLOOKUP($A518,'Cost and price details'!$A$1:$F$1038,Table!I$1,FALSE)</f>
        <v>Wrap Bag</v>
      </c>
      <c r="J518" s="14" t="str">
        <f>VLOOKUP($A518,'Cost and price details'!$A$1:$F$1038,Table!J$1,FALSE)</f>
        <v>Regular Air</v>
      </c>
      <c r="K518" s="14">
        <f>VLOOKUP($A518,'Cost and price details'!$A$1:$F$1038,Table!K$1,FALSE)</f>
        <v>42001</v>
      </c>
      <c r="L518" s="14">
        <f>VLOOKUP($A518,'Cost and price details'!$A$1:$F$1038,Table!L$1,FALSE)</f>
        <v>1.0120000000000002</v>
      </c>
      <c r="M518" s="14">
        <f>VLOOKUP($A518,'Cost and price details'!$A$1:$F$1038,Table!M$1,FALSE)</f>
        <v>1.9910000000000003</v>
      </c>
      <c r="N518" s="16">
        <f t="shared" si="40"/>
        <v>0.96739130434782594</v>
      </c>
      <c r="O518" s="16">
        <f>LOOKUP(M518,'Tax and discount slab'!$J$4:$K$14)</f>
        <v>0.05</v>
      </c>
      <c r="P518" s="9">
        <f t="shared" si="41"/>
        <v>2.0905500000000004</v>
      </c>
      <c r="Q518" s="9">
        <f>VLOOKUP(A518,'QTY &amp; shipping cost'!$A$1:$C$1038,2,FALSE)</f>
        <v>50</v>
      </c>
      <c r="R518" s="9">
        <f t="shared" si="42"/>
        <v>104.52750000000002</v>
      </c>
      <c r="S518" s="16">
        <f>LOOKUP(M518,'Tax and discount slab'!$M$4:$N$14)</f>
        <v>0.02</v>
      </c>
      <c r="T518" s="9">
        <f t="shared" si="43"/>
        <v>2.0905500000000004</v>
      </c>
      <c r="U518" s="9">
        <f>VLOOKUP(A518,'QTY &amp; shipping cost'!$A$1:$C$1038,3,FALSE)</f>
        <v>1.61</v>
      </c>
      <c r="V518" s="9">
        <f t="shared" si="44"/>
        <v>104.04695000000002</v>
      </c>
    </row>
    <row r="519" spans="1:22" x14ac:dyDescent="0.3">
      <c r="A519" s="9" t="s">
        <v>912</v>
      </c>
      <c r="B519" s="8">
        <f>VLOOKUP($A519,'Order date customer name'!$A$1:$C$1038,2,FALSE)</f>
        <v>41996</v>
      </c>
      <c r="C519" s="8" t="str">
        <f>VLOOKUP($A519,'Order date customer name'!$A$1:$C$1038,3,FALSE)</f>
        <v>LLOYD FERNANDEZ</v>
      </c>
      <c r="D519" s="9" t="str">
        <f>VLOOKUP($A519,'State and cust type'!$A$1:$C$1038,2,FALSE)</f>
        <v>New York</v>
      </c>
      <c r="E519" s="9" t="str">
        <f>VLOOKUP($A519,'State and cust type'!$A$1:$C$1038,3,FALSE)</f>
        <v>Consumer</v>
      </c>
      <c r="F519" s="9" t="str">
        <f>VLOOKUP($A519,'Account, order priority and cat'!$A$1:$D$1038,2,FALSE)</f>
        <v>CLAUDE WILLIS</v>
      </c>
      <c r="G519" s="9" t="str">
        <f>VLOOKUP($A519,'Account, order priority and cat'!$A$1:$D$1038,3,FALSE)</f>
        <v>Medium</v>
      </c>
      <c r="H519" s="9" t="str">
        <f>VLOOKUP($A519,'Account, order priority and cat'!$A$1:$D$1038,4,FALSE)</f>
        <v>Technology</v>
      </c>
      <c r="I519" s="14" t="str">
        <f>VLOOKUP($A519,'Cost and price details'!$A$1:$F$1038,Table!I$1,FALSE)</f>
        <v>Large Box</v>
      </c>
      <c r="J519" s="14" t="str">
        <f>VLOOKUP($A519,'Cost and price details'!$A$1:$F$1038,Table!J$1,FALSE)</f>
        <v>Regular Air</v>
      </c>
      <c r="K519" s="14">
        <f>VLOOKUP($A519,'Cost and price details'!$A$1:$F$1038,Table!K$1,FALSE)</f>
        <v>42005</v>
      </c>
      <c r="L519" s="14">
        <f>VLOOKUP($A519,'Cost and price details'!$A$1:$F$1038,Table!L$1,FALSE)</f>
        <v>237.60000000000002</v>
      </c>
      <c r="M519" s="14">
        <f>VLOOKUP($A519,'Cost and price details'!$A$1:$F$1038,Table!M$1,FALSE)</f>
        <v>494.98900000000003</v>
      </c>
      <c r="N519" s="16">
        <f t="shared" si="40"/>
        <v>1.0832870370370369</v>
      </c>
      <c r="O519" s="16">
        <f>LOOKUP(M519,'Tax and discount slab'!$J$4:$K$14)</f>
        <v>0.32000000000000006</v>
      </c>
      <c r="P519" s="9">
        <f t="shared" si="41"/>
        <v>653.38548000000003</v>
      </c>
      <c r="Q519" s="9">
        <f>VLOOKUP(A519,'QTY &amp; shipping cost'!$A$1:$C$1038,2,FALSE)</f>
        <v>12</v>
      </c>
      <c r="R519" s="9">
        <f t="shared" si="42"/>
        <v>7840.6257600000008</v>
      </c>
      <c r="S519" s="16">
        <f>LOOKUP(M519,'Tax and discount slab'!$M$4:$N$14)</f>
        <v>0.47</v>
      </c>
      <c r="T519" s="9">
        <f t="shared" si="43"/>
        <v>3685.0941072000001</v>
      </c>
      <c r="U519" s="9">
        <f>VLOOKUP(A519,'QTY &amp; shipping cost'!$A$1:$C$1038,3,FALSE)</f>
        <v>24.54</v>
      </c>
      <c r="V519" s="9">
        <f t="shared" si="44"/>
        <v>4180.0716528000003</v>
      </c>
    </row>
    <row r="520" spans="1:22" x14ac:dyDescent="0.3">
      <c r="A520" s="9" t="s">
        <v>913</v>
      </c>
      <c r="B520" s="8">
        <f>VLOOKUP($A520,'Order date customer name'!$A$1:$C$1038,2,FALSE)</f>
        <v>41997</v>
      </c>
      <c r="C520" s="8" t="str">
        <f>VLOOKUP($A520,'Order date customer name'!$A$1:$C$1038,3,FALSE)</f>
        <v>DONALD HANSEN</v>
      </c>
      <c r="D520" s="9" t="str">
        <f>VLOOKUP($A520,'State and cust type'!$A$1:$C$1038,2,FALSE)</f>
        <v>Illinois</v>
      </c>
      <c r="E520" s="9" t="str">
        <f>VLOOKUP($A520,'State and cust type'!$A$1:$C$1038,3,FALSE)</f>
        <v>Consumer</v>
      </c>
      <c r="F520" s="9" t="str">
        <f>VLOOKUP($A520,'Account, order priority and cat'!$A$1:$D$1038,2,FALSE)</f>
        <v>MANUEL BARNES</v>
      </c>
      <c r="G520" s="9" t="str">
        <f>VLOOKUP($A520,'Account, order priority and cat'!$A$1:$D$1038,3,FALSE)</f>
        <v>High</v>
      </c>
      <c r="H520" s="9" t="str">
        <f>VLOOKUP($A520,'Account, order priority and cat'!$A$1:$D$1038,4,FALSE)</f>
        <v>Office Supplies</v>
      </c>
      <c r="I520" s="14" t="str">
        <f>VLOOKUP($A520,'Cost and price details'!$A$1:$F$1038,Table!I$1,FALSE)</f>
        <v>Wrap Bag</v>
      </c>
      <c r="J520" s="14" t="str">
        <f>VLOOKUP($A520,'Cost and price details'!$A$1:$F$1038,Table!J$1,FALSE)</f>
        <v>Regular Air</v>
      </c>
      <c r="K520" s="14">
        <f>VLOOKUP($A520,'Cost and price details'!$A$1:$F$1038,Table!K$1,FALSE)</f>
        <v>42007</v>
      </c>
      <c r="L520" s="14">
        <f>VLOOKUP($A520,'Cost and price details'!$A$1:$F$1038,Table!L$1,FALSE)</f>
        <v>1.7600000000000002</v>
      </c>
      <c r="M520" s="14">
        <f>VLOOKUP($A520,'Cost and price details'!$A$1:$F$1038,Table!M$1,FALSE)</f>
        <v>2.8820000000000006</v>
      </c>
      <c r="N520" s="16">
        <f t="shared" si="40"/>
        <v>0.63750000000000007</v>
      </c>
      <c r="O520" s="16">
        <f>LOOKUP(M520,'Tax and discount slab'!$J$4:$K$14)</f>
        <v>0.05</v>
      </c>
      <c r="P520" s="9">
        <f t="shared" si="41"/>
        <v>3.0261000000000009</v>
      </c>
      <c r="Q520" s="9">
        <f>VLOOKUP(A520,'QTY &amp; shipping cost'!$A$1:$C$1038,2,FALSE)</f>
        <v>39</v>
      </c>
      <c r="R520" s="9">
        <f t="shared" si="42"/>
        <v>118.01790000000004</v>
      </c>
      <c r="S520" s="16">
        <f>LOOKUP(M520,'Tax and discount slab'!$M$4:$N$14)</f>
        <v>0.02</v>
      </c>
      <c r="T520" s="9">
        <f t="shared" si="43"/>
        <v>2.3603580000000011</v>
      </c>
      <c r="U520" s="9">
        <f>VLOOKUP(A520,'QTY &amp; shipping cost'!$A$1:$C$1038,3,FALSE)</f>
        <v>0.85000000000000009</v>
      </c>
      <c r="V520" s="9">
        <f t="shared" si="44"/>
        <v>116.50754200000003</v>
      </c>
    </row>
    <row r="521" spans="1:22" x14ac:dyDescent="0.3">
      <c r="A521" s="9" t="s">
        <v>914</v>
      </c>
      <c r="B521" s="8">
        <f>VLOOKUP($A521,'Order date customer name'!$A$1:$C$1038,2,FALSE)</f>
        <v>41997</v>
      </c>
      <c r="C521" s="8" t="str">
        <f>VLOOKUP($A521,'Order date customer name'!$A$1:$C$1038,3,FALSE)</f>
        <v>FRANCIS DUNCAN</v>
      </c>
      <c r="D521" s="9" t="str">
        <f>VLOOKUP($A521,'State and cust type'!$A$1:$C$1038,2,FALSE)</f>
        <v>New York</v>
      </c>
      <c r="E521" s="9" t="str">
        <f>VLOOKUP($A521,'State and cust type'!$A$1:$C$1038,3,FALSE)</f>
        <v>Small Business</v>
      </c>
      <c r="F521" s="9" t="str">
        <f>VLOOKUP($A521,'Account, order priority and cat'!$A$1:$D$1038,2,FALSE)</f>
        <v>ROY COOK</v>
      </c>
      <c r="G521" s="9" t="str">
        <f>VLOOKUP($A521,'Account, order priority and cat'!$A$1:$D$1038,3,FALSE)</f>
        <v>High</v>
      </c>
      <c r="H521" s="9" t="str">
        <f>VLOOKUP($A521,'Account, order priority and cat'!$A$1:$D$1038,4,FALSE)</f>
        <v>Office Supplies</v>
      </c>
      <c r="I521" s="14" t="str">
        <f>VLOOKUP($A521,'Cost and price details'!$A$1:$F$1038,Table!I$1,FALSE)</f>
        <v>Small Box</v>
      </c>
      <c r="J521" s="14" t="str">
        <f>VLOOKUP($A521,'Cost and price details'!$A$1:$F$1038,Table!J$1,FALSE)</f>
        <v>Regular Air</v>
      </c>
      <c r="K521" s="14">
        <f>VLOOKUP($A521,'Cost and price details'!$A$1:$F$1038,Table!K$1,FALSE)</f>
        <v>42007</v>
      </c>
      <c r="L521" s="14">
        <f>VLOOKUP($A521,'Cost and price details'!$A$1:$F$1038,Table!L$1,FALSE)</f>
        <v>3.8720000000000003</v>
      </c>
      <c r="M521" s="14">
        <f>VLOOKUP($A521,'Cost and price details'!$A$1:$F$1038,Table!M$1,FALSE)</f>
        <v>6.2480000000000002</v>
      </c>
      <c r="N521" s="16">
        <f t="shared" si="40"/>
        <v>0.61363636363636354</v>
      </c>
      <c r="O521" s="16">
        <f>LOOKUP(M521,'Tax and discount slab'!$J$4:$K$14)</f>
        <v>0.05</v>
      </c>
      <c r="P521" s="9">
        <f t="shared" si="41"/>
        <v>6.5604000000000005</v>
      </c>
      <c r="Q521" s="9">
        <f>VLOOKUP(A521,'QTY &amp; shipping cost'!$A$1:$C$1038,2,FALSE)</f>
        <v>44</v>
      </c>
      <c r="R521" s="9">
        <f t="shared" si="42"/>
        <v>288.6576</v>
      </c>
      <c r="S521" s="16">
        <f>LOOKUP(M521,'Tax and discount slab'!$M$4:$N$14)</f>
        <v>0.02</v>
      </c>
      <c r="T521" s="9">
        <f t="shared" si="43"/>
        <v>5.7731520000000005</v>
      </c>
      <c r="U521" s="9">
        <f>VLOOKUP(A521,'QTY &amp; shipping cost'!$A$1:$C$1038,3,FALSE)</f>
        <v>1.44</v>
      </c>
      <c r="V521" s="9">
        <f t="shared" si="44"/>
        <v>284.32444800000002</v>
      </c>
    </row>
    <row r="522" spans="1:22" x14ac:dyDescent="0.3">
      <c r="A522" s="9" t="s">
        <v>916</v>
      </c>
      <c r="B522" s="8">
        <f>VLOOKUP($A522,'Order date customer name'!$A$1:$C$1038,2,FALSE)</f>
        <v>41998</v>
      </c>
      <c r="C522" s="8" t="str">
        <f>VLOOKUP($A522,'Order date customer name'!$A$1:$C$1038,3,FALSE)</f>
        <v>ALBERT MUNOZ</v>
      </c>
      <c r="D522" s="9" t="str">
        <f>VLOOKUP($A522,'State and cust type'!$A$1:$C$1038,2,FALSE)</f>
        <v>New York</v>
      </c>
      <c r="E522" s="9" t="str">
        <f>VLOOKUP($A522,'State and cust type'!$A$1:$C$1038,3,FALSE)</f>
        <v>Small Business</v>
      </c>
      <c r="F522" s="9" t="str">
        <f>VLOOKUP($A522,'Account, order priority and cat'!$A$1:$D$1038,2,FALSE)</f>
        <v>CLAUDE WILLIS</v>
      </c>
      <c r="G522" s="9" t="str">
        <f>VLOOKUP($A522,'Account, order priority and cat'!$A$1:$D$1038,3,FALSE)</f>
        <v>Critical</v>
      </c>
      <c r="H522" s="9" t="str">
        <f>VLOOKUP($A522,'Account, order priority and cat'!$A$1:$D$1038,4,FALSE)</f>
        <v>Office Supplies</v>
      </c>
      <c r="I522" s="14" t="str">
        <f>VLOOKUP($A522,'Cost and price details'!$A$1:$F$1038,Table!I$1,FALSE)</f>
        <v>Small Box</v>
      </c>
      <c r="J522" s="14" t="str">
        <f>VLOOKUP($A522,'Cost and price details'!$A$1:$F$1038,Table!J$1,FALSE)</f>
        <v>Express Air</v>
      </c>
      <c r="K522" s="14">
        <f>VLOOKUP($A522,'Cost and price details'!$A$1:$F$1038,Table!K$1,FALSE)</f>
        <v>42006</v>
      </c>
      <c r="L522" s="14">
        <f>VLOOKUP($A522,'Cost and price details'!$A$1:$F$1038,Table!L$1,FALSE)</f>
        <v>1.7490000000000003</v>
      </c>
      <c r="M522" s="14">
        <f>VLOOKUP($A522,'Cost and price details'!$A$1:$F$1038,Table!M$1,FALSE)</f>
        <v>2.871</v>
      </c>
      <c r="N522" s="16">
        <f t="shared" si="40"/>
        <v>0.64150943396226379</v>
      </c>
      <c r="O522" s="16">
        <f>LOOKUP(M522,'Tax and discount slab'!$J$4:$K$14)</f>
        <v>0.05</v>
      </c>
      <c r="P522" s="9">
        <f t="shared" si="41"/>
        <v>3.0145500000000003</v>
      </c>
      <c r="Q522" s="9">
        <f>VLOOKUP(A522,'QTY &amp; shipping cost'!$A$1:$C$1038,2,FALSE)</f>
        <v>39</v>
      </c>
      <c r="R522" s="9">
        <f t="shared" si="42"/>
        <v>117.56745000000001</v>
      </c>
      <c r="S522" s="16">
        <f>LOOKUP(M522,'Tax and discount slab'!$M$4:$N$14)</f>
        <v>0.02</v>
      </c>
      <c r="T522" s="9">
        <f t="shared" si="43"/>
        <v>2.3513490000000004</v>
      </c>
      <c r="U522" s="9">
        <f>VLOOKUP(A522,'QTY &amp; shipping cost'!$A$1:$C$1038,3,FALSE)</f>
        <v>0.55000000000000004</v>
      </c>
      <c r="V522" s="9">
        <f t="shared" si="44"/>
        <v>115.76610100000001</v>
      </c>
    </row>
    <row r="523" spans="1:22" x14ac:dyDescent="0.3">
      <c r="A523" s="9" t="s">
        <v>918</v>
      </c>
      <c r="B523" s="8">
        <f>VLOOKUP($A523,'Order date customer name'!$A$1:$C$1038,2,FALSE)</f>
        <v>41999</v>
      </c>
      <c r="C523" s="8" t="str">
        <f>VLOOKUP($A523,'Order date customer name'!$A$1:$C$1038,3,FALSE)</f>
        <v>BRANDON GUERRERO</v>
      </c>
      <c r="D523" s="9" t="str">
        <f>VLOOKUP($A523,'State and cust type'!$A$1:$C$1038,2,FALSE)</f>
        <v>New York</v>
      </c>
      <c r="E523" s="9" t="str">
        <f>VLOOKUP($A523,'State and cust type'!$A$1:$C$1038,3,FALSE)</f>
        <v>Consumer</v>
      </c>
      <c r="F523" s="9" t="str">
        <f>VLOOKUP($A523,'Account, order priority and cat'!$A$1:$D$1038,2,FALSE)</f>
        <v>TONY PERRY</v>
      </c>
      <c r="G523" s="9" t="str">
        <f>VLOOKUP($A523,'Account, order priority and cat'!$A$1:$D$1038,3,FALSE)</f>
        <v>High</v>
      </c>
      <c r="H523" s="9" t="str">
        <f>VLOOKUP($A523,'Account, order priority and cat'!$A$1:$D$1038,4,FALSE)</f>
        <v>Office Supplies</v>
      </c>
      <c r="I523" s="14" t="str">
        <f>VLOOKUP($A523,'Cost and price details'!$A$1:$F$1038,Table!I$1,FALSE)</f>
        <v>Small Box</v>
      </c>
      <c r="J523" s="14" t="str">
        <f>VLOOKUP($A523,'Cost and price details'!$A$1:$F$1038,Table!J$1,FALSE)</f>
        <v>Regular Air</v>
      </c>
      <c r="K523" s="14">
        <f>VLOOKUP($A523,'Cost and price details'!$A$1:$F$1038,Table!K$1,FALSE)</f>
        <v>42008</v>
      </c>
      <c r="L523" s="14">
        <f>VLOOKUP($A523,'Cost and price details'!$A$1:$F$1038,Table!L$1,FALSE)</f>
        <v>7.8430000000000009</v>
      </c>
      <c r="M523" s="14">
        <f>VLOOKUP($A523,'Cost and price details'!$A$1:$F$1038,Table!M$1,FALSE)</f>
        <v>23.078000000000003</v>
      </c>
      <c r="N523" s="16">
        <f t="shared" si="40"/>
        <v>1.9424964936886397</v>
      </c>
      <c r="O523" s="16">
        <f>LOOKUP(M523,'Tax and discount slab'!$J$4:$K$14)</f>
        <v>0.15000000000000002</v>
      </c>
      <c r="P523" s="9">
        <f t="shared" si="41"/>
        <v>26.5397</v>
      </c>
      <c r="Q523" s="9">
        <f>VLOOKUP(A523,'QTY &amp; shipping cost'!$A$1:$C$1038,2,FALSE)</f>
        <v>49</v>
      </c>
      <c r="R523" s="9">
        <f t="shared" si="42"/>
        <v>1300.4453000000001</v>
      </c>
      <c r="S523" s="16">
        <f>LOOKUP(M523,'Tax and discount slab'!$M$4:$N$14)</f>
        <v>0.12000000000000001</v>
      </c>
      <c r="T523" s="9">
        <f t="shared" si="43"/>
        <v>156.05343600000003</v>
      </c>
      <c r="U523" s="9">
        <f>VLOOKUP(A523,'QTY &amp; shipping cost'!$A$1:$C$1038,3,FALSE)</f>
        <v>5.47</v>
      </c>
      <c r="V523" s="9">
        <f t="shared" si="44"/>
        <v>1149.8618640000002</v>
      </c>
    </row>
    <row r="524" spans="1:22" x14ac:dyDescent="0.3">
      <c r="A524" s="9" t="s">
        <v>920</v>
      </c>
      <c r="B524" s="8">
        <f>VLOOKUP($A524,'Order date customer name'!$A$1:$C$1038,2,FALSE)</f>
        <v>41999</v>
      </c>
      <c r="C524" s="8" t="str">
        <f>VLOOKUP($A524,'Order date customer name'!$A$1:$C$1038,3,FALSE)</f>
        <v>ROBERTO MOORE</v>
      </c>
      <c r="D524" s="9" t="str">
        <f>VLOOKUP($A524,'State and cust type'!$A$1:$C$1038,2,FALSE)</f>
        <v>New York</v>
      </c>
      <c r="E524" s="9" t="str">
        <f>VLOOKUP($A524,'State and cust type'!$A$1:$C$1038,3,FALSE)</f>
        <v>Corporate</v>
      </c>
      <c r="F524" s="9" t="str">
        <f>VLOOKUP($A524,'Account, order priority and cat'!$A$1:$D$1038,2,FALSE)</f>
        <v>GREG BLACK</v>
      </c>
      <c r="G524" s="9" t="str">
        <f>VLOOKUP($A524,'Account, order priority and cat'!$A$1:$D$1038,3,FALSE)</f>
        <v>Not Specified</v>
      </c>
      <c r="H524" s="9" t="str">
        <f>VLOOKUP($A524,'Account, order priority and cat'!$A$1:$D$1038,4,FALSE)</f>
        <v>Office Supplies</v>
      </c>
      <c r="I524" s="14" t="str">
        <f>VLOOKUP($A524,'Cost and price details'!$A$1:$F$1038,Table!I$1,FALSE)</f>
        <v>Small Box</v>
      </c>
      <c r="J524" s="14" t="str">
        <f>VLOOKUP($A524,'Cost and price details'!$A$1:$F$1038,Table!J$1,FALSE)</f>
        <v>Regular Air</v>
      </c>
      <c r="K524" s="14">
        <f>VLOOKUP($A524,'Cost and price details'!$A$1:$F$1038,Table!K$1,FALSE)</f>
        <v>42006</v>
      </c>
      <c r="L524" s="14">
        <f>VLOOKUP($A524,'Cost and price details'!$A$1:$F$1038,Table!L$1,FALSE)</f>
        <v>24.398000000000003</v>
      </c>
      <c r="M524" s="14">
        <f>VLOOKUP($A524,'Cost and price details'!$A$1:$F$1038,Table!M$1,FALSE)</f>
        <v>59.510000000000005</v>
      </c>
      <c r="N524" s="16">
        <f t="shared" si="40"/>
        <v>1.4391343552750224</v>
      </c>
      <c r="O524" s="16">
        <f>LOOKUP(M524,'Tax and discount slab'!$J$4:$K$14)</f>
        <v>0.24</v>
      </c>
      <c r="P524" s="9">
        <f t="shared" si="41"/>
        <v>73.792400000000001</v>
      </c>
      <c r="Q524" s="9">
        <f>VLOOKUP(A524,'QTY &amp; shipping cost'!$A$1:$C$1038,2,FALSE)</f>
        <v>7</v>
      </c>
      <c r="R524" s="9">
        <f t="shared" si="42"/>
        <v>516.54679999999996</v>
      </c>
      <c r="S524" s="16">
        <f>LOOKUP(M524,'Tax and discount slab'!$M$4:$N$14)</f>
        <v>0.27</v>
      </c>
      <c r="T524" s="9">
        <f t="shared" si="43"/>
        <v>139.467636</v>
      </c>
      <c r="U524" s="9">
        <f>VLOOKUP(A524,'QTY &amp; shipping cost'!$A$1:$C$1038,3,FALSE)</f>
        <v>20.04</v>
      </c>
      <c r="V524" s="9">
        <f t="shared" si="44"/>
        <v>397.11916400000001</v>
      </c>
    </row>
    <row r="525" spans="1:22" x14ac:dyDescent="0.3">
      <c r="A525" s="9" t="s">
        <v>922</v>
      </c>
      <c r="B525" s="8">
        <f>VLOOKUP($A525,'Order date customer name'!$A$1:$C$1038,2,FALSE)</f>
        <v>42001</v>
      </c>
      <c r="C525" s="8" t="str">
        <f>VLOOKUP($A525,'Order date customer name'!$A$1:$C$1038,3,FALSE)</f>
        <v>WILLIAM TURNER</v>
      </c>
      <c r="D525" s="9" t="str">
        <f>VLOOKUP($A525,'State and cust type'!$A$1:$C$1038,2,FALSE)</f>
        <v>New York</v>
      </c>
      <c r="E525" s="9" t="str">
        <f>VLOOKUP($A525,'State and cust type'!$A$1:$C$1038,3,FALSE)</f>
        <v>Small Business</v>
      </c>
      <c r="F525" s="9" t="str">
        <f>VLOOKUP($A525,'Account, order priority and cat'!$A$1:$D$1038,2,FALSE)</f>
        <v>EDDIE MURRAY</v>
      </c>
      <c r="G525" s="9" t="str">
        <f>VLOOKUP($A525,'Account, order priority and cat'!$A$1:$D$1038,3,FALSE)</f>
        <v>Not Specified</v>
      </c>
      <c r="H525" s="9" t="str">
        <f>VLOOKUP($A525,'Account, order priority and cat'!$A$1:$D$1038,4,FALSE)</f>
        <v>Office Supplies</v>
      </c>
      <c r="I525" s="14" t="str">
        <f>VLOOKUP($A525,'Cost and price details'!$A$1:$F$1038,Table!I$1,FALSE)</f>
        <v>Small Box</v>
      </c>
      <c r="J525" s="14" t="str">
        <f>VLOOKUP($A525,'Cost and price details'!$A$1:$F$1038,Table!J$1,FALSE)</f>
        <v>Regular Air</v>
      </c>
      <c r="K525" s="14">
        <f>VLOOKUP($A525,'Cost and price details'!$A$1:$F$1038,Table!K$1,FALSE)</f>
        <v>42009</v>
      </c>
      <c r="L525" s="14">
        <f>VLOOKUP($A525,'Cost and price details'!$A$1:$F$1038,Table!L$1,FALSE)</f>
        <v>2.0020000000000002</v>
      </c>
      <c r="M525" s="14">
        <f>VLOOKUP($A525,'Cost and price details'!$A$1:$F$1038,Table!M$1,FALSE)</f>
        <v>3.1240000000000001</v>
      </c>
      <c r="N525" s="16">
        <f t="shared" si="40"/>
        <v>0.56043956043956034</v>
      </c>
      <c r="O525" s="16">
        <f>LOOKUP(M525,'Tax and discount slab'!$J$4:$K$14)</f>
        <v>0.05</v>
      </c>
      <c r="P525" s="9">
        <f t="shared" si="41"/>
        <v>3.2802000000000002</v>
      </c>
      <c r="Q525" s="9">
        <f>VLOOKUP(A525,'QTY &amp; shipping cost'!$A$1:$C$1038,2,FALSE)</f>
        <v>29</v>
      </c>
      <c r="R525" s="9">
        <f t="shared" si="42"/>
        <v>95.125800000000012</v>
      </c>
      <c r="S525" s="16">
        <f>LOOKUP(M525,'Tax and discount slab'!$M$4:$N$14)</f>
        <v>0.02</v>
      </c>
      <c r="T525" s="9">
        <f t="shared" si="43"/>
        <v>1.9025160000000003</v>
      </c>
      <c r="U525" s="9">
        <f>VLOOKUP(A525,'QTY &amp; shipping cost'!$A$1:$C$1038,3,FALSE)</f>
        <v>5.49</v>
      </c>
      <c r="V525" s="9">
        <f t="shared" si="44"/>
        <v>98.713284000000002</v>
      </c>
    </row>
    <row r="526" spans="1:22" x14ac:dyDescent="0.3">
      <c r="A526" s="9" t="s">
        <v>924</v>
      </c>
      <c r="B526" s="8">
        <f>VLOOKUP($A526,'Order date customer name'!$A$1:$C$1038,2,FALSE)</f>
        <v>42003</v>
      </c>
      <c r="C526" s="8" t="str">
        <f>VLOOKUP($A526,'Order date customer name'!$A$1:$C$1038,3,FALSE)</f>
        <v>TROY MORENO</v>
      </c>
      <c r="D526" s="9" t="str">
        <f>VLOOKUP($A526,'State and cust type'!$A$1:$C$1038,2,FALSE)</f>
        <v>Illinois</v>
      </c>
      <c r="E526" s="9" t="str">
        <f>VLOOKUP($A526,'State and cust type'!$A$1:$C$1038,3,FALSE)</f>
        <v>Small Business</v>
      </c>
      <c r="F526" s="9" t="str">
        <f>VLOOKUP($A526,'Account, order priority and cat'!$A$1:$D$1038,2,FALSE)</f>
        <v>MANUEL BARNES</v>
      </c>
      <c r="G526" s="9" t="str">
        <f>VLOOKUP($A526,'Account, order priority and cat'!$A$1:$D$1038,3,FALSE)</f>
        <v>Not Specified</v>
      </c>
      <c r="H526" s="9" t="str">
        <f>VLOOKUP($A526,'Account, order priority and cat'!$A$1:$D$1038,4,FALSE)</f>
        <v>Office Supplies</v>
      </c>
      <c r="I526" s="14" t="str">
        <f>VLOOKUP($A526,'Cost and price details'!$A$1:$F$1038,Table!I$1,FALSE)</f>
        <v>Small Pack</v>
      </c>
      <c r="J526" s="14" t="str">
        <f>VLOOKUP($A526,'Cost and price details'!$A$1:$F$1038,Table!J$1,FALSE)</f>
        <v>Regular Air</v>
      </c>
      <c r="K526" s="14">
        <f>VLOOKUP($A526,'Cost and price details'!$A$1:$F$1038,Table!K$1,FALSE)</f>
        <v>42012</v>
      </c>
      <c r="L526" s="14">
        <f>VLOOKUP($A526,'Cost and price details'!$A$1:$F$1038,Table!L$1,FALSE)</f>
        <v>3.1570000000000005</v>
      </c>
      <c r="M526" s="14">
        <f>VLOOKUP($A526,'Cost and price details'!$A$1:$F$1038,Table!M$1,FALSE)</f>
        <v>7.524</v>
      </c>
      <c r="N526" s="16">
        <f t="shared" si="40"/>
        <v>1.3832752613240413</v>
      </c>
      <c r="O526" s="16">
        <f>LOOKUP(M526,'Tax and discount slab'!$J$4:$K$14)</f>
        <v>0.05</v>
      </c>
      <c r="P526" s="9">
        <f t="shared" si="41"/>
        <v>7.9002000000000008</v>
      </c>
      <c r="Q526" s="9">
        <f>VLOOKUP(A526,'QTY &amp; shipping cost'!$A$1:$C$1038,2,FALSE)</f>
        <v>37</v>
      </c>
      <c r="R526" s="9">
        <f t="shared" si="42"/>
        <v>292.30740000000003</v>
      </c>
      <c r="S526" s="16">
        <f>LOOKUP(M526,'Tax and discount slab'!$M$4:$N$14)</f>
        <v>0.02</v>
      </c>
      <c r="T526" s="9">
        <f t="shared" si="43"/>
        <v>5.8461480000000003</v>
      </c>
      <c r="U526" s="9">
        <f>VLOOKUP(A526,'QTY &amp; shipping cost'!$A$1:$C$1038,3,FALSE)</f>
        <v>4.47</v>
      </c>
      <c r="V526" s="9">
        <f t="shared" si="44"/>
        <v>290.93125200000003</v>
      </c>
    </row>
    <row r="527" spans="1:22" x14ac:dyDescent="0.3">
      <c r="A527" s="9" t="s">
        <v>925</v>
      </c>
      <c r="B527" s="8">
        <f>VLOOKUP($A527,'Order date customer name'!$A$1:$C$1038,2,FALSE)</f>
        <v>42004</v>
      </c>
      <c r="C527" s="8" t="str">
        <f>VLOOKUP($A527,'Order date customer name'!$A$1:$C$1038,3,FALSE)</f>
        <v>WARREN GOMEZ</v>
      </c>
      <c r="D527" s="9" t="str">
        <f>VLOOKUP($A527,'State and cust type'!$A$1:$C$1038,2,FALSE)</f>
        <v>New York</v>
      </c>
      <c r="E527" s="9" t="str">
        <f>VLOOKUP($A527,'State and cust type'!$A$1:$C$1038,3,FALSE)</f>
        <v>Corporate</v>
      </c>
      <c r="F527" s="9" t="str">
        <f>VLOOKUP($A527,'Account, order priority and cat'!$A$1:$D$1038,2,FALSE)</f>
        <v>GREG BLACK</v>
      </c>
      <c r="G527" s="9" t="str">
        <f>VLOOKUP($A527,'Account, order priority and cat'!$A$1:$D$1038,3,FALSE)</f>
        <v>Low</v>
      </c>
      <c r="H527" s="9" t="str">
        <f>VLOOKUP($A527,'Account, order priority and cat'!$A$1:$D$1038,4,FALSE)</f>
        <v>Technology</v>
      </c>
      <c r="I527" s="14" t="str">
        <f>VLOOKUP($A527,'Cost and price details'!$A$1:$F$1038,Table!I$1,FALSE)</f>
        <v>Small Box</v>
      </c>
      <c r="J527" s="14" t="str">
        <f>VLOOKUP($A527,'Cost and price details'!$A$1:$F$1038,Table!J$1,FALSE)</f>
        <v>Regular Air</v>
      </c>
      <c r="K527" s="14">
        <f>VLOOKUP($A527,'Cost and price details'!$A$1:$F$1038,Table!K$1,FALSE)</f>
        <v>42013</v>
      </c>
      <c r="L527" s="14">
        <f>VLOOKUP($A527,'Cost and price details'!$A$1:$F$1038,Table!L$1,FALSE)</f>
        <v>21.758000000000003</v>
      </c>
      <c r="M527" s="14">
        <f>VLOOKUP($A527,'Cost and price details'!$A$1:$F$1038,Table!M$1,FALSE)</f>
        <v>50.589000000000006</v>
      </c>
      <c r="N527" s="16">
        <f t="shared" si="40"/>
        <v>1.3250758341759352</v>
      </c>
      <c r="O527" s="16">
        <f>LOOKUP(M527,'Tax and discount slab'!$J$4:$K$14)</f>
        <v>0.24</v>
      </c>
      <c r="P527" s="9">
        <f t="shared" si="41"/>
        <v>62.730360000000005</v>
      </c>
      <c r="Q527" s="9">
        <f>VLOOKUP(A527,'QTY &amp; shipping cost'!$A$1:$C$1038,2,FALSE)</f>
        <v>52</v>
      </c>
      <c r="R527" s="9">
        <f t="shared" si="42"/>
        <v>3261.9787200000001</v>
      </c>
      <c r="S527" s="16">
        <f>LOOKUP(M527,'Tax and discount slab'!$M$4:$N$14)</f>
        <v>0.27</v>
      </c>
      <c r="T527" s="9">
        <f t="shared" si="43"/>
        <v>880.73425440000005</v>
      </c>
      <c r="U527" s="9">
        <f>VLOOKUP(A527,'QTY &amp; shipping cost'!$A$1:$C$1038,3,FALSE)</f>
        <v>5.04</v>
      </c>
      <c r="V527" s="9">
        <f t="shared" si="44"/>
        <v>2386.2844655999997</v>
      </c>
    </row>
    <row r="528" spans="1:22" x14ac:dyDescent="0.3">
      <c r="A528" s="9" t="s">
        <v>927</v>
      </c>
      <c r="B528" s="8">
        <f>VLOOKUP($A528,'Order date customer name'!$A$1:$C$1038,2,FALSE)</f>
        <v>42004</v>
      </c>
      <c r="C528" s="8" t="str">
        <f>VLOOKUP($A528,'Order date customer name'!$A$1:$C$1038,3,FALSE)</f>
        <v>CHRIS OWENS</v>
      </c>
      <c r="D528" s="9" t="str">
        <f>VLOOKUP($A528,'State and cust type'!$A$1:$C$1038,2,FALSE)</f>
        <v>New York</v>
      </c>
      <c r="E528" s="9" t="str">
        <f>VLOOKUP($A528,'State and cust type'!$A$1:$C$1038,3,FALSE)</f>
        <v>Home Office</v>
      </c>
      <c r="F528" s="9" t="str">
        <f>VLOOKUP($A528,'Account, order priority and cat'!$A$1:$D$1038,2,FALSE)</f>
        <v>CLAUDE WILLIS</v>
      </c>
      <c r="G528" s="9" t="str">
        <f>VLOOKUP($A528,'Account, order priority and cat'!$A$1:$D$1038,3,FALSE)</f>
        <v>Medium</v>
      </c>
      <c r="H528" s="9" t="str">
        <f>VLOOKUP($A528,'Account, order priority and cat'!$A$1:$D$1038,4,FALSE)</f>
        <v>Office Supplies</v>
      </c>
      <c r="I528" s="14" t="str">
        <f>VLOOKUP($A528,'Cost and price details'!$A$1:$F$1038,Table!I$1,FALSE)</f>
        <v>Wrap Bag</v>
      </c>
      <c r="J528" s="14" t="str">
        <f>VLOOKUP($A528,'Cost and price details'!$A$1:$F$1038,Table!J$1,FALSE)</f>
        <v>Regular Air</v>
      </c>
      <c r="K528" s="14">
        <f>VLOOKUP($A528,'Cost and price details'!$A$1:$F$1038,Table!K$1,FALSE)</f>
        <v>42013</v>
      </c>
      <c r="L528" s="14">
        <f>VLOOKUP($A528,'Cost and price details'!$A$1:$F$1038,Table!L$1,FALSE)</f>
        <v>2.9480000000000004</v>
      </c>
      <c r="M528" s="14">
        <f>VLOOKUP($A528,'Cost and price details'!$A$1:$F$1038,Table!M$1,FALSE)</f>
        <v>6.6880000000000006</v>
      </c>
      <c r="N528" s="16">
        <f t="shared" si="40"/>
        <v>1.2686567164179103</v>
      </c>
      <c r="O528" s="16">
        <f>LOOKUP(M528,'Tax and discount slab'!$J$4:$K$14)</f>
        <v>0.05</v>
      </c>
      <c r="P528" s="9">
        <f t="shared" si="41"/>
        <v>7.0224000000000011</v>
      </c>
      <c r="Q528" s="9">
        <f>VLOOKUP(A528,'QTY &amp; shipping cost'!$A$1:$C$1038,2,FALSE)</f>
        <v>32</v>
      </c>
      <c r="R528" s="9">
        <f t="shared" si="42"/>
        <v>224.71680000000003</v>
      </c>
      <c r="S528" s="16">
        <f>LOOKUP(M528,'Tax and discount slab'!$M$4:$N$14)</f>
        <v>0.02</v>
      </c>
      <c r="T528" s="9">
        <f t="shared" si="43"/>
        <v>4.4943360000000006</v>
      </c>
      <c r="U528" s="9">
        <f>VLOOKUP(A528,'QTY &amp; shipping cost'!$A$1:$C$1038,3,FALSE)</f>
        <v>1.22</v>
      </c>
      <c r="V528" s="9">
        <f t="shared" si="44"/>
        <v>221.44246400000003</v>
      </c>
    </row>
    <row r="529" spans="1:22" x14ac:dyDescent="0.3">
      <c r="A529" s="9" t="s">
        <v>929</v>
      </c>
      <c r="B529" s="8">
        <f>VLOOKUP($A529,'Order date customer name'!$A$1:$C$1038,2,FALSE)</f>
        <v>42009</v>
      </c>
      <c r="C529" s="8" t="str">
        <f>VLOOKUP($A529,'Order date customer name'!$A$1:$C$1038,3,FALSE)</f>
        <v>RAYMOND COLEMAN</v>
      </c>
      <c r="D529" s="9" t="str">
        <f>VLOOKUP($A529,'State and cust type'!$A$1:$C$1038,2,FALSE)</f>
        <v>Illinois</v>
      </c>
      <c r="E529" s="9" t="str">
        <f>VLOOKUP($A529,'State and cust type'!$A$1:$C$1038,3,FALSE)</f>
        <v>Corporate</v>
      </c>
      <c r="F529" s="9" t="str">
        <f>VLOOKUP($A529,'Account, order priority and cat'!$A$1:$D$1038,2,FALSE)</f>
        <v>COREY MILLS</v>
      </c>
      <c r="G529" s="9" t="str">
        <f>VLOOKUP($A529,'Account, order priority and cat'!$A$1:$D$1038,3,FALSE)</f>
        <v>Medium</v>
      </c>
      <c r="H529" s="9" t="str">
        <f>VLOOKUP($A529,'Account, order priority and cat'!$A$1:$D$1038,4,FALSE)</f>
        <v>Office Supplies</v>
      </c>
      <c r="I529" s="14" t="str">
        <f>VLOOKUP($A529,'Cost and price details'!$A$1:$F$1038,Table!I$1,FALSE)</f>
        <v>Small Box</v>
      </c>
      <c r="J529" s="14" t="str">
        <f>VLOOKUP($A529,'Cost and price details'!$A$1:$F$1038,Table!J$1,FALSE)</f>
        <v>Regular Air</v>
      </c>
      <c r="K529" s="14">
        <f>VLOOKUP($A529,'Cost and price details'!$A$1:$F$1038,Table!K$1,FALSE)</f>
        <v>42018</v>
      </c>
      <c r="L529" s="14">
        <f>VLOOKUP($A529,'Cost and price details'!$A$1:$F$1038,Table!L$1,FALSE)</f>
        <v>5.8630000000000004</v>
      </c>
      <c r="M529" s="14">
        <f>VLOOKUP($A529,'Cost and price details'!$A$1:$F$1038,Table!M$1,FALSE)</f>
        <v>9.4600000000000009</v>
      </c>
      <c r="N529" s="16">
        <f t="shared" si="40"/>
        <v>0.61350844277673544</v>
      </c>
      <c r="O529" s="16">
        <f>LOOKUP(M529,'Tax and discount slab'!$J$4:$K$14)</f>
        <v>0.05</v>
      </c>
      <c r="P529" s="9">
        <f t="shared" si="41"/>
        <v>9.9330000000000016</v>
      </c>
      <c r="Q529" s="9">
        <f>VLOOKUP(A529,'QTY &amp; shipping cost'!$A$1:$C$1038,2,FALSE)</f>
        <v>50</v>
      </c>
      <c r="R529" s="9">
        <f t="shared" si="42"/>
        <v>496.65000000000009</v>
      </c>
      <c r="S529" s="16">
        <f>LOOKUP(M529,'Tax and discount slab'!$M$4:$N$14)</f>
        <v>0.02</v>
      </c>
      <c r="T529" s="9">
        <f t="shared" si="43"/>
        <v>9.9330000000000016</v>
      </c>
      <c r="U529" s="9">
        <f>VLOOKUP(A529,'QTY &amp; shipping cost'!$A$1:$C$1038,3,FALSE)</f>
        <v>6.24</v>
      </c>
      <c r="V529" s="9">
        <f t="shared" si="44"/>
        <v>492.95700000000011</v>
      </c>
    </row>
    <row r="530" spans="1:22" x14ac:dyDescent="0.3">
      <c r="A530" s="9" t="s">
        <v>930</v>
      </c>
      <c r="B530" s="8">
        <f>VLOOKUP($A530,'Order date customer name'!$A$1:$C$1038,2,FALSE)</f>
        <v>42009</v>
      </c>
      <c r="C530" s="8" t="str">
        <f>VLOOKUP($A530,'Order date customer name'!$A$1:$C$1038,3,FALSE)</f>
        <v>MIGUEL HAMILTON</v>
      </c>
      <c r="D530" s="9" t="str">
        <f>VLOOKUP($A530,'State and cust type'!$A$1:$C$1038,2,FALSE)</f>
        <v>New York</v>
      </c>
      <c r="E530" s="9" t="str">
        <f>VLOOKUP($A530,'State and cust type'!$A$1:$C$1038,3,FALSE)</f>
        <v>Consumer</v>
      </c>
      <c r="F530" s="9" t="str">
        <f>VLOOKUP($A530,'Account, order priority and cat'!$A$1:$D$1038,2,FALSE)</f>
        <v>ROY COOK</v>
      </c>
      <c r="G530" s="9" t="str">
        <f>VLOOKUP($A530,'Account, order priority and cat'!$A$1:$D$1038,3,FALSE)</f>
        <v>Not Specified</v>
      </c>
      <c r="H530" s="9" t="str">
        <f>VLOOKUP($A530,'Account, order priority and cat'!$A$1:$D$1038,4,FALSE)</f>
        <v>Office Supplies</v>
      </c>
      <c r="I530" s="14" t="str">
        <f>VLOOKUP($A530,'Cost and price details'!$A$1:$F$1038,Table!I$1,FALSE)</f>
        <v>Small Box</v>
      </c>
      <c r="J530" s="14" t="str">
        <f>VLOOKUP($A530,'Cost and price details'!$A$1:$F$1038,Table!J$1,FALSE)</f>
        <v>Express Air</v>
      </c>
      <c r="K530" s="14">
        <f>VLOOKUP($A530,'Cost and price details'!$A$1:$F$1038,Table!K$1,FALSE)</f>
        <v>42018</v>
      </c>
      <c r="L530" s="14">
        <f>VLOOKUP($A530,'Cost and price details'!$A$1:$F$1038,Table!L$1,FALSE)</f>
        <v>4.9060000000000006</v>
      </c>
      <c r="M530" s="14">
        <f>VLOOKUP($A530,'Cost and price details'!$A$1:$F$1038,Table!M$1,FALSE)</f>
        <v>11.979000000000001</v>
      </c>
      <c r="N530" s="16">
        <f t="shared" si="40"/>
        <v>1.4417040358744393</v>
      </c>
      <c r="O530" s="16">
        <f>LOOKUP(M530,'Tax and discount slab'!$J$4:$K$14)</f>
        <v>0.1</v>
      </c>
      <c r="P530" s="9">
        <f t="shared" si="41"/>
        <v>13.176900000000002</v>
      </c>
      <c r="Q530" s="9">
        <f>VLOOKUP(A530,'QTY &amp; shipping cost'!$A$1:$C$1038,2,FALSE)</f>
        <v>39</v>
      </c>
      <c r="R530" s="9">
        <f t="shared" si="42"/>
        <v>513.89910000000009</v>
      </c>
      <c r="S530" s="16">
        <f>LOOKUP(M530,'Tax and discount slab'!$M$4:$N$14)</f>
        <v>7.0000000000000007E-2</v>
      </c>
      <c r="T530" s="9">
        <f t="shared" si="43"/>
        <v>35.972937000000009</v>
      </c>
      <c r="U530" s="9">
        <f>VLOOKUP(A530,'QTY &amp; shipping cost'!$A$1:$C$1038,3,FALSE)</f>
        <v>4.55</v>
      </c>
      <c r="V530" s="9">
        <f t="shared" si="44"/>
        <v>482.4761630000001</v>
      </c>
    </row>
    <row r="531" spans="1:22" x14ac:dyDescent="0.3">
      <c r="A531" s="9" t="s">
        <v>931</v>
      </c>
      <c r="B531" s="8">
        <f>VLOOKUP($A531,'Order date customer name'!$A$1:$C$1038,2,FALSE)</f>
        <v>42011</v>
      </c>
      <c r="C531" s="8" t="str">
        <f>VLOOKUP($A531,'Order date customer name'!$A$1:$C$1038,3,FALSE)</f>
        <v>RAFAEL SMITH</v>
      </c>
      <c r="D531" s="9" t="str">
        <f>VLOOKUP($A531,'State and cust type'!$A$1:$C$1038,2,FALSE)</f>
        <v>Illinois</v>
      </c>
      <c r="E531" s="9" t="str">
        <f>VLOOKUP($A531,'State and cust type'!$A$1:$C$1038,3,FALSE)</f>
        <v>Consumer</v>
      </c>
      <c r="F531" s="9" t="str">
        <f>VLOOKUP($A531,'Account, order priority and cat'!$A$1:$D$1038,2,FALSE)</f>
        <v>COREY MILLS</v>
      </c>
      <c r="G531" s="9" t="str">
        <f>VLOOKUP($A531,'Account, order priority and cat'!$A$1:$D$1038,3,FALSE)</f>
        <v>High</v>
      </c>
      <c r="H531" s="9" t="str">
        <f>VLOOKUP($A531,'Account, order priority and cat'!$A$1:$D$1038,4,FALSE)</f>
        <v>Office Supplies</v>
      </c>
      <c r="I531" s="14" t="str">
        <f>VLOOKUP($A531,'Cost and price details'!$A$1:$F$1038,Table!I$1,FALSE)</f>
        <v>Wrap Bag</v>
      </c>
      <c r="J531" s="14" t="str">
        <f>VLOOKUP($A531,'Cost and price details'!$A$1:$F$1038,Table!J$1,FALSE)</f>
        <v>Regular Air</v>
      </c>
      <c r="K531" s="14">
        <f>VLOOKUP($A531,'Cost and price details'!$A$1:$F$1038,Table!K$1,FALSE)</f>
        <v>42020</v>
      </c>
      <c r="L531" s="14">
        <f>VLOOKUP($A531,'Cost and price details'!$A$1:$F$1038,Table!L$1,FALSE)</f>
        <v>0.95700000000000007</v>
      </c>
      <c r="M531" s="14">
        <f>VLOOKUP($A531,'Cost and price details'!$A$1:$F$1038,Table!M$1,FALSE)</f>
        <v>1.9910000000000003</v>
      </c>
      <c r="N531" s="16">
        <f t="shared" si="40"/>
        <v>1.0804597701149428</v>
      </c>
      <c r="O531" s="16">
        <f>LOOKUP(M531,'Tax and discount slab'!$J$4:$K$14)</f>
        <v>0.05</v>
      </c>
      <c r="P531" s="9">
        <f t="shared" si="41"/>
        <v>2.0905500000000004</v>
      </c>
      <c r="Q531" s="9">
        <f>VLOOKUP(A531,'QTY &amp; shipping cost'!$A$1:$C$1038,2,FALSE)</f>
        <v>11</v>
      </c>
      <c r="R531" s="9">
        <f t="shared" si="42"/>
        <v>22.996050000000004</v>
      </c>
      <c r="S531" s="16">
        <f>LOOKUP(M531,'Tax and discount slab'!$M$4:$N$14)</f>
        <v>0.02</v>
      </c>
      <c r="T531" s="9">
        <f t="shared" si="43"/>
        <v>0.45992100000000008</v>
      </c>
      <c r="U531" s="9">
        <f>VLOOKUP(A531,'QTY &amp; shipping cost'!$A$1:$C$1038,3,FALSE)</f>
        <v>0.8</v>
      </c>
      <c r="V531" s="9">
        <f t="shared" si="44"/>
        <v>23.336129000000003</v>
      </c>
    </row>
    <row r="532" spans="1:22" x14ac:dyDescent="0.3">
      <c r="A532" s="9" t="s">
        <v>933</v>
      </c>
      <c r="B532" s="8">
        <f>VLOOKUP($A532,'Order date customer name'!$A$1:$C$1038,2,FALSE)</f>
        <v>42012</v>
      </c>
      <c r="C532" s="8" t="str">
        <f>VLOOKUP($A532,'Order date customer name'!$A$1:$C$1038,3,FALSE)</f>
        <v>RONNIE CLARK</v>
      </c>
      <c r="D532" s="9" t="str">
        <f>VLOOKUP($A532,'State and cust type'!$A$1:$C$1038,2,FALSE)</f>
        <v>Illinois</v>
      </c>
      <c r="E532" s="9" t="str">
        <f>VLOOKUP($A532,'State and cust type'!$A$1:$C$1038,3,FALSE)</f>
        <v>Home Office</v>
      </c>
      <c r="F532" s="9" t="str">
        <f>VLOOKUP($A532,'Account, order priority and cat'!$A$1:$D$1038,2,FALSE)</f>
        <v>MANUEL BARNES</v>
      </c>
      <c r="G532" s="9" t="str">
        <f>VLOOKUP($A532,'Account, order priority and cat'!$A$1:$D$1038,3,FALSE)</f>
        <v>Medium</v>
      </c>
      <c r="H532" s="9" t="str">
        <f>VLOOKUP($A532,'Account, order priority and cat'!$A$1:$D$1038,4,FALSE)</f>
        <v>Office Supplies</v>
      </c>
      <c r="I532" s="14" t="str">
        <f>VLOOKUP($A532,'Cost and price details'!$A$1:$F$1038,Table!I$1,FALSE)</f>
        <v>Small Box</v>
      </c>
      <c r="J532" s="14" t="str">
        <f>VLOOKUP($A532,'Cost and price details'!$A$1:$F$1038,Table!J$1,FALSE)</f>
        <v>Regular Air</v>
      </c>
      <c r="K532" s="14">
        <f>VLOOKUP($A532,'Cost and price details'!$A$1:$F$1038,Table!K$1,FALSE)</f>
        <v>42021</v>
      </c>
      <c r="L532" s="14">
        <f>VLOOKUP($A532,'Cost and price details'!$A$1:$F$1038,Table!L$1,FALSE)</f>
        <v>15.268000000000002</v>
      </c>
      <c r="M532" s="14">
        <f>VLOOKUP($A532,'Cost and price details'!$A$1:$F$1038,Table!M$1,FALSE)</f>
        <v>24.618000000000002</v>
      </c>
      <c r="N532" s="16">
        <f t="shared" si="40"/>
        <v>0.61239193083573473</v>
      </c>
      <c r="O532" s="16">
        <f>LOOKUP(M532,'Tax and discount slab'!$J$4:$K$14)</f>
        <v>0.15000000000000002</v>
      </c>
      <c r="P532" s="9">
        <f t="shared" si="41"/>
        <v>28.310700000000001</v>
      </c>
      <c r="Q532" s="9">
        <f>VLOOKUP(A532,'QTY &amp; shipping cost'!$A$1:$C$1038,2,FALSE)</f>
        <v>52</v>
      </c>
      <c r="R532" s="9">
        <f t="shared" si="42"/>
        <v>1472.1564000000001</v>
      </c>
      <c r="S532" s="16">
        <f>LOOKUP(M532,'Tax and discount slab'!$M$4:$N$14)</f>
        <v>0.12000000000000001</v>
      </c>
      <c r="T532" s="9">
        <f t="shared" si="43"/>
        <v>176.65876800000001</v>
      </c>
      <c r="U532" s="9">
        <f>VLOOKUP(A532,'QTY &amp; shipping cost'!$A$1:$C$1038,3,FALSE)</f>
        <v>15.15</v>
      </c>
      <c r="V532" s="9">
        <f t="shared" si="44"/>
        <v>1310.6476320000002</v>
      </c>
    </row>
    <row r="533" spans="1:22" x14ac:dyDescent="0.3">
      <c r="A533" s="9" t="s">
        <v>935</v>
      </c>
      <c r="B533" s="8">
        <f>VLOOKUP($A533,'Order date customer name'!$A$1:$C$1038,2,FALSE)</f>
        <v>42012</v>
      </c>
      <c r="C533" s="8" t="str">
        <f>VLOOKUP($A533,'Order date customer name'!$A$1:$C$1038,3,FALSE)</f>
        <v>ROBERT GREEN</v>
      </c>
      <c r="D533" s="9" t="str">
        <f>VLOOKUP($A533,'State and cust type'!$A$1:$C$1038,2,FALSE)</f>
        <v>Illinois</v>
      </c>
      <c r="E533" s="9" t="str">
        <f>VLOOKUP($A533,'State and cust type'!$A$1:$C$1038,3,FALSE)</f>
        <v>Consumer</v>
      </c>
      <c r="F533" s="9" t="str">
        <f>VLOOKUP($A533,'Account, order priority and cat'!$A$1:$D$1038,2,FALSE)</f>
        <v>COREY MILLS</v>
      </c>
      <c r="G533" s="9" t="str">
        <f>VLOOKUP($A533,'Account, order priority and cat'!$A$1:$D$1038,3,FALSE)</f>
        <v>Low</v>
      </c>
      <c r="H533" s="9" t="str">
        <f>VLOOKUP($A533,'Account, order priority and cat'!$A$1:$D$1038,4,FALSE)</f>
        <v>Office Supplies</v>
      </c>
      <c r="I533" s="14" t="str">
        <f>VLOOKUP($A533,'Cost and price details'!$A$1:$F$1038,Table!I$1,FALSE)</f>
        <v>Wrap Bag</v>
      </c>
      <c r="J533" s="14" t="str">
        <f>VLOOKUP($A533,'Cost and price details'!$A$1:$F$1038,Table!J$1,FALSE)</f>
        <v>Regular Air</v>
      </c>
      <c r="K533" s="14">
        <f>VLOOKUP($A533,'Cost and price details'!$A$1:$F$1038,Table!K$1,FALSE)</f>
        <v>42019</v>
      </c>
      <c r="L533" s="14">
        <f>VLOOKUP($A533,'Cost and price details'!$A$1:$F$1038,Table!L$1,FALSE)</f>
        <v>1.4410000000000003</v>
      </c>
      <c r="M533" s="14">
        <f>VLOOKUP($A533,'Cost and price details'!$A$1:$F$1038,Table!M$1,FALSE)</f>
        <v>3.1240000000000001</v>
      </c>
      <c r="N533" s="16">
        <f t="shared" si="40"/>
        <v>1.1679389312977095</v>
      </c>
      <c r="O533" s="16">
        <f>LOOKUP(M533,'Tax and discount slab'!$J$4:$K$14)</f>
        <v>0.05</v>
      </c>
      <c r="P533" s="9">
        <f t="shared" si="41"/>
        <v>3.2802000000000002</v>
      </c>
      <c r="Q533" s="9">
        <f>VLOOKUP(A533,'QTY &amp; shipping cost'!$A$1:$C$1038,2,FALSE)</f>
        <v>23</v>
      </c>
      <c r="R533" s="9">
        <f t="shared" si="42"/>
        <v>75.444600000000008</v>
      </c>
      <c r="S533" s="16">
        <f>LOOKUP(M533,'Tax and discount slab'!$M$4:$N$14)</f>
        <v>0.02</v>
      </c>
      <c r="T533" s="9">
        <f t="shared" si="43"/>
        <v>1.5088920000000001</v>
      </c>
      <c r="U533" s="9">
        <f>VLOOKUP(A533,'QTY &amp; shipping cost'!$A$1:$C$1038,3,FALSE)</f>
        <v>0.98000000000000009</v>
      </c>
      <c r="V533" s="9">
        <f t="shared" si="44"/>
        <v>74.915708000000009</v>
      </c>
    </row>
    <row r="534" spans="1:22" x14ac:dyDescent="0.3">
      <c r="A534" s="9" t="s">
        <v>936</v>
      </c>
      <c r="B534" s="8">
        <f>VLOOKUP($A534,'Order date customer name'!$A$1:$C$1038,2,FALSE)</f>
        <v>42013</v>
      </c>
      <c r="C534" s="8" t="str">
        <f>VLOOKUP($A534,'Order date customer name'!$A$1:$C$1038,3,FALSE)</f>
        <v>KEITH HOFFMAN</v>
      </c>
      <c r="D534" s="9" t="str">
        <f>VLOOKUP($A534,'State and cust type'!$A$1:$C$1038,2,FALSE)</f>
        <v>Illinois</v>
      </c>
      <c r="E534" s="9" t="str">
        <f>VLOOKUP($A534,'State and cust type'!$A$1:$C$1038,3,FALSE)</f>
        <v>Corporate</v>
      </c>
      <c r="F534" s="9" t="str">
        <f>VLOOKUP($A534,'Account, order priority and cat'!$A$1:$D$1038,2,FALSE)</f>
        <v>COREY MILLS</v>
      </c>
      <c r="G534" s="9" t="str">
        <f>VLOOKUP($A534,'Account, order priority and cat'!$A$1:$D$1038,3,FALSE)</f>
        <v>Not Specified</v>
      </c>
      <c r="H534" s="9" t="str">
        <f>VLOOKUP($A534,'Account, order priority and cat'!$A$1:$D$1038,4,FALSE)</f>
        <v>Technology</v>
      </c>
      <c r="I534" s="14" t="str">
        <f>VLOOKUP($A534,'Cost and price details'!$A$1:$F$1038,Table!I$1,FALSE)</f>
        <v>Small Pack</v>
      </c>
      <c r="J534" s="14" t="str">
        <f>VLOOKUP($A534,'Cost and price details'!$A$1:$F$1038,Table!J$1,FALSE)</f>
        <v>Regular Air</v>
      </c>
      <c r="K534" s="14">
        <f>VLOOKUP($A534,'Cost and price details'!$A$1:$F$1038,Table!K$1,FALSE)</f>
        <v>42021</v>
      </c>
      <c r="L534" s="14">
        <f>VLOOKUP($A534,'Cost and price details'!$A$1:$F$1038,Table!L$1,FALSE)</f>
        <v>22.198</v>
      </c>
      <c r="M534" s="14">
        <f>VLOOKUP($A534,'Cost and price details'!$A$1:$F$1038,Table!M$1,FALSE)</f>
        <v>38.951000000000001</v>
      </c>
      <c r="N534" s="16">
        <f t="shared" si="40"/>
        <v>0.75470763131813678</v>
      </c>
      <c r="O534" s="16">
        <f>LOOKUP(M534,'Tax and discount slab'!$J$4:$K$14)</f>
        <v>0.2</v>
      </c>
      <c r="P534" s="9">
        <f t="shared" si="41"/>
        <v>46.741199999999999</v>
      </c>
      <c r="Q534" s="9">
        <f>VLOOKUP(A534,'QTY &amp; shipping cost'!$A$1:$C$1038,2,FALSE)</f>
        <v>3</v>
      </c>
      <c r="R534" s="9">
        <f t="shared" si="42"/>
        <v>140.2236</v>
      </c>
      <c r="S534" s="16">
        <f>LOOKUP(M534,'Tax and discount slab'!$M$4:$N$14)</f>
        <v>0.17</v>
      </c>
      <c r="T534" s="9">
        <f t="shared" si="43"/>
        <v>23.838012000000003</v>
      </c>
      <c r="U534" s="9">
        <f>VLOOKUP(A534,'QTY &amp; shipping cost'!$A$1:$C$1038,3,FALSE)</f>
        <v>2.04</v>
      </c>
      <c r="V534" s="9">
        <f t="shared" si="44"/>
        <v>118.425588</v>
      </c>
    </row>
    <row r="535" spans="1:22" x14ac:dyDescent="0.3">
      <c r="A535" s="9" t="s">
        <v>938</v>
      </c>
      <c r="B535" s="8">
        <f>VLOOKUP($A535,'Order date customer name'!$A$1:$C$1038,2,FALSE)</f>
        <v>42013</v>
      </c>
      <c r="C535" s="8" t="str">
        <f>VLOOKUP($A535,'Order date customer name'!$A$1:$C$1038,3,FALSE)</f>
        <v>EARL BROWN</v>
      </c>
      <c r="D535" s="9" t="str">
        <f>VLOOKUP($A535,'State and cust type'!$A$1:$C$1038,2,FALSE)</f>
        <v>New York</v>
      </c>
      <c r="E535" s="9" t="str">
        <f>VLOOKUP($A535,'State and cust type'!$A$1:$C$1038,3,FALSE)</f>
        <v>Home Office</v>
      </c>
      <c r="F535" s="9" t="str">
        <f>VLOOKUP($A535,'Account, order priority and cat'!$A$1:$D$1038,2,FALSE)</f>
        <v>WILLIE STEWART</v>
      </c>
      <c r="G535" s="9" t="str">
        <f>VLOOKUP($A535,'Account, order priority and cat'!$A$1:$D$1038,3,FALSE)</f>
        <v>Not Specified</v>
      </c>
      <c r="H535" s="9" t="str">
        <f>VLOOKUP($A535,'Account, order priority and cat'!$A$1:$D$1038,4,FALSE)</f>
        <v>Office Supplies</v>
      </c>
      <c r="I535" s="14" t="str">
        <f>VLOOKUP($A535,'Cost and price details'!$A$1:$F$1038,Table!I$1,FALSE)</f>
        <v>Wrap Bag</v>
      </c>
      <c r="J535" s="14" t="str">
        <f>VLOOKUP($A535,'Cost and price details'!$A$1:$F$1038,Table!J$1,FALSE)</f>
        <v>Regular Air</v>
      </c>
      <c r="K535" s="14">
        <f>VLOOKUP($A535,'Cost and price details'!$A$1:$F$1038,Table!K$1,FALSE)</f>
        <v>42022</v>
      </c>
      <c r="L535" s="14">
        <f>VLOOKUP($A535,'Cost and price details'!$A$1:$F$1038,Table!L$1,FALSE)</f>
        <v>0.9900000000000001</v>
      </c>
      <c r="M535" s="14">
        <f>VLOOKUP($A535,'Cost and price details'!$A$1:$F$1038,Table!M$1,FALSE)</f>
        <v>2.3100000000000005</v>
      </c>
      <c r="N535" s="16">
        <f t="shared" si="40"/>
        <v>1.3333333333333335</v>
      </c>
      <c r="O535" s="16">
        <f>LOOKUP(M535,'Tax and discount slab'!$J$4:$K$14)</f>
        <v>0.05</v>
      </c>
      <c r="P535" s="9">
        <f t="shared" si="41"/>
        <v>2.4255000000000004</v>
      </c>
      <c r="Q535" s="9">
        <f>VLOOKUP(A535,'QTY &amp; shipping cost'!$A$1:$C$1038,2,FALSE)</f>
        <v>25</v>
      </c>
      <c r="R535" s="9">
        <f t="shared" si="42"/>
        <v>60.63750000000001</v>
      </c>
      <c r="S535" s="16">
        <f>LOOKUP(M535,'Tax and discount slab'!$M$4:$N$14)</f>
        <v>0.02</v>
      </c>
      <c r="T535" s="9">
        <f t="shared" si="43"/>
        <v>1.2127500000000002</v>
      </c>
      <c r="U535" s="9">
        <f>VLOOKUP(A535,'QTY &amp; shipping cost'!$A$1:$C$1038,3,FALSE)</f>
        <v>0.75</v>
      </c>
      <c r="V535" s="9">
        <f t="shared" si="44"/>
        <v>60.17475000000001</v>
      </c>
    </row>
    <row r="536" spans="1:22" x14ac:dyDescent="0.3">
      <c r="A536" s="9" t="s">
        <v>939</v>
      </c>
      <c r="B536" s="8">
        <f>VLOOKUP($A536,'Order date customer name'!$A$1:$C$1038,2,FALSE)</f>
        <v>42014</v>
      </c>
      <c r="C536" s="8" t="str">
        <f>VLOOKUP($A536,'Order date customer name'!$A$1:$C$1038,3,FALSE)</f>
        <v>ANTONIO MURPHY</v>
      </c>
      <c r="D536" s="9" t="str">
        <f>VLOOKUP($A536,'State and cust type'!$A$1:$C$1038,2,FALSE)</f>
        <v>New York</v>
      </c>
      <c r="E536" s="9" t="str">
        <f>VLOOKUP($A536,'State and cust type'!$A$1:$C$1038,3,FALSE)</f>
        <v>Corporate</v>
      </c>
      <c r="F536" s="9" t="str">
        <f>VLOOKUP($A536,'Account, order priority and cat'!$A$1:$D$1038,2,FALSE)</f>
        <v>EDDIE MURRAY</v>
      </c>
      <c r="G536" s="9" t="str">
        <f>VLOOKUP($A536,'Account, order priority and cat'!$A$1:$D$1038,3,FALSE)</f>
        <v>Not Specified</v>
      </c>
      <c r="H536" s="9" t="str">
        <f>VLOOKUP($A536,'Account, order priority and cat'!$A$1:$D$1038,4,FALSE)</f>
        <v>Office Supplies</v>
      </c>
      <c r="I536" s="14" t="str">
        <f>VLOOKUP($A536,'Cost and price details'!$A$1:$F$1038,Table!I$1,FALSE)</f>
        <v>Small Box</v>
      </c>
      <c r="J536" s="14" t="str">
        <f>VLOOKUP($A536,'Cost and price details'!$A$1:$F$1038,Table!J$1,FALSE)</f>
        <v>Regular Air</v>
      </c>
      <c r="K536" s="14">
        <f>VLOOKUP($A536,'Cost and price details'!$A$1:$F$1038,Table!K$1,FALSE)</f>
        <v>42023</v>
      </c>
      <c r="L536" s="14">
        <f>VLOOKUP($A536,'Cost and price details'!$A$1:$F$1038,Table!L$1,FALSE)</f>
        <v>3.8720000000000003</v>
      </c>
      <c r="M536" s="14">
        <f>VLOOKUP($A536,'Cost and price details'!$A$1:$F$1038,Table!M$1,FALSE)</f>
        <v>6.2480000000000002</v>
      </c>
      <c r="N536" s="16">
        <f t="shared" si="40"/>
        <v>0.61363636363636354</v>
      </c>
      <c r="O536" s="16">
        <f>LOOKUP(M536,'Tax and discount slab'!$J$4:$K$14)</f>
        <v>0.05</v>
      </c>
      <c r="P536" s="9">
        <f t="shared" si="41"/>
        <v>6.5604000000000005</v>
      </c>
      <c r="Q536" s="9">
        <f>VLOOKUP(A536,'QTY &amp; shipping cost'!$A$1:$C$1038,2,FALSE)</f>
        <v>20</v>
      </c>
      <c r="R536" s="9">
        <f t="shared" si="42"/>
        <v>131.208</v>
      </c>
      <c r="S536" s="16">
        <f>LOOKUP(M536,'Tax and discount slab'!$M$4:$N$14)</f>
        <v>0.02</v>
      </c>
      <c r="T536" s="9">
        <f t="shared" si="43"/>
        <v>2.6241599999999998</v>
      </c>
      <c r="U536" s="9">
        <f>VLOOKUP(A536,'QTY &amp; shipping cost'!$A$1:$C$1038,3,FALSE)</f>
        <v>1.44</v>
      </c>
      <c r="V536" s="9">
        <f t="shared" si="44"/>
        <v>130.02384000000001</v>
      </c>
    </row>
    <row r="537" spans="1:22" x14ac:dyDescent="0.3">
      <c r="A537" s="9" t="s">
        <v>941</v>
      </c>
      <c r="B537" s="8">
        <f>VLOOKUP($A537,'Order date customer name'!$A$1:$C$1038,2,FALSE)</f>
        <v>42014</v>
      </c>
      <c r="C537" s="8" t="str">
        <f>VLOOKUP($A537,'Order date customer name'!$A$1:$C$1038,3,FALSE)</f>
        <v>KYLE BELL</v>
      </c>
      <c r="D537" s="9" t="str">
        <f>VLOOKUP($A537,'State and cust type'!$A$1:$C$1038,2,FALSE)</f>
        <v>New York</v>
      </c>
      <c r="E537" s="9" t="str">
        <f>VLOOKUP($A537,'State and cust type'!$A$1:$C$1038,3,FALSE)</f>
        <v>Consumer</v>
      </c>
      <c r="F537" s="9" t="str">
        <f>VLOOKUP($A537,'Account, order priority and cat'!$A$1:$D$1038,2,FALSE)</f>
        <v>GREG BLACK</v>
      </c>
      <c r="G537" s="9" t="str">
        <f>VLOOKUP($A537,'Account, order priority and cat'!$A$1:$D$1038,3,FALSE)</f>
        <v>Critical</v>
      </c>
      <c r="H537" s="9" t="str">
        <f>VLOOKUP($A537,'Account, order priority and cat'!$A$1:$D$1038,4,FALSE)</f>
        <v>Office Supplies</v>
      </c>
      <c r="I537" s="14" t="str">
        <f>VLOOKUP($A537,'Cost and price details'!$A$1:$F$1038,Table!I$1,FALSE)</f>
        <v>Wrap Bag</v>
      </c>
      <c r="J537" s="14" t="str">
        <f>VLOOKUP($A537,'Cost and price details'!$A$1:$F$1038,Table!J$1,FALSE)</f>
        <v>Regular Air</v>
      </c>
      <c r="K537" s="14">
        <f>VLOOKUP($A537,'Cost and price details'!$A$1:$F$1038,Table!K$1,FALSE)</f>
        <v>42022</v>
      </c>
      <c r="L537" s="14">
        <f>VLOOKUP($A537,'Cost and price details'!$A$1:$F$1038,Table!L$1,FALSE)</f>
        <v>3.19</v>
      </c>
      <c r="M537" s="14">
        <f>VLOOKUP($A537,'Cost and price details'!$A$1:$F$1038,Table!M$1,FALSE)</f>
        <v>5.2359999999999998</v>
      </c>
      <c r="N537" s="16">
        <f t="shared" si="40"/>
        <v>0.64137931034482754</v>
      </c>
      <c r="O537" s="16">
        <f>LOOKUP(M537,'Tax and discount slab'!$J$4:$K$14)</f>
        <v>0.05</v>
      </c>
      <c r="P537" s="9">
        <f t="shared" si="41"/>
        <v>5.4977999999999998</v>
      </c>
      <c r="Q537" s="9">
        <f>VLOOKUP(A537,'QTY &amp; shipping cost'!$A$1:$C$1038,2,FALSE)</f>
        <v>44</v>
      </c>
      <c r="R537" s="9">
        <f t="shared" si="42"/>
        <v>241.9032</v>
      </c>
      <c r="S537" s="16">
        <f>LOOKUP(M537,'Tax and discount slab'!$M$4:$N$14)</f>
        <v>0.02</v>
      </c>
      <c r="T537" s="9">
        <f t="shared" si="43"/>
        <v>4.8380640000000001</v>
      </c>
      <c r="U537" s="9">
        <f>VLOOKUP(A537,'QTY &amp; shipping cost'!$A$1:$C$1038,3,FALSE)</f>
        <v>0.93</v>
      </c>
      <c r="V537" s="9">
        <f t="shared" si="44"/>
        <v>237.995136</v>
      </c>
    </row>
    <row r="538" spans="1:22" x14ac:dyDescent="0.3">
      <c r="A538" s="9" t="s">
        <v>942</v>
      </c>
      <c r="B538" s="8">
        <f>VLOOKUP($A538,'Order date customer name'!$A$1:$C$1038,2,FALSE)</f>
        <v>42015</v>
      </c>
      <c r="C538" s="8" t="str">
        <f>VLOOKUP($A538,'Order date customer name'!$A$1:$C$1038,3,FALSE)</f>
        <v>BRENT HICKS</v>
      </c>
      <c r="D538" s="9" t="str">
        <f>VLOOKUP($A538,'State and cust type'!$A$1:$C$1038,2,FALSE)</f>
        <v>Illinois</v>
      </c>
      <c r="E538" s="9" t="str">
        <f>VLOOKUP($A538,'State and cust type'!$A$1:$C$1038,3,FALSE)</f>
        <v>Consumer</v>
      </c>
      <c r="F538" s="9" t="str">
        <f>VLOOKUP($A538,'Account, order priority and cat'!$A$1:$D$1038,2,FALSE)</f>
        <v>COREY MILLS</v>
      </c>
      <c r="G538" s="9" t="str">
        <f>VLOOKUP($A538,'Account, order priority and cat'!$A$1:$D$1038,3,FALSE)</f>
        <v>High</v>
      </c>
      <c r="H538" s="9" t="str">
        <f>VLOOKUP($A538,'Account, order priority and cat'!$A$1:$D$1038,4,FALSE)</f>
        <v>Office Supplies</v>
      </c>
      <c r="I538" s="14" t="str">
        <f>VLOOKUP($A538,'Cost and price details'!$A$1:$F$1038,Table!I$1,FALSE)</f>
        <v>Small Pack</v>
      </c>
      <c r="J538" s="14" t="str">
        <f>VLOOKUP($A538,'Cost and price details'!$A$1:$F$1038,Table!J$1,FALSE)</f>
        <v>Regular Air</v>
      </c>
      <c r="K538" s="14">
        <f>VLOOKUP($A538,'Cost and price details'!$A$1:$F$1038,Table!K$1,FALSE)</f>
        <v>42023</v>
      </c>
      <c r="L538" s="14">
        <f>VLOOKUP($A538,'Cost and price details'!$A$1:$F$1038,Table!L$1,FALSE)</f>
        <v>3.1570000000000005</v>
      </c>
      <c r="M538" s="14">
        <f>VLOOKUP($A538,'Cost and price details'!$A$1:$F$1038,Table!M$1,FALSE)</f>
        <v>7.524</v>
      </c>
      <c r="N538" s="16">
        <f t="shared" si="40"/>
        <v>1.3832752613240413</v>
      </c>
      <c r="O538" s="16">
        <f>LOOKUP(M538,'Tax and discount slab'!$J$4:$K$14)</f>
        <v>0.05</v>
      </c>
      <c r="P538" s="9">
        <f t="shared" si="41"/>
        <v>7.9002000000000008</v>
      </c>
      <c r="Q538" s="9">
        <f>VLOOKUP(A538,'QTY &amp; shipping cost'!$A$1:$C$1038,2,FALSE)</f>
        <v>28</v>
      </c>
      <c r="R538" s="9">
        <f t="shared" si="42"/>
        <v>221.20560000000003</v>
      </c>
      <c r="S538" s="16">
        <f>LOOKUP(M538,'Tax and discount slab'!$M$4:$N$14)</f>
        <v>0.02</v>
      </c>
      <c r="T538" s="9">
        <f t="shared" si="43"/>
        <v>4.4241120000000009</v>
      </c>
      <c r="U538" s="9">
        <f>VLOOKUP(A538,'QTY &amp; shipping cost'!$A$1:$C$1038,3,FALSE)</f>
        <v>4.47</v>
      </c>
      <c r="V538" s="9">
        <f t="shared" si="44"/>
        <v>221.25148800000002</v>
      </c>
    </row>
    <row r="539" spans="1:22" x14ac:dyDescent="0.3">
      <c r="A539" s="9" t="s">
        <v>943</v>
      </c>
      <c r="B539" s="8">
        <f>VLOOKUP($A539,'Order date customer name'!$A$1:$C$1038,2,FALSE)</f>
        <v>42015</v>
      </c>
      <c r="C539" s="8" t="str">
        <f>VLOOKUP($A539,'Order date customer name'!$A$1:$C$1038,3,FALSE)</f>
        <v>RONNIE CLARK</v>
      </c>
      <c r="D539" s="9" t="str">
        <f>VLOOKUP($A539,'State and cust type'!$A$1:$C$1038,2,FALSE)</f>
        <v>Illinois</v>
      </c>
      <c r="E539" s="9" t="str">
        <f>VLOOKUP($A539,'State and cust type'!$A$1:$C$1038,3,FALSE)</f>
        <v>Home Office</v>
      </c>
      <c r="F539" s="9" t="str">
        <f>VLOOKUP($A539,'Account, order priority and cat'!$A$1:$D$1038,2,FALSE)</f>
        <v>MANUEL BARNES</v>
      </c>
      <c r="G539" s="9" t="str">
        <f>VLOOKUP($A539,'Account, order priority and cat'!$A$1:$D$1038,3,FALSE)</f>
        <v>Not Specified</v>
      </c>
      <c r="H539" s="9" t="str">
        <f>VLOOKUP($A539,'Account, order priority and cat'!$A$1:$D$1038,4,FALSE)</f>
        <v>Office Supplies</v>
      </c>
      <c r="I539" s="14" t="str">
        <f>VLOOKUP($A539,'Cost and price details'!$A$1:$F$1038,Table!I$1,FALSE)</f>
        <v>Wrap Bag</v>
      </c>
      <c r="J539" s="14" t="str">
        <f>VLOOKUP($A539,'Cost and price details'!$A$1:$F$1038,Table!J$1,FALSE)</f>
        <v>Regular Air</v>
      </c>
      <c r="K539" s="14">
        <f>VLOOKUP($A539,'Cost and price details'!$A$1:$F$1038,Table!K$1,FALSE)</f>
        <v>42024</v>
      </c>
      <c r="L539" s="14">
        <f>VLOOKUP($A539,'Cost and price details'!$A$1:$F$1038,Table!L$1,FALSE)</f>
        <v>0.9900000000000001</v>
      </c>
      <c r="M539" s="14">
        <f>VLOOKUP($A539,'Cost and price details'!$A$1:$F$1038,Table!M$1,FALSE)</f>
        <v>2.3100000000000005</v>
      </c>
      <c r="N539" s="16">
        <f t="shared" si="40"/>
        <v>1.3333333333333335</v>
      </c>
      <c r="O539" s="16">
        <f>LOOKUP(M539,'Tax and discount slab'!$J$4:$K$14)</f>
        <v>0.05</v>
      </c>
      <c r="P539" s="9">
        <f t="shared" si="41"/>
        <v>2.4255000000000004</v>
      </c>
      <c r="Q539" s="9">
        <f>VLOOKUP(A539,'QTY &amp; shipping cost'!$A$1:$C$1038,2,FALSE)</f>
        <v>36</v>
      </c>
      <c r="R539" s="9">
        <f t="shared" si="42"/>
        <v>87.318000000000012</v>
      </c>
      <c r="S539" s="16">
        <f>LOOKUP(M539,'Tax and discount slab'!$M$4:$N$14)</f>
        <v>0.02</v>
      </c>
      <c r="T539" s="9">
        <f t="shared" si="43"/>
        <v>1.7463600000000004</v>
      </c>
      <c r="U539" s="9">
        <f>VLOOKUP(A539,'QTY &amp; shipping cost'!$A$1:$C$1038,3,FALSE)</f>
        <v>0.75</v>
      </c>
      <c r="V539" s="9">
        <f t="shared" si="44"/>
        <v>86.321640000000016</v>
      </c>
    </row>
    <row r="540" spans="1:22" x14ac:dyDescent="0.3">
      <c r="A540" s="9" t="s">
        <v>944</v>
      </c>
      <c r="B540" s="8">
        <f>VLOOKUP($A540,'Order date customer name'!$A$1:$C$1038,2,FALSE)</f>
        <v>42016</v>
      </c>
      <c r="C540" s="8" t="str">
        <f>VLOOKUP($A540,'Order date customer name'!$A$1:$C$1038,3,FALSE)</f>
        <v>VINCENT HALL</v>
      </c>
      <c r="D540" s="9" t="str">
        <f>VLOOKUP($A540,'State and cust type'!$A$1:$C$1038,2,FALSE)</f>
        <v>New York</v>
      </c>
      <c r="E540" s="9" t="str">
        <f>VLOOKUP($A540,'State and cust type'!$A$1:$C$1038,3,FALSE)</f>
        <v>Corporate</v>
      </c>
      <c r="F540" s="9" t="str">
        <f>VLOOKUP($A540,'Account, order priority and cat'!$A$1:$D$1038,2,FALSE)</f>
        <v>BOBBY CHAVEZ</v>
      </c>
      <c r="G540" s="9" t="str">
        <f>VLOOKUP($A540,'Account, order priority and cat'!$A$1:$D$1038,3,FALSE)</f>
        <v>Critical</v>
      </c>
      <c r="H540" s="9" t="str">
        <f>VLOOKUP($A540,'Account, order priority and cat'!$A$1:$D$1038,4,FALSE)</f>
        <v>Office Supplies</v>
      </c>
      <c r="I540" s="14" t="str">
        <f>VLOOKUP($A540,'Cost and price details'!$A$1:$F$1038,Table!I$1,FALSE)</f>
        <v>Small Box</v>
      </c>
      <c r="J540" s="14" t="str">
        <f>VLOOKUP($A540,'Cost and price details'!$A$1:$F$1038,Table!J$1,FALSE)</f>
        <v>Regular Air</v>
      </c>
      <c r="K540" s="14">
        <f>VLOOKUP($A540,'Cost and price details'!$A$1:$F$1038,Table!K$1,FALSE)</f>
        <v>42024</v>
      </c>
      <c r="L540" s="14">
        <f>VLOOKUP($A540,'Cost and price details'!$A$1:$F$1038,Table!L$1,FALSE)</f>
        <v>15.268000000000002</v>
      </c>
      <c r="M540" s="14">
        <f>VLOOKUP($A540,'Cost and price details'!$A$1:$F$1038,Table!M$1,FALSE)</f>
        <v>24.618000000000002</v>
      </c>
      <c r="N540" s="16">
        <f t="shared" si="40"/>
        <v>0.61239193083573473</v>
      </c>
      <c r="O540" s="16">
        <f>LOOKUP(M540,'Tax and discount slab'!$J$4:$K$14)</f>
        <v>0.15000000000000002</v>
      </c>
      <c r="P540" s="9">
        <f t="shared" si="41"/>
        <v>28.310700000000001</v>
      </c>
      <c r="Q540" s="9">
        <f>VLOOKUP(A540,'QTY &amp; shipping cost'!$A$1:$C$1038,2,FALSE)</f>
        <v>41</v>
      </c>
      <c r="R540" s="9">
        <f t="shared" si="42"/>
        <v>1160.7387000000001</v>
      </c>
      <c r="S540" s="16">
        <f>LOOKUP(M540,'Tax and discount slab'!$M$4:$N$14)</f>
        <v>0.12000000000000001</v>
      </c>
      <c r="T540" s="9">
        <f t="shared" si="43"/>
        <v>139.28864400000003</v>
      </c>
      <c r="U540" s="9">
        <f>VLOOKUP(A540,'QTY &amp; shipping cost'!$A$1:$C$1038,3,FALSE)</f>
        <v>15.15</v>
      </c>
      <c r="V540" s="9">
        <f t="shared" si="44"/>
        <v>1036.6000560000002</v>
      </c>
    </row>
    <row r="541" spans="1:22" x14ac:dyDescent="0.3">
      <c r="A541" s="9" t="s">
        <v>945</v>
      </c>
      <c r="B541" s="8">
        <f>VLOOKUP($A541,'Order date customer name'!$A$1:$C$1038,2,FALSE)</f>
        <v>42017</v>
      </c>
      <c r="C541" s="8" t="str">
        <f>VLOOKUP($A541,'Order date customer name'!$A$1:$C$1038,3,FALSE)</f>
        <v>ALEX GRAY</v>
      </c>
      <c r="D541" s="9" t="str">
        <f>VLOOKUP($A541,'State and cust type'!$A$1:$C$1038,2,FALSE)</f>
        <v>Illinois</v>
      </c>
      <c r="E541" s="9" t="str">
        <f>VLOOKUP($A541,'State and cust type'!$A$1:$C$1038,3,FALSE)</f>
        <v>Corporate</v>
      </c>
      <c r="F541" s="9" t="str">
        <f>VLOOKUP($A541,'Account, order priority and cat'!$A$1:$D$1038,2,FALSE)</f>
        <v>MANUEL BARNES</v>
      </c>
      <c r="G541" s="9" t="str">
        <f>VLOOKUP($A541,'Account, order priority and cat'!$A$1:$D$1038,3,FALSE)</f>
        <v>Critical</v>
      </c>
      <c r="H541" s="9" t="str">
        <f>VLOOKUP($A541,'Account, order priority and cat'!$A$1:$D$1038,4,FALSE)</f>
        <v>Office Supplies</v>
      </c>
      <c r="I541" s="14" t="str">
        <f>VLOOKUP($A541,'Cost and price details'!$A$1:$F$1038,Table!I$1,FALSE)</f>
        <v>Small Box</v>
      </c>
      <c r="J541" s="14" t="str">
        <f>VLOOKUP($A541,'Cost and price details'!$A$1:$F$1038,Table!J$1,FALSE)</f>
        <v>Regular Air</v>
      </c>
      <c r="K541" s="14">
        <f>VLOOKUP($A541,'Cost and price details'!$A$1:$F$1038,Table!K$1,FALSE)</f>
        <v>42026</v>
      </c>
      <c r="L541" s="14">
        <f>VLOOKUP($A541,'Cost and price details'!$A$1:$F$1038,Table!L$1,FALSE)</f>
        <v>2.0240000000000005</v>
      </c>
      <c r="M541" s="14">
        <f>VLOOKUP($A541,'Cost and price details'!$A$1:$F$1038,Table!M$1,FALSE)</f>
        <v>3.1680000000000001</v>
      </c>
      <c r="N541" s="16">
        <f t="shared" si="40"/>
        <v>0.56521739130434756</v>
      </c>
      <c r="O541" s="16">
        <f>LOOKUP(M541,'Tax and discount slab'!$J$4:$K$14)</f>
        <v>0.05</v>
      </c>
      <c r="P541" s="9">
        <f t="shared" si="41"/>
        <v>3.3264000000000005</v>
      </c>
      <c r="Q541" s="9">
        <f>VLOOKUP(A541,'QTY &amp; shipping cost'!$A$1:$C$1038,2,FALSE)</f>
        <v>29</v>
      </c>
      <c r="R541" s="9">
        <f t="shared" si="42"/>
        <v>96.465600000000009</v>
      </c>
      <c r="S541" s="16">
        <f>LOOKUP(M541,'Tax and discount slab'!$M$4:$N$14)</f>
        <v>0.02</v>
      </c>
      <c r="T541" s="9">
        <f t="shared" si="43"/>
        <v>1.9293120000000001</v>
      </c>
      <c r="U541" s="9">
        <f>VLOOKUP(A541,'QTY &amp; shipping cost'!$A$1:$C$1038,3,FALSE)</f>
        <v>1.04</v>
      </c>
      <c r="V541" s="9">
        <f t="shared" si="44"/>
        <v>95.576288000000019</v>
      </c>
    </row>
    <row r="542" spans="1:22" x14ac:dyDescent="0.3">
      <c r="A542" s="9" t="s">
        <v>947</v>
      </c>
      <c r="B542" s="8">
        <f>VLOOKUP($A542,'Order date customer name'!$A$1:$C$1038,2,FALSE)</f>
        <v>42018</v>
      </c>
      <c r="C542" s="8" t="str">
        <f>VLOOKUP($A542,'Order date customer name'!$A$1:$C$1038,3,FALSE)</f>
        <v>THOMAS MORALES</v>
      </c>
      <c r="D542" s="9" t="str">
        <f>VLOOKUP($A542,'State and cust type'!$A$1:$C$1038,2,FALSE)</f>
        <v>Illinois</v>
      </c>
      <c r="E542" s="9" t="str">
        <f>VLOOKUP($A542,'State and cust type'!$A$1:$C$1038,3,FALSE)</f>
        <v>Corporate</v>
      </c>
      <c r="F542" s="9" t="str">
        <f>VLOOKUP($A542,'Account, order priority and cat'!$A$1:$D$1038,2,FALSE)</f>
        <v>COREY MILLS</v>
      </c>
      <c r="G542" s="9" t="str">
        <f>VLOOKUP($A542,'Account, order priority and cat'!$A$1:$D$1038,3,FALSE)</f>
        <v>High</v>
      </c>
      <c r="H542" s="9" t="str">
        <f>VLOOKUP($A542,'Account, order priority and cat'!$A$1:$D$1038,4,FALSE)</f>
        <v>Technology</v>
      </c>
      <c r="I542" s="14" t="str">
        <f>VLOOKUP($A542,'Cost and price details'!$A$1:$F$1038,Table!I$1,FALSE)</f>
        <v>Jumbo Drum</v>
      </c>
      <c r="J542" s="14" t="str">
        <f>VLOOKUP($A542,'Cost and price details'!$A$1:$F$1038,Table!J$1,FALSE)</f>
        <v>Delivery Truck</v>
      </c>
      <c r="K542" s="14">
        <f>VLOOKUP($A542,'Cost and price details'!$A$1:$F$1038,Table!K$1,FALSE)</f>
        <v>42026</v>
      </c>
      <c r="L542" s="14">
        <f>VLOOKUP($A542,'Cost and price details'!$A$1:$F$1038,Table!L$1,FALSE)</f>
        <v>347.17100000000005</v>
      </c>
      <c r="M542" s="14">
        <f>VLOOKUP($A542,'Cost and price details'!$A$1:$F$1038,Table!M$1,FALSE)</f>
        <v>551.06700000000012</v>
      </c>
      <c r="N542" s="16">
        <f t="shared" si="40"/>
        <v>0.58730711954627557</v>
      </c>
      <c r="O542" s="16">
        <f>LOOKUP(M542,'Tax and discount slab'!$J$4:$K$14)</f>
        <v>0.32000000000000006</v>
      </c>
      <c r="P542" s="9">
        <f t="shared" si="41"/>
        <v>727.40844000000016</v>
      </c>
      <c r="Q542" s="9">
        <f>VLOOKUP(A542,'QTY &amp; shipping cost'!$A$1:$C$1038,2,FALSE)</f>
        <v>39</v>
      </c>
      <c r="R542" s="9">
        <f t="shared" si="42"/>
        <v>28368.929160000007</v>
      </c>
      <c r="S542" s="16">
        <f>LOOKUP(M542,'Tax and discount slab'!$M$4:$N$14)</f>
        <v>0.47</v>
      </c>
      <c r="T542" s="9">
        <f t="shared" si="43"/>
        <v>13333.396705200003</v>
      </c>
      <c r="U542" s="9">
        <f>VLOOKUP(A542,'QTY &amp; shipping cost'!$A$1:$C$1038,3,FALSE)</f>
        <v>69.349999999999994</v>
      </c>
      <c r="V542" s="9">
        <f t="shared" si="44"/>
        <v>15104.882454800005</v>
      </c>
    </row>
    <row r="543" spans="1:22" x14ac:dyDescent="0.3">
      <c r="A543" s="9" t="s">
        <v>948</v>
      </c>
      <c r="B543" s="8">
        <f>VLOOKUP($A543,'Order date customer name'!$A$1:$C$1038,2,FALSE)</f>
        <v>42019</v>
      </c>
      <c r="C543" s="8" t="str">
        <f>VLOOKUP($A543,'Order date customer name'!$A$1:$C$1038,3,FALSE)</f>
        <v>LOUIS CASTILLO</v>
      </c>
      <c r="D543" s="9" t="str">
        <f>VLOOKUP($A543,'State and cust type'!$A$1:$C$1038,2,FALSE)</f>
        <v>New York</v>
      </c>
      <c r="E543" s="9" t="str">
        <f>VLOOKUP($A543,'State and cust type'!$A$1:$C$1038,3,FALSE)</f>
        <v>Home Office</v>
      </c>
      <c r="F543" s="9" t="str">
        <f>VLOOKUP($A543,'Account, order priority and cat'!$A$1:$D$1038,2,FALSE)</f>
        <v>GERALD EDWARDS</v>
      </c>
      <c r="G543" s="9" t="str">
        <f>VLOOKUP($A543,'Account, order priority and cat'!$A$1:$D$1038,3,FALSE)</f>
        <v>High</v>
      </c>
      <c r="H543" s="9" t="str">
        <f>VLOOKUP($A543,'Account, order priority and cat'!$A$1:$D$1038,4,FALSE)</f>
        <v>Technology</v>
      </c>
      <c r="I543" s="14" t="str">
        <f>VLOOKUP($A543,'Cost and price details'!$A$1:$F$1038,Table!I$1,FALSE)</f>
        <v>Small Pack</v>
      </c>
      <c r="J543" s="14" t="str">
        <f>VLOOKUP($A543,'Cost and price details'!$A$1:$F$1038,Table!J$1,FALSE)</f>
        <v>Regular Air</v>
      </c>
      <c r="K543" s="14">
        <f>VLOOKUP($A543,'Cost and price details'!$A$1:$F$1038,Table!K$1,FALSE)</f>
        <v>42027</v>
      </c>
      <c r="L543" s="14">
        <f>VLOOKUP($A543,'Cost and price details'!$A$1:$F$1038,Table!L$1,FALSE)</f>
        <v>2.0570000000000004</v>
      </c>
      <c r="M543" s="14">
        <f>VLOOKUP($A543,'Cost and price details'!$A$1:$F$1038,Table!M$1,FALSE)</f>
        <v>8.9320000000000004</v>
      </c>
      <c r="N543" s="16">
        <f t="shared" si="40"/>
        <v>3.3422459893048124</v>
      </c>
      <c r="O543" s="16">
        <f>LOOKUP(M543,'Tax and discount slab'!$J$4:$K$14)</f>
        <v>0.05</v>
      </c>
      <c r="P543" s="9">
        <f t="shared" si="41"/>
        <v>9.3786000000000005</v>
      </c>
      <c r="Q543" s="9">
        <f>VLOOKUP(A543,'QTY &amp; shipping cost'!$A$1:$C$1038,2,FALSE)</f>
        <v>49</v>
      </c>
      <c r="R543" s="9">
        <f t="shared" si="42"/>
        <v>459.5514</v>
      </c>
      <c r="S543" s="16">
        <f>LOOKUP(M543,'Tax and discount slab'!$M$4:$N$14)</f>
        <v>0.02</v>
      </c>
      <c r="T543" s="9">
        <f t="shared" si="43"/>
        <v>9.1910280000000011</v>
      </c>
      <c r="U543" s="9">
        <f>VLOOKUP(A543,'QTY &amp; shipping cost'!$A$1:$C$1038,3,FALSE)</f>
        <v>2.88</v>
      </c>
      <c r="V543" s="9">
        <f t="shared" si="44"/>
        <v>453.24037199999998</v>
      </c>
    </row>
    <row r="544" spans="1:22" x14ac:dyDescent="0.3">
      <c r="A544" s="9" t="s">
        <v>949</v>
      </c>
      <c r="B544" s="8">
        <f>VLOOKUP($A544,'Order date customer name'!$A$1:$C$1038,2,FALSE)</f>
        <v>42019</v>
      </c>
      <c r="C544" s="8" t="str">
        <f>VLOOKUP($A544,'Order date customer name'!$A$1:$C$1038,3,FALSE)</f>
        <v>BRIAN LONG</v>
      </c>
      <c r="D544" s="9" t="str">
        <f>VLOOKUP($A544,'State and cust type'!$A$1:$C$1038,2,FALSE)</f>
        <v>New York</v>
      </c>
      <c r="E544" s="9" t="str">
        <f>VLOOKUP($A544,'State and cust type'!$A$1:$C$1038,3,FALSE)</f>
        <v>Home Office</v>
      </c>
      <c r="F544" s="9" t="str">
        <f>VLOOKUP($A544,'Account, order priority and cat'!$A$1:$D$1038,2,FALSE)</f>
        <v>VINCENT JORDAN</v>
      </c>
      <c r="G544" s="9" t="str">
        <f>VLOOKUP($A544,'Account, order priority and cat'!$A$1:$D$1038,3,FALSE)</f>
        <v>Medium</v>
      </c>
      <c r="H544" s="9" t="str">
        <f>VLOOKUP($A544,'Account, order priority and cat'!$A$1:$D$1038,4,FALSE)</f>
        <v>Office Supplies</v>
      </c>
      <c r="I544" s="14" t="str">
        <f>VLOOKUP($A544,'Cost and price details'!$A$1:$F$1038,Table!I$1,FALSE)</f>
        <v>Small Box</v>
      </c>
      <c r="J544" s="14" t="str">
        <f>VLOOKUP($A544,'Cost and price details'!$A$1:$F$1038,Table!J$1,FALSE)</f>
        <v>Express Air</v>
      </c>
      <c r="K544" s="14">
        <f>VLOOKUP($A544,'Cost and price details'!$A$1:$F$1038,Table!K$1,FALSE)</f>
        <v>42028</v>
      </c>
      <c r="L544" s="14">
        <f>VLOOKUP($A544,'Cost and price details'!$A$1:$F$1038,Table!L$1,FALSE)</f>
        <v>109.32900000000001</v>
      </c>
      <c r="M544" s="14">
        <f>VLOOKUP($A544,'Cost and price details'!$A$1:$F$1038,Table!M$1,FALSE)</f>
        <v>179.22300000000001</v>
      </c>
      <c r="N544" s="16">
        <f t="shared" si="40"/>
        <v>0.63929972834289162</v>
      </c>
      <c r="O544" s="16">
        <f>LOOKUP(M544,'Tax and discount slab'!$J$4:$K$14)</f>
        <v>0.32000000000000006</v>
      </c>
      <c r="P544" s="9">
        <f t="shared" si="41"/>
        <v>236.57436000000004</v>
      </c>
      <c r="Q544" s="9">
        <f>VLOOKUP(A544,'QTY &amp; shipping cost'!$A$1:$C$1038,2,FALSE)</f>
        <v>50</v>
      </c>
      <c r="R544" s="9">
        <f t="shared" si="42"/>
        <v>11828.718000000003</v>
      </c>
      <c r="S544" s="16">
        <f>LOOKUP(M544,'Tax and discount slab'!$M$4:$N$14)</f>
        <v>0.47</v>
      </c>
      <c r="T544" s="9">
        <f t="shared" si="43"/>
        <v>5559.4974600000005</v>
      </c>
      <c r="U544" s="9">
        <f>VLOOKUP(A544,'QTY &amp; shipping cost'!$A$1:$C$1038,3,FALSE)</f>
        <v>20.04</v>
      </c>
      <c r="V544" s="9">
        <f t="shared" si="44"/>
        <v>6289.260540000002</v>
      </c>
    </row>
    <row r="545" spans="1:22" x14ac:dyDescent="0.3">
      <c r="A545" s="9" t="s">
        <v>951</v>
      </c>
      <c r="B545" s="8">
        <f>VLOOKUP($A545,'Order date customer name'!$A$1:$C$1038,2,FALSE)</f>
        <v>42023</v>
      </c>
      <c r="C545" s="8" t="str">
        <f>VLOOKUP($A545,'Order date customer name'!$A$1:$C$1038,3,FALSE)</f>
        <v>TIM WASHINGTON</v>
      </c>
      <c r="D545" s="9" t="str">
        <f>VLOOKUP($A545,'State and cust type'!$A$1:$C$1038,2,FALSE)</f>
        <v>New York</v>
      </c>
      <c r="E545" s="9" t="str">
        <f>VLOOKUP($A545,'State and cust type'!$A$1:$C$1038,3,FALSE)</f>
        <v>Small Business</v>
      </c>
      <c r="F545" s="9" t="str">
        <f>VLOOKUP($A545,'Account, order priority and cat'!$A$1:$D$1038,2,FALSE)</f>
        <v>ROY COOK</v>
      </c>
      <c r="G545" s="9" t="str">
        <f>VLOOKUP($A545,'Account, order priority and cat'!$A$1:$D$1038,3,FALSE)</f>
        <v>High</v>
      </c>
      <c r="H545" s="9" t="str">
        <f>VLOOKUP($A545,'Account, order priority and cat'!$A$1:$D$1038,4,FALSE)</f>
        <v>Office Supplies</v>
      </c>
      <c r="I545" s="14" t="str">
        <f>VLOOKUP($A545,'Cost and price details'!$A$1:$F$1038,Table!I$1,FALSE)</f>
        <v>Small Box</v>
      </c>
      <c r="J545" s="14" t="str">
        <f>VLOOKUP($A545,'Cost and price details'!$A$1:$F$1038,Table!J$1,FALSE)</f>
        <v>Regular Air</v>
      </c>
      <c r="K545" s="14">
        <f>VLOOKUP($A545,'Cost and price details'!$A$1:$F$1038,Table!K$1,FALSE)</f>
        <v>42032</v>
      </c>
      <c r="L545" s="14">
        <f>VLOOKUP($A545,'Cost and price details'!$A$1:$F$1038,Table!L$1,FALSE)</f>
        <v>2.4750000000000001</v>
      </c>
      <c r="M545" s="14">
        <f>VLOOKUP($A545,'Cost and price details'!$A$1:$F$1038,Table!M$1,FALSE)</f>
        <v>4.0590000000000002</v>
      </c>
      <c r="N545" s="16">
        <f t="shared" si="40"/>
        <v>0.64</v>
      </c>
      <c r="O545" s="16">
        <f>LOOKUP(M545,'Tax and discount slab'!$J$4:$K$14)</f>
        <v>0.05</v>
      </c>
      <c r="P545" s="9">
        <f t="shared" si="41"/>
        <v>4.2619500000000006</v>
      </c>
      <c r="Q545" s="9">
        <f>VLOOKUP(A545,'QTY &amp; shipping cost'!$A$1:$C$1038,2,FALSE)</f>
        <v>15</v>
      </c>
      <c r="R545" s="9">
        <f t="shared" si="42"/>
        <v>63.92925000000001</v>
      </c>
      <c r="S545" s="16">
        <f>LOOKUP(M545,'Tax and discount slab'!$M$4:$N$14)</f>
        <v>0.02</v>
      </c>
      <c r="T545" s="9">
        <f t="shared" si="43"/>
        <v>1.2785850000000003</v>
      </c>
      <c r="U545" s="9">
        <f>VLOOKUP(A545,'QTY &amp; shipping cost'!$A$1:$C$1038,3,FALSE)</f>
        <v>2.5499999999999998</v>
      </c>
      <c r="V545" s="9">
        <f t="shared" si="44"/>
        <v>65.200665000000015</v>
      </c>
    </row>
    <row r="546" spans="1:22" x14ac:dyDescent="0.3">
      <c r="A546" s="9" t="s">
        <v>953</v>
      </c>
      <c r="B546" s="8">
        <f>VLOOKUP($A546,'Order date customer name'!$A$1:$C$1038,2,FALSE)</f>
        <v>42025</v>
      </c>
      <c r="C546" s="8" t="str">
        <f>VLOOKUP($A546,'Order date customer name'!$A$1:$C$1038,3,FALSE)</f>
        <v>JASON HANSEN</v>
      </c>
      <c r="D546" s="9" t="str">
        <f>VLOOKUP($A546,'State and cust type'!$A$1:$C$1038,2,FALSE)</f>
        <v>New York</v>
      </c>
      <c r="E546" s="9" t="str">
        <f>VLOOKUP($A546,'State and cust type'!$A$1:$C$1038,3,FALSE)</f>
        <v>Consumer</v>
      </c>
      <c r="F546" s="9" t="str">
        <f>VLOOKUP($A546,'Account, order priority and cat'!$A$1:$D$1038,2,FALSE)</f>
        <v>WILLIE STEWART</v>
      </c>
      <c r="G546" s="9" t="str">
        <f>VLOOKUP($A546,'Account, order priority and cat'!$A$1:$D$1038,3,FALSE)</f>
        <v>Not Specified</v>
      </c>
      <c r="H546" s="9" t="str">
        <f>VLOOKUP($A546,'Account, order priority and cat'!$A$1:$D$1038,4,FALSE)</f>
        <v>Office Supplies</v>
      </c>
      <c r="I546" s="14" t="str">
        <f>VLOOKUP($A546,'Cost and price details'!$A$1:$F$1038,Table!I$1,FALSE)</f>
        <v>Wrap Bag</v>
      </c>
      <c r="J546" s="14" t="str">
        <f>VLOOKUP($A546,'Cost and price details'!$A$1:$F$1038,Table!J$1,FALSE)</f>
        <v>Regular Air</v>
      </c>
      <c r="K546" s="14">
        <f>VLOOKUP($A546,'Cost and price details'!$A$1:$F$1038,Table!K$1,FALSE)</f>
        <v>42034</v>
      </c>
      <c r="L546" s="14">
        <f>VLOOKUP($A546,'Cost and price details'!$A$1:$F$1038,Table!L$1,FALSE)</f>
        <v>2.6510000000000002</v>
      </c>
      <c r="M546" s="14">
        <f>VLOOKUP($A546,'Cost and price details'!$A$1:$F$1038,Table!M$1,FALSE)</f>
        <v>4.0810000000000004</v>
      </c>
      <c r="N546" s="16">
        <f t="shared" si="40"/>
        <v>0.53941908713692943</v>
      </c>
      <c r="O546" s="16">
        <f>LOOKUP(M546,'Tax and discount slab'!$J$4:$K$14)</f>
        <v>0.05</v>
      </c>
      <c r="P546" s="9">
        <f t="shared" si="41"/>
        <v>4.2850500000000009</v>
      </c>
      <c r="Q546" s="9">
        <f>VLOOKUP(A546,'QTY &amp; shipping cost'!$A$1:$C$1038,2,FALSE)</f>
        <v>16</v>
      </c>
      <c r="R546" s="9">
        <f t="shared" si="42"/>
        <v>68.560800000000015</v>
      </c>
      <c r="S546" s="16">
        <f>LOOKUP(M546,'Tax and discount slab'!$M$4:$N$14)</f>
        <v>0.02</v>
      </c>
      <c r="T546" s="9">
        <f t="shared" si="43"/>
        <v>1.3712160000000002</v>
      </c>
      <c r="U546" s="9">
        <f>VLOOKUP(A546,'QTY &amp; shipping cost'!$A$1:$C$1038,3,FALSE)</f>
        <v>1.98</v>
      </c>
      <c r="V546" s="9">
        <f t="shared" si="44"/>
        <v>69.169584000000015</v>
      </c>
    </row>
    <row r="547" spans="1:22" x14ac:dyDescent="0.3">
      <c r="A547" s="9" t="s">
        <v>954</v>
      </c>
      <c r="B547" s="8">
        <f>VLOOKUP($A547,'Order date customer name'!$A$1:$C$1038,2,FALSE)</f>
        <v>42028</v>
      </c>
      <c r="C547" s="8" t="str">
        <f>VLOOKUP($A547,'Order date customer name'!$A$1:$C$1038,3,FALSE)</f>
        <v>JESSIE HARRISON</v>
      </c>
      <c r="D547" s="9" t="str">
        <f>VLOOKUP($A547,'State and cust type'!$A$1:$C$1038,2,FALSE)</f>
        <v>New York</v>
      </c>
      <c r="E547" s="9" t="str">
        <f>VLOOKUP($A547,'State and cust type'!$A$1:$C$1038,3,FALSE)</f>
        <v>Consumer</v>
      </c>
      <c r="F547" s="9" t="str">
        <f>VLOOKUP($A547,'Account, order priority and cat'!$A$1:$D$1038,2,FALSE)</f>
        <v>TONY PERRY</v>
      </c>
      <c r="G547" s="9" t="str">
        <f>VLOOKUP($A547,'Account, order priority and cat'!$A$1:$D$1038,3,FALSE)</f>
        <v>Not Specified</v>
      </c>
      <c r="H547" s="9" t="str">
        <f>VLOOKUP($A547,'Account, order priority and cat'!$A$1:$D$1038,4,FALSE)</f>
        <v>Office Supplies</v>
      </c>
      <c r="I547" s="14" t="str">
        <f>VLOOKUP($A547,'Cost and price details'!$A$1:$F$1038,Table!I$1,FALSE)</f>
        <v>Wrap Bag</v>
      </c>
      <c r="J547" s="14" t="str">
        <f>VLOOKUP($A547,'Cost and price details'!$A$1:$F$1038,Table!J$1,FALSE)</f>
        <v>Regular Air</v>
      </c>
      <c r="K547" s="14">
        <f>VLOOKUP($A547,'Cost and price details'!$A$1:$F$1038,Table!K$1,FALSE)</f>
        <v>42037</v>
      </c>
      <c r="L547" s="14">
        <f>VLOOKUP($A547,'Cost and price details'!$A$1:$F$1038,Table!L$1,FALSE)</f>
        <v>0.78100000000000003</v>
      </c>
      <c r="M547" s="14">
        <f>VLOOKUP($A547,'Cost and price details'!$A$1:$F$1038,Table!M$1,FALSE)</f>
        <v>1.254</v>
      </c>
      <c r="N547" s="16">
        <f t="shared" si="40"/>
        <v>0.60563380281690138</v>
      </c>
      <c r="O547" s="16">
        <f>LOOKUP(M547,'Tax and discount slab'!$J$4:$K$14)</f>
        <v>0.05</v>
      </c>
      <c r="P547" s="9">
        <f t="shared" si="41"/>
        <v>1.3167</v>
      </c>
      <c r="Q547" s="9">
        <f>VLOOKUP(A547,'QTY &amp; shipping cost'!$A$1:$C$1038,2,FALSE)</f>
        <v>44</v>
      </c>
      <c r="R547" s="9">
        <f t="shared" si="42"/>
        <v>57.934799999999996</v>
      </c>
      <c r="S547" s="16">
        <f>LOOKUP(M547,'Tax and discount slab'!$M$4:$N$14)</f>
        <v>0.02</v>
      </c>
      <c r="T547" s="9">
        <f t="shared" si="43"/>
        <v>1.1586959999999999</v>
      </c>
      <c r="U547" s="9">
        <f>VLOOKUP(A547,'QTY &amp; shipping cost'!$A$1:$C$1038,3,FALSE)</f>
        <v>0.75</v>
      </c>
      <c r="V547" s="9">
        <f t="shared" si="44"/>
        <v>57.526103999999997</v>
      </c>
    </row>
    <row r="548" spans="1:22" x14ac:dyDescent="0.3">
      <c r="A548" s="9" t="s">
        <v>955</v>
      </c>
      <c r="B548" s="8">
        <f>VLOOKUP($A548,'Order date customer name'!$A$1:$C$1038,2,FALSE)</f>
        <v>42030</v>
      </c>
      <c r="C548" s="8" t="str">
        <f>VLOOKUP($A548,'Order date customer name'!$A$1:$C$1038,3,FALSE)</f>
        <v>MARTIN HUGHES</v>
      </c>
      <c r="D548" s="9" t="str">
        <f>VLOOKUP($A548,'State and cust type'!$A$1:$C$1038,2,FALSE)</f>
        <v>New York</v>
      </c>
      <c r="E548" s="9" t="str">
        <f>VLOOKUP($A548,'State and cust type'!$A$1:$C$1038,3,FALSE)</f>
        <v>Small Business</v>
      </c>
      <c r="F548" s="9" t="str">
        <f>VLOOKUP($A548,'Account, order priority and cat'!$A$1:$D$1038,2,FALSE)</f>
        <v>BRYAN JENKINS</v>
      </c>
      <c r="G548" s="9" t="str">
        <f>VLOOKUP($A548,'Account, order priority and cat'!$A$1:$D$1038,3,FALSE)</f>
        <v>Medium</v>
      </c>
      <c r="H548" s="9" t="str">
        <f>VLOOKUP($A548,'Account, order priority and cat'!$A$1:$D$1038,4,FALSE)</f>
        <v>Office Supplies</v>
      </c>
      <c r="I548" s="14" t="str">
        <f>VLOOKUP($A548,'Cost and price details'!$A$1:$F$1038,Table!I$1,FALSE)</f>
        <v>Small Box</v>
      </c>
      <c r="J548" s="14" t="str">
        <f>VLOOKUP($A548,'Cost and price details'!$A$1:$F$1038,Table!J$1,FALSE)</f>
        <v>Regular Air</v>
      </c>
      <c r="K548" s="14">
        <f>VLOOKUP($A548,'Cost and price details'!$A$1:$F$1038,Table!K$1,FALSE)</f>
        <v>42038</v>
      </c>
      <c r="L548" s="14">
        <f>VLOOKUP($A548,'Cost and price details'!$A$1:$F$1038,Table!L$1,FALSE)</f>
        <v>2.5190000000000001</v>
      </c>
      <c r="M548" s="14">
        <f>VLOOKUP($A548,'Cost and price details'!$A$1:$F$1038,Table!M$1,FALSE)</f>
        <v>4.0590000000000002</v>
      </c>
      <c r="N548" s="16">
        <f t="shared" si="40"/>
        <v>0.611353711790393</v>
      </c>
      <c r="O548" s="16">
        <f>LOOKUP(M548,'Tax and discount slab'!$J$4:$K$14)</f>
        <v>0.05</v>
      </c>
      <c r="P548" s="9">
        <f t="shared" si="41"/>
        <v>4.2619500000000006</v>
      </c>
      <c r="Q548" s="9">
        <f>VLOOKUP(A548,'QTY &amp; shipping cost'!$A$1:$C$1038,2,FALSE)</f>
        <v>6</v>
      </c>
      <c r="R548" s="9">
        <f t="shared" si="42"/>
        <v>25.571700000000003</v>
      </c>
      <c r="S548" s="16">
        <f>LOOKUP(M548,'Tax and discount slab'!$M$4:$N$14)</f>
        <v>0.02</v>
      </c>
      <c r="T548" s="9">
        <f t="shared" si="43"/>
        <v>0.51143400000000006</v>
      </c>
      <c r="U548" s="9">
        <f>VLOOKUP(A548,'QTY &amp; shipping cost'!$A$1:$C$1038,3,FALSE)</f>
        <v>0.55000000000000004</v>
      </c>
      <c r="V548" s="9">
        <f t="shared" si="44"/>
        <v>25.610266000000003</v>
      </c>
    </row>
    <row r="549" spans="1:22" x14ac:dyDescent="0.3">
      <c r="A549" s="9" t="s">
        <v>956</v>
      </c>
      <c r="B549" s="8">
        <f>VLOOKUP($A549,'Order date customer name'!$A$1:$C$1038,2,FALSE)</f>
        <v>42032</v>
      </c>
      <c r="C549" s="8" t="str">
        <f>VLOOKUP($A549,'Order date customer name'!$A$1:$C$1038,3,FALSE)</f>
        <v>JEFFERY PALMER</v>
      </c>
      <c r="D549" s="9" t="str">
        <f>VLOOKUP($A549,'State and cust type'!$A$1:$C$1038,2,FALSE)</f>
        <v>New York</v>
      </c>
      <c r="E549" s="9" t="str">
        <f>VLOOKUP($A549,'State and cust type'!$A$1:$C$1038,3,FALSE)</f>
        <v>Corporate</v>
      </c>
      <c r="F549" s="9" t="str">
        <f>VLOOKUP($A549,'Account, order priority and cat'!$A$1:$D$1038,2,FALSE)</f>
        <v>BRYAN JENKINS</v>
      </c>
      <c r="G549" s="9" t="str">
        <f>VLOOKUP($A549,'Account, order priority and cat'!$A$1:$D$1038,3,FALSE)</f>
        <v>Not Specified</v>
      </c>
      <c r="H549" s="9" t="str">
        <f>VLOOKUP($A549,'Account, order priority and cat'!$A$1:$D$1038,4,FALSE)</f>
        <v>Technology</v>
      </c>
      <c r="I549" s="14" t="str">
        <f>VLOOKUP($A549,'Cost and price details'!$A$1:$F$1038,Table!I$1,FALSE)</f>
        <v>Small Box</v>
      </c>
      <c r="J549" s="14" t="str">
        <f>VLOOKUP($A549,'Cost and price details'!$A$1:$F$1038,Table!J$1,FALSE)</f>
        <v>Regular Air</v>
      </c>
      <c r="K549" s="14">
        <f>VLOOKUP($A549,'Cost and price details'!$A$1:$F$1038,Table!K$1,FALSE)</f>
        <v>42040</v>
      </c>
      <c r="L549" s="14">
        <f>VLOOKUP($A549,'Cost and price details'!$A$1:$F$1038,Table!L$1,FALSE)</f>
        <v>35.222000000000008</v>
      </c>
      <c r="M549" s="14">
        <f>VLOOKUP($A549,'Cost and price details'!$A$1:$F$1038,Table!M$1,FALSE)</f>
        <v>167.72800000000001</v>
      </c>
      <c r="N549" s="16">
        <f t="shared" si="40"/>
        <v>3.7620237351655206</v>
      </c>
      <c r="O549" s="16">
        <f>LOOKUP(M549,'Tax and discount slab'!$J$4:$K$14)</f>
        <v>0.32000000000000006</v>
      </c>
      <c r="P549" s="9">
        <f t="shared" si="41"/>
        <v>221.40096000000003</v>
      </c>
      <c r="Q549" s="9">
        <f>VLOOKUP(A549,'QTY &amp; shipping cost'!$A$1:$C$1038,2,FALSE)</f>
        <v>23</v>
      </c>
      <c r="R549" s="9">
        <f t="shared" si="42"/>
        <v>5092.2220800000005</v>
      </c>
      <c r="S549" s="16">
        <f>LOOKUP(M549,'Tax and discount slab'!$M$4:$N$14)</f>
        <v>0.47</v>
      </c>
      <c r="T549" s="9">
        <f t="shared" si="43"/>
        <v>2393.3443775999999</v>
      </c>
      <c r="U549" s="9">
        <f>VLOOKUP(A549,'QTY &amp; shipping cost'!$A$1:$C$1038,3,FALSE)</f>
        <v>4.05</v>
      </c>
      <c r="V549" s="9">
        <f t="shared" si="44"/>
        <v>2702.9277024000007</v>
      </c>
    </row>
    <row r="550" spans="1:22" x14ac:dyDescent="0.3">
      <c r="A550" s="9" t="s">
        <v>957</v>
      </c>
      <c r="B550" s="8">
        <f>VLOOKUP($A550,'Order date customer name'!$A$1:$C$1038,2,FALSE)</f>
        <v>42033</v>
      </c>
      <c r="C550" s="8" t="str">
        <f>VLOOKUP($A550,'Order date customer name'!$A$1:$C$1038,3,FALSE)</f>
        <v>LOUIS ARMSTRONG</v>
      </c>
      <c r="D550" s="9" t="str">
        <f>VLOOKUP($A550,'State and cust type'!$A$1:$C$1038,2,FALSE)</f>
        <v>New York</v>
      </c>
      <c r="E550" s="9" t="str">
        <f>VLOOKUP($A550,'State and cust type'!$A$1:$C$1038,3,FALSE)</f>
        <v>Corporate</v>
      </c>
      <c r="F550" s="9" t="str">
        <f>VLOOKUP($A550,'Account, order priority and cat'!$A$1:$D$1038,2,FALSE)</f>
        <v>BOBBY CHAVEZ</v>
      </c>
      <c r="G550" s="9" t="str">
        <f>VLOOKUP($A550,'Account, order priority and cat'!$A$1:$D$1038,3,FALSE)</f>
        <v>High</v>
      </c>
      <c r="H550" s="9" t="str">
        <f>VLOOKUP($A550,'Account, order priority and cat'!$A$1:$D$1038,4,FALSE)</f>
        <v>Technology</v>
      </c>
      <c r="I550" s="14" t="str">
        <f>VLOOKUP($A550,'Cost and price details'!$A$1:$F$1038,Table!I$1,FALSE)</f>
        <v>Jumbo Drum</v>
      </c>
      <c r="J550" s="14" t="str">
        <f>VLOOKUP($A550,'Cost and price details'!$A$1:$F$1038,Table!J$1,FALSE)</f>
        <v>Delivery Truck</v>
      </c>
      <c r="K550" s="14">
        <f>VLOOKUP($A550,'Cost and price details'!$A$1:$F$1038,Table!K$1,FALSE)</f>
        <v>42042</v>
      </c>
      <c r="L550" s="14">
        <f>VLOOKUP($A550,'Cost and price details'!$A$1:$F$1038,Table!L$1,FALSE)</f>
        <v>306.88900000000001</v>
      </c>
      <c r="M550" s="14">
        <f>VLOOKUP($A550,'Cost and price details'!$A$1:$F$1038,Table!M$1,FALSE)</f>
        <v>494.98900000000003</v>
      </c>
      <c r="N550" s="16">
        <f t="shared" si="40"/>
        <v>0.61292519445141413</v>
      </c>
      <c r="O550" s="16">
        <f>LOOKUP(M550,'Tax and discount slab'!$J$4:$K$14)</f>
        <v>0.32000000000000006</v>
      </c>
      <c r="P550" s="9">
        <f t="shared" si="41"/>
        <v>653.38548000000003</v>
      </c>
      <c r="Q550" s="9">
        <f>VLOOKUP(A550,'QTY &amp; shipping cost'!$A$1:$C$1038,2,FALSE)</f>
        <v>27</v>
      </c>
      <c r="R550" s="9">
        <f t="shared" si="42"/>
        <v>17641.40796</v>
      </c>
      <c r="S550" s="16">
        <f>LOOKUP(M550,'Tax and discount slab'!$M$4:$N$14)</f>
        <v>0.47</v>
      </c>
      <c r="T550" s="9">
        <f t="shared" si="43"/>
        <v>8291.4617411999989</v>
      </c>
      <c r="U550" s="9">
        <f>VLOOKUP(A550,'QTY &amp; shipping cost'!$A$1:$C$1038,3,FALSE)</f>
        <v>49.05</v>
      </c>
      <c r="V550" s="9">
        <f t="shared" si="44"/>
        <v>9398.9962188000009</v>
      </c>
    </row>
    <row r="551" spans="1:22" x14ac:dyDescent="0.3">
      <c r="A551" s="9" t="s">
        <v>958</v>
      </c>
      <c r="B551" s="8">
        <f>VLOOKUP($A551,'Order date customer name'!$A$1:$C$1038,2,FALSE)</f>
        <v>42034</v>
      </c>
      <c r="C551" s="8" t="str">
        <f>VLOOKUP($A551,'Order date customer name'!$A$1:$C$1038,3,FALSE)</f>
        <v>ALBERT SULLIVAN</v>
      </c>
      <c r="D551" s="9" t="str">
        <f>VLOOKUP($A551,'State and cust type'!$A$1:$C$1038,2,FALSE)</f>
        <v>New York</v>
      </c>
      <c r="E551" s="9" t="str">
        <f>VLOOKUP($A551,'State and cust type'!$A$1:$C$1038,3,FALSE)</f>
        <v>Home Office</v>
      </c>
      <c r="F551" s="9" t="str">
        <f>VLOOKUP($A551,'Account, order priority and cat'!$A$1:$D$1038,2,FALSE)</f>
        <v>BOBBY CHAVEZ</v>
      </c>
      <c r="G551" s="9" t="str">
        <f>VLOOKUP($A551,'Account, order priority and cat'!$A$1:$D$1038,3,FALSE)</f>
        <v>High</v>
      </c>
      <c r="H551" s="9" t="str">
        <f>VLOOKUP($A551,'Account, order priority and cat'!$A$1:$D$1038,4,FALSE)</f>
        <v>Furniture</v>
      </c>
      <c r="I551" s="14" t="str">
        <f>VLOOKUP($A551,'Cost and price details'!$A$1:$F$1038,Table!I$1,FALSE)</f>
        <v>Large Box</v>
      </c>
      <c r="J551" s="14" t="str">
        <f>VLOOKUP($A551,'Cost and price details'!$A$1:$F$1038,Table!J$1,FALSE)</f>
        <v>Regular Air</v>
      </c>
      <c r="K551" s="14">
        <f>VLOOKUP($A551,'Cost and price details'!$A$1:$F$1038,Table!K$1,FALSE)</f>
        <v>42043</v>
      </c>
      <c r="L551" s="14">
        <f>VLOOKUP($A551,'Cost and price details'!$A$1:$F$1038,Table!L$1,FALSE)</f>
        <v>61.776000000000003</v>
      </c>
      <c r="M551" s="14">
        <f>VLOOKUP($A551,'Cost and price details'!$A$1:$F$1038,Table!M$1,FALSE)</f>
        <v>150.678</v>
      </c>
      <c r="N551" s="16">
        <f t="shared" si="40"/>
        <v>1.4391025641025639</v>
      </c>
      <c r="O551" s="16">
        <f>LOOKUP(M551,'Tax and discount slab'!$J$4:$K$14)</f>
        <v>0.32000000000000006</v>
      </c>
      <c r="P551" s="9">
        <f t="shared" si="41"/>
        <v>198.89496</v>
      </c>
      <c r="Q551" s="9">
        <f>VLOOKUP(A551,'QTY &amp; shipping cost'!$A$1:$C$1038,2,FALSE)</f>
        <v>4</v>
      </c>
      <c r="R551" s="9">
        <f t="shared" si="42"/>
        <v>795.57983999999999</v>
      </c>
      <c r="S551" s="16">
        <f>LOOKUP(M551,'Tax and discount slab'!$M$4:$N$14)</f>
        <v>0.47</v>
      </c>
      <c r="T551" s="9">
        <f t="shared" si="43"/>
        <v>373.92252479999996</v>
      </c>
      <c r="U551" s="9">
        <f>VLOOKUP(A551,'QTY &amp; shipping cost'!$A$1:$C$1038,3,FALSE)</f>
        <v>24.54</v>
      </c>
      <c r="V551" s="9">
        <f t="shared" si="44"/>
        <v>446.19731520000005</v>
      </c>
    </row>
    <row r="552" spans="1:22" x14ac:dyDescent="0.3">
      <c r="A552" s="9" t="s">
        <v>960</v>
      </c>
      <c r="B552" s="8">
        <f>VLOOKUP($A552,'Order date customer name'!$A$1:$C$1038,2,FALSE)</f>
        <v>42034</v>
      </c>
      <c r="C552" s="8" t="str">
        <f>VLOOKUP($A552,'Order date customer name'!$A$1:$C$1038,3,FALSE)</f>
        <v>NORMAN MORALES</v>
      </c>
      <c r="D552" s="9" t="str">
        <f>VLOOKUP($A552,'State and cust type'!$A$1:$C$1038,2,FALSE)</f>
        <v>New York</v>
      </c>
      <c r="E552" s="9" t="str">
        <f>VLOOKUP($A552,'State and cust type'!$A$1:$C$1038,3,FALSE)</f>
        <v>Consumer</v>
      </c>
      <c r="F552" s="9" t="str">
        <f>VLOOKUP($A552,'Account, order priority and cat'!$A$1:$D$1038,2,FALSE)</f>
        <v>TONY PERRY</v>
      </c>
      <c r="G552" s="9" t="str">
        <f>VLOOKUP($A552,'Account, order priority and cat'!$A$1:$D$1038,3,FALSE)</f>
        <v>Critical</v>
      </c>
      <c r="H552" s="9" t="str">
        <f>VLOOKUP($A552,'Account, order priority and cat'!$A$1:$D$1038,4,FALSE)</f>
        <v>Office Supplies</v>
      </c>
      <c r="I552" s="14" t="str">
        <f>VLOOKUP($A552,'Cost and price details'!$A$1:$F$1038,Table!I$1,FALSE)</f>
        <v>Small Box</v>
      </c>
      <c r="J552" s="14" t="str">
        <f>VLOOKUP($A552,'Cost and price details'!$A$1:$F$1038,Table!J$1,FALSE)</f>
        <v>Regular Air</v>
      </c>
      <c r="K552" s="14">
        <f>VLOOKUP($A552,'Cost and price details'!$A$1:$F$1038,Table!K$1,FALSE)</f>
        <v>42043</v>
      </c>
      <c r="L552" s="14">
        <f>VLOOKUP($A552,'Cost and price details'!$A$1:$F$1038,Table!L$1,FALSE)</f>
        <v>20.218</v>
      </c>
      <c r="M552" s="14">
        <f>VLOOKUP($A552,'Cost and price details'!$A$1:$F$1038,Table!M$1,FALSE)</f>
        <v>32.087000000000003</v>
      </c>
      <c r="N552" s="16">
        <f t="shared" si="40"/>
        <v>0.58705114254624613</v>
      </c>
      <c r="O552" s="16">
        <f>LOOKUP(M552,'Tax and discount slab'!$J$4:$K$14)</f>
        <v>0.2</v>
      </c>
      <c r="P552" s="9">
        <f t="shared" si="41"/>
        <v>38.504400000000004</v>
      </c>
      <c r="Q552" s="9">
        <f>VLOOKUP(A552,'QTY &amp; shipping cost'!$A$1:$C$1038,2,FALSE)</f>
        <v>45</v>
      </c>
      <c r="R552" s="9">
        <f t="shared" si="42"/>
        <v>1732.6980000000001</v>
      </c>
      <c r="S552" s="16">
        <f>LOOKUP(M552,'Tax and discount slab'!$M$4:$N$14)</f>
        <v>0.17</v>
      </c>
      <c r="T552" s="9">
        <f t="shared" si="43"/>
        <v>294.55866000000003</v>
      </c>
      <c r="U552" s="9">
        <f>VLOOKUP(A552,'QTY &amp; shipping cost'!$A$1:$C$1038,3,FALSE)</f>
        <v>6.3199999999999994</v>
      </c>
      <c r="V552" s="9">
        <f t="shared" si="44"/>
        <v>1444.4593400000001</v>
      </c>
    </row>
    <row r="553" spans="1:22" x14ac:dyDescent="0.3">
      <c r="A553" s="9" t="s">
        <v>961</v>
      </c>
      <c r="B553" s="8">
        <f>VLOOKUP($A553,'Order date customer name'!$A$1:$C$1038,2,FALSE)</f>
        <v>42035</v>
      </c>
      <c r="C553" s="8" t="str">
        <f>VLOOKUP($A553,'Order date customer name'!$A$1:$C$1038,3,FALSE)</f>
        <v>DARRYL OLSON</v>
      </c>
      <c r="D553" s="9" t="str">
        <f>VLOOKUP($A553,'State and cust type'!$A$1:$C$1038,2,FALSE)</f>
        <v>New York</v>
      </c>
      <c r="E553" s="9" t="str">
        <f>VLOOKUP($A553,'State and cust type'!$A$1:$C$1038,3,FALSE)</f>
        <v>Corporate</v>
      </c>
      <c r="F553" s="9" t="str">
        <f>VLOOKUP($A553,'Account, order priority and cat'!$A$1:$D$1038,2,FALSE)</f>
        <v>BOBBY CHAVEZ</v>
      </c>
      <c r="G553" s="9" t="str">
        <f>VLOOKUP($A553,'Account, order priority and cat'!$A$1:$D$1038,3,FALSE)</f>
        <v>Critical</v>
      </c>
      <c r="H553" s="9" t="str">
        <f>VLOOKUP($A553,'Account, order priority and cat'!$A$1:$D$1038,4,FALSE)</f>
        <v>Technology</v>
      </c>
      <c r="I553" s="14" t="str">
        <f>VLOOKUP($A553,'Cost and price details'!$A$1:$F$1038,Table!I$1,FALSE)</f>
        <v>Jumbo Drum</v>
      </c>
      <c r="J553" s="14" t="str">
        <f>VLOOKUP($A553,'Cost and price details'!$A$1:$F$1038,Table!J$1,FALSE)</f>
        <v>Delivery Truck</v>
      </c>
      <c r="K553" s="14">
        <f>VLOOKUP($A553,'Cost and price details'!$A$1:$F$1038,Table!K$1,FALSE)</f>
        <v>42043</v>
      </c>
      <c r="L553" s="14">
        <f>VLOOKUP($A553,'Cost and price details'!$A$1:$F$1038,Table!L$1,FALSE)</f>
        <v>306.88900000000001</v>
      </c>
      <c r="M553" s="14">
        <f>VLOOKUP($A553,'Cost and price details'!$A$1:$F$1038,Table!M$1,FALSE)</f>
        <v>494.98900000000003</v>
      </c>
      <c r="N553" s="16">
        <f t="shared" si="40"/>
        <v>0.61292519445141413</v>
      </c>
      <c r="O553" s="16">
        <f>LOOKUP(M553,'Tax and discount slab'!$J$4:$K$14)</f>
        <v>0.32000000000000006</v>
      </c>
      <c r="P553" s="9">
        <f t="shared" si="41"/>
        <v>653.38548000000003</v>
      </c>
      <c r="Q553" s="9">
        <f>VLOOKUP(A553,'QTY &amp; shipping cost'!$A$1:$C$1038,2,FALSE)</f>
        <v>18</v>
      </c>
      <c r="R553" s="9">
        <f t="shared" si="42"/>
        <v>11760.93864</v>
      </c>
      <c r="S553" s="16">
        <f>LOOKUP(M553,'Tax and discount slab'!$M$4:$N$14)</f>
        <v>0.47</v>
      </c>
      <c r="T553" s="9">
        <f t="shared" si="43"/>
        <v>5527.6411607999999</v>
      </c>
      <c r="U553" s="9">
        <f>VLOOKUP(A553,'QTY &amp; shipping cost'!$A$1:$C$1038,3,FALSE)</f>
        <v>49.05</v>
      </c>
      <c r="V553" s="9">
        <f t="shared" si="44"/>
        <v>6282.3474792000006</v>
      </c>
    </row>
    <row r="554" spans="1:22" x14ac:dyDescent="0.3">
      <c r="A554" s="9" t="s">
        <v>963</v>
      </c>
      <c r="B554" s="8">
        <f>VLOOKUP($A554,'Order date customer name'!$A$1:$C$1038,2,FALSE)</f>
        <v>42036</v>
      </c>
      <c r="C554" s="8" t="str">
        <f>VLOOKUP($A554,'Order date customer name'!$A$1:$C$1038,3,FALSE)</f>
        <v>DEREK PAYNE</v>
      </c>
      <c r="D554" s="9" t="str">
        <f>VLOOKUP($A554,'State and cust type'!$A$1:$C$1038,2,FALSE)</f>
        <v>New York</v>
      </c>
      <c r="E554" s="9" t="str">
        <f>VLOOKUP($A554,'State and cust type'!$A$1:$C$1038,3,FALSE)</f>
        <v>Small Business</v>
      </c>
      <c r="F554" s="9" t="str">
        <f>VLOOKUP($A554,'Account, order priority and cat'!$A$1:$D$1038,2,FALSE)</f>
        <v>GERALD EDWARDS</v>
      </c>
      <c r="G554" s="9" t="str">
        <f>VLOOKUP($A554,'Account, order priority and cat'!$A$1:$D$1038,3,FALSE)</f>
        <v>High</v>
      </c>
      <c r="H554" s="9" t="str">
        <f>VLOOKUP($A554,'Account, order priority and cat'!$A$1:$D$1038,4,FALSE)</f>
        <v>Technology</v>
      </c>
      <c r="I554" s="14" t="str">
        <f>VLOOKUP($A554,'Cost and price details'!$A$1:$F$1038,Table!I$1,FALSE)</f>
        <v>Medium Box</v>
      </c>
      <c r="J554" s="14" t="str">
        <f>VLOOKUP($A554,'Cost and price details'!$A$1:$F$1038,Table!J$1,FALSE)</f>
        <v>Regular Air</v>
      </c>
      <c r="K554" s="14">
        <f>VLOOKUP($A554,'Cost and price details'!$A$1:$F$1038,Table!K$1,FALSE)</f>
        <v>42046</v>
      </c>
      <c r="L554" s="14">
        <f>VLOOKUP($A554,'Cost and price details'!$A$1:$F$1038,Table!L$1,FALSE)</f>
        <v>9.7020000000000017</v>
      </c>
      <c r="M554" s="14">
        <f>VLOOKUP($A554,'Cost and price details'!$A$1:$F$1038,Table!M$1,FALSE)</f>
        <v>23.088999999999999</v>
      </c>
      <c r="N554" s="16">
        <f t="shared" si="40"/>
        <v>1.3798185941043077</v>
      </c>
      <c r="O554" s="16">
        <f>LOOKUP(M554,'Tax and discount slab'!$J$4:$K$14)</f>
        <v>0.15000000000000002</v>
      </c>
      <c r="P554" s="9">
        <f t="shared" si="41"/>
        <v>26.552349999999997</v>
      </c>
      <c r="Q554" s="9">
        <f>VLOOKUP(A554,'QTY &amp; shipping cost'!$A$1:$C$1038,2,FALSE)</f>
        <v>25</v>
      </c>
      <c r="R554" s="9">
        <f t="shared" si="42"/>
        <v>663.80874999999992</v>
      </c>
      <c r="S554" s="16">
        <f>LOOKUP(M554,'Tax and discount slab'!$M$4:$N$14)</f>
        <v>0.12000000000000001</v>
      </c>
      <c r="T554" s="9">
        <f t="shared" si="43"/>
        <v>79.657049999999998</v>
      </c>
      <c r="U554" s="9">
        <f>VLOOKUP(A554,'QTY &amp; shipping cost'!$A$1:$C$1038,3,FALSE)</f>
        <v>4.8599999999999994</v>
      </c>
      <c r="V554" s="9">
        <f t="shared" si="44"/>
        <v>589.01169999999991</v>
      </c>
    </row>
    <row r="555" spans="1:22" x14ac:dyDescent="0.3">
      <c r="A555" s="9" t="s">
        <v>965</v>
      </c>
      <c r="B555" s="8">
        <f>VLOOKUP($A555,'Order date customer name'!$A$1:$C$1038,2,FALSE)</f>
        <v>42036</v>
      </c>
      <c r="C555" s="8" t="str">
        <f>VLOOKUP($A555,'Order date customer name'!$A$1:$C$1038,3,FALSE)</f>
        <v>TOM DIAZ</v>
      </c>
      <c r="D555" s="9" t="str">
        <f>VLOOKUP($A555,'State and cust type'!$A$1:$C$1038,2,FALSE)</f>
        <v>New York</v>
      </c>
      <c r="E555" s="9" t="str">
        <f>VLOOKUP($A555,'State and cust type'!$A$1:$C$1038,3,FALSE)</f>
        <v>Home Office</v>
      </c>
      <c r="F555" s="9" t="str">
        <f>VLOOKUP($A555,'Account, order priority and cat'!$A$1:$D$1038,2,FALSE)</f>
        <v>GERALD EDWARDS</v>
      </c>
      <c r="G555" s="9" t="str">
        <f>VLOOKUP($A555,'Account, order priority and cat'!$A$1:$D$1038,3,FALSE)</f>
        <v>Medium</v>
      </c>
      <c r="H555" s="9" t="str">
        <f>VLOOKUP($A555,'Account, order priority and cat'!$A$1:$D$1038,4,FALSE)</f>
        <v>Office Supplies</v>
      </c>
      <c r="I555" s="14" t="str">
        <f>VLOOKUP($A555,'Cost and price details'!$A$1:$F$1038,Table!I$1,FALSE)</f>
        <v>Wrap Bag</v>
      </c>
      <c r="J555" s="14" t="str">
        <f>VLOOKUP($A555,'Cost and price details'!$A$1:$F$1038,Table!J$1,FALSE)</f>
        <v>Express Air</v>
      </c>
      <c r="K555" s="14">
        <f>VLOOKUP($A555,'Cost and price details'!$A$1:$F$1038,Table!K$1,FALSE)</f>
        <v>42043</v>
      </c>
      <c r="L555" s="14">
        <f>VLOOKUP($A555,'Cost and price details'!$A$1:$F$1038,Table!L$1,FALSE)</f>
        <v>1.9360000000000002</v>
      </c>
      <c r="M555" s="14">
        <f>VLOOKUP($A555,'Cost and price details'!$A$1:$F$1038,Table!M$1,FALSE)</f>
        <v>3.718</v>
      </c>
      <c r="N555" s="16">
        <f t="shared" si="40"/>
        <v>0.9204545454545453</v>
      </c>
      <c r="O555" s="16">
        <f>LOOKUP(M555,'Tax and discount slab'!$J$4:$K$14)</f>
        <v>0.05</v>
      </c>
      <c r="P555" s="9">
        <f t="shared" si="41"/>
        <v>3.9039000000000001</v>
      </c>
      <c r="Q555" s="9">
        <f>VLOOKUP(A555,'QTY &amp; shipping cost'!$A$1:$C$1038,2,FALSE)</f>
        <v>7</v>
      </c>
      <c r="R555" s="9">
        <f t="shared" si="42"/>
        <v>27.327300000000001</v>
      </c>
      <c r="S555" s="16">
        <f>LOOKUP(M555,'Tax and discount slab'!$M$4:$N$14)</f>
        <v>0.02</v>
      </c>
      <c r="T555" s="9">
        <f t="shared" si="43"/>
        <v>0.54654600000000009</v>
      </c>
      <c r="U555" s="9">
        <f>VLOOKUP(A555,'QTY &amp; shipping cost'!$A$1:$C$1038,3,FALSE)</f>
        <v>0.9</v>
      </c>
      <c r="V555" s="9">
        <f t="shared" si="44"/>
        <v>27.680754</v>
      </c>
    </row>
    <row r="556" spans="1:22" x14ac:dyDescent="0.3">
      <c r="A556" s="9" t="s">
        <v>967</v>
      </c>
      <c r="B556" s="8">
        <f>VLOOKUP($A556,'Order date customer name'!$A$1:$C$1038,2,FALSE)</f>
        <v>42036</v>
      </c>
      <c r="C556" s="8" t="str">
        <f>VLOOKUP($A556,'Order date customer name'!$A$1:$C$1038,3,FALSE)</f>
        <v>PEDRO HANSEN</v>
      </c>
      <c r="D556" s="9" t="str">
        <f>VLOOKUP($A556,'State and cust type'!$A$1:$C$1038,2,FALSE)</f>
        <v>New York</v>
      </c>
      <c r="E556" s="9" t="str">
        <f>VLOOKUP($A556,'State and cust type'!$A$1:$C$1038,3,FALSE)</f>
        <v>Corporate</v>
      </c>
      <c r="F556" s="9" t="str">
        <f>VLOOKUP($A556,'Account, order priority and cat'!$A$1:$D$1038,2,FALSE)</f>
        <v>ROY COOK</v>
      </c>
      <c r="G556" s="9" t="str">
        <f>VLOOKUP($A556,'Account, order priority and cat'!$A$1:$D$1038,3,FALSE)</f>
        <v>Low</v>
      </c>
      <c r="H556" s="9" t="str">
        <f>VLOOKUP($A556,'Account, order priority and cat'!$A$1:$D$1038,4,FALSE)</f>
        <v>Office Supplies</v>
      </c>
      <c r="I556" s="14" t="str">
        <f>VLOOKUP($A556,'Cost and price details'!$A$1:$F$1038,Table!I$1,FALSE)</f>
        <v>Small Pack</v>
      </c>
      <c r="J556" s="14" t="str">
        <f>VLOOKUP($A556,'Cost and price details'!$A$1:$F$1038,Table!J$1,FALSE)</f>
        <v>Regular Air</v>
      </c>
      <c r="K556" s="14">
        <f>VLOOKUP($A556,'Cost and price details'!$A$1:$F$1038,Table!K$1,FALSE)</f>
        <v>42070</v>
      </c>
      <c r="L556" s="14">
        <f>VLOOKUP($A556,'Cost and price details'!$A$1:$F$1038,Table!L$1,FALSE)</f>
        <v>5.2690000000000001</v>
      </c>
      <c r="M556" s="14">
        <f>VLOOKUP($A556,'Cost and price details'!$A$1:$F$1038,Table!M$1,FALSE)</f>
        <v>13.167000000000002</v>
      </c>
      <c r="N556" s="16">
        <f t="shared" si="40"/>
        <v>1.4989561586638833</v>
      </c>
      <c r="O556" s="16">
        <f>LOOKUP(M556,'Tax and discount slab'!$J$4:$K$14)</f>
        <v>0.1</v>
      </c>
      <c r="P556" s="9">
        <f t="shared" si="41"/>
        <v>14.483700000000002</v>
      </c>
      <c r="Q556" s="9">
        <f>VLOOKUP(A556,'QTY &amp; shipping cost'!$A$1:$C$1038,2,FALSE)</f>
        <v>19</v>
      </c>
      <c r="R556" s="9">
        <f t="shared" si="42"/>
        <v>275.19030000000004</v>
      </c>
      <c r="S556" s="16">
        <f>LOOKUP(M556,'Tax and discount slab'!$M$4:$N$14)</f>
        <v>7.0000000000000007E-2</v>
      </c>
      <c r="T556" s="9">
        <f t="shared" si="43"/>
        <v>19.263321000000005</v>
      </c>
      <c r="U556" s="9">
        <f>VLOOKUP(A556,'QTY &amp; shipping cost'!$A$1:$C$1038,3,FALSE)</f>
        <v>5.8599999999999994</v>
      </c>
      <c r="V556" s="9">
        <f t="shared" si="44"/>
        <v>261.78697900000003</v>
      </c>
    </row>
    <row r="557" spans="1:22" x14ac:dyDescent="0.3">
      <c r="A557" s="9" t="s">
        <v>969</v>
      </c>
      <c r="B557" s="8">
        <f>VLOOKUP($A557,'Order date customer name'!$A$1:$C$1038,2,FALSE)</f>
        <v>42037</v>
      </c>
      <c r="C557" s="8" t="str">
        <f>VLOOKUP($A557,'Order date customer name'!$A$1:$C$1038,3,FALSE)</f>
        <v>BRADLEY HANSEN</v>
      </c>
      <c r="D557" s="9" t="str">
        <f>VLOOKUP($A557,'State and cust type'!$A$1:$C$1038,2,FALSE)</f>
        <v>New York</v>
      </c>
      <c r="E557" s="9" t="str">
        <f>VLOOKUP($A557,'State and cust type'!$A$1:$C$1038,3,FALSE)</f>
        <v>Home Office</v>
      </c>
      <c r="F557" s="9" t="str">
        <f>VLOOKUP($A557,'Account, order priority and cat'!$A$1:$D$1038,2,FALSE)</f>
        <v>GREG BLACK</v>
      </c>
      <c r="G557" s="9" t="str">
        <f>VLOOKUP($A557,'Account, order priority and cat'!$A$1:$D$1038,3,FALSE)</f>
        <v>Medium</v>
      </c>
      <c r="H557" s="9" t="str">
        <f>VLOOKUP($A557,'Account, order priority and cat'!$A$1:$D$1038,4,FALSE)</f>
        <v>Office Supplies</v>
      </c>
      <c r="I557" s="14" t="str">
        <f>VLOOKUP($A557,'Cost and price details'!$A$1:$F$1038,Table!I$1,FALSE)</f>
        <v>Wrap Bag</v>
      </c>
      <c r="J557" s="14" t="str">
        <f>VLOOKUP($A557,'Cost and price details'!$A$1:$F$1038,Table!J$1,FALSE)</f>
        <v>Regular Air</v>
      </c>
      <c r="K557" s="14">
        <f>VLOOKUP($A557,'Cost and price details'!$A$1:$F$1038,Table!K$1,FALSE)</f>
        <v>42046</v>
      </c>
      <c r="L557" s="14">
        <f>VLOOKUP($A557,'Cost and price details'!$A$1:$F$1038,Table!L$1,FALSE)</f>
        <v>23.716000000000001</v>
      </c>
      <c r="M557" s="14">
        <f>VLOOKUP($A557,'Cost and price details'!$A$1:$F$1038,Table!M$1,FALSE)</f>
        <v>40.204999999999998</v>
      </c>
      <c r="N557" s="16">
        <f t="shared" si="40"/>
        <v>0.695269016697588</v>
      </c>
      <c r="O557" s="16">
        <f>LOOKUP(M557,'Tax and discount slab'!$J$4:$K$14)</f>
        <v>0.22</v>
      </c>
      <c r="P557" s="9">
        <f t="shared" si="41"/>
        <v>49.050099999999993</v>
      </c>
      <c r="Q557" s="9">
        <f>VLOOKUP(A557,'QTY &amp; shipping cost'!$A$1:$C$1038,2,FALSE)</f>
        <v>36</v>
      </c>
      <c r="R557" s="9">
        <f t="shared" si="42"/>
        <v>1765.8035999999997</v>
      </c>
      <c r="S557" s="16">
        <f>LOOKUP(M557,'Tax and discount slab'!$M$4:$N$14)</f>
        <v>0.22000000000000003</v>
      </c>
      <c r="T557" s="9">
        <f t="shared" si="43"/>
        <v>388.47679199999999</v>
      </c>
      <c r="U557" s="9">
        <f>VLOOKUP(A557,'QTY &amp; shipping cost'!$A$1:$C$1038,3,FALSE)</f>
        <v>13.940000000000001</v>
      </c>
      <c r="V557" s="9">
        <f t="shared" si="44"/>
        <v>1391.2668079999999</v>
      </c>
    </row>
    <row r="558" spans="1:22" x14ac:dyDescent="0.3">
      <c r="A558" s="9" t="s">
        <v>970</v>
      </c>
      <c r="B558" s="8">
        <f>VLOOKUP($A558,'Order date customer name'!$A$1:$C$1038,2,FALSE)</f>
        <v>42037</v>
      </c>
      <c r="C558" s="8" t="str">
        <f>VLOOKUP($A558,'Order date customer name'!$A$1:$C$1038,3,FALSE)</f>
        <v>GENE GORDON</v>
      </c>
      <c r="D558" s="9" t="str">
        <f>VLOOKUP($A558,'State and cust type'!$A$1:$C$1038,2,FALSE)</f>
        <v>New York</v>
      </c>
      <c r="E558" s="9" t="str">
        <f>VLOOKUP($A558,'State and cust type'!$A$1:$C$1038,3,FALSE)</f>
        <v>Small Business</v>
      </c>
      <c r="F558" s="9" t="str">
        <f>VLOOKUP($A558,'Account, order priority and cat'!$A$1:$D$1038,2,FALSE)</f>
        <v>WILLIE STEWART</v>
      </c>
      <c r="G558" s="9" t="str">
        <f>VLOOKUP($A558,'Account, order priority and cat'!$A$1:$D$1038,3,FALSE)</f>
        <v>Critical</v>
      </c>
      <c r="H558" s="9" t="str">
        <f>VLOOKUP($A558,'Account, order priority and cat'!$A$1:$D$1038,4,FALSE)</f>
        <v>Office Supplies</v>
      </c>
      <c r="I558" s="14" t="str">
        <f>VLOOKUP($A558,'Cost and price details'!$A$1:$F$1038,Table!I$1,FALSE)</f>
        <v>Wrap Bag</v>
      </c>
      <c r="J558" s="14" t="str">
        <f>VLOOKUP($A558,'Cost and price details'!$A$1:$F$1038,Table!J$1,FALSE)</f>
        <v>Regular Air</v>
      </c>
      <c r="K558" s="14">
        <f>VLOOKUP($A558,'Cost and price details'!$A$1:$F$1038,Table!K$1,FALSE)</f>
        <v>42046</v>
      </c>
      <c r="L558" s="14">
        <f>VLOOKUP($A558,'Cost and price details'!$A$1:$F$1038,Table!L$1,FALSE)</f>
        <v>2.5410000000000004</v>
      </c>
      <c r="M558" s="14">
        <f>VLOOKUP($A558,'Cost and price details'!$A$1:$F$1038,Table!M$1,FALSE)</f>
        <v>4.1580000000000004</v>
      </c>
      <c r="N558" s="16">
        <f t="shared" si="40"/>
        <v>0.63636363636363624</v>
      </c>
      <c r="O558" s="16">
        <f>LOOKUP(M558,'Tax and discount slab'!$J$4:$K$14)</f>
        <v>0.05</v>
      </c>
      <c r="P558" s="9">
        <f t="shared" si="41"/>
        <v>4.3659000000000008</v>
      </c>
      <c r="Q558" s="9">
        <f>VLOOKUP(A558,'QTY &amp; shipping cost'!$A$1:$C$1038,2,FALSE)</f>
        <v>36</v>
      </c>
      <c r="R558" s="9">
        <f t="shared" si="42"/>
        <v>157.17240000000004</v>
      </c>
      <c r="S558" s="16">
        <f>LOOKUP(M558,'Tax and discount slab'!$M$4:$N$14)</f>
        <v>0.02</v>
      </c>
      <c r="T558" s="9">
        <f t="shared" si="43"/>
        <v>3.1434480000000007</v>
      </c>
      <c r="U558" s="9">
        <f>VLOOKUP(A558,'QTY &amp; shipping cost'!$A$1:$C$1038,3,FALSE)</f>
        <v>0.76</v>
      </c>
      <c r="V558" s="9">
        <f t="shared" si="44"/>
        <v>154.78895200000002</v>
      </c>
    </row>
    <row r="559" spans="1:22" x14ac:dyDescent="0.3">
      <c r="A559" s="9" t="s">
        <v>972</v>
      </c>
      <c r="B559" s="8">
        <f>VLOOKUP($A559,'Order date customer name'!$A$1:$C$1038,2,FALSE)</f>
        <v>42040</v>
      </c>
      <c r="C559" s="8" t="str">
        <f>VLOOKUP($A559,'Order date customer name'!$A$1:$C$1038,3,FALSE)</f>
        <v>ELMER WAGNER</v>
      </c>
      <c r="D559" s="9" t="str">
        <f>VLOOKUP($A559,'State and cust type'!$A$1:$C$1038,2,FALSE)</f>
        <v>New York</v>
      </c>
      <c r="E559" s="9" t="str">
        <f>VLOOKUP($A559,'State and cust type'!$A$1:$C$1038,3,FALSE)</f>
        <v>Small Business</v>
      </c>
      <c r="F559" s="9" t="str">
        <f>VLOOKUP($A559,'Account, order priority and cat'!$A$1:$D$1038,2,FALSE)</f>
        <v>CLAUDE WILLIS</v>
      </c>
      <c r="G559" s="9" t="str">
        <f>VLOOKUP($A559,'Account, order priority and cat'!$A$1:$D$1038,3,FALSE)</f>
        <v>Medium</v>
      </c>
      <c r="H559" s="9" t="str">
        <f>VLOOKUP($A559,'Account, order priority and cat'!$A$1:$D$1038,4,FALSE)</f>
        <v>Technology</v>
      </c>
      <c r="I559" s="14" t="str">
        <f>VLOOKUP($A559,'Cost and price details'!$A$1:$F$1038,Table!I$1,FALSE)</f>
        <v>Small Box</v>
      </c>
      <c r="J559" s="14" t="str">
        <f>VLOOKUP($A559,'Cost and price details'!$A$1:$F$1038,Table!J$1,FALSE)</f>
        <v>Regular Air</v>
      </c>
      <c r="K559" s="14">
        <f>VLOOKUP($A559,'Cost and price details'!$A$1:$F$1038,Table!K$1,FALSE)</f>
        <v>42058</v>
      </c>
      <c r="L559" s="14">
        <f>VLOOKUP($A559,'Cost and price details'!$A$1:$F$1038,Table!L$1,FALSE)</f>
        <v>66.649000000000015</v>
      </c>
      <c r="M559" s="14">
        <f>VLOOKUP($A559,'Cost and price details'!$A$1:$F$1038,Table!M$1,FALSE)</f>
        <v>111.07800000000002</v>
      </c>
      <c r="N559" s="16">
        <f t="shared" si="40"/>
        <v>0.66661165208780315</v>
      </c>
      <c r="O559" s="16">
        <f>LOOKUP(M559,'Tax and discount slab'!$J$4:$K$14)</f>
        <v>0.32000000000000006</v>
      </c>
      <c r="P559" s="9">
        <f t="shared" si="41"/>
        <v>146.62296000000003</v>
      </c>
      <c r="Q559" s="9">
        <f>VLOOKUP(A559,'QTY &amp; shipping cost'!$A$1:$C$1038,2,FALSE)</f>
        <v>15</v>
      </c>
      <c r="R559" s="9">
        <f t="shared" si="42"/>
        <v>2199.3444000000004</v>
      </c>
      <c r="S559" s="16">
        <f>LOOKUP(M559,'Tax and discount slab'!$M$4:$N$14)</f>
        <v>0.47</v>
      </c>
      <c r="T559" s="9">
        <f t="shared" si="43"/>
        <v>1033.6918680000001</v>
      </c>
      <c r="U559" s="9">
        <f>VLOOKUP(A559,'QTY &amp; shipping cost'!$A$1:$C$1038,3,FALSE)</f>
        <v>7.2299999999999995</v>
      </c>
      <c r="V559" s="9">
        <f t="shared" si="44"/>
        <v>1172.8825320000003</v>
      </c>
    </row>
    <row r="560" spans="1:22" x14ac:dyDescent="0.3">
      <c r="A560" s="9" t="s">
        <v>974</v>
      </c>
      <c r="B560" s="8">
        <f>VLOOKUP($A560,'Order date customer name'!$A$1:$C$1038,2,FALSE)</f>
        <v>42041</v>
      </c>
      <c r="C560" s="8" t="str">
        <f>VLOOKUP($A560,'Order date customer name'!$A$1:$C$1038,3,FALSE)</f>
        <v>MARCUS VARGAS</v>
      </c>
      <c r="D560" s="9" t="str">
        <f>VLOOKUP($A560,'State and cust type'!$A$1:$C$1038,2,FALSE)</f>
        <v>Illinois</v>
      </c>
      <c r="E560" s="9" t="str">
        <f>VLOOKUP($A560,'State and cust type'!$A$1:$C$1038,3,FALSE)</f>
        <v>Small Business</v>
      </c>
      <c r="F560" s="9" t="str">
        <f>VLOOKUP($A560,'Account, order priority and cat'!$A$1:$D$1038,2,FALSE)</f>
        <v>COREY MILLS</v>
      </c>
      <c r="G560" s="9" t="str">
        <f>VLOOKUP($A560,'Account, order priority and cat'!$A$1:$D$1038,3,FALSE)</f>
        <v>Medium</v>
      </c>
      <c r="H560" s="9" t="str">
        <f>VLOOKUP($A560,'Account, order priority and cat'!$A$1:$D$1038,4,FALSE)</f>
        <v>Office Supplies</v>
      </c>
      <c r="I560" s="14" t="str">
        <f>VLOOKUP($A560,'Cost and price details'!$A$1:$F$1038,Table!I$1,FALSE)</f>
        <v>Small Box</v>
      </c>
      <c r="J560" s="14" t="str">
        <f>VLOOKUP($A560,'Cost and price details'!$A$1:$F$1038,Table!J$1,FALSE)</f>
        <v>Regular Air</v>
      </c>
      <c r="K560" s="14">
        <f>VLOOKUP($A560,'Cost and price details'!$A$1:$F$1038,Table!K$1,FALSE)</f>
        <v>42050</v>
      </c>
      <c r="L560" s="14">
        <f>VLOOKUP($A560,'Cost and price details'!$A$1:$F$1038,Table!L$1,FALSE)</f>
        <v>109.32900000000001</v>
      </c>
      <c r="M560" s="14">
        <f>VLOOKUP($A560,'Cost and price details'!$A$1:$F$1038,Table!M$1,FALSE)</f>
        <v>179.22300000000001</v>
      </c>
      <c r="N560" s="16">
        <f t="shared" si="40"/>
        <v>0.63929972834289162</v>
      </c>
      <c r="O560" s="16">
        <f>LOOKUP(M560,'Tax and discount slab'!$J$4:$K$14)</f>
        <v>0.32000000000000006</v>
      </c>
      <c r="P560" s="9">
        <f t="shared" si="41"/>
        <v>236.57436000000004</v>
      </c>
      <c r="Q560" s="9">
        <f>VLOOKUP(A560,'QTY &amp; shipping cost'!$A$1:$C$1038,2,FALSE)</f>
        <v>41</v>
      </c>
      <c r="R560" s="9">
        <f t="shared" si="42"/>
        <v>9699.5487600000015</v>
      </c>
      <c r="S560" s="16">
        <f>LOOKUP(M560,'Tax and discount slab'!$M$4:$N$14)</f>
        <v>0.47</v>
      </c>
      <c r="T560" s="9">
        <f t="shared" si="43"/>
        <v>4558.7879172000003</v>
      </c>
      <c r="U560" s="9">
        <f>VLOOKUP(A560,'QTY &amp; shipping cost'!$A$1:$C$1038,3,FALSE)</f>
        <v>20.04</v>
      </c>
      <c r="V560" s="9">
        <f t="shared" si="44"/>
        <v>5160.8008428000012</v>
      </c>
    </row>
    <row r="561" spans="1:22" x14ac:dyDescent="0.3">
      <c r="A561" s="9" t="s">
        <v>976</v>
      </c>
      <c r="B561" s="8">
        <f>VLOOKUP($A561,'Order date customer name'!$A$1:$C$1038,2,FALSE)</f>
        <v>42042</v>
      </c>
      <c r="C561" s="8" t="str">
        <f>VLOOKUP($A561,'Order date customer name'!$A$1:$C$1038,3,FALSE)</f>
        <v>CLYDE ROSE</v>
      </c>
      <c r="D561" s="9" t="str">
        <f>VLOOKUP($A561,'State and cust type'!$A$1:$C$1038,2,FALSE)</f>
        <v>New York</v>
      </c>
      <c r="E561" s="9" t="str">
        <f>VLOOKUP($A561,'State and cust type'!$A$1:$C$1038,3,FALSE)</f>
        <v>Consumer</v>
      </c>
      <c r="F561" s="9" t="str">
        <f>VLOOKUP($A561,'Account, order priority and cat'!$A$1:$D$1038,2,FALSE)</f>
        <v>TONY PERRY</v>
      </c>
      <c r="G561" s="9" t="str">
        <f>VLOOKUP($A561,'Account, order priority and cat'!$A$1:$D$1038,3,FALSE)</f>
        <v>Low</v>
      </c>
      <c r="H561" s="9" t="str">
        <f>VLOOKUP($A561,'Account, order priority and cat'!$A$1:$D$1038,4,FALSE)</f>
        <v>Office Supplies</v>
      </c>
      <c r="I561" s="14" t="str">
        <f>VLOOKUP($A561,'Cost and price details'!$A$1:$F$1038,Table!I$1,FALSE)</f>
        <v>Wrap Bag</v>
      </c>
      <c r="J561" s="14" t="str">
        <f>VLOOKUP($A561,'Cost and price details'!$A$1:$F$1038,Table!J$1,FALSE)</f>
        <v>Express Air</v>
      </c>
      <c r="K561" s="14">
        <f>VLOOKUP($A561,'Cost and price details'!$A$1:$F$1038,Table!K$1,FALSE)</f>
        <v>42056</v>
      </c>
      <c r="L561" s="14">
        <f>VLOOKUP($A561,'Cost and price details'!$A$1:$F$1038,Table!L$1,FALSE)</f>
        <v>3.6520000000000001</v>
      </c>
      <c r="M561" s="14">
        <f>VLOOKUP($A561,'Cost and price details'!$A$1:$F$1038,Table!M$1,FALSE)</f>
        <v>5.6980000000000004</v>
      </c>
      <c r="N561" s="16">
        <f t="shared" si="40"/>
        <v>0.56024096385542177</v>
      </c>
      <c r="O561" s="16">
        <f>LOOKUP(M561,'Tax and discount slab'!$J$4:$K$14)</f>
        <v>0.05</v>
      </c>
      <c r="P561" s="9">
        <f t="shared" si="41"/>
        <v>5.9829000000000008</v>
      </c>
      <c r="Q561" s="9">
        <f>VLOOKUP(A561,'QTY &amp; shipping cost'!$A$1:$C$1038,2,FALSE)</f>
        <v>13</v>
      </c>
      <c r="R561" s="9">
        <f t="shared" si="42"/>
        <v>77.77770000000001</v>
      </c>
      <c r="S561" s="16">
        <f>LOOKUP(M561,'Tax and discount slab'!$M$4:$N$14)</f>
        <v>0.02</v>
      </c>
      <c r="T561" s="9">
        <f t="shared" si="43"/>
        <v>1.5555540000000003</v>
      </c>
      <c r="U561" s="9">
        <f>VLOOKUP(A561,'QTY &amp; shipping cost'!$A$1:$C$1038,3,FALSE)</f>
        <v>2.09</v>
      </c>
      <c r="V561" s="9">
        <f t="shared" si="44"/>
        <v>78.312146000000013</v>
      </c>
    </row>
    <row r="562" spans="1:22" x14ac:dyDescent="0.3">
      <c r="A562" s="9" t="s">
        <v>977</v>
      </c>
      <c r="B562" s="8">
        <f>VLOOKUP($A562,'Order date customer name'!$A$1:$C$1038,2,FALSE)</f>
        <v>42045</v>
      </c>
      <c r="C562" s="8" t="str">
        <f>VLOOKUP($A562,'Order date customer name'!$A$1:$C$1038,3,FALSE)</f>
        <v>KEITH THOMAS</v>
      </c>
      <c r="D562" s="9" t="str">
        <f>VLOOKUP($A562,'State and cust type'!$A$1:$C$1038,2,FALSE)</f>
        <v>New York</v>
      </c>
      <c r="E562" s="9" t="str">
        <f>VLOOKUP($A562,'State and cust type'!$A$1:$C$1038,3,FALSE)</f>
        <v>Corporate</v>
      </c>
      <c r="F562" s="9" t="str">
        <f>VLOOKUP($A562,'Account, order priority and cat'!$A$1:$D$1038,2,FALSE)</f>
        <v>ROY COOK</v>
      </c>
      <c r="G562" s="9" t="str">
        <f>VLOOKUP($A562,'Account, order priority and cat'!$A$1:$D$1038,3,FALSE)</f>
        <v>Low</v>
      </c>
      <c r="H562" s="9" t="str">
        <f>VLOOKUP($A562,'Account, order priority and cat'!$A$1:$D$1038,4,FALSE)</f>
        <v>Office Supplies</v>
      </c>
      <c r="I562" s="14" t="str">
        <f>VLOOKUP($A562,'Cost and price details'!$A$1:$F$1038,Table!I$1,FALSE)</f>
        <v>Small Pack</v>
      </c>
      <c r="J562" s="14" t="str">
        <f>VLOOKUP($A562,'Cost and price details'!$A$1:$F$1038,Table!J$1,FALSE)</f>
        <v>Regular Air</v>
      </c>
      <c r="K562" s="14">
        <f>VLOOKUP($A562,'Cost and price details'!$A$1:$F$1038,Table!K$1,FALSE)</f>
        <v>42052</v>
      </c>
      <c r="L562" s="14">
        <f>VLOOKUP($A562,'Cost and price details'!$A$1:$F$1038,Table!L$1,FALSE)</f>
        <v>5.7090000000000005</v>
      </c>
      <c r="M562" s="14">
        <f>VLOOKUP($A562,'Cost and price details'!$A$1:$F$1038,Table!M$1,FALSE)</f>
        <v>14.278000000000002</v>
      </c>
      <c r="N562" s="16">
        <f t="shared" si="40"/>
        <v>1.5009633911368019</v>
      </c>
      <c r="O562" s="16">
        <f>LOOKUP(M562,'Tax and discount slab'!$J$4:$K$14)</f>
        <v>0.1</v>
      </c>
      <c r="P562" s="9">
        <f t="shared" si="41"/>
        <v>15.705800000000004</v>
      </c>
      <c r="Q562" s="9">
        <f>VLOOKUP(A562,'QTY &amp; shipping cost'!$A$1:$C$1038,2,FALSE)</f>
        <v>52</v>
      </c>
      <c r="R562" s="9">
        <f t="shared" si="42"/>
        <v>816.70160000000021</v>
      </c>
      <c r="S562" s="16">
        <f>LOOKUP(M562,'Tax and discount slab'!$M$4:$N$14)</f>
        <v>7.0000000000000007E-2</v>
      </c>
      <c r="T562" s="9">
        <f t="shared" si="43"/>
        <v>57.16911200000002</v>
      </c>
      <c r="U562" s="9">
        <f>VLOOKUP(A562,'QTY &amp; shipping cost'!$A$1:$C$1038,3,FALSE)</f>
        <v>3.19</v>
      </c>
      <c r="V562" s="9">
        <f t="shared" si="44"/>
        <v>762.72248800000023</v>
      </c>
    </row>
    <row r="563" spans="1:22" x14ac:dyDescent="0.3">
      <c r="A563" s="9" t="s">
        <v>978</v>
      </c>
      <c r="B563" s="8">
        <f>VLOOKUP($A563,'Order date customer name'!$A$1:$C$1038,2,FALSE)</f>
        <v>42045</v>
      </c>
      <c r="C563" s="8" t="str">
        <f>VLOOKUP($A563,'Order date customer name'!$A$1:$C$1038,3,FALSE)</f>
        <v>CRAIG STEPHENS</v>
      </c>
      <c r="D563" s="9" t="str">
        <f>VLOOKUP($A563,'State and cust type'!$A$1:$C$1038,2,FALSE)</f>
        <v>New York</v>
      </c>
      <c r="E563" s="9" t="str">
        <f>VLOOKUP($A563,'State and cust type'!$A$1:$C$1038,3,FALSE)</f>
        <v>Home Office</v>
      </c>
      <c r="F563" s="9" t="str">
        <f>VLOOKUP($A563,'Account, order priority and cat'!$A$1:$D$1038,2,FALSE)</f>
        <v>TONY PERRY</v>
      </c>
      <c r="G563" s="9" t="str">
        <f>VLOOKUP($A563,'Account, order priority and cat'!$A$1:$D$1038,3,FALSE)</f>
        <v>Not Specified</v>
      </c>
      <c r="H563" s="9" t="str">
        <f>VLOOKUP($A563,'Account, order priority and cat'!$A$1:$D$1038,4,FALSE)</f>
        <v>Technology</v>
      </c>
      <c r="I563" s="14" t="str">
        <f>VLOOKUP($A563,'Cost and price details'!$A$1:$F$1038,Table!I$1,FALSE)</f>
        <v>Small Box</v>
      </c>
      <c r="J563" s="14" t="str">
        <f>VLOOKUP($A563,'Cost and price details'!$A$1:$F$1038,Table!J$1,FALSE)</f>
        <v>Regular Air</v>
      </c>
      <c r="K563" s="14">
        <f>VLOOKUP($A563,'Cost and price details'!$A$1:$F$1038,Table!K$1,FALSE)</f>
        <v>42053</v>
      </c>
      <c r="L563" s="14">
        <f>VLOOKUP($A563,'Cost and price details'!$A$1:$F$1038,Table!L$1,FALSE)</f>
        <v>172.15</v>
      </c>
      <c r="M563" s="14">
        <f>VLOOKUP($A563,'Cost and price details'!$A$1:$F$1038,Table!M$1,FALSE)</f>
        <v>331.06700000000006</v>
      </c>
      <c r="N563" s="16">
        <f t="shared" si="40"/>
        <v>0.92313099041533575</v>
      </c>
      <c r="O563" s="16">
        <f>LOOKUP(M563,'Tax and discount slab'!$J$4:$K$14)</f>
        <v>0.32000000000000006</v>
      </c>
      <c r="P563" s="9">
        <f t="shared" si="41"/>
        <v>437.00844000000012</v>
      </c>
      <c r="Q563" s="9">
        <f>VLOOKUP(A563,'QTY &amp; shipping cost'!$A$1:$C$1038,2,FALSE)</f>
        <v>43</v>
      </c>
      <c r="R563" s="9">
        <f t="shared" si="42"/>
        <v>18791.362920000007</v>
      </c>
      <c r="S563" s="16">
        <f>LOOKUP(M563,'Tax and discount slab'!$M$4:$N$14)</f>
        <v>0.47</v>
      </c>
      <c r="T563" s="9">
        <f t="shared" si="43"/>
        <v>8831.9405724000026</v>
      </c>
      <c r="U563" s="9">
        <f>VLOOKUP(A563,'QTY &amp; shipping cost'!$A$1:$C$1038,3,FALSE)</f>
        <v>7.2299999999999995</v>
      </c>
      <c r="V563" s="9">
        <f t="shared" si="44"/>
        <v>9966.6523476000038</v>
      </c>
    </row>
    <row r="564" spans="1:22" x14ac:dyDescent="0.3">
      <c r="A564" s="9" t="s">
        <v>979</v>
      </c>
      <c r="B564" s="8">
        <f>VLOOKUP($A564,'Order date customer name'!$A$1:$C$1038,2,FALSE)</f>
        <v>42047</v>
      </c>
      <c r="C564" s="8" t="str">
        <f>VLOOKUP($A564,'Order date customer name'!$A$1:$C$1038,3,FALSE)</f>
        <v>ANGEL REYES</v>
      </c>
      <c r="D564" s="9" t="str">
        <f>VLOOKUP($A564,'State and cust type'!$A$1:$C$1038,2,FALSE)</f>
        <v>New York</v>
      </c>
      <c r="E564" s="9" t="str">
        <f>VLOOKUP($A564,'State and cust type'!$A$1:$C$1038,3,FALSE)</f>
        <v>Consumer</v>
      </c>
      <c r="F564" s="9" t="str">
        <f>VLOOKUP($A564,'Account, order priority and cat'!$A$1:$D$1038,2,FALSE)</f>
        <v>CLAUDE WILLIS</v>
      </c>
      <c r="G564" s="9" t="str">
        <f>VLOOKUP($A564,'Account, order priority and cat'!$A$1:$D$1038,3,FALSE)</f>
        <v>Medium</v>
      </c>
      <c r="H564" s="9" t="str">
        <f>VLOOKUP($A564,'Account, order priority and cat'!$A$1:$D$1038,4,FALSE)</f>
        <v>Office Supplies</v>
      </c>
      <c r="I564" s="14" t="str">
        <f>VLOOKUP($A564,'Cost and price details'!$A$1:$F$1038,Table!I$1,FALSE)</f>
        <v>Small Box</v>
      </c>
      <c r="J564" s="14" t="str">
        <f>VLOOKUP($A564,'Cost and price details'!$A$1:$F$1038,Table!J$1,FALSE)</f>
        <v>Express Air</v>
      </c>
      <c r="K564" s="14">
        <f>VLOOKUP($A564,'Cost and price details'!$A$1:$F$1038,Table!K$1,FALSE)</f>
        <v>42055</v>
      </c>
      <c r="L564" s="14">
        <f>VLOOKUP($A564,'Cost and price details'!$A$1:$F$1038,Table!L$1,FALSE)</f>
        <v>5.0490000000000004</v>
      </c>
      <c r="M564" s="14">
        <f>VLOOKUP($A564,'Cost and price details'!$A$1:$F$1038,Table!M$1,FALSE)</f>
        <v>8.0080000000000009</v>
      </c>
      <c r="N564" s="16">
        <f t="shared" si="40"/>
        <v>0.58605664488017439</v>
      </c>
      <c r="O564" s="16">
        <f>LOOKUP(M564,'Tax and discount slab'!$J$4:$K$14)</f>
        <v>0.05</v>
      </c>
      <c r="P564" s="9">
        <f t="shared" si="41"/>
        <v>8.4084000000000021</v>
      </c>
      <c r="Q564" s="9">
        <f>VLOOKUP(A564,'QTY &amp; shipping cost'!$A$1:$C$1038,2,FALSE)</f>
        <v>7</v>
      </c>
      <c r="R564" s="9">
        <f t="shared" si="42"/>
        <v>58.858800000000016</v>
      </c>
      <c r="S564" s="16">
        <f>LOOKUP(M564,'Tax and discount slab'!$M$4:$N$14)</f>
        <v>0.02</v>
      </c>
      <c r="T564" s="9">
        <f t="shared" si="43"/>
        <v>1.1771760000000004</v>
      </c>
      <c r="U564" s="9">
        <f>VLOOKUP(A564,'QTY &amp; shipping cost'!$A$1:$C$1038,3,FALSE)</f>
        <v>11.200000000000001</v>
      </c>
      <c r="V564" s="9">
        <f t="shared" si="44"/>
        <v>68.881624000000016</v>
      </c>
    </row>
    <row r="565" spans="1:22" x14ac:dyDescent="0.3">
      <c r="A565" s="9" t="s">
        <v>981</v>
      </c>
      <c r="B565" s="8">
        <f>VLOOKUP($A565,'Order date customer name'!$A$1:$C$1038,2,FALSE)</f>
        <v>42050</v>
      </c>
      <c r="C565" s="8" t="str">
        <f>VLOOKUP($A565,'Order date customer name'!$A$1:$C$1038,3,FALSE)</f>
        <v>BARRY GORDON</v>
      </c>
      <c r="D565" s="9" t="str">
        <f>VLOOKUP($A565,'State and cust type'!$A$1:$C$1038,2,FALSE)</f>
        <v>New York</v>
      </c>
      <c r="E565" s="9" t="str">
        <f>VLOOKUP($A565,'State and cust type'!$A$1:$C$1038,3,FALSE)</f>
        <v>Corporate</v>
      </c>
      <c r="F565" s="9" t="str">
        <f>VLOOKUP($A565,'Account, order priority and cat'!$A$1:$D$1038,2,FALSE)</f>
        <v>WILLIE STEWART</v>
      </c>
      <c r="G565" s="9" t="str">
        <f>VLOOKUP($A565,'Account, order priority and cat'!$A$1:$D$1038,3,FALSE)</f>
        <v>Medium</v>
      </c>
      <c r="H565" s="9" t="str">
        <f>VLOOKUP($A565,'Account, order priority and cat'!$A$1:$D$1038,4,FALSE)</f>
        <v>Office Supplies</v>
      </c>
      <c r="I565" s="14" t="str">
        <f>VLOOKUP($A565,'Cost and price details'!$A$1:$F$1038,Table!I$1,FALSE)</f>
        <v>Small Pack</v>
      </c>
      <c r="J565" s="14" t="str">
        <f>VLOOKUP($A565,'Cost and price details'!$A$1:$F$1038,Table!J$1,FALSE)</f>
        <v>Regular Air</v>
      </c>
      <c r="K565" s="14">
        <f>VLOOKUP($A565,'Cost and price details'!$A$1:$F$1038,Table!K$1,FALSE)</f>
        <v>42059</v>
      </c>
      <c r="L565" s="14">
        <f>VLOOKUP($A565,'Cost and price details'!$A$1:$F$1038,Table!L$1,FALSE)</f>
        <v>5.2690000000000001</v>
      </c>
      <c r="M565" s="14">
        <f>VLOOKUP($A565,'Cost and price details'!$A$1:$F$1038,Table!M$1,FALSE)</f>
        <v>13.167000000000002</v>
      </c>
      <c r="N565" s="16">
        <f t="shared" si="40"/>
        <v>1.4989561586638833</v>
      </c>
      <c r="O565" s="16">
        <f>LOOKUP(M565,'Tax and discount slab'!$J$4:$K$14)</f>
        <v>0.1</v>
      </c>
      <c r="P565" s="9">
        <f t="shared" si="41"/>
        <v>14.483700000000002</v>
      </c>
      <c r="Q565" s="9">
        <f>VLOOKUP(A565,'QTY &amp; shipping cost'!$A$1:$C$1038,2,FALSE)</f>
        <v>32</v>
      </c>
      <c r="R565" s="9">
        <f t="shared" si="42"/>
        <v>463.47840000000008</v>
      </c>
      <c r="S565" s="16">
        <f>LOOKUP(M565,'Tax and discount slab'!$M$4:$N$14)</f>
        <v>7.0000000000000007E-2</v>
      </c>
      <c r="T565" s="9">
        <f t="shared" si="43"/>
        <v>32.443488000000009</v>
      </c>
      <c r="U565" s="9">
        <f>VLOOKUP(A565,'QTY &amp; shipping cost'!$A$1:$C$1038,3,FALSE)</f>
        <v>5.8599999999999994</v>
      </c>
      <c r="V565" s="9">
        <f t="shared" si="44"/>
        <v>436.89491200000009</v>
      </c>
    </row>
    <row r="566" spans="1:22" x14ac:dyDescent="0.3">
      <c r="A566" s="9" t="s">
        <v>982</v>
      </c>
      <c r="B566" s="8">
        <f>VLOOKUP($A566,'Order date customer name'!$A$1:$C$1038,2,FALSE)</f>
        <v>42051</v>
      </c>
      <c r="C566" s="8" t="str">
        <f>VLOOKUP($A566,'Order date customer name'!$A$1:$C$1038,3,FALSE)</f>
        <v>GERALD PATTERSON</v>
      </c>
      <c r="D566" s="9" t="str">
        <f>VLOOKUP($A566,'State and cust type'!$A$1:$C$1038,2,FALSE)</f>
        <v>New York</v>
      </c>
      <c r="E566" s="9" t="str">
        <f>VLOOKUP($A566,'State and cust type'!$A$1:$C$1038,3,FALSE)</f>
        <v>Corporate</v>
      </c>
      <c r="F566" s="9" t="str">
        <f>VLOOKUP($A566,'Account, order priority and cat'!$A$1:$D$1038,2,FALSE)</f>
        <v>WILLIE STEWART</v>
      </c>
      <c r="G566" s="9" t="str">
        <f>VLOOKUP($A566,'Account, order priority and cat'!$A$1:$D$1038,3,FALSE)</f>
        <v>High</v>
      </c>
      <c r="H566" s="9" t="str">
        <f>VLOOKUP($A566,'Account, order priority and cat'!$A$1:$D$1038,4,FALSE)</f>
        <v>Office Supplies</v>
      </c>
      <c r="I566" s="14" t="str">
        <f>VLOOKUP($A566,'Cost and price details'!$A$1:$F$1038,Table!I$1,FALSE)</f>
        <v>Small Box</v>
      </c>
      <c r="J566" s="14" t="str">
        <f>VLOOKUP($A566,'Cost and price details'!$A$1:$F$1038,Table!J$1,FALSE)</f>
        <v>Regular Air</v>
      </c>
      <c r="K566" s="14">
        <f>VLOOKUP($A566,'Cost and price details'!$A$1:$F$1038,Table!K$1,FALSE)</f>
        <v>42060</v>
      </c>
      <c r="L566" s="14">
        <f>VLOOKUP($A566,'Cost and price details'!$A$1:$F$1038,Table!L$1,FALSE)</f>
        <v>2.0240000000000005</v>
      </c>
      <c r="M566" s="14">
        <f>VLOOKUP($A566,'Cost and price details'!$A$1:$F$1038,Table!M$1,FALSE)</f>
        <v>3.1680000000000001</v>
      </c>
      <c r="N566" s="16">
        <f t="shared" si="40"/>
        <v>0.56521739130434756</v>
      </c>
      <c r="O566" s="16">
        <f>LOOKUP(M566,'Tax and discount slab'!$J$4:$K$14)</f>
        <v>0.05</v>
      </c>
      <c r="P566" s="9">
        <f t="shared" si="41"/>
        <v>3.3264000000000005</v>
      </c>
      <c r="Q566" s="9">
        <f>VLOOKUP(A566,'QTY &amp; shipping cost'!$A$1:$C$1038,2,FALSE)</f>
        <v>24</v>
      </c>
      <c r="R566" s="9">
        <f t="shared" si="42"/>
        <v>79.833600000000018</v>
      </c>
      <c r="S566" s="16">
        <f>LOOKUP(M566,'Tax and discount slab'!$M$4:$N$14)</f>
        <v>0.02</v>
      </c>
      <c r="T566" s="9">
        <f t="shared" si="43"/>
        <v>1.5966720000000003</v>
      </c>
      <c r="U566" s="9">
        <f>VLOOKUP(A566,'QTY &amp; shipping cost'!$A$1:$C$1038,3,FALSE)</f>
        <v>1.54</v>
      </c>
      <c r="V566" s="9">
        <f t="shared" si="44"/>
        <v>79.776928000000026</v>
      </c>
    </row>
    <row r="567" spans="1:22" x14ac:dyDescent="0.3">
      <c r="A567" s="9" t="s">
        <v>984</v>
      </c>
      <c r="B567" s="8">
        <f>VLOOKUP($A567,'Order date customer name'!$A$1:$C$1038,2,FALSE)</f>
        <v>42056</v>
      </c>
      <c r="C567" s="8" t="str">
        <f>VLOOKUP($A567,'Order date customer name'!$A$1:$C$1038,3,FALSE)</f>
        <v>TOM JORDAN</v>
      </c>
      <c r="D567" s="9" t="str">
        <f>VLOOKUP($A567,'State and cust type'!$A$1:$C$1038,2,FALSE)</f>
        <v>New York</v>
      </c>
      <c r="E567" s="9" t="str">
        <f>VLOOKUP($A567,'State and cust type'!$A$1:$C$1038,3,FALSE)</f>
        <v>Home Office</v>
      </c>
      <c r="F567" s="9" t="str">
        <f>VLOOKUP($A567,'Account, order priority and cat'!$A$1:$D$1038,2,FALSE)</f>
        <v>MARC ARNOLD</v>
      </c>
      <c r="G567" s="9" t="str">
        <f>VLOOKUP($A567,'Account, order priority and cat'!$A$1:$D$1038,3,FALSE)</f>
        <v>Critical</v>
      </c>
      <c r="H567" s="9" t="str">
        <f>VLOOKUP($A567,'Account, order priority and cat'!$A$1:$D$1038,4,FALSE)</f>
        <v>Office Supplies</v>
      </c>
      <c r="I567" s="14" t="str">
        <f>VLOOKUP($A567,'Cost and price details'!$A$1:$F$1038,Table!I$1,FALSE)</f>
        <v>Small Box</v>
      </c>
      <c r="J567" s="14" t="str">
        <f>VLOOKUP($A567,'Cost and price details'!$A$1:$F$1038,Table!J$1,FALSE)</f>
        <v>Regular Air</v>
      </c>
      <c r="K567" s="14">
        <f>VLOOKUP($A567,'Cost and price details'!$A$1:$F$1038,Table!K$1,FALSE)</f>
        <v>42066</v>
      </c>
      <c r="L567" s="14">
        <f>VLOOKUP($A567,'Cost and price details'!$A$1:$F$1038,Table!L$1,FALSE)</f>
        <v>5.3790000000000004</v>
      </c>
      <c r="M567" s="14">
        <f>VLOOKUP($A567,'Cost and price details'!$A$1:$F$1038,Table!M$1,FALSE)</f>
        <v>8.4039999999999999</v>
      </c>
      <c r="N567" s="16">
        <f t="shared" si="40"/>
        <v>0.5623721881390592</v>
      </c>
      <c r="O567" s="16">
        <f>LOOKUP(M567,'Tax and discount slab'!$J$4:$K$14)</f>
        <v>0.05</v>
      </c>
      <c r="P567" s="9">
        <f t="shared" si="41"/>
        <v>8.8242000000000012</v>
      </c>
      <c r="Q567" s="9">
        <f>VLOOKUP(A567,'QTY &amp; shipping cost'!$A$1:$C$1038,2,FALSE)</f>
        <v>34</v>
      </c>
      <c r="R567" s="9">
        <f t="shared" si="42"/>
        <v>300.02280000000002</v>
      </c>
      <c r="S567" s="16">
        <f>LOOKUP(M567,'Tax and discount slab'!$M$4:$N$14)</f>
        <v>0.02</v>
      </c>
      <c r="T567" s="9">
        <f t="shared" si="43"/>
        <v>6.0004560000000007</v>
      </c>
      <c r="U567" s="9">
        <f>VLOOKUP(A567,'QTY &amp; shipping cost'!$A$1:$C$1038,3,FALSE)</f>
        <v>1.44</v>
      </c>
      <c r="V567" s="9">
        <f t="shared" si="44"/>
        <v>295.46234400000003</v>
      </c>
    </row>
    <row r="568" spans="1:22" x14ac:dyDescent="0.3">
      <c r="A568" s="9" t="s">
        <v>986</v>
      </c>
      <c r="B568" s="8">
        <f>VLOOKUP($A568,'Order date customer name'!$A$1:$C$1038,2,FALSE)</f>
        <v>42057</v>
      </c>
      <c r="C568" s="8" t="str">
        <f>VLOOKUP($A568,'Order date customer name'!$A$1:$C$1038,3,FALSE)</f>
        <v>BEN CARPENTER</v>
      </c>
      <c r="D568" s="9" t="str">
        <f>VLOOKUP($A568,'State and cust type'!$A$1:$C$1038,2,FALSE)</f>
        <v>Illinois</v>
      </c>
      <c r="E568" s="9" t="str">
        <f>VLOOKUP($A568,'State and cust type'!$A$1:$C$1038,3,FALSE)</f>
        <v>Small Business</v>
      </c>
      <c r="F568" s="9" t="str">
        <f>VLOOKUP($A568,'Account, order priority and cat'!$A$1:$D$1038,2,FALSE)</f>
        <v>MANUEL BARNES</v>
      </c>
      <c r="G568" s="9" t="str">
        <f>VLOOKUP($A568,'Account, order priority and cat'!$A$1:$D$1038,3,FALSE)</f>
        <v>Critical</v>
      </c>
      <c r="H568" s="9" t="str">
        <f>VLOOKUP($A568,'Account, order priority and cat'!$A$1:$D$1038,4,FALSE)</f>
        <v>Office Supplies</v>
      </c>
      <c r="I568" s="14" t="str">
        <f>VLOOKUP($A568,'Cost and price details'!$A$1:$F$1038,Table!I$1,FALSE)</f>
        <v>Small Box</v>
      </c>
      <c r="J568" s="14" t="str">
        <f>VLOOKUP($A568,'Cost and price details'!$A$1:$F$1038,Table!J$1,FALSE)</f>
        <v>Regular Air</v>
      </c>
      <c r="K568" s="14">
        <f>VLOOKUP($A568,'Cost and price details'!$A$1:$F$1038,Table!K$1,FALSE)</f>
        <v>42064</v>
      </c>
      <c r="L568" s="14">
        <f>VLOOKUP($A568,'Cost and price details'!$A$1:$F$1038,Table!L$1,FALSE)</f>
        <v>2.5190000000000001</v>
      </c>
      <c r="M568" s="14">
        <f>VLOOKUP($A568,'Cost and price details'!$A$1:$F$1038,Table!M$1,FALSE)</f>
        <v>4.0590000000000002</v>
      </c>
      <c r="N568" s="16">
        <f t="shared" si="40"/>
        <v>0.611353711790393</v>
      </c>
      <c r="O568" s="16">
        <f>LOOKUP(M568,'Tax and discount slab'!$J$4:$K$14)</f>
        <v>0.05</v>
      </c>
      <c r="P568" s="9">
        <f t="shared" si="41"/>
        <v>4.2619500000000006</v>
      </c>
      <c r="Q568" s="9">
        <f>VLOOKUP(A568,'QTY &amp; shipping cost'!$A$1:$C$1038,2,FALSE)</f>
        <v>14</v>
      </c>
      <c r="R568" s="9">
        <f t="shared" si="42"/>
        <v>59.667300000000012</v>
      </c>
      <c r="S568" s="16">
        <f>LOOKUP(M568,'Tax and discount slab'!$M$4:$N$14)</f>
        <v>0.02</v>
      </c>
      <c r="T568" s="9">
        <f t="shared" si="43"/>
        <v>1.1933460000000002</v>
      </c>
      <c r="U568" s="9">
        <f>VLOOKUP(A568,'QTY &amp; shipping cost'!$A$1:$C$1038,3,FALSE)</f>
        <v>0.55000000000000004</v>
      </c>
      <c r="V568" s="9">
        <f t="shared" si="44"/>
        <v>59.02395400000001</v>
      </c>
    </row>
    <row r="569" spans="1:22" x14ac:dyDescent="0.3">
      <c r="A569" s="9" t="s">
        <v>988</v>
      </c>
      <c r="B569" s="8">
        <f>VLOOKUP($A569,'Order date customer name'!$A$1:$C$1038,2,FALSE)</f>
        <v>42060</v>
      </c>
      <c r="C569" s="8" t="str">
        <f>VLOOKUP($A569,'Order date customer name'!$A$1:$C$1038,3,FALSE)</f>
        <v>JEROME REED</v>
      </c>
      <c r="D569" s="9" t="str">
        <f>VLOOKUP($A569,'State and cust type'!$A$1:$C$1038,2,FALSE)</f>
        <v>New York</v>
      </c>
      <c r="E569" s="9" t="str">
        <f>VLOOKUP($A569,'State and cust type'!$A$1:$C$1038,3,FALSE)</f>
        <v>Consumer</v>
      </c>
      <c r="F569" s="9" t="str">
        <f>VLOOKUP($A569,'Account, order priority and cat'!$A$1:$D$1038,2,FALSE)</f>
        <v>TONY PERRY</v>
      </c>
      <c r="G569" s="9" t="str">
        <f>VLOOKUP($A569,'Account, order priority and cat'!$A$1:$D$1038,3,FALSE)</f>
        <v>High</v>
      </c>
      <c r="H569" s="9" t="str">
        <f>VLOOKUP($A569,'Account, order priority and cat'!$A$1:$D$1038,4,FALSE)</f>
        <v>Office Supplies</v>
      </c>
      <c r="I569" s="14" t="str">
        <f>VLOOKUP($A569,'Cost and price details'!$A$1:$F$1038,Table!I$1,FALSE)</f>
        <v>Small Box</v>
      </c>
      <c r="J569" s="14" t="str">
        <f>VLOOKUP($A569,'Cost and price details'!$A$1:$F$1038,Table!J$1,FALSE)</f>
        <v>Express Air</v>
      </c>
      <c r="K569" s="14">
        <f>VLOOKUP($A569,'Cost and price details'!$A$1:$F$1038,Table!K$1,FALSE)</f>
        <v>42068</v>
      </c>
      <c r="L569" s="14">
        <f>VLOOKUP($A569,'Cost and price details'!$A$1:$F$1038,Table!L$1,FALSE)</f>
        <v>2.0240000000000005</v>
      </c>
      <c r="M569" s="14">
        <f>VLOOKUP($A569,'Cost and price details'!$A$1:$F$1038,Table!M$1,FALSE)</f>
        <v>3.1680000000000001</v>
      </c>
      <c r="N569" s="16">
        <f t="shared" si="40"/>
        <v>0.56521739130434756</v>
      </c>
      <c r="O569" s="16">
        <f>LOOKUP(M569,'Tax and discount slab'!$J$4:$K$14)</f>
        <v>0.05</v>
      </c>
      <c r="P569" s="9">
        <f t="shared" si="41"/>
        <v>3.3264000000000005</v>
      </c>
      <c r="Q569" s="9">
        <f>VLOOKUP(A569,'QTY &amp; shipping cost'!$A$1:$C$1038,2,FALSE)</f>
        <v>11</v>
      </c>
      <c r="R569" s="9">
        <f t="shared" si="42"/>
        <v>36.590400000000002</v>
      </c>
      <c r="S569" s="16">
        <f>LOOKUP(M569,'Tax and discount slab'!$M$4:$N$14)</f>
        <v>0.02</v>
      </c>
      <c r="T569" s="9">
        <f t="shared" si="43"/>
        <v>0.73180800000000001</v>
      </c>
      <c r="U569" s="9">
        <f>VLOOKUP(A569,'QTY &amp; shipping cost'!$A$1:$C$1038,3,FALSE)</f>
        <v>1.04</v>
      </c>
      <c r="V569" s="9">
        <f t="shared" si="44"/>
        <v>36.898592000000001</v>
      </c>
    </row>
    <row r="570" spans="1:22" x14ac:dyDescent="0.3">
      <c r="A570" s="9" t="s">
        <v>990</v>
      </c>
      <c r="B570" s="8">
        <f>VLOOKUP($A570,'Order date customer name'!$A$1:$C$1038,2,FALSE)</f>
        <v>42062</v>
      </c>
      <c r="C570" s="8" t="str">
        <f>VLOOKUP($A570,'Order date customer name'!$A$1:$C$1038,3,FALSE)</f>
        <v>TONY CASTRO</v>
      </c>
      <c r="D570" s="9" t="str">
        <f>VLOOKUP($A570,'State and cust type'!$A$1:$C$1038,2,FALSE)</f>
        <v>New York</v>
      </c>
      <c r="E570" s="9" t="str">
        <f>VLOOKUP($A570,'State and cust type'!$A$1:$C$1038,3,FALSE)</f>
        <v>Consumer</v>
      </c>
      <c r="F570" s="9" t="str">
        <f>VLOOKUP($A570,'Account, order priority and cat'!$A$1:$D$1038,2,FALSE)</f>
        <v>CLAUDE WILLIS</v>
      </c>
      <c r="G570" s="9" t="str">
        <f>VLOOKUP($A570,'Account, order priority and cat'!$A$1:$D$1038,3,FALSE)</f>
        <v>Low</v>
      </c>
      <c r="H570" s="9" t="str">
        <f>VLOOKUP($A570,'Account, order priority and cat'!$A$1:$D$1038,4,FALSE)</f>
        <v>Technology</v>
      </c>
      <c r="I570" s="14" t="str">
        <f>VLOOKUP($A570,'Cost and price details'!$A$1:$F$1038,Table!I$1,FALSE)</f>
        <v>Small Box</v>
      </c>
      <c r="J570" s="14" t="str">
        <f>VLOOKUP($A570,'Cost and price details'!$A$1:$F$1038,Table!J$1,FALSE)</f>
        <v>Regular Air</v>
      </c>
      <c r="K570" s="14">
        <f>VLOOKUP($A570,'Cost and price details'!$A$1:$F$1038,Table!K$1,FALSE)</f>
        <v>42069</v>
      </c>
      <c r="L570" s="14">
        <f>VLOOKUP($A570,'Cost and price details'!$A$1:$F$1038,Table!L$1,FALSE)</f>
        <v>11.077000000000002</v>
      </c>
      <c r="M570" s="14">
        <f>VLOOKUP($A570,'Cost and price details'!$A$1:$F$1038,Table!M$1,FALSE)</f>
        <v>17.578000000000003</v>
      </c>
      <c r="N570" s="16">
        <f t="shared" si="40"/>
        <v>0.58689175769612711</v>
      </c>
      <c r="O570" s="16">
        <f>LOOKUP(M570,'Tax and discount slab'!$J$4:$K$14)</f>
        <v>0.1</v>
      </c>
      <c r="P570" s="9">
        <f t="shared" si="41"/>
        <v>19.335800000000006</v>
      </c>
      <c r="Q570" s="9">
        <f>VLOOKUP(A570,'QTY &amp; shipping cost'!$A$1:$C$1038,2,FALSE)</f>
        <v>28</v>
      </c>
      <c r="R570" s="9">
        <f t="shared" si="42"/>
        <v>541.40240000000017</v>
      </c>
      <c r="S570" s="16">
        <f>LOOKUP(M570,'Tax and discount slab'!$M$4:$N$14)</f>
        <v>7.0000000000000007E-2</v>
      </c>
      <c r="T570" s="9">
        <f t="shared" si="43"/>
        <v>37.898168000000013</v>
      </c>
      <c r="U570" s="9">
        <f>VLOOKUP(A570,'QTY &amp; shipping cost'!$A$1:$C$1038,3,FALSE)</f>
        <v>4.05</v>
      </c>
      <c r="V570" s="9">
        <f t="shared" si="44"/>
        <v>507.55423200000018</v>
      </c>
    </row>
    <row r="571" spans="1:22" x14ac:dyDescent="0.3">
      <c r="A571" s="9" t="s">
        <v>992</v>
      </c>
      <c r="B571" s="8">
        <f>VLOOKUP($A571,'Order date customer name'!$A$1:$C$1038,2,FALSE)</f>
        <v>42063</v>
      </c>
      <c r="C571" s="8" t="str">
        <f>VLOOKUP($A571,'Order date customer name'!$A$1:$C$1038,3,FALSE)</f>
        <v>JERRY LANE</v>
      </c>
      <c r="D571" s="9" t="str">
        <f>VLOOKUP($A571,'State and cust type'!$A$1:$C$1038,2,FALSE)</f>
        <v>New York</v>
      </c>
      <c r="E571" s="9" t="str">
        <f>VLOOKUP($A571,'State and cust type'!$A$1:$C$1038,3,FALSE)</f>
        <v>Corporate</v>
      </c>
      <c r="F571" s="9" t="str">
        <f>VLOOKUP($A571,'Account, order priority and cat'!$A$1:$D$1038,2,FALSE)</f>
        <v>ROY COOK</v>
      </c>
      <c r="G571" s="9" t="str">
        <f>VLOOKUP($A571,'Account, order priority and cat'!$A$1:$D$1038,3,FALSE)</f>
        <v>Medium</v>
      </c>
      <c r="H571" s="9" t="str">
        <f>VLOOKUP($A571,'Account, order priority and cat'!$A$1:$D$1038,4,FALSE)</f>
        <v>Office Supplies</v>
      </c>
      <c r="I571" s="14" t="str">
        <f>VLOOKUP($A571,'Cost and price details'!$A$1:$F$1038,Table!I$1,FALSE)</f>
        <v>Small Box</v>
      </c>
      <c r="J571" s="14" t="str">
        <f>VLOOKUP($A571,'Cost and price details'!$A$1:$F$1038,Table!J$1,FALSE)</f>
        <v>Express Air</v>
      </c>
      <c r="K571" s="14">
        <f>VLOOKUP($A571,'Cost and price details'!$A$1:$F$1038,Table!K$1,FALSE)</f>
        <v>42071</v>
      </c>
      <c r="L571" s="14">
        <f>VLOOKUP($A571,'Cost and price details'!$A$1:$F$1038,Table!L$1,FALSE)</f>
        <v>4.3890000000000002</v>
      </c>
      <c r="M571" s="14">
        <f>VLOOKUP($A571,'Cost and price details'!$A$1:$F$1038,Table!M$1,FALSE)</f>
        <v>6.8530000000000006</v>
      </c>
      <c r="N571" s="16">
        <f t="shared" si="40"/>
        <v>0.5614035087719299</v>
      </c>
      <c r="O571" s="16">
        <f>LOOKUP(M571,'Tax and discount slab'!$J$4:$K$14)</f>
        <v>0.05</v>
      </c>
      <c r="P571" s="9">
        <f t="shared" si="41"/>
        <v>7.1956500000000005</v>
      </c>
      <c r="Q571" s="9">
        <f>VLOOKUP(A571,'QTY &amp; shipping cost'!$A$1:$C$1038,2,FALSE)</f>
        <v>6</v>
      </c>
      <c r="R571" s="9">
        <f t="shared" si="42"/>
        <v>43.173900000000003</v>
      </c>
      <c r="S571" s="16">
        <f>LOOKUP(M571,'Tax and discount slab'!$M$4:$N$14)</f>
        <v>0.02</v>
      </c>
      <c r="T571" s="9">
        <f t="shared" si="43"/>
        <v>0.86347800000000008</v>
      </c>
      <c r="U571" s="9">
        <f>VLOOKUP(A571,'QTY &amp; shipping cost'!$A$1:$C$1038,3,FALSE)</f>
        <v>7.02</v>
      </c>
      <c r="V571" s="9">
        <f t="shared" si="44"/>
        <v>49.330421999999999</v>
      </c>
    </row>
    <row r="572" spans="1:22" x14ac:dyDescent="0.3">
      <c r="A572" s="9" t="s">
        <v>994</v>
      </c>
      <c r="B572" s="8">
        <f>VLOOKUP($A572,'Order date customer name'!$A$1:$C$1038,2,FALSE)</f>
        <v>42063</v>
      </c>
      <c r="C572" s="8" t="str">
        <f>VLOOKUP($A572,'Order date customer name'!$A$1:$C$1038,3,FALSE)</f>
        <v>GLEN STEWART</v>
      </c>
      <c r="D572" s="9" t="str">
        <f>VLOOKUP($A572,'State and cust type'!$A$1:$C$1038,2,FALSE)</f>
        <v>Illinois</v>
      </c>
      <c r="E572" s="9" t="str">
        <f>VLOOKUP($A572,'State and cust type'!$A$1:$C$1038,3,FALSE)</f>
        <v>Consumer</v>
      </c>
      <c r="F572" s="9" t="str">
        <f>VLOOKUP($A572,'Account, order priority and cat'!$A$1:$D$1038,2,FALSE)</f>
        <v>COREY MILLS</v>
      </c>
      <c r="G572" s="9" t="str">
        <f>VLOOKUP($A572,'Account, order priority and cat'!$A$1:$D$1038,3,FALSE)</f>
        <v>Critical</v>
      </c>
      <c r="H572" s="9" t="str">
        <f>VLOOKUP($A572,'Account, order priority and cat'!$A$1:$D$1038,4,FALSE)</f>
        <v>Office Supplies</v>
      </c>
      <c r="I572" s="14" t="str">
        <f>VLOOKUP($A572,'Cost and price details'!$A$1:$F$1038,Table!I$1,FALSE)</f>
        <v>Wrap Bag</v>
      </c>
      <c r="J572" s="14" t="str">
        <f>VLOOKUP($A572,'Cost and price details'!$A$1:$F$1038,Table!J$1,FALSE)</f>
        <v>Regular Air</v>
      </c>
      <c r="K572" s="14">
        <f>VLOOKUP($A572,'Cost and price details'!$A$1:$F$1038,Table!K$1,FALSE)</f>
        <v>42072</v>
      </c>
      <c r="L572" s="14">
        <f>VLOOKUP($A572,'Cost and price details'!$A$1:$F$1038,Table!L$1,FALSE)</f>
        <v>1.4300000000000002</v>
      </c>
      <c r="M572" s="14">
        <f>VLOOKUP($A572,'Cost and price details'!$A$1:$F$1038,Table!M$1,FALSE)</f>
        <v>3.1680000000000001</v>
      </c>
      <c r="N572" s="16">
        <f t="shared" si="40"/>
        <v>1.2153846153846153</v>
      </c>
      <c r="O572" s="16">
        <f>LOOKUP(M572,'Tax and discount slab'!$J$4:$K$14)</f>
        <v>0.05</v>
      </c>
      <c r="P572" s="9">
        <f t="shared" si="41"/>
        <v>3.3264000000000005</v>
      </c>
      <c r="Q572" s="9">
        <f>VLOOKUP(A572,'QTY &amp; shipping cost'!$A$1:$C$1038,2,FALSE)</f>
        <v>45</v>
      </c>
      <c r="R572" s="9">
        <f t="shared" si="42"/>
        <v>149.68800000000002</v>
      </c>
      <c r="S572" s="16">
        <f>LOOKUP(M572,'Tax and discount slab'!$M$4:$N$14)</f>
        <v>0.02</v>
      </c>
      <c r="T572" s="9">
        <f t="shared" si="43"/>
        <v>2.9937600000000004</v>
      </c>
      <c r="U572" s="9">
        <f>VLOOKUP(A572,'QTY &amp; shipping cost'!$A$1:$C$1038,3,FALSE)</f>
        <v>1.06</v>
      </c>
      <c r="V572" s="9">
        <f t="shared" si="44"/>
        <v>147.75424000000001</v>
      </c>
    </row>
    <row r="573" spans="1:22" x14ac:dyDescent="0.3">
      <c r="A573" s="9" t="s">
        <v>996</v>
      </c>
      <c r="B573" s="8">
        <f>VLOOKUP($A573,'Order date customer name'!$A$1:$C$1038,2,FALSE)</f>
        <v>42064</v>
      </c>
      <c r="C573" s="8" t="str">
        <f>VLOOKUP($A573,'Order date customer name'!$A$1:$C$1038,3,FALSE)</f>
        <v>TIM GOMEZ</v>
      </c>
      <c r="D573" s="9" t="str">
        <f>VLOOKUP($A573,'State and cust type'!$A$1:$C$1038,2,FALSE)</f>
        <v>New York</v>
      </c>
      <c r="E573" s="9" t="str">
        <f>VLOOKUP($A573,'State and cust type'!$A$1:$C$1038,3,FALSE)</f>
        <v>Home Office</v>
      </c>
      <c r="F573" s="9" t="str">
        <f>VLOOKUP($A573,'Account, order priority and cat'!$A$1:$D$1038,2,FALSE)</f>
        <v>ROY COOK</v>
      </c>
      <c r="G573" s="9" t="str">
        <f>VLOOKUP($A573,'Account, order priority and cat'!$A$1:$D$1038,3,FALSE)</f>
        <v>High</v>
      </c>
      <c r="H573" s="9" t="str">
        <f>VLOOKUP($A573,'Account, order priority and cat'!$A$1:$D$1038,4,FALSE)</f>
        <v>Office Supplies</v>
      </c>
      <c r="I573" s="14" t="str">
        <f>VLOOKUP($A573,'Cost and price details'!$A$1:$F$1038,Table!I$1,FALSE)</f>
        <v>Wrap Bag</v>
      </c>
      <c r="J573" s="14" t="str">
        <f>VLOOKUP($A573,'Cost and price details'!$A$1:$F$1038,Table!J$1,FALSE)</f>
        <v>Regular Air</v>
      </c>
      <c r="K573" s="14">
        <f>VLOOKUP($A573,'Cost and price details'!$A$1:$F$1038,Table!K$1,FALSE)</f>
        <v>42072</v>
      </c>
      <c r="L573" s="14">
        <f>VLOOKUP($A573,'Cost and price details'!$A$1:$F$1038,Table!L$1,FALSE)</f>
        <v>5.742</v>
      </c>
      <c r="M573" s="14">
        <f>VLOOKUP($A573,'Cost and price details'!$A$1:$F$1038,Table!M$1,FALSE)</f>
        <v>10.835000000000001</v>
      </c>
      <c r="N573" s="16">
        <f t="shared" si="40"/>
        <v>0.88697318007662851</v>
      </c>
      <c r="O573" s="16">
        <f>LOOKUP(M573,'Tax and discount slab'!$J$4:$K$14)</f>
        <v>0.1</v>
      </c>
      <c r="P573" s="9">
        <f t="shared" si="41"/>
        <v>11.918500000000002</v>
      </c>
      <c r="Q573" s="9">
        <f>VLOOKUP(A573,'QTY &amp; shipping cost'!$A$1:$C$1038,2,FALSE)</f>
        <v>43</v>
      </c>
      <c r="R573" s="9">
        <f t="shared" si="42"/>
        <v>512.49550000000011</v>
      </c>
      <c r="S573" s="16">
        <f>LOOKUP(M573,'Tax and discount slab'!$M$4:$N$14)</f>
        <v>7.0000000000000007E-2</v>
      </c>
      <c r="T573" s="9">
        <f t="shared" si="43"/>
        <v>35.874685000000014</v>
      </c>
      <c r="U573" s="9">
        <f>VLOOKUP(A573,'QTY &amp; shipping cost'!$A$1:$C$1038,3,FALSE)</f>
        <v>4.87</v>
      </c>
      <c r="V573" s="9">
        <f t="shared" si="44"/>
        <v>481.49081500000011</v>
      </c>
    </row>
    <row r="574" spans="1:22" x14ac:dyDescent="0.3">
      <c r="A574" s="9" t="s">
        <v>998</v>
      </c>
      <c r="B574" s="8">
        <f>VLOOKUP($A574,'Order date customer name'!$A$1:$C$1038,2,FALSE)</f>
        <v>42065</v>
      </c>
      <c r="C574" s="8" t="str">
        <f>VLOOKUP($A574,'Order date customer name'!$A$1:$C$1038,3,FALSE)</f>
        <v>WAYNE JIMENEZ</v>
      </c>
      <c r="D574" s="9" t="str">
        <f>VLOOKUP($A574,'State and cust type'!$A$1:$C$1038,2,FALSE)</f>
        <v>New York</v>
      </c>
      <c r="E574" s="9" t="str">
        <f>VLOOKUP($A574,'State and cust type'!$A$1:$C$1038,3,FALSE)</f>
        <v>Corporate</v>
      </c>
      <c r="F574" s="9" t="str">
        <f>VLOOKUP($A574,'Account, order priority and cat'!$A$1:$D$1038,2,FALSE)</f>
        <v>CLAUDE WILLIS</v>
      </c>
      <c r="G574" s="9" t="str">
        <f>VLOOKUP($A574,'Account, order priority and cat'!$A$1:$D$1038,3,FALSE)</f>
        <v>High</v>
      </c>
      <c r="H574" s="9" t="str">
        <f>VLOOKUP($A574,'Account, order priority and cat'!$A$1:$D$1038,4,FALSE)</f>
        <v>Office Supplies</v>
      </c>
      <c r="I574" s="14" t="str">
        <f>VLOOKUP($A574,'Cost and price details'!$A$1:$F$1038,Table!I$1,FALSE)</f>
        <v>Wrap Bag</v>
      </c>
      <c r="J574" s="14" t="str">
        <f>VLOOKUP($A574,'Cost and price details'!$A$1:$F$1038,Table!J$1,FALSE)</f>
        <v>Regular Air</v>
      </c>
      <c r="K574" s="14">
        <f>VLOOKUP($A574,'Cost and price details'!$A$1:$F$1038,Table!K$1,FALSE)</f>
        <v>42074</v>
      </c>
      <c r="L574" s="14">
        <f>VLOOKUP($A574,'Cost and price details'!$A$1:$F$1038,Table!L$1,FALSE)</f>
        <v>2.3760000000000003</v>
      </c>
      <c r="M574" s="14">
        <f>VLOOKUP($A574,'Cost and price details'!$A$1:$F$1038,Table!M$1,FALSE)</f>
        <v>4.2350000000000003</v>
      </c>
      <c r="N574" s="16">
        <f t="shared" si="40"/>
        <v>0.78240740740740733</v>
      </c>
      <c r="O574" s="16">
        <f>LOOKUP(M574,'Tax and discount slab'!$J$4:$K$14)</f>
        <v>0.05</v>
      </c>
      <c r="P574" s="9">
        <f t="shared" si="41"/>
        <v>4.4467500000000006</v>
      </c>
      <c r="Q574" s="9">
        <f>VLOOKUP(A574,'QTY &amp; shipping cost'!$A$1:$C$1038,2,FALSE)</f>
        <v>6</v>
      </c>
      <c r="R574" s="9">
        <f t="shared" si="42"/>
        <v>26.680500000000002</v>
      </c>
      <c r="S574" s="16">
        <f>LOOKUP(M574,'Tax and discount slab'!$M$4:$N$14)</f>
        <v>0.02</v>
      </c>
      <c r="T574" s="9">
        <f t="shared" si="43"/>
        <v>0.53361000000000003</v>
      </c>
      <c r="U574" s="9">
        <f>VLOOKUP(A574,'QTY &amp; shipping cost'!$A$1:$C$1038,3,FALSE)</f>
        <v>0.75</v>
      </c>
      <c r="V574" s="9">
        <f t="shared" si="44"/>
        <v>26.896890000000003</v>
      </c>
    </row>
    <row r="575" spans="1:22" x14ac:dyDescent="0.3">
      <c r="A575" s="9" t="s">
        <v>1000</v>
      </c>
      <c r="B575" s="8">
        <f>VLOOKUP($A575,'Order date customer name'!$A$1:$C$1038,2,FALSE)</f>
        <v>42067</v>
      </c>
      <c r="C575" s="8" t="str">
        <f>VLOOKUP($A575,'Order date customer name'!$A$1:$C$1038,3,FALSE)</f>
        <v>LESLIE COLLINS</v>
      </c>
      <c r="D575" s="9" t="str">
        <f>VLOOKUP($A575,'State and cust type'!$A$1:$C$1038,2,FALSE)</f>
        <v>Illinois</v>
      </c>
      <c r="E575" s="9" t="str">
        <f>VLOOKUP($A575,'State and cust type'!$A$1:$C$1038,3,FALSE)</f>
        <v>Small Business</v>
      </c>
      <c r="F575" s="9" t="str">
        <f>VLOOKUP($A575,'Account, order priority and cat'!$A$1:$D$1038,2,FALSE)</f>
        <v>MANUEL BARNES</v>
      </c>
      <c r="G575" s="9" t="str">
        <f>VLOOKUP($A575,'Account, order priority and cat'!$A$1:$D$1038,3,FALSE)</f>
        <v>High</v>
      </c>
      <c r="H575" s="9" t="str">
        <f>VLOOKUP($A575,'Account, order priority and cat'!$A$1:$D$1038,4,FALSE)</f>
        <v>Office Supplies</v>
      </c>
      <c r="I575" s="14" t="str">
        <f>VLOOKUP($A575,'Cost and price details'!$A$1:$F$1038,Table!I$1,FALSE)</f>
        <v>Small Box</v>
      </c>
      <c r="J575" s="14" t="str">
        <f>VLOOKUP($A575,'Cost and price details'!$A$1:$F$1038,Table!J$1,FALSE)</f>
        <v>Regular Air</v>
      </c>
      <c r="K575" s="14">
        <f>VLOOKUP($A575,'Cost and price details'!$A$1:$F$1038,Table!K$1,FALSE)</f>
        <v>42075</v>
      </c>
      <c r="L575" s="14">
        <f>VLOOKUP($A575,'Cost and price details'!$A$1:$F$1038,Table!L$1,FALSE)</f>
        <v>5.8630000000000004</v>
      </c>
      <c r="M575" s="14">
        <f>VLOOKUP($A575,'Cost and price details'!$A$1:$F$1038,Table!M$1,FALSE)</f>
        <v>9.4600000000000009</v>
      </c>
      <c r="N575" s="16">
        <f t="shared" si="40"/>
        <v>0.61350844277673544</v>
      </c>
      <c r="O575" s="16">
        <f>LOOKUP(M575,'Tax and discount slab'!$J$4:$K$14)</f>
        <v>0.05</v>
      </c>
      <c r="P575" s="9">
        <f t="shared" si="41"/>
        <v>9.9330000000000016</v>
      </c>
      <c r="Q575" s="9">
        <f>VLOOKUP(A575,'QTY &amp; shipping cost'!$A$1:$C$1038,2,FALSE)</f>
        <v>4</v>
      </c>
      <c r="R575" s="9">
        <f t="shared" si="42"/>
        <v>39.732000000000006</v>
      </c>
      <c r="S575" s="16">
        <f>LOOKUP(M575,'Tax and discount slab'!$M$4:$N$14)</f>
        <v>0.02</v>
      </c>
      <c r="T575" s="9">
        <f t="shared" si="43"/>
        <v>0.79464000000000012</v>
      </c>
      <c r="U575" s="9">
        <f>VLOOKUP(A575,'QTY &amp; shipping cost'!$A$1:$C$1038,3,FALSE)</f>
        <v>6.24</v>
      </c>
      <c r="V575" s="9">
        <f t="shared" si="44"/>
        <v>45.177360000000007</v>
      </c>
    </row>
    <row r="576" spans="1:22" x14ac:dyDescent="0.3">
      <c r="A576" s="9" t="s">
        <v>1001</v>
      </c>
      <c r="B576" s="8">
        <f>VLOOKUP($A576,'Order date customer name'!$A$1:$C$1038,2,FALSE)</f>
        <v>42072</v>
      </c>
      <c r="C576" s="8" t="str">
        <f>VLOOKUP($A576,'Order date customer name'!$A$1:$C$1038,3,FALSE)</f>
        <v>JUAN LEWIS</v>
      </c>
      <c r="D576" s="9" t="str">
        <f>VLOOKUP($A576,'State and cust type'!$A$1:$C$1038,2,FALSE)</f>
        <v>New York</v>
      </c>
      <c r="E576" s="9" t="str">
        <f>VLOOKUP($A576,'State and cust type'!$A$1:$C$1038,3,FALSE)</f>
        <v>Small Business</v>
      </c>
      <c r="F576" s="9" t="str">
        <f>VLOOKUP($A576,'Account, order priority and cat'!$A$1:$D$1038,2,FALSE)</f>
        <v>GREG BLACK</v>
      </c>
      <c r="G576" s="9" t="str">
        <f>VLOOKUP($A576,'Account, order priority and cat'!$A$1:$D$1038,3,FALSE)</f>
        <v>High</v>
      </c>
      <c r="H576" s="9" t="str">
        <f>VLOOKUP($A576,'Account, order priority and cat'!$A$1:$D$1038,4,FALSE)</f>
        <v>Office Supplies</v>
      </c>
      <c r="I576" s="14" t="str">
        <f>VLOOKUP($A576,'Cost and price details'!$A$1:$F$1038,Table!I$1,FALSE)</f>
        <v>Wrap Bag</v>
      </c>
      <c r="J576" s="14" t="str">
        <f>VLOOKUP($A576,'Cost and price details'!$A$1:$F$1038,Table!J$1,FALSE)</f>
        <v>Regular Air</v>
      </c>
      <c r="K576" s="14">
        <f>VLOOKUP($A576,'Cost and price details'!$A$1:$F$1038,Table!K$1,FALSE)</f>
        <v>42080</v>
      </c>
      <c r="L576" s="14">
        <f>VLOOKUP($A576,'Cost and price details'!$A$1:$F$1038,Table!L$1,FALSE)</f>
        <v>4.125</v>
      </c>
      <c r="M576" s="14">
        <f>VLOOKUP($A576,'Cost and price details'!$A$1:$F$1038,Table!M$1,FALSE)</f>
        <v>7.7880000000000011</v>
      </c>
      <c r="N576" s="16">
        <f t="shared" si="40"/>
        <v>0.88800000000000023</v>
      </c>
      <c r="O576" s="16">
        <f>LOOKUP(M576,'Tax and discount slab'!$J$4:$K$14)</f>
        <v>0.05</v>
      </c>
      <c r="P576" s="9">
        <f t="shared" si="41"/>
        <v>8.1774000000000022</v>
      </c>
      <c r="Q576" s="9">
        <f>VLOOKUP(A576,'QTY &amp; shipping cost'!$A$1:$C$1038,2,FALSE)</f>
        <v>14</v>
      </c>
      <c r="R576" s="9">
        <f t="shared" si="42"/>
        <v>114.48360000000002</v>
      </c>
      <c r="S576" s="16">
        <f>LOOKUP(M576,'Tax and discount slab'!$M$4:$N$14)</f>
        <v>0.02</v>
      </c>
      <c r="T576" s="9">
        <f t="shared" si="43"/>
        <v>2.2896720000000004</v>
      </c>
      <c r="U576" s="9">
        <f>VLOOKUP(A576,'QTY &amp; shipping cost'!$A$1:$C$1038,3,FALSE)</f>
        <v>2.4</v>
      </c>
      <c r="V576" s="9">
        <f t="shared" si="44"/>
        <v>114.59392800000003</v>
      </c>
    </row>
    <row r="577" spans="1:22" x14ac:dyDescent="0.3">
      <c r="A577" s="9" t="s">
        <v>1003</v>
      </c>
      <c r="B577" s="8">
        <f>VLOOKUP($A577,'Order date customer name'!$A$1:$C$1038,2,FALSE)</f>
        <v>42073</v>
      </c>
      <c r="C577" s="8" t="str">
        <f>VLOOKUP($A577,'Order date customer name'!$A$1:$C$1038,3,FALSE)</f>
        <v>JUSTIN VAZQUEZ</v>
      </c>
      <c r="D577" s="9" t="str">
        <f>VLOOKUP($A577,'State and cust type'!$A$1:$C$1038,2,FALSE)</f>
        <v>New York</v>
      </c>
      <c r="E577" s="9" t="str">
        <f>VLOOKUP($A577,'State and cust type'!$A$1:$C$1038,3,FALSE)</f>
        <v>Home Office</v>
      </c>
      <c r="F577" s="9" t="str">
        <f>VLOOKUP($A577,'Account, order priority and cat'!$A$1:$D$1038,2,FALSE)</f>
        <v>TONY PERRY</v>
      </c>
      <c r="G577" s="9" t="str">
        <f>VLOOKUP($A577,'Account, order priority and cat'!$A$1:$D$1038,3,FALSE)</f>
        <v>Critical</v>
      </c>
      <c r="H577" s="9" t="str">
        <f>VLOOKUP($A577,'Account, order priority and cat'!$A$1:$D$1038,4,FALSE)</f>
        <v>Office Supplies</v>
      </c>
      <c r="I577" s="14" t="str">
        <f>VLOOKUP($A577,'Cost and price details'!$A$1:$F$1038,Table!I$1,FALSE)</f>
        <v>Small Box</v>
      </c>
      <c r="J577" s="14" t="str">
        <f>VLOOKUP($A577,'Cost and price details'!$A$1:$F$1038,Table!J$1,FALSE)</f>
        <v>Regular Air</v>
      </c>
      <c r="K577" s="14">
        <f>VLOOKUP($A577,'Cost and price details'!$A$1:$F$1038,Table!K$1,FALSE)</f>
        <v>42081</v>
      </c>
      <c r="L577" s="14">
        <f>VLOOKUP($A577,'Cost and price details'!$A$1:$F$1038,Table!L$1,FALSE)</f>
        <v>2.1339999999999999</v>
      </c>
      <c r="M577" s="14">
        <f>VLOOKUP($A577,'Cost and price details'!$A$1:$F$1038,Table!M$1,FALSE)</f>
        <v>3.3880000000000003</v>
      </c>
      <c r="N577" s="16">
        <f t="shared" si="40"/>
        <v>0.58762886597938169</v>
      </c>
      <c r="O577" s="16">
        <f>LOOKUP(M577,'Tax and discount slab'!$J$4:$K$14)</f>
        <v>0.05</v>
      </c>
      <c r="P577" s="9">
        <f t="shared" si="41"/>
        <v>3.5574000000000003</v>
      </c>
      <c r="Q577" s="9">
        <f>VLOOKUP(A577,'QTY &amp; shipping cost'!$A$1:$C$1038,2,FALSE)</f>
        <v>6</v>
      </c>
      <c r="R577" s="9">
        <f t="shared" si="42"/>
        <v>21.3444</v>
      </c>
      <c r="S577" s="16">
        <f>LOOKUP(M577,'Tax and discount slab'!$M$4:$N$14)</f>
        <v>0.02</v>
      </c>
      <c r="T577" s="9">
        <f t="shared" si="43"/>
        <v>0.42688799999999999</v>
      </c>
      <c r="U577" s="9">
        <f>VLOOKUP(A577,'QTY &amp; shipping cost'!$A$1:$C$1038,3,FALSE)</f>
        <v>1.04</v>
      </c>
      <c r="V577" s="9">
        <f t="shared" si="44"/>
        <v>21.957511999999998</v>
      </c>
    </row>
    <row r="578" spans="1:22" x14ac:dyDescent="0.3">
      <c r="A578" s="9" t="s">
        <v>1005</v>
      </c>
      <c r="B578" s="8">
        <f>VLOOKUP($A578,'Order date customer name'!$A$1:$C$1038,2,FALSE)</f>
        <v>42076</v>
      </c>
      <c r="C578" s="8" t="str">
        <f>VLOOKUP($A578,'Order date customer name'!$A$1:$C$1038,3,FALSE)</f>
        <v>ELMER WAGNER</v>
      </c>
      <c r="D578" s="9" t="str">
        <f>VLOOKUP($A578,'State and cust type'!$A$1:$C$1038,2,FALSE)</f>
        <v>New York</v>
      </c>
      <c r="E578" s="9" t="str">
        <f>VLOOKUP($A578,'State and cust type'!$A$1:$C$1038,3,FALSE)</f>
        <v>Consumer</v>
      </c>
      <c r="F578" s="9" t="str">
        <f>VLOOKUP($A578,'Account, order priority and cat'!$A$1:$D$1038,2,FALSE)</f>
        <v>CLAUDE WILLIS</v>
      </c>
      <c r="G578" s="9" t="str">
        <f>VLOOKUP($A578,'Account, order priority and cat'!$A$1:$D$1038,3,FALSE)</f>
        <v>High</v>
      </c>
      <c r="H578" s="9" t="str">
        <f>VLOOKUP($A578,'Account, order priority and cat'!$A$1:$D$1038,4,FALSE)</f>
        <v>Office Supplies</v>
      </c>
      <c r="I578" s="14" t="str">
        <f>VLOOKUP($A578,'Cost and price details'!$A$1:$F$1038,Table!I$1,FALSE)</f>
        <v>Small Box</v>
      </c>
      <c r="J578" s="14" t="str">
        <f>VLOOKUP($A578,'Cost and price details'!$A$1:$F$1038,Table!J$1,FALSE)</f>
        <v>Regular Air</v>
      </c>
      <c r="K578" s="14">
        <f>VLOOKUP($A578,'Cost and price details'!$A$1:$F$1038,Table!K$1,FALSE)</f>
        <v>42085</v>
      </c>
      <c r="L578" s="14">
        <f>VLOOKUP($A578,'Cost and price details'!$A$1:$F$1038,Table!L$1,FALSE)</f>
        <v>2.3980000000000006</v>
      </c>
      <c r="M578" s="14">
        <f>VLOOKUP($A578,'Cost and price details'!$A$1:$F$1038,Table!M$1,FALSE)</f>
        <v>3.8720000000000003</v>
      </c>
      <c r="N578" s="16">
        <f t="shared" si="40"/>
        <v>0.61467889908256856</v>
      </c>
      <c r="O578" s="16">
        <f>LOOKUP(M578,'Tax and discount slab'!$J$4:$K$14)</f>
        <v>0.05</v>
      </c>
      <c r="P578" s="9">
        <f t="shared" si="41"/>
        <v>4.0656000000000008</v>
      </c>
      <c r="Q578" s="9">
        <f>VLOOKUP(A578,'QTY &amp; shipping cost'!$A$1:$C$1038,2,FALSE)</f>
        <v>51</v>
      </c>
      <c r="R578" s="9">
        <f t="shared" si="42"/>
        <v>207.34560000000005</v>
      </c>
      <c r="S578" s="16">
        <f>LOOKUP(M578,'Tax and discount slab'!$M$4:$N$14)</f>
        <v>0.02</v>
      </c>
      <c r="T578" s="9">
        <f t="shared" si="43"/>
        <v>4.1469120000000013</v>
      </c>
      <c r="U578" s="9">
        <f>VLOOKUP(A578,'QTY &amp; shipping cost'!$A$1:$C$1038,3,FALSE)</f>
        <v>6.88</v>
      </c>
      <c r="V578" s="9">
        <f t="shared" si="44"/>
        <v>210.07868800000003</v>
      </c>
    </row>
    <row r="579" spans="1:22" x14ac:dyDescent="0.3">
      <c r="A579" s="9" t="s">
        <v>1006</v>
      </c>
      <c r="B579" s="8">
        <f>VLOOKUP($A579,'Order date customer name'!$A$1:$C$1038,2,FALSE)</f>
        <v>42077</v>
      </c>
      <c r="C579" s="8" t="str">
        <f>VLOOKUP($A579,'Order date customer name'!$A$1:$C$1038,3,FALSE)</f>
        <v>BRADLEY DUNCAN</v>
      </c>
      <c r="D579" s="9" t="str">
        <f>VLOOKUP($A579,'State and cust type'!$A$1:$C$1038,2,FALSE)</f>
        <v>New York</v>
      </c>
      <c r="E579" s="9" t="str">
        <f>VLOOKUP($A579,'State and cust type'!$A$1:$C$1038,3,FALSE)</f>
        <v>Home Office</v>
      </c>
      <c r="F579" s="9" t="str">
        <f>VLOOKUP($A579,'Account, order priority and cat'!$A$1:$D$1038,2,FALSE)</f>
        <v>VINCENT JORDAN</v>
      </c>
      <c r="G579" s="9" t="str">
        <f>VLOOKUP($A579,'Account, order priority and cat'!$A$1:$D$1038,3,FALSE)</f>
        <v>Not Specified</v>
      </c>
      <c r="H579" s="9" t="str">
        <f>VLOOKUP($A579,'Account, order priority and cat'!$A$1:$D$1038,4,FALSE)</f>
        <v>Technology</v>
      </c>
      <c r="I579" s="14" t="str">
        <f>VLOOKUP($A579,'Cost and price details'!$A$1:$F$1038,Table!I$1,FALSE)</f>
        <v>Jumbo Drum</v>
      </c>
      <c r="J579" s="14" t="str">
        <f>VLOOKUP($A579,'Cost and price details'!$A$1:$F$1038,Table!J$1,FALSE)</f>
        <v>Delivery Truck</v>
      </c>
      <c r="K579" s="14">
        <f>VLOOKUP($A579,'Cost and price details'!$A$1:$F$1038,Table!K$1,FALSE)</f>
        <v>42085</v>
      </c>
      <c r="L579" s="14">
        <f>VLOOKUP($A579,'Cost and price details'!$A$1:$F$1038,Table!L$1,FALSE)</f>
        <v>347.17100000000005</v>
      </c>
      <c r="M579" s="14">
        <f>VLOOKUP($A579,'Cost and price details'!$A$1:$F$1038,Table!M$1,FALSE)</f>
        <v>551.06700000000012</v>
      </c>
      <c r="N579" s="16">
        <f t="shared" si="40"/>
        <v>0.58730711954627557</v>
      </c>
      <c r="O579" s="16">
        <f>LOOKUP(M579,'Tax and discount slab'!$J$4:$K$14)</f>
        <v>0.32000000000000006</v>
      </c>
      <c r="P579" s="9">
        <f t="shared" si="41"/>
        <v>727.40844000000016</v>
      </c>
      <c r="Q579" s="9">
        <f>VLOOKUP(A579,'QTY &amp; shipping cost'!$A$1:$C$1038,2,FALSE)</f>
        <v>5</v>
      </c>
      <c r="R579" s="9">
        <f t="shared" si="42"/>
        <v>3637.0422000000008</v>
      </c>
      <c r="S579" s="16">
        <f>LOOKUP(M579,'Tax and discount slab'!$M$4:$N$14)</f>
        <v>0.47</v>
      </c>
      <c r="T579" s="9">
        <f t="shared" si="43"/>
        <v>1709.4098340000003</v>
      </c>
      <c r="U579" s="9">
        <f>VLOOKUP(A579,'QTY &amp; shipping cost'!$A$1:$C$1038,3,FALSE)</f>
        <v>69.349999999999994</v>
      </c>
      <c r="V579" s="9">
        <f t="shared" si="44"/>
        <v>1996.9823660000004</v>
      </c>
    </row>
    <row r="580" spans="1:22" x14ac:dyDescent="0.3">
      <c r="A580" s="9" t="s">
        <v>1008</v>
      </c>
      <c r="B580" s="8">
        <f>VLOOKUP($A580,'Order date customer name'!$A$1:$C$1038,2,FALSE)</f>
        <v>42077</v>
      </c>
      <c r="C580" s="8" t="str">
        <f>VLOOKUP($A580,'Order date customer name'!$A$1:$C$1038,3,FALSE)</f>
        <v>RYAN KENNEDY</v>
      </c>
      <c r="D580" s="9" t="str">
        <f>VLOOKUP($A580,'State and cust type'!$A$1:$C$1038,2,FALSE)</f>
        <v>Illinois</v>
      </c>
      <c r="E580" s="9" t="str">
        <f>VLOOKUP($A580,'State and cust type'!$A$1:$C$1038,3,FALSE)</f>
        <v>Small Business</v>
      </c>
      <c r="F580" s="9" t="str">
        <f>VLOOKUP($A580,'Account, order priority and cat'!$A$1:$D$1038,2,FALSE)</f>
        <v>MANUEL BARNES</v>
      </c>
      <c r="G580" s="9" t="str">
        <f>VLOOKUP($A580,'Account, order priority and cat'!$A$1:$D$1038,3,FALSE)</f>
        <v>High</v>
      </c>
      <c r="H580" s="9" t="str">
        <f>VLOOKUP($A580,'Account, order priority and cat'!$A$1:$D$1038,4,FALSE)</f>
        <v>Office Supplies</v>
      </c>
      <c r="I580" s="14" t="str">
        <f>VLOOKUP($A580,'Cost and price details'!$A$1:$F$1038,Table!I$1,FALSE)</f>
        <v>Small Box</v>
      </c>
      <c r="J580" s="14" t="str">
        <f>VLOOKUP($A580,'Cost and price details'!$A$1:$F$1038,Table!J$1,FALSE)</f>
        <v>Regular Air</v>
      </c>
      <c r="K580" s="14">
        <f>VLOOKUP($A580,'Cost and price details'!$A$1:$F$1038,Table!K$1,FALSE)</f>
        <v>42084</v>
      </c>
      <c r="L580" s="14">
        <f>VLOOKUP($A580,'Cost and price details'!$A$1:$F$1038,Table!L$1,FALSE)</f>
        <v>16.445</v>
      </c>
      <c r="M580" s="14">
        <f>VLOOKUP($A580,'Cost and price details'!$A$1:$F$1038,Table!M$1,FALSE)</f>
        <v>38.236000000000004</v>
      </c>
      <c r="N580" s="16">
        <f t="shared" si="40"/>
        <v>1.3250836120401339</v>
      </c>
      <c r="O580" s="16">
        <f>LOOKUP(M580,'Tax and discount slab'!$J$4:$K$14)</f>
        <v>0.2</v>
      </c>
      <c r="P580" s="9">
        <f t="shared" si="41"/>
        <v>45.883200000000002</v>
      </c>
      <c r="Q580" s="9">
        <f>VLOOKUP(A580,'QTY &amp; shipping cost'!$A$1:$C$1038,2,FALSE)</f>
        <v>45</v>
      </c>
      <c r="R580" s="9">
        <f t="shared" si="42"/>
        <v>2064.7440000000001</v>
      </c>
      <c r="S580" s="16">
        <f>LOOKUP(M580,'Tax and discount slab'!$M$4:$N$14)</f>
        <v>0.17</v>
      </c>
      <c r="T580" s="9">
        <f t="shared" si="43"/>
        <v>351.00648000000007</v>
      </c>
      <c r="U580" s="9">
        <f>VLOOKUP(A580,'QTY &amp; shipping cost'!$A$1:$C$1038,3,FALSE)</f>
        <v>8.2700000000000014</v>
      </c>
      <c r="V580" s="9">
        <f t="shared" si="44"/>
        <v>1722.0075200000001</v>
      </c>
    </row>
    <row r="581" spans="1:22" x14ac:dyDescent="0.3">
      <c r="A581" s="9" t="s">
        <v>1010</v>
      </c>
      <c r="B581" s="8">
        <f>VLOOKUP($A581,'Order date customer name'!$A$1:$C$1038,2,FALSE)</f>
        <v>42078</v>
      </c>
      <c r="C581" s="8" t="str">
        <f>VLOOKUP($A581,'Order date customer name'!$A$1:$C$1038,3,FALSE)</f>
        <v>PETER PENA</v>
      </c>
      <c r="D581" s="9" t="str">
        <f>VLOOKUP($A581,'State and cust type'!$A$1:$C$1038,2,FALSE)</f>
        <v>New York</v>
      </c>
      <c r="E581" s="9" t="str">
        <f>VLOOKUP($A581,'State and cust type'!$A$1:$C$1038,3,FALSE)</f>
        <v>Consumer</v>
      </c>
      <c r="F581" s="9" t="str">
        <f>VLOOKUP($A581,'Account, order priority and cat'!$A$1:$D$1038,2,FALSE)</f>
        <v>TONY PERRY</v>
      </c>
      <c r="G581" s="9" t="str">
        <f>VLOOKUP($A581,'Account, order priority and cat'!$A$1:$D$1038,3,FALSE)</f>
        <v>Critical</v>
      </c>
      <c r="H581" s="9" t="str">
        <f>VLOOKUP($A581,'Account, order priority and cat'!$A$1:$D$1038,4,FALSE)</f>
        <v>Office Supplies</v>
      </c>
      <c r="I581" s="14" t="str">
        <f>VLOOKUP($A581,'Cost and price details'!$A$1:$F$1038,Table!I$1,FALSE)</f>
        <v>Wrap Bag</v>
      </c>
      <c r="J581" s="14" t="str">
        <f>VLOOKUP($A581,'Cost and price details'!$A$1:$F$1038,Table!J$1,FALSE)</f>
        <v>Regular Air</v>
      </c>
      <c r="K581" s="14">
        <f>VLOOKUP($A581,'Cost and price details'!$A$1:$F$1038,Table!K$1,FALSE)</f>
        <v>42087</v>
      </c>
      <c r="L581" s="14">
        <f>VLOOKUP($A581,'Cost and price details'!$A$1:$F$1038,Table!L$1,FALSE)</f>
        <v>23.716000000000001</v>
      </c>
      <c r="M581" s="14">
        <f>VLOOKUP($A581,'Cost and price details'!$A$1:$F$1038,Table!M$1,FALSE)</f>
        <v>40.204999999999998</v>
      </c>
      <c r="N581" s="16">
        <f t="shared" ref="N581:N644" si="45">(M581-L581)/L581</f>
        <v>0.695269016697588</v>
      </c>
      <c r="O581" s="16">
        <f>LOOKUP(M581,'Tax and discount slab'!$J$4:$K$14)</f>
        <v>0.22</v>
      </c>
      <c r="P581" s="9">
        <f t="shared" ref="P581:P644" si="46">(1+O581)*M581</f>
        <v>49.050099999999993</v>
      </c>
      <c r="Q581" s="9">
        <f>VLOOKUP(A581,'QTY &amp; shipping cost'!$A$1:$C$1038,2,FALSE)</f>
        <v>4</v>
      </c>
      <c r="R581" s="9">
        <f t="shared" ref="R581:R644" si="47">P581*Q581</f>
        <v>196.20039999999997</v>
      </c>
      <c r="S581" s="16">
        <f>LOOKUP(M581,'Tax and discount slab'!$M$4:$N$14)</f>
        <v>0.22000000000000003</v>
      </c>
      <c r="T581" s="9">
        <f t="shared" ref="T581:T644" si="48">R581*S581</f>
        <v>43.164088</v>
      </c>
      <c r="U581" s="9">
        <f>VLOOKUP(A581,'QTY &amp; shipping cost'!$A$1:$C$1038,3,FALSE)</f>
        <v>13.940000000000001</v>
      </c>
      <c r="V581" s="9">
        <f t="shared" ref="V581:V644" si="49">(R581-T581)+U581</f>
        <v>166.97631199999998</v>
      </c>
    </row>
    <row r="582" spans="1:22" x14ac:dyDescent="0.3">
      <c r="A582" s="9" t="s">
        <v>1011</v>
      </c>
      <c r="B582" s="8">
        <f>VLOOKUP($A582,'Order date customer name'!$A$1:$C$1038,2,FALSE)</f>
        <v>42078</v>
      </c>
      <c r="C582" s="8" t="str">
        <f>VLOOKUP($A582,'Order date customer name'!$A$1:$C$1038,3,FALSE)</f>
        <v>JOEL ORTIZ</v>
      </c>
      <c r="D582" s="9" t="str">
        <f>VLOOKUP($A582,'State and cust type'!$A$1:$C$1038,2,FALSE)</f>
        <v>Illinois</v>
      </c>
      <c r="E582" s="9" t="str">
        <f>VLOOKUP($A582,'State and cust type'!$A$1:$C$1038,3,FALSE)</f>
        <v>Consumer</v>
      </c>
      <c r="F582" s="9" t="str">
        <f>VLOOKUP($A582,'Account, order priority and cat'!$A$1:$D$1038,2,FALSE)</f>
        <v>MANUEL BARNES</v>
      </c>
      <c r="G582" s="9" t="str">
        <f>VLOOKUP($A582,'Account, order priority and cat'!$A$1:$D$1038,3,FALSE)</f>
        <v>Medium</v>
      </c>
      <c r="H582" s="9" t="str">
        <f>VLOOKUP($A582,'Account, order priority and cat'!$A$1:$D$1038,4,FALSE)</f>
        <v>Office Supplies</v>
      </c>
      <c r="I582" s="14" t="str">
        <f>VLOOKUP($A582,'Cost and price details'!$A$1:$F$1038,Table!I$1,FALSE)</f>
        <v>Small Box</v>
      </c>
      <c r="J582" s="14" t="str">
        <f>VLOOKUP($A582,'Cost and price details'!$A$1:$F$1038,Table!J$1,FALSE)</f>
        <v>Regular Air</v>
      </c>
      <c r="K582" s="14">
        <f>VLOOKUP($A582,'Cost and price details'!$A$1:$F$1038,Table!K$1,FALSE)</f>
        <v>42085</v>
      </c>
      <c r="L582" s="14">
        <f>VLOOKUP($A582,'Cost and price details'!$A$1:$F$1038,Table!L$1,FALSE)</f>
        <v>13.629000000000001</v>
      </c>
      <c r="M582" s="14">
        <f>VLOOKUP($A582,'Cost and price details'!$A$1:$F$1038,Table!M$1,FALSE)</f>
        <v>21.978000000000002</v>
      </c>
      <c r="N582" s="16">
        <f t="shared" si="45"/>
        <v>0.61259079903147695</v>
      </c>
      <c r="O582" s="16">
        <f>LOOKUP(M582,'Tax and discount slab'!$J$4:$K$14)</f>
        <v>0.15000000000000002</v>
      </c>
      <c r="P582" s="9">
        <f t="shared" si="46"/>
        <v>25.274699999999999</v>
      </c>
      <c r="Q582" s="9">
        <f>VLOOKUP(A582,'QTY &amp; shipping cost'!$A$1:$C$1038,2,FALSE)</f>
        <v>34</v>
      </c>
      <c r="R582" s="9">
        <f t="shared" si="47"/>
        <v>859.33979999999997</v>
      </c>
      <c r="S582" s="16">
        <f>LOOKUP(M582,'Tax and discount slab'!$M$4:$N$14)</f>
        <v>0.12000000000000001</v>
      </c>
      <c r="T582" s="9">
        <f t="shared" si="48"/>
        <v>103.12077600000001</v>
      </c>
      <c r="U582" s="9">
        <f>VLOOKUP(A582,'QTY &amp; shipping cost'!$A$1:$C$1038,3,FALSE)</f>
        <v>5.8199999999999994</v>
      </c>
      <c r="V582" s="9">
        <f t="shared" si="49"/>
        <v>762.03902400000004</v>
      </c>
    </row>
    <row r="583" spans="1:22" x14ac:dyDescent="0.3">
      <c r="A583" s="9" t="s">
        <v>1013</v>
      </c>
      <c r="B583" s="8">
        <f>VLOOKUP($A583,'Order date customer name'!$A$1:$C$1038,2,FALSE)</f>
        <v>42079</v>
      </c>
      <c r="C583" s="8" t="str">
        <f>VLOOKUP($A583,'Order date customer name'!$A$1:$C$1038,3,FALSE)</f>
        <v>STEPHEN CONTRERAS</v>
      </c>
      <c r="D583" s="9" t="str">
        <f>VLOOKUP($A583,'State and cust type'!$A$1:$C$1038,2,FALSE)</f>
        <v>New York</v>
      </c>
      <c r="E583" s="9" t="str">
        <f>VLOOKUP($A583,'State and cust type'!$A$1:$C$1038,3,FALSE)</f>
        <v>Corporate</v>
      </c>
      <c r="F583" s="9" t="str">
        <f>VLOOKUP($A583,'Account, order priority and cat'!$A$1:$D$1038,2,FALSE)</f>
        <v>ROY COOK</v>
      </c>
      <c r="G583" s="9" t="str">
        <f>VLOOKUP($A583,'Account, order priority and cat'!$A$1:$D$1038,3,FALSE)</f>
        <v>Critical</v>
      </c>
      <c r="H583" s="9" t="str">
        <f>VLOOKUP($A583,'Account, order priority and cat'!$A$1:$D$1038,4,FALSE)</f>
        <v>Office Supplies</v>
      </c>
      <c r="I583" s="14" t="str">
        <f>VLOOKUP($A583,'Cost and price details'!$A$1:$F$1038,Table!I$1,FALSE)</f>
        <v>Small Pack</v>
      </c>
      <c r="J583" s="14" t="str">
        <f>VLOOKUP($A583,'Cost and price details'!$A$1:$F$1038,Table!J$1,FALSE)</f>
        <v>Regular Air</v>
      </c>
      <c r="K583" s="14">
        <f>VLOOKUP($A583,'Cost and price details'!$A$1:$F$1038,Table!K$1,FALSE)</f>
        <v>42089</v>
      </c>
      <c r="L583" s="14">
        <f>VLOOKUP($A583,'Cost and price details'!$A$1:$F$1038,Table!L$1,FALSE)</f>
        <v>3.1570000000000005</v>
      </c>
      <c r="M583" s="14">
        <f>VLOOKUP($A583,'Cost and price details'!$A$1:$F$1038,Table!M$1,FALSE)</f>
        <v>7.524</v>
      </c>
      <c r="N583" s="16">
        <f t="shared" si="45"/>
        <v>1.3832752613240413</v>
      </c>
      <c r="O583" s="16">
        <f>LOOKUP(M583,'Tax and discount slab'!$J$4:$K$14)</f>
        <v>0.05</v>
      </c>
      <c r="P583" s="9">
        <f t="shared" si="46"/>
        <v>7.9002000000000008</v>
      </c>
      <c r="Q583" s="9">
        <f>VLOOKUP(A583,'QTY &amp; shipping cost'!$A$1:$C$1038,2,FALSE)</f>
        <v>37</v>
      </c>
      <c r="R583" s="9">
        <f t="shared" si="47"/>
        <v>292.30740000000003</v>
      </c>
      <c r="S583" s="16">
        <f>LOOKUP(M583,'Tax and discount slab'!$M$4:$N$14)</f>
        <v>0.02</v>
      </c>
      <c r="T583" s="9">
        <f t="shared" si="48"/>
        <v>5.8461480000000003</v>
      </c>
      <c r="U583" s="9">
        <f>VLOOKUP(A583,'QTY &amp; shipping cost'!$A$1:$C$1038,3,FALSE)</f>
        <v>4.47</v>
      </c>
      <c r="V583" s="9">
        <f t="shared" si="49"/>
        <v>290.93125200000003</v>
      </c>
    </row>
    <row r="584" spans="1:22" x14ac:dyDescent="0.3">
      <c r="A584" s="9" t="s">
        <v>1015</v>
      </c>
      <c r="B584" s="8">
        <f>VLOOKUP($A584,'Order date customer name'!$A$1:$C$1038,2,FALSE)</f>
        <v>42081</v>
      </c>
      <c r="C584" s="8" t="str">
        <f>VLOOKUP($A584,'Order date customer name'!$A$1:$C$1038,3,FALSE)</f>
        <v>TRAVIS WELLS</v>
      </c>
      <c r="D584" s="9" t="str">
        <f>VLOOKUP($A584,'State and cust type'!$A$1:$C$1038,2,FALSE)</f>
        <v>Illinois</v>
      </c>
      <c r="E584" s="9" t="str">
        <f>VLOOKUP($A584,'State and cust type'!$A$1:$C$1038,3,FALSE)</f>
        <v>Small Business</v>
      </c>
      <c r="F584" s="9" t="str">
        <f>VLOOKUP($A584,'Account, order priority and cat'!$A$1:$D$1038,2,FALSE)</f>
        <v>MANUEL BARNES</v>
      </c>
      <c r="G584" s="9" t="str">
        <f>VLOOKUP($A584,'Account, order priority and cat'!$A$1:$D$1038,3,FALSE)</f>
        <v>Critical</v>
      </c>
      <c r="H584" s="9" t="str">
        <f>VLOOKUP($A584,'Account, order priority and cat'!$A$1:$D$1038,4,FALSE)</f>
        <v>Technology</v>
      </c>
      <c r="I584" s="14" t="str">
        <f>VLOOKUP($A584,'Cost and price details'!$A$1:$F$1038,Table!I$1,FALSE)</f>
        <v>Small Box</v>
      </c>
      <c r="J584" s="14" t="str">
        <f>VLOOKUP($A584,'Cost and price details'!$A$1:$F$1038,Table!J$1,FALSE)</f>
        <v>Express Air</v>
      </c>
      <c r="K584" s="14">
        <f>VLOOKUP($A584,'Cost and price details'!$A$1:$F$1038,Table!K$1,FALSE)</f>
        <v>42089</v>
      </c>
      <c r="L584" s="14">
        <f>VLOOKUP($A584,'Cost and price details'!$A$1:$F$1038,Table!L$1,FALSE)</f>
        <v>7.0400000000000009</v>
      </c>
      <c r="M584" s="14">
        <f>VLOOKUP($A584,'Cost and price details'!$A$1:$F$1038,Table!M$1,FALSE)</f>
        <v>32.010000000000005</v>
      </c>
      <c r="N584" s="16">
        <f t="shared" si="45"/>
        <v>3.5468750000000004</v>
      </c>
      <c r="O584" s="16">
        <f>LOOKUP(M584,'Tax and discount slab'!$J$4:$K$14)</f>
        <v>0.2</v>
      </c>
      <c r="P584" s="9">
        <f t="shared" si="46"/>
        <v>38.412000000000006</v>
      </c>
      <c r="Q584" s="9">
        <f>VLOOKUP(A584,'QTY &amp; shipping cost'!$A$1:$C$1038,2,FALSE)</f>
        <v>52</v>
      </c>
      <c r="R584" s="9">
        <f t="shared" si="47"/>
        <v>1997.4240000000004</v>
      </c>
      <c r="S584" s="16">
        <f>LOOKUP(M584,'Tax and discount slab'!$M$4:$N$14)</f>
        <v>0.17</v>
      </c>
      <c r="T584" s="9">
        <f t="shared" si="48"/>
        <v>339.56208000000009</v>
      </c>
      <c r="U584" s="9">
        <f>VLOOKUP(A584,'QTY &amp; shipping cost'!$A$1:$C$1038,3,FALSE)</f>
        <v>4.05</v>
      </c>
      <c r="V584" s="9">
        <f t="shared" si="49"/>
        <v>1661.9119200000002</v>
      </c>
    </row>
    <row r="585" spans="1:22" x14ac:dyDescent="0.3">
      <c r="A585" s="9" t="s">
        <v>1017</v>
      </c>
      <c r="B585" s="8">
        <f>VLOOKUP($A585,'Order date customer name'!$A$1:$C$1038,2,FALSE)</f>
        <v>42082</v>
      </c>
      <c r="C585" s="8" t="str">
        <f>VLOOKUP($A585,'Order date customer name'!$A$1:$C$1038,3,FALSE)</f>
        <v>DARRELL HUNTER</v>
      </c>
      <c r="D585" s="9" t="str">
        <f>VLOOKUP($A585,'State and cust type'!$A$1:$C$1038,2,FALSE)</f>
        <v>Illinois</v>
      </c>
      <c r="E585" s="9" t="str">
        <f>VLOOKUP($A585,'State and cust type'!$A$1:$C$1038,3,FALSE)</f>
        <v>Small Business</v>
      </c>
      <c r="F585" s="9" t="str">
        <f>VLOOKUP($A585,'Account, order priority and cat'!$A$1:$D$1038,2,FALSE)</f>
        <v>COREY MILLS</v>
      </c>
      <c r="G585" s="9" t="str">
        <f>VLOOKUP($A585,'Account, order priority and cat'!$A$1:$D$1038,3,FALSE)</f>
        <v>Critical</v>
      </c>
      <c r="H585" s="9" t="str">
        <f>VLOOKUP($A585,'Account, order priority and cat'!$A$1:$D$1038,4,FALSE)</f>
        <v>Office Supplies</v>
      </c>
      <c r="I585" s="14" t="str">
        <f>VLOOKUP($A585,'Cost and price details'!$A$1:$F$1038,Table!I$1,FALSE)</f>
        <v>Wrap Bag</v>
      </c>
      <c r="J585" s="14" t="str">
        <f>VLOOKUP($A585,'Cost and price details'!$A$1:$F$1038,Table!J$1,FALSE)</f>
        <v>Regular Air</v>
      </c>
      <c r="K585" s="14">
        <f>VLOOKUP($A585,'Cost and price details'!$A$1:$F$1038,Table!K$1,FALSE)</f>
        <v>42090</v>
      </c>
      <c r="L585" s="14">
        <f>VLOOKUP($A585,'Cost and price details'!$A$1:$F$1038,Table!L$1,FALSE)</f>
        <v>4.125</v>
      </c>
      <c r="M585" s="14">
        <f>VLOOKUP($A585,'Cost and price details'!$A$1:$F$1038,Table!M$1,FALSE)</f>
        <v>7.7880000000000011</v>
      </c>
      <c r="N585" s="16">
        <f t="shared" si="45"/>
        <v>0.88800000000000023</v>
      </c>
      <c r="O585" s="16">
        <f>LOOKUP(M585,'Tax and discount slab'!$J$4:$K$14)</f>
        <v>0.05</v>
      </c>
      <c r="P585" s="9">
        <f t="shared" si="46"/>
        <v>8.1774000000000022</v>
      </c>
      <c r="Q585" s="9">
        <f>VLOOKUP(A585,'QTY &amp; shipping cost'!$A$1:$C$1038,2,FALSE)</f>
        <v>33</v>
      </c>
      <c r="R585" s="9">
        <f t="shared" si="47"/>
        <v>269.85420000000005</v>
      </c>
      <c r="S585" s="16">
        <f>LOOKUP(M585,'Tax and discount slab'!$M$4:$N$14)</f>
        <v>0.02</v>
      </c>
      <c r="T585" s="9">
        <f t="shared" si="48"/>
        <v>5.3970840000000013</v>
      </c>
      <c r="U585" s="9">
        <f>VLOOKUP(A585,'QTY &amp; shipping cost'!$A$1:$C$1038,3,FALSE)</f>
        <v>2.4</v>
      </c>
      <c r="V585" s="9">
        <f t="shared" si="49"/>
        <v>266.85711600000002</v>
      </c>
    </row>
    <row r="586" spans="1:22" x14ac:dyDescent="0.3">
      <c r="A586" s="9" t="s">
        <v>1018</v>
      </c>
      <c r="B586" s="8">
        <f>VLOOKUP($A586,'Order date customer name'!$A$1:$C$1038,2,FALSE)</f>
        <v>42083</v>
      </c>
      <c r="C586" s="8" t="str">
        <f>VLOOKUP($A586,'Order date customer name'!$A$1:$C$1038,3,FALSE)</f>
        <v>STEVEN GARDNER</v>
      </c>
      <c r="D586" s="9" t="str">
        <f>VLOOKUP($A586,'State and cust type'!$A$1:$C$1038,2,FALSE)</f>
        <v>New York</v>
      </c>
      <c r="E586" s="9" t="str">
        <f>VLOOKUP($A586,'State and cust type'!$A$1:$C$1038,3,FALSE)</f>
        <v>Home Office</v>
      </c>
      <c r="F586" s="9" t="str">
        <f>VLOOKUP($A586,'Account, order priority and cat'!$A$1:$D$1038,2,FALSE)</f>
        <v>VINCENT JORDAN</v>
      </c>
      <c r="G586" s="9" t="str">
        <f>VLOOKUP($A586,'Account, order priority and cat'!$A$1:$D$1038,3,FALSE)</f>
        <v>High</v>
      </c>
      <c r="H586" s="9" t="str">
        <f>VLOOKUP($A586,'Account, order priority and cat'!$A$1:$D$1038,4,FALSE)</f>
        <v>Office Supplies</v>
      </c>
      <c r="I586" s="14" t="str">
        <f>VLOOKUP($A586,'Cost and price details'!$A$1:$F$1038,Table!I$1,FALSE)</f>
        <v>Small Box</v>
      </c>
      <c r="J586" s="14" t="str">
        <f>VLOOKUP($A586,'Cost and price details'!$A$1:$F$1038,Table!J$1,FALSE)</f>
        <v>Express Air</v>
      </c>
      <c r="K586" s="14">
        <f>VLOOKUP($A586,'Cost and price details'!$A$1:$F$1038,Table!K$1,FALSE)</f>
        <v>42091</v>
      </c>
      <c r="L586" s="14">
        <f>VLOOKUP($A586,'Cost and price details'!$A$1:$F$1038,Table!L$1,FALSE)</f>
        <v>5.0490000000000004</v>
      </c>
      <c r="M586" s="14">
        <f>VLOOKUP($A586,'Cost and price details'!$A$1:$F$1038,Table!M$1,FALSE)</f>
        <v>8.0080000000000009</v>
      </c>
      <c r="N586" s="16">
        <f t="shared" si="45"/>
        <v>0.58605664488017439</v>
      </c>
      <c r="O586" s="16">
        <f>LOOKUP(M586,'Tax and discount slab'!$J$4:$K$14)</f>
        <v>0.05</v>
      </c>
      <c r="P586" s="9">
        <f t="shared" si="46"/>
        <v>8.4084000000000021</v>
      </c>
      <c r="Q586" s="9">
        <f>VLOOKUP(A586,'QTY &amp; shipping cost'!$A$1:$C$1038,2,FALSE)</f>
        <v>42</v>
      </c>
      <c r="R586" s="9">
        <f t="shared" si="47"/>
        <v>353.15280000000007</v>
      </c>
      <c r="S586" s="16">
        <f>LOOKUP(M586,'Tax and discount slab'!$M$4:$N$14)</f>
        <v>0.02</v>
      </c>
      <c r="T586" s="9">
        <f t="shared" si="48"/>
        <v>7.0630560000000013</v>
      </c>
      <c r="U586" s="9">
        <f>VLOOKUP(A586,'QTY &amp; shipping cost'!$A$1:$C$1038,3,FALSE)</f>
        <v>11.200000000000001</v>
      </c>
      <c r="V586" s="9">
        <f t="shared" si="49"/>
        <v>357.28974400000004</v>
      </c>
    </row>
    <row r="587" spans="1:22" x14ac:dyDescent="0.3">
      <c r="A587" s="9" t="s">
        <v>1020</v>
      </c>
      <c r="B587" s="8">
        <f>VLOOKUP($A587,'Order date customer name'!$A$1:$C$1038,2,FALSE)</f>
        <v>42085</v>
      </c>
      <c r="C587" s="8" t="str">
        <f>VLOOKUP($A587,'Order date customer name'!$A$1:$C$1038,3,FALSE)</f>
        <v>WALTER NICHOLS</v>
      </c>
      <c r="D587" s="9" t="str">
        <f>VLOOKUP($A587,'State and cust type'!$A$1:$C$1038,2,FALSE)</f>
        <v>New York</v>
      </c>
      <c r="E587" s="9" t="str">
        <f>VLOOKUP($A587,'State and cust type'!$A$1:$C$1038,3,FALSE)</f>
        <v>Corporate</v>
      </c>
      <c r="F587" s="9" t="str">
        <f>VLOOKUP($A587,'Account, order priority and cat'!$A$1:$D$1038,2,FALSE)</f>
        <v>BOBBY CHAVEZ</v>
      </c>
      <c r="G587" s="9" t="str">
        <f>VLOOKUP($A587,'Account, order priority and cat'!$A$1:$D$1038,3,FALSE)</f>
        <v>Medium</v>
      </c>
      <c r="H587" s="9" t="str">
        <f>VLOOKUP($A587,'Account, order priority and cat'!$A$1:$D$1038,4,FALSE)</f>
        <v>Office Supplies</v>
      </c>
      <c r="I587" s="14" t="str">
        <f>VLOOKUP($A587,'Cost and price details'!$A$1:$F$1038,Table!I$1,FALSE)</f>
        <v>Small Box</v>
      </c>
      <c r="J587" s="14" t="str">
        <f>VLOOKUP($A587,'Cost and price details'!$A$1:$F$1038,Table!J$1,FALSE)</f>
        <v>Regular Air</v>
      </c>
      <c r="K587" s="14">
        <f>VLOOKUP($A587,'Cost and price details'!$A$1:$F$1038,Table!K$1,FALSE)</f>
        <v>42094</v>
      </c>
      <c r="L587" s="14">
        <f>VLOOKUP($A587,'Cost and price details'!$A$1:$F$1038,Table!L$1,FALSE)</f>
        <v>3.7070000000000003</v>
      </c>
      <c r="M587" s="14">
        <f>VLOOKUP($A587,'Cost and price details'!$A$1:$F$1038,Table!M$1,FALSE)</f>
        <v>6.0830000000000011</v>
      </c>
      <c r="N587" s="16">
        <f t="shared" si="45"/>
        <v>0.64094955489614258</v>
      </c>
      <c r="O587" s="16">
        <f>LOOKUP(M587,'Tax and discount slab'!$J$4:$K$14)</f>
        <v>0.05</v>
      </c>
      <c r="P587" s="9">
        <f t="shared" si="46"/>
        <v>6.387150000000001</v>
      </c>
      <c r="Q587" s="9">
        <f>VLOOKUP(A587,'QTY &amp; shipping cost'!$A$1:$C$1038,2,FALSE)</f>
        <v>25</v>
      </c>
      <c r="R587" s="9">
        <f t="shared" si="47"/>
        <v>159.67875000000004</v>
      </c>
      <c r="S587" s="16">
        <f>LOOKUP(M587,'Tax and discount slab'!$M$4:$N$14)</f>
        <v>0.02</v>
      </c>
      <c r="T587" s="9">
        <f t="shared" si="48"/>
        <v>3.1935750000000009</v>
      </c>
      <c r="U587" s="9">
        <f>VLOOKUP(A587,'QTY &amp; shipping cost'!$A$1:$C$1038,3,FALSE)</f>
        <v>7.03</v>
      </c>
      <c r="V587" s="9">
        <f t="shared" si="49"/>
        <v>163.51517500000003</v>
      </c>
    </row>
    <row r="588" spans="1:22" x14ac:dyDescent="0.3">
      <c r="A588" s="9" t="s">
        <v>1022</v>
      </c>
      <c r="B588" s="8">
        <f>VLOOKUP($A588,'Order date customer name'!$A$1:$C$1038,2,FALSE)</f>
        <v>42085</v>
      </c>
      <c r="C588" s="8" t="str">
        <f>VLOOKUP($A588,'Order date customer name'!$A$1:$C$1038,3,FALSE)</f>
        <v>ERNEST EDWARDS</v>
      </c>
      <c r="D588" s="9" t="str">
        <f>VLOOKUP($A588,'State and cust type'!$A$1:$C$1038,2,FALSE)</f>
        <v>Illinois</v>
      </c>
      <c r="E588" s="9" t="str">
        <f>VLOOKUP($A588,'State and cust type'!$A$1:$C$1038,3,FALSE)</f>
        <v>Corporate</v>
      </c>
      <c r="F588" s="9" t="str">
        <f>VLOOKUP($A588,'Account, order priority and cat'!$A$1:$D$1038,2,FALSE)</f>
        <v>COREY MILLS</v>
      </c>
      <c r="G588" s="9" t="str">
        <f>VLOOKUP($A588,'Account, order priority and cat'!$A$1:$D$1038,3,FALSE)</f>
        <v>Critical</v>
      </c>
      <c r="H588" s="9" t="str">
        <f>VLOOKUP($A588,'Account, order priority and cat'!$A$1:$D$1038,4,FALSE)</f>
        <v>Office Supplies</v>
      </c>
      <c r="I588" s="14" t="str">
        <f>VLOOKUP($A588,'Cost and price details'!$A$1:$F$1038,Table!I$1,FALSE)</f>
        <v>Small Box</v>
      </c>
      <c r="J588" s="14" t="str">
        <f>VLOOKUP($A588,'Cost and price details'!$A$1:$F$1038,Table!J$1,FALSE)</f>
        <v>Regular Air</v>
      </c>
      <c r="K588" s="14">
        <f>VLOOKUP($A588,'Cost and price details'!$A$1:$F$1038,Table!K$1,FALSE)</f>
        <v>42093</v>
      </c>
      <c r="L588" s="14">
        <f>VLOOKUP($A588,'Cost and price details'!$A$1:$F$1038,Table!L$1,FALSE)</f>
        <v>3.8720000000000003</v>
      </c>
      <c r="M588" s="14">
        <f>VLOOKUP($A588,'Cost and price details'!$A$1:$F$1038,Table!M$1,FALSE)</f>
        <v>6.2480000000000002</v>
      </c>
      <c r="N588" s="16">
        <f t="shared" si="45"/>
        <v>0.61363636363636354</v>
      </c>
      <c r="O588" s="16">
        <f>LOOKUP(M588,'Tax and discount slab'!$J$4:$K$14)</f>
        <v>0.05</v>
      </c>
      <c r="P588" s="9">
        <f t="shared" si="46"/>
        <v>6.5604000000000005</v>
      </c>
      <c r="Q588" s="9">
        <f>VLOOKUP(A588,'QTY &amp; shipping cost'!$A$1:$C$1038,2,FALSE)</f>
        <v>10</v>
      </c>
      <c r="R588" s="9">
        <f t="shared" si="47"/>
        <v>65.603999999999999</v>
      </c>
      <c r="S588" s="16">
        <f>LOOKUP(M588,'Tax and discount slab'!$M$4:$N$14)</f>
        <v>0.02</v>
      </c>
      <c r="T588" s="9">
        <f t="shared" si="48"/>
        <v>1.3120799999999999</v>
      </c>
      <c r="U588" s="9">
        <f>VLOOKUP(A588,'QTY &amp; shipping cost'!$A$1:$C$1038,3,FALSE)</f>
        <v>1.44</v>
      </c>
      <c r="V588" s="9">
        <f t="shared" si="49"/>
        <v>65.731920000000002</v>
      </c>
    </row>
    <row r="589" spans="1:22" x14ac:dyDescent="0.3">
      <c r="A589" s="9" t="s">
        <v>1024</v>
      </c>
      <c r="B589" s="8">
        <f>VLOOKUP($A589,'Order date customer name'!$A$1:$C$1038,2,FALSE)</f>
        <v>42086</v>
      </c>
      <c r="C589" s="8" t="str">
        <f>VLOOKUP($A589,'Order date customer name'!$A$1:$C$1038,3,FALSE)</f>
        <v>RAUL REYNOLDS</v>
      </c>
      <c r="D589" s="9" t="str">
        <f>VLOOKUP($A589,'State and cust type'!$A$1:$C$1038,2,FALSE)</f>
        <v>Illinois</v>
      </c>
      <c r="E589" s="9" t="str">
        <f>VLOOKUP($A589,'State and cust type'!$A$1:$C$1038,3,FALSE)</f>
        <v>Home Office</v>
      </c>
      <c r="F589" s="9" t="str">
        <f>VLOOKUP($A589,'Account, order priority and cat'!$A$1:$D$1038,2,FALSE)</f>
        <v>COREY MILLS</v>
      </c>
      <c r="G589" s="9" t="str">
        <f>VLOOKUP($A589,'Account, order priority and cat'!$A$1:$D$1038,3,FALSE)</f>
        <v>Not Specified</v>
      </c>
      <c r="H589" s="9" t="str">
        <f>VLOOKUP($A589,'Account, order priority and cat'!$A$1:$D$1038,4,FALSE)</f>
        <v>Technology</v>
      </c>
      <c r="I589" s="14" t="str">
        <f>VLOOKUP($A589,'Cost and price details'!$A$1:$F$1038,Table!I$1,FALSE)</f>
        <v>Medium Box</v>
      </c>
      <c r="J589" s="14" t="str">
        <f>VLOOKUP($A589,'Cost and price details'!$A$1:$F$1038,Table!J$1,FALSE)</f>
        <v>Regular Air</v>
      </c>
      <c r="K589" s="14">
        <f>VLOOKUP($A589,'Cost and price details'!$A$1:$F$1038,Table!K$1,FALSE)</f>
        <v>42095</v>
      </c>
      <c r="L589" s="14">
        <f>VLOOKUP($A589,'Cost and price details'!$A$1:$F$1038,Table!L$1,FALSE)</f>
        <v>9.7020000000000017</v>
      </c>
      <c r="M589" s="14">
        <f>VLOOKUP($A589,'Cost and price details'!$A$1:$F$1038,Table!M$1,FALSE)</f>
        <v>23.088999999999999</v>
      </c>
      <c r="N589" s="16">
        <f t="shared" si="45"/>
        <v>1.3798185941043077</v>
      </c>
      <c r="O589" s="16">
        <f>LOOKUP(M589,'Tax and discount slab'!$J$4:$K$14)</f>
        <v>0.15000000000000002</v>
      </c>
      <c r="P589" s="9">
        <f t="shared" si="46"/>
        <v>26.552349999999997</v>
      </c>
      <c r="Q589" s="9">
        <f>VLOOKUP(A589,'QTY &amp; shipping cost'!$A$1:$C$1038,2,FALSE)</f>
        <v>47</v>
      </c>
      <c r="R589" s="9">
        <f t="shared" si="47"/>
        <v>1247.9604499999998</v>
      </c>
      <c r="S589" s="16">
        <f>LOOKUP(M589,'Tax and discount slab'!$M$4:$N$14)</f>
        <v>0.12000000000000001</v>
      </c>
      <c r="T589" s="9">
        <f t="shared" si="48"/>
        <v>149.75525399999998</v>
      </c>
      <c r="U589" s="9">
        <f>VLOOKUP(A589,'QTY &amp; shipping cost'!$A$1:$C$1038,3,FALSE)</f>
        <v>4.8599999999999994</v>
      </c>
      <c r="V589" s="9">
        <f t="shared" si="49"/>
        <v>1103.0651959999998</v>
      </c>
    </row>
    <row r="590" spans="1:22" x14ac:dyDescent="0.3">
      <c r="A590" s="9" t="s">
        <v>1025</v>
      </c>
      <c r="B590" s="8">
        <f>VLOOKUP($A590,'Order date customer name'!$A$1:$C$1038,2,FALSE)</f>
        <v>42086</v>
      </c>
      <c r="C590" s="8" t="str">
        <f>VLOOKUP($A590,'Order date customer name'!$A$1:$C$1038,3,FALSE)</f>
        <v>STEPHEN CONTRERAS</v>
      </c>
      <c r="D590" s="9" t="str">
        <f>VLOOKUP($A590,'State and cust type'!$A$1:$C$1038,2,FALSE)</f>
        <v>New York</v>
      </c>
      <c r="E590" s="9" t="str">
        <f>VLOOKUP($A590,'State and cust type'!$A$1:$C$1038,3,FALSE)</f>
        <v>Corporate</v>
      </c>
      <c r="F590" s="9" t="str">
        <f>VLOOKUP($A590,'Account, order priority and cat'!$A$1:$D$1038,2,FALSE)</f>
        <v>ROY COOK</v>
      </c>
      <c r="G590" s="9" t="str">
        <f>VLOOKUP($A590,'Account, order priority and cat'!$A$1:$D$1038,3,FALSE)</f>
        <v>Not Specified</v>
      </c>
      <c r="H590" s="9" t="str">
        <f>VLOOKUP($A590,'Account, order priority and cat'!$A$1:$D$1038,4,FALSE)</f>
        <v>Office Supplies</v>
      </c>
      <c r="I590" s="14" t="str">
        <f>VLOOKUP($A590,'Cost and price details'!$A$1:$F$1038,Table!I$1,FALSE)</f>
        <v>Wrap Bag</v>
      </c>
      <c r="J590" s="14" t="str">
        <f>VLOOKUP($A590,'Cost and price details'!$A$1:$F$1038,Table!J$1,FALSE)</f>
        <v>Express Air</v>
      </c>
      <c r="K590" s="14">
        <f>VLOOKUP($A590,'Cost and price details'!$A$1:$F$1038,Table!K$1,FALSE)</f>
        <v>42095</v>
      </c>
      <c r="L590" s="14">
        <f>VLOOKUP($A590,'Cost and price details'!$A$1:$F$1038,Table!L$1,FALSE)</f>
        <v>1.6830000000000003</v>
      </c>
      <c r="M590" s="14">
        <f>VLOOKUP($A590,'Cost and price details'!$A$1:$F$1038,Table!M$1,FALSE)</f>
        <v>3.0579999999999998</v>
      </c>
      <c r="N590" s="16">
        <f t="shared" si="45"/>
        <v>0.81699346405228723</v>
      </c>
      <c r="O590" s="16">
        <f>LOOKUP(M590,'Tax and discount slab'!$J$4:$K$14)</f>
        <v>0.05</v>
      </c>
      <c r="P590" s="9">
        <f t="shared" si="46"/>
        <v>3.2109000000000001</v>
      </c>
      <c r="Q590" s="9">
        <f>VLOOKUP(A590,'QTY &amp; shipping cost'!$A$1:$C$1038,2,FALSE)</f>
        <v>36</v>
      </c>
      <c r="R590" s="9">
        <f t="shared" si="47"/>
        <v>115.5924</v>
      </c>
      <c r="S590" s="16">
        <f>LOOKUP(M590,'Tax and discount slab'!$M$4:$N$14)</f>
        <v>0.02</v>
      </c>
      <c r="T590" s="9">
        <f t="shared" si="48"/>
        <v>2.3118479999999999</v>
      </c>
      <c r="U590" s="9">
        <f>VLOOKUP(A590,'QTY &amp; shipping cost'!$A$1:$C$1038,3,FALSE)</f>
        <v>1.3900000000000001</v>
      </c>
      <c r="V590" s="9">
        <f t="shared" si="49"/>
        <v>114.670552</v>
      </c>
    </row>
    <row r="591" spans="1:22" x14ac:dyDescent="0.3">
      <c r="A591" s="9" t="s">
        <v>1026</v>
      </c>
      <c r="B591" s="8">
        <f>VLOOKUP($A591,'Order date customer name'!$A$1:$C$1038,2,FALSE)</f>
        <v>42091</v>
      </c>
      <c r="C591" s="8" t="str">
        <f>VLOOKUP($A591,'Order date customer name'!$A$1:$C$1038,3,FALSE)</f>
        <v>TOMMY HART</v>
      </c>
      <c r="D591" s="9" t="str">
        <f>VLOOKUP($A591,'State and cust type'!$A$1:$C$1038,2,FALSE)</f>
        <v>Illinois</v>
      </c>
      <c r="E591" s="9" t="str">
        <f>VLOOKUP($A591,'State and cust type'!$A$1:$C$1038,3,FALSE)</f>
        <v>Small Business</v>
      </c>
      <c r="F591" s="9" t="str">
        <f>VLOOKUP($A591,'Account, order priority and cat'!$A$1:$D$1038,2,FALSE)</f>
        <v>MANUEL BARNES</v>
      </c>
      <c r="G591" s="9" t="str">
        <f>VLOOKUP($A591,'Account, order priority and cat'!$A$1:$D$1038,3,FALSE)</f>
        <v>Medium</v>
      </c>
      <c r="H591" s="9" t="str">
        <f>VLOOKUP($A591,'Account, order priority and cat'!$A$1:$D$1038,4,FALSE)</f>
        <v>Technology</v>
      </c>
      <c r="I591" s="14" t="str">
        <f>VLOOKUP($A591,'Cost and price details'!$A$1:$F$1038,Table!I$1,FALSE)</f>
        <v>Small Box</v>
      </c>
      <c r="J591" s="14" t="str">
        <f>VLOOKUP($A591,'Cost and price details'!$A$1:$F$1038,Table!J$1,FALSE)</f>
        <v>Regular Air</v>
      </c>
      <c r="K591" s="14">
        <f>VLOOKUP($A591,'Cost and price details'!$A$1:$F$1038,Table!K$1,FALSE)</f>
        <v>42100</v>
      </c>
      <c r="L591" s="14">
        <f>VLOOKUP($A591,'Cost and price details'!$A$1:$F$1038,Table!L$1,FALSE)</f>
        <v>59.972000000000008</v>
      </c>
      <c r="M591" s="14">
        <f>VLOOKUP($A591,'Cost and price details'!$A$1:$F$1038,Table!M$1,FALSE)</f>
        <v>111.06700000000001</v>
      </c>
      <c r="N591" s="16">
        <f t="shared" si="45"/>
        <v>0.85198092443140117</v>
      </c>
      <c r="O591" s="16">
        <f>LOOKUP(M591,'Tax and discount slab'!$J$4:$K$14)</f>
        <v>0.32000000000000006</v>
      </c>
      <c r="P591" s="9">
        <f t="shared" si="46"/>
        <v>146.60844000000003</v>
      </c>
      <c r="Q591" s="9">
        <f>VLOOKUP(A591,'QTY &amp; shipping cost'!$A$1:$C$1038,2,FALSE)</f>
        <v>15</v>
      </c>
      <c r="R591" s="9">
        <f t="shared" si="47"/>
        <v>2199.1266000000005</v>
      </c>
      <c r="S591" s="16">
        <f>LOOKUP(M591,'Tax and discount slab'!$M$4:$N$14)</f>
        <v>0.47</v>
      </c>
      <c r="T591" s="9">
        <f t="shared" si="48"/>
        <v>1033.5895020000003</v>
      </c>
      <c r="U591" s="9">
        <f>VLOOKUP(A591,'QTY &amp; shipping cost'!$A$1:$C$1038,3,FALSE)</f>
        <v>7.2299999999999995</v>
      </c>
      <c r="V591" s="9">
        <f t="shared" si="49"/>
        <v>1172.7670980000003</v>
      </c>
    </row>
    <row r="592" spans="1:22" x14ac:dyDescent="0.3">
      <c r="A592" s="9" t="s">
        <v>1027</v>
      </c>
      <c r="B592" s="8">
        <f>VLOOKUP($A592,'Order date customer name'!$A$1:$C$1038,2,FALSE)</f>
        <v>42096</v>
      </c>
      <c r="C592" s="8" t="str">
        <f>VLOOKUP($A592,'Order date customer name'!$A$1:$C$1038,3,FALSE)</f>
        <v>DENNIS MOORE</v>
      </c>
      <c r="D592" s="9" t="str">
        <f>VLOOKUP($A592,'State and cust type'!$A$1:$C$1038,2,FALSE)</f>
        <v>New York</v>
      </c>
      <c r="E592" s="9" t="str">
        <f>VLOOKUP($A592,'State and cust type'!$A$1:$C$1038,3,FALSE)</f>
        <v>Home Office</v>
      </c>
      <c r="F592" s="9" t="str">
        <f>VLOOKUP($A592,'Account, order priority and cat'!$A$1:$D$1038,2,FALSE)</f>
        <v>VINCENT JORDAN</v>
      </c>
      <c r="G592" s="9" t="str">
        <f>VLOOKUP($A592,'Account, order priority and cat'!$A$1:$D$1038,3,FALSE)</f>
        <v>Medium</v>
      </c>
      <c r="H592" s="9" t="str">
        <f>VLOOKUP($A592,'Account, order priority and cat'!$A$1:$D$1038,4,FALSE)</f>
        <v>Technology</v>
      </c>
      <c r="I592" s="14" t="str">
        <f>VLOOKUP($A592,'Cost and price details'!$A$1:$F$1038,Table!I$1,FALSE)</f>
        <v>Jumbo Drum</v>
      </c>
      <c r="J592" s="14" t="str">
        <f>VLOOKUP($A592,'Cost and price details'!$A$1:$F$1038,Table!J$1,FALSE)</f>
        <v>Delivery Truck</v>
      </c>
      <c r="K592" s="14">
        <f>VLOOKUP($A592,'Cost and price details'!$A$1:$F$1038,Table!K$1,FALSE)</f>
        <v>42104</v>
      </c>
      <c r="L592" s="14">
        <f>VLOOKUP($A592,'Cost and price details'!$A$1:$F$1038,Table!L$1,FALSE)</f>
        <v>82.5</v>
      </c>
      <c r="M592" s="14">
        <f>VLOOKUP($A592,'Cost and price details'!$A$1:$F$1038,Table!M$1,FALSE)</f>
        <v>133.06700000000001</v>
      </c>
      <c r="N592" s="16">
        <f t="shared" si="45"/>
        <v>0.61293333333333344</v>
      </c>
      <c r="O592" s="16">
        <f>LOOKUP(M592,'Tax and discount slab'!$J$4:$K$14)</f>
        <v>0.32000000000000006</v>
      </c>
      <c r="P592" s="9">
        <f t="shared" si="46"/>
        <v>175.64844000000002</v>
      </c>
      <c r="Q592" s="9">
        <f>VLOOKUP(A592,'QTY &amp; shipping cost'!$A$1:$C$1038,2,FALSE)</f>
        <v>40</v>
      </c>
      <c r="R592" s="9">
        <f t="shared" si="47"/>
        <v>7025.9376000000011</v>
      </c>
      <c r="S592" s="16">
        <f>LOOKUP(M592,'Tax and discount slab'!$M$4:$N$14)</f>
        <v>0.47</v>
      </c>
      <c r="T592" s="9">
        <f t="shared" si="48"/>
        <v>3302.1906720000002</v>
      </c>
      <c r="U592" s="9">
        <f>VLOOKUP(A592,'QTY &amp; shipping cost'!$A$1:$C$1038,3,FALSE)</f>
        <v>26.35</v>
      </c>
      <c r="V592" s="9">
        <f t="shared" si="49"/>
        <v>3750.0969280000008</v>
      </c>
    </row>
    <row r="593" spans="1:22" x14ac:dyDescent="0.3">
      <c r="A593" s="9" t="s">
        <v>1029</v>
      </c>
      <c r="B593" s="8">
        <f>VLOOKUP($A593,'Order date customer name'!$A$1:$C$1038,2,FALSE)</f>
        <v>42096</v>
      </c>
      <c r="C593" s="8" t="str">
        <f>VLOOKUP($A593,'Order date customer name'!$A$1:$C$1038,3,FALSE)</f>
        <v>MIKE WILSON</v>
      </c>
      <c r="D593" s="9" t="str">
        <f>VLOOKUP($A593,'State and cust type'!$A$1:$C$1038,2,FALSE)</f>
        <v>Illinois</v>
      </c>
      <c r="E593" s="9" t="str">
        <f>VLOOKUP($A593,'State and cust type'!$A$1:$C$1038,3,FALSE)</f>
        <v>Small Business</v>
      </c>
      <c r="F593" s="9" t="str">
        <f>VLOOKUP($A593,'Account, order priority and cat'!$A$1:$D$1038,2,FALSE)</f>
        <v>MANUEL BARNES</v>
      </c>
      <c r="G593" s="9" t="str">
        <f>VLOOKUP($A593,'Account, order priority and cat'!$A$1:$D$1038,3,FALSE)</f>
        <v>High</v>
      </c>
      <c r="H593" s="9" t="str">
        <f>VLOOKUP($A593,'Account, order priority and cat'!$A$1:$D$1038,4,FALSE)</f>
        <v>Office Supplies</v>
      </c>
      <c r="I593" s="14" t="str">
        <f>VLOOKUP($A593,'Cost and price details'!$A$1:$F$1038,Table!I$1,FALSE)</f>
        <v>Wrap Bag</v>
      </c>
      <c r="J593" s="14" t="str">
        <f>VLOOKUP($A593,'Cost and price details'!$A$1:$F$1038,Table!J$1,FALSE)</f>
        <v>Regular Air</v>
      </c>
      <c r="K593" s="14">
        <f>VLOOKUP($A593,'Cost and price details'!$A$1:$F$1038,Table!K$1,FALSE)</f>
        <v>42104</v>
      </c>
      <c r="L593" s="14">
        <f>VLOOKUP($A593,'Cost and price details'!$A$1:$F$1038,Table!L$1,FALSE)</f>
        <v>2.8490000000000002</v>
      </c>
      <c r="M593" s="14">
        <f>VLOOKUP($A593,'Cost and price details'!$A$1:$F$1038,Table!M$1,FALSE)</f>
        <v>4.3780000000000001</v>
      </c>
      <c r="N593" s="16">
        <f t="shared" si="45"/>
        <v>0.53667953667953661</v>
      </c>
      <c r="O593" s="16">
        <f>LOOKUP(M593,'Tax and discount slab'!$J$4:$K$14)</f>
        <v>0.05</v>
      </c>
      <c r="P593" s="9">
        <f t="shared" si="46"/>
        <v>4.5969000000000007</v>
      </c>
      <c r="Q593" s="9">
        <f>VLOOKUP(A593,'QTY &amp; shipping cost'!$A$1:$C$1038,2,FALSE)</f>
        <v>4</v>
      </c>
      <c r="R593" s="9">
        <f t="shared" si="47"/>
        <v>18.387600000000003</v>
      </c>
      <c r="S593" s="16">
        <f>LOOKUP(M593,'Tax and discount slab'!$M$4:$N$14)</f>
        <v>0.02</v>
      </c>
      <c r="T593" s="9">
        <f t="shared" si="48"/>
        <v>0.36775200000000008</v>
      </c>
      <c r="U593" s="9">
        <f>VLOOKUP(A593,'QTY &amp; shipping cost'!$A$1:$C$1038,3,FALSE)</f>
        <v>3.02</v>
      </c>
      <c r="V593" s="9">
        <f t="shared" si="49"/>
        <v>21.039848000000003</v>
      </c>
    </row>
    <row r="594" spans="1:22" x14ac:dyDescent="0.3">
      <c r="A594" s="9" t="s">
        <v>1030</v>
      </c>
      <c r="B594" s="8">
        <f>VLOOKUP($A594,'Order date customer name'!$A$1:$C$1038,2,FALSE)</f>
        <v>42100</v>
      </c>
      <c r="C594" s="8" t="str">
        <f>VLOOKUP($A594,'Order date customer name'!$A$1:$C$1038,3,FALSE)</f>
        <v>JEFFREY MENDEZ</v>
      </c>
      <c r="D594" s="9" t="str">
        <f>VLOOKUP($A594,'State and cust type'!$A$1:$C$1038,2,FALSE)</f>
        <v>New York</v>
      </c>
      <c r="E594" s="9" t="str">
        <f>VLOOKUP($A594,'State and cust type'!$A$1:$C$1038,3,FALSE)</f>
        <v>Home Office</v>
      </c>
      <c r="F594" s="9" t="str">
        <f>VLOOKUP($A594,'Account, order priority and cat'!$A$1:$D$1038,2,FALSE)</f>
        <v>EDWIN AGUILAR</v>
      </c>
      <c r="G594" s="9" t="str">
        <f>VLOOKUP($A594,'Account, order priority and cat'!$A$1:$D$1038,3,FALSE)</f>
        <v>Critical</v>
      </c>
      <c r="H594" s="9" t="str">
        <f>VLOOKUP($A594,'Account, order priority and cat'!$A$1:$D$1038,4,FALSE)</f>
        <v>Office Supplies</v>
      </c>
      <c r="I594" s="14" t="str">
        <f>VLOOKUP($A594,'Cost and price details'!$A$1:$F$1038,Table!I$1,FALSE)</f>
        <v>Small Box</v>
      </c>
      <c r="J594" s="14" t="str">
        <f>VLOOKUP($A594,'Cost and price details'!$A$1:$F$1038,Table!J$1,FALSE)</f>
        <v>Regular Air</v>
      </c>
      <c r="K594" s="14">
        <f>VLOOKUP($A594,'Cost and price details'!$A$1:$F$1038,Table!K$1,FALSE)</f>
        <v>42108</v>
      </c>
      <c r="L594" s="14">
        <f>VLOOKUP($A594,'Cost and price details'!$A$1:$F$1038,Table!L$1,FALSE)</f>
        <v>3.7070000000000003</v>
      </c>
      <c r="M594" s="14">
        <f>VLOOKUP($A594,'Cost and price details'!$A$1:$F$1038,Table!M$1,FALSE)</f>
        <v>6.0830000000000011</v>
      </c>
      <c r="N594" s="16">
        <f t="shared" si="45"/>
        <v>0.64094955489614258</v>
      </c>
      <c r="O594" s="16">
        <f>LOOKUP(M594,'Tax and discount slab'!$J$4:$K$14)</f>
        <v>0.05</v>
      </c>
      <c r="P594" s="9">
        <f t="shared" si="46"/>
        <v>6.387150000000001</v>
      </c>
      <c r="Q594" s="9">
        <f>VLOOKUP(A594,'QTY &amp; shipping cost'!$A$1:$C$1038,2,FALSE)</f>
        <v>11</v>
      </c>
      <c r="R594" s="9">
        <f t="shared" si="47"/>
        <v>70.258650000000017</v>
      </c>
      <c r="S594" s="16">
        <f>LOOKUP(M594,'Tax and discount slab'!$M$4:$N$14)</f>
        <v>0.02</v>
      </c>
      <c r="T594" s="9">
        <f t="shared" si="48"/>
        <v>1.4051730000000004</v>
      </c>
      <c r="U594" s="9">
        <f>VLOOKUP(A594,'QTY &amp; shipping cost'!$A$1:$C$1038,3,FALSE)</f>
        <v>7.03</v>
      </c>
      <c r="V594" s="9">
        <f t="shared" si="49"/>
        <v>75.883477000000013</v>
      </c>
    </row>
    <row r="595" spans="1:22" x14ac:dyDescent="0.3">
      <c r="A595" s="9" t="s">
        <v>1031</v>
      </c>
      <c r="B595" s="8">
        <f>VLOOKUP($A595,'Order date customer name'!$A$1:$C$1038,2,FALSE)</f>
        <v>42100</v>
      </c>
      <c r="C595" s="8" t="str">
        <f>VLOOKUP($A595,'Order date customer name'!$A$1:$C$1038,3,FALSE)</f>
        <v>BRENT GUZMAN</v>
      </c>
      <c r="D595" s="9" t="str">
        <f>VLOOKUP($A595,'State and cust type'!$A$1:$C$1038,2,FALSE)</f>
        <v>New York</v>
      </c>
      <c r="E595" s="9" t="str">
        <f>VLOOKUP($A595,'State and cust type'!$A$1:$C$1038,3,FALSE)</f>
        <v>Small Business</v>
      </c>
      <c r="F595" s="9" t="str">
        <f>VLOOKUP($A595,'Account, order priority and cat'!$A$1:$D$1038,2,FALSE)</f>
        <v>TONY PERRY</v>
      </c>
      <c r="G595" s="9" t="str">
        <f>VLOOKUP($A595,'Account, order priority and cat'!$A$1:$D$1038,3,FALSE)</f>
        <v>Not Specified</v>
      </c>
      <c r="H595" s="9" t="str">
        <f>VLOOKUP($A595,'Account, order priority and cat'!$A$1:$D$1038,4,FALSE)</f>
        <v>Office Supplies</v>
      </c>
      <c r="I595" s="14" t="str">
        <f>VLOOKUP($A595,'Cost and price details'!$A$1:$F$1038,Table!I$1,FALSE)</f>
        <v>Wrap Bag</v>
      </c>
      <c r="J595" s="14" t="str">
        <f>VLOOKUP($A595,'Cost and price details'!$A$1:$F$1038,Table!J$1,FALSE)</f>
        <v>Regular Air</v>
      </c>
      <c r="K595" s="14">
        <f>VLOOKUP($A595,'Cost and price details'!$A$1:$F$1038,Table!K$1,FALSE)</f>
        <v>42108</v>
      </c>
      <c r="L595" s="14">
        <f>VLOOKUP($A595,'Cost and price details'!$A$1:$F$1038,Table!L$1,FALSE)</f>
        <v>3.8280000000000003</v>
      </c>
      <c r="M595" s="14">
        <f>VLOOKUP($A595,'Cost and price details'!$A$1:$F$1038,Table!M$1,FALSE)</f>
        <v>5.9729999999999999</v>
      </c>
      <c r="N595" s="16">
        <f t="shared" si="45"/>
        <v>0.56034482758620674</v>
      </c>
      <c r="O595" s="16">
        <f>LOOKUP(M595,'Tax and discount slab'!$J$4:$K$14)</f>
        <v>0.05</v>
      </c>
      <c r="P595" s="9">
        <f t="shared" si="46"/>
        <v>6.2716500000000002</v>
      </c>
      <c r="Q595" s="9">
        <f>VLOOKUP(A595,'QTY &amp; shipping cost'!$A$1:$C$1038,2,FALSE)</f>
        <v>15</v>
      </c>
      <c r="R595" s="9">
        <f t="shared" si="47"/>
        <v>94.074750000000009</v>
      </c>
      <c r="S595" s="16">
        <f>LOOKUP(M595,'Tax and discount slab'!$M$4:$N$14)</f>
        <v>0.02</v>
      </c>
      <c r="T595" s="9">
        <f t="shared" si="48"/>
        <v>1.8814950000000001</v>
      </c>
      <c r="U595" s="9">
        <f>VLOOKUP(A595,'QTY &amp; shipping cost'!$A$1:$C$1038,3,FALSE)</f>
        <v>1</v>
      </c>
      <c r="V595" s="9">
        <f t="shared" si="49"/>
        <v>93.193255000000008</v>
      </c>
    </row>
    <row r="596" spans="1:22" x14ac:dyDescent="0.3">
      <c r="A596" s="9" t="s">
        <v>1033</v>
      </c>
      <c r="B596" s="8">
        <f>VLOOKUP($A596,'Order date customer name'!$A$1:$C$1038,2,FALSE)</f>
        <v>42102</v>
      </c>
      <c r="C596" s="8" t="str">
        <f>VLOOKUP($A596,'Order date customer name'!$A$1:$C$1038,3,FALSE)</f>
        <v>CLYDE PALMER</v>
      </c>
      <c r="D596" s="9" t="str">
        <f>VLOOKUP($A596,'State and cust type'!$A$1:$C$1038,2,FALSE)</f>
        <v>New York</v>
      </c>
      <c r="E596" s="9" t="str">
        <f>VLOOKUP($A596,'State and cust type'!$A$1:$C$1038,3,FALSE)</f>
        <v>Consumer</v>
      </c>
      <c r="F596" s="9" t="str">
        <f>VLOOKUP($A596,'Account, order priority and cat'!$A$1:$D$1038,2,FALSE)</f>
        <v>WILLIE STEWART</v>
      </c>
      <c r="G596" s="9" t="str">
        <f>VLOOKUP($A596,'Account, order priority and cat'!$A$1:$D$1038,3,FALSE)</f>
        <v>High</v>
      </c>
      <c r="H596" s="9" t="str">
        <f>VLOOKUP($A596,'Account, order priority and cat'!$A$1:$D$1038,4,FALSE)</f>
        <v>Office Supplies</v>
      </c>
      <c r="I596" s="14" t="str">
        <f>VLOOKUP($A596,'Cost and price details'!$A$1:$F$1038,Table!I$1,FALSE)</f>
        <v>Small Box</v>
      </c>
      <c r="J596" s="14" t="str">
        <f>VLOOKUP($A596,'Cost and price details'!$A$1:$F$1038,Table!J$1,FALSE)</f>
        <v>Regular Air</v>
      </c>
      <c r="K596" s="14">
        <f>VLOOKUP($A596,'Cost and price details'!$A$1:$F$1038,Table!K$1,FALSE)</f>
        <v>42112</v>
      </c>
      <c r="L596" s="14">
        <f>VLOOKUP($A596,'Cost and price details'!$A$1:$F$1038,Table!L$1,FALSE)</f>
        <v>3.883</v>
      </c>
      <c r="M596" s="14">
        <f>VLOOKUP($A596,'Cost and price details'!$A$1:$F$1038,Table!M$1,FALSE)</f>
        <v>9.4819999999999993</v>
      </c>
      <c r="N596" s="16">
        <f t="shared" si="45"/>
        <v>1.441926345609065</v>
      </c>
      <c r="O596" s="16">
        <f>LOOKUP(M596,'Tax and discount slab'!$J$4:$K$14)</f>
        <v>0.05</v>
      </c>
      <c r="P596" s="9">
        <f t="shared" si="46"/>
        <v>9.9560999999999993</v>
      </c>
      <c r="Q596" s="9">
        <f>VLOOKUP(A596,'QTY &amp; shipping cost'!$A$1:$C$1038,2,FALSE)</f>
        <v>52</v>
      </c>
      <c r="R596" s="9">
        <f t="shared" si="47"/>
        <v>517.71719999999993</v>
      </c>
      <c r="S596" s="16">
        <f>LOOKUP(M596,'Tax and discount slab'!$M$4:$N$14)</f>
        <v>0.02</v>
      </c>
      <c r="T596" s="9">
        <f t="shared" si="48"/>
        <v>10.354343999999999</v>
      </c>
      <c r="U596" s="9">
        <f>VLOOKUP(A596,'QTY &amp; shipping cost'!$A$1:$C$1038,3,FALSE)</f>
        <v>4.55</v>
      </c>
      <c r="V596" s="9">
        <f t="shared" si="49"/>
        <v>511.91285599999992</v>
      </c>
    </row>
    <row r="597" spans="1:22" x14ac:dyDescent="0.3">
      <c r="A597" s="9" t="s">
        <v>1035</v>
      </c>
      <c r="B597" s="8">
        <f>VLOOKUP($A597,'Order date customer name'!$A$1:$C$1038,2,FALSE)</f>
        <v>42102</v>
      </c>
      <c r="C597" s="8" t="str">
        <f>VLOOKUP($A597,'Order date customer name'!$A$1:$C$1038,3,FALSE)</f>
        <v>PEDRO HANSEN</v>
      </c>
      <c r="D597" s="9" t="str">
        <f>VLOOKUP($A597,'State and cust type'!$A$1:$C$1038,2,FALSE)</f>
        <v>New York</v>
      </c>
      <c r="E597" s="9" t="str">
        <f>VLOOKUP($A597,'State and cust type'!$A$1:$C$1038,3,FALSE)</f>
        <v>Small Business</v>
      </c>
      <c r="F597" s="9" t="str">
        <f>VLOOKUP($A597,'Account, order priority and cat'!$A$1:$D$1038,2,FALSE)</f>
        <v>ROY COOK</v>
      </c>
      <c r="G597" s="9" t="str">
        <f>VLOOKUP($A597,'Account, order priority and cat'!$A$1:$D$1038,3,FALSE)</f>
        <v>Critical</v>
      </c>
      <c r="H597" s="9" t="str">
        <f>VLOOKUP($A597,'Account, order priority and cat'!$A$1:$D$1038,4,FALSE)</f>
        <v>Technology</v>
      </c>
      <c r="I597" s="14" t="str">
        <f>VLOOKUP($A597,'Cost and price details'!$A$1:$F$1038,Table!I$1,FALSE)</f>
        <v>Small Box</v>
      </c>
      <c r="J597" s="14" t="str">
        <f>VLOOKUP($A597,'Cost and price details'!$A$1:$F$1038,Table!J$1,FALSE)</f>
        <v>Regular Air</v>
      </c>
      <c r="K597" s="14">
        <f>VLOOKUP($A597,'Cost and price details'!$A$1:$F$1038,Table!K$1,FALSE)</f>
        <v>42111</v>
      </c>
      <c r="L597" s="14">
        <f>VLOOKUP($A597,'Cost and price details'!$A$1:$F$1038,Table!L$1,FALSE)</f>
        <v>7.0289999999999999</v>
      </c>
      <c r="M597" s="14">
        <f>VLOOKUP($A597,'Cost and price details'!$A$1:$F$1038,Table!M$1,FALSE)</f>
        <v>21.978000000000002</v>
      </c>
      <c r="N597" s="16">
        <f t="shared" si="45"/>
        <v>2.126760563380282</v>
      </c>
      <c r="O597" s="16">
        <f>LOOKUP(M597,'Tax and discount slab'!$J$4:$K$14)</f>
        <v>0.15000000000000002</v>
      </c>
      <c r="P597" s="9">
        <f t="shared" si="46"/>
        <v>25.274699999999999</v>
      </c>
      <c r="Q597" s="9">
        <f>VLOOKUP(A597,'QTY &amp; shipping cost'!$A$1:$C$1038,2,FALSE)</f>
        <v>37</v>
      </c>
      <c r="R597" s="9">
        <f t="shared" si="47"/>
        <v>935.16390000000001</v>
      </c>
      <c r="S597" s="16">
        <f>LOOKUP(M597,'Tax and discount slab'!$M$4:$N$14)</f>
        <v>0.12000000000000001</v>
      </c>
      <c r="T597" s="9">
        <f t="shared" si="48"/>
        <v>112.21966800000001</v>
      </c>
      <c r="U597" s="9">
        <f>VLOOKUP(A597,'QTY &amp; shipping cost'!$A$1:$C$1038,3,FALSE)</f>
        <v>4.05</v>
      </c>
      <c r="V597" s="9">
        <f t="shared" si="49"/>
        <v>826.99423200000001</v>
      </c>
    </row>
    <row r="598" spans="1:22" x14ac:dyDescent="0.3">
      <c r="A598" s="9" t="s">
        <v>1036</v>
      </c>
      <c r="B598" s="8">
        <f>VLOOKUP($A598,'Order date customer name'!$A$1:$C$1038,2,FALSE)</f>
        <v>42102</v>
      </c>
      <c r="C598" s="8" t="str">
        <f>VLOOKUP($A598,'Order date customer name'!$A$1:$C$1038,3,FALSE)</f>
        <v>LUIS HALL</v>
      </c>
      <c r="D598" s="9" t="str">
        <f>VLOOKUP($A598,'State and cust type'!$A$1:$C$1038,2,FALSE)</f>
        <v>New York</v>
      </c>
      <c r="E598" s="9" t="str">
        <f>VLOOKUP($A598,'State and cust type'!$A$1:$C$1038,3,FALSE)</f>
        <v>Corporate</v>
      </c>
      <c r="F598" s="9" t="str">
        <f>VLOOKUP($A598,'Account, order priority and cat'!$A$1:$D$1038,2,FALSE)</f>
        <v>EDDIE MURRAY</v>
      </c>
      <c r="G598" s="9" t="str">
        <f>VLOOKUP($A598,'Account, order priority and cat'!$A$1:$D$1038,3,FALSE)</f>
        <v>Critical</v>
      </c>
      <c r="H598" s="9" t="str">
        <f>VLOOKUP($A598,'Account, order priority and cat'!$A$1:$D$1038,4,FALSE)</f>
        <v>Office Supplies</v>
      </c>
      <c r="I598" s="14" t="str">
        <f>VLOOKUP($A598,'Cost and price details'!$A$1:$F$1038,Table!I$1,FALSE)</f>
        <v>Wrap Bag</v>
      </c>
      <c r="J598" s="14" t="str">
        <f>VLOOKUP($A598,'Cost and price details'!$A$1:$F$1038,Table!J$1,FALSE)</f>
        <v>Regular Air</v>
      </c>
      <c r="K598" s="14">
        <f>VLOOKUP($A598,'Cost and price details'!$A$1:$F$1038,Table!K$1,FALSE)</f>
        <v>42110</v>
      </c>
      <c r="L598" s="14">
        <f>VLOOKUP($A598,'Cost and price details'!$A$1:$F$1038,Table!L$1,FALSE)</f>
        <v>1.6830000000000003</v>
      </c>
      <c r="M598" s="14">
        <f>VLOOKUP($A598,'Cost and price details'!$A$1:$F$1038,Table!M$1,FALSE)</f>
        <v>3.0579999999999998</v>
      </c>
      <c r="N598" s="16">
        <f t="shared" si="45"/>
        <v>0.81699346405228723</v>
      </c>
      <c r="O598" s="16">
        <f>LOOKUP(M598,'Tax and discount slab'!$J$4:$K$14)</f>
        <v>0.05</v>
      </c>
      <c r="P598" s="9">
        <f t="shared" si="46"/>
        <v>3.2109000000000001</v>
      </c>
      <c r="Q598" s="9">
        <f>VLOOKUP(A598,'QTY &amp; shipping cost'!$A$1:$C$1038,2,FALSE)</f>
        <v>21</v>
      </c>
      <c r="R598" s="9">
        <f t="shared" si="47"/>
        <v>67.428899999999999</v>
      </c>
      <c r="S598" s="16">
        <f>LOOKUP(M598,'Tax and discount slab'!$M$4:$N$14)</f>
        <v>0.02</v>
      </c>
      <c r="T598" s="9">
        <f t="shared" si="48"/>
        <v>1.3485780000000001</v>
      </c>
      <c r="U598" s="9">
        <f>VLOOKUP(A598,'QTY &amp; shipping cost'!$A$1:$C$1038,3,FALSE)</f>
        <v>1.3900000000000001</v>
      </c>
      <c r="V598" s="9">
        <f t="shared" si="49"/>
        <v>67.470321999999996</v>
      </c>
    </row>
    <row r="599" spans="1:22" x14ac:dyDescent="0.3">
      <c r="A599" s="9" t="s">
        <v>1038</v>
      </c>
      <c r="B599" s="8">
        <f>VLOOKUP($A599,'Order date customer name'!$A$1:$C$1038,2,FALSE)</f>
        <v>42103</v>
      </c>
      <c r="C599" s="8" t="str">
        <f>VLOOKUP($A599,'Order date customer name'!$A$1:$C$1038,3,FALSE)</f>
        <v>RICK BENNETT</v>
      </c>
      <c r="D599" s="9" t="str">
        <f>VLOOKUP($A599,'State and cust type'!$A$1:$C$1038,2,FALSE)</f>
        <v>New York</v>
      </c>
      <c r="E599" s="9" t="str">
        <f>VLOOKUP($A599,'State and cust type'!$A$1:$C$1038,3,FALSE)</f>
        <v>Small Business</v>
      </c>
      <c r="F599" s="9" t="str">
        <f>VLOOKUP($A599,'Account, order priority and cat'!$A$1:$D$1038,2,FALSE)</f>
        <v>WILLIE STEWART</v>
      </c>
      <c r="G599" s="9" t="str">
        <f>VLOOKUP($A599,'Account, order priority and cat'!$A$1:$D$1038,3,FALSE)</f>
        <v>Medium</v>
      </c>
      <c r="H599" s="9" t="str">
        <f>VLOOKUP($A599,'Account, order priority and cat'!$A$1:$D$1038,4,FALSE)</f>
        <v>Technology</v>
      </c>
      <c r="I599" s="14" t="str">
        <f>VLOOKUP($A599,'Cost and price details'!$A$1:$F$1038,Table!I$1,FALSE)</f>
        <v>Small Box</v>
      </c>
      <c r="J599" s="14" t="str">
        <f>VLOOKUP($A599,'Cost and price details'!$A$1:$F$1038,Table!J$1,FALSE)</f>
        <v>Regular Air</v>
      </c>
      <c r="K599" s="14">
        <f>VLOOKUP($A599,'Cost and price details'!$A$1:$F$1038,Table!K$1,FALSE)</f>
        <v>42111</v>
      </c>
      <c r="L599" s="14">
        <f>VLOOKUP($A599,'Cost and price details'!$A$1:$F$1038,Table!L$1,FALSE)</f>
        <v>11.077000000000002</v>
      </c>
      <c r="M599" s="14">
        <f>VLOOKUP($A599,'Cost and price details'!$A$1:$F$1038,Table!M$1,FALSE)</f>
        <v>17.578000000000003</v>
      </c>
      <c r="N599" s="16">
        <f t="shared" si="45"/>
        <v>0.58689175769612711</v>
      </c>
      <c r="O599" s="16">
        <f>LOOKUP(M599,'Tax and discount slab'!$J$4:$K$14)</f>
        <v>0.1</v>
      </c>
      <c r="P599" s="9">
        <f t="shared" si="46"/>
        <v>19.335800000000006</v>
      </c>
      <c r="Q599" s="9">
        <f>VLOOKUP(A599,'QTY &amp; shipping cost'!$A$1:$C$1038,2,FALSE)</f>
        <v>42</v>
      </c>
      <c r="R599" s="9">
        <f t="shared" si="47"/>
        <v>812.10360000000026</v>
      </c>
      <c r="S599" s="16">
        <f>LOOKUP(M599,'Tax and discount slab'!$M$4:$N$14)</f>
        <v>7.0000000000000007E-2</v>
      </c>
      <c r="T599" s="9">
        <f t="shared" si="48"/>
        <v>56.847252000000026</v>
      </c>
      <c r="U599" s="9">
        <f>VLOOKUP(A599,'QTY &amp; shipping cost'!$A$1:$C$1038,3,FALSE)</f>
        <v>4.05</v>
      </c>
      <c r="V599" s="9">
        <f t="shared" si="49"/>
        <v>759.30634800000018</v>
      </c>
    </row>
    <row r="600" spans="1:22" x14ac:dyDescent="0.3">
      <c r="A600" s="9" t="s">
        <v>1039</v>
      </c>
      <c r="B600" s="8">
        <f>VLOOKUP($A600,'Order date customer name'!$A$1:$C$1038,2,FALSE)</f>
        <v>42105</v>
      </c>
      <c r="C600" s="8" t="str">
        <f>VLOOKUP($A600,'Order date customer name'!$A$1:$C$1038,3,FALSE)</f>
        <v>EDWIN COLE</v>
      </c>
      <c r="D600" s="9" t="str">
        <f>VLOOKUP($A600,'State and cust type'!$A$1:$C$1038,2,FALSE)</f>
        <v>New York</v>
      </c>
      <c r="E600" s="9" t="str">
        <f>VLOOKUP($A600,'State and cust type'!$A$1:$C$1038,3,FALSE)</f>
        <v>Corporate</v>
      </c>
      <c r="F600" s="9" t="str">
        <f>VLOOKUP($A600,'Account, order priority and cat'!$A$1:$D$1038,2,FALSE)</f>
        <v>MARC ARNOLD</v>
      </c>
      <c r="G600" s="9" t="str">
        <f>VLOOKUP($A600,'Account, order priority and cat'!$A$1:$D$1038,3,FALSE)</f>
        <v>High</v>
      </c>
      <c r="H600" s="9" t="str">
        <f>VLOOKUP($A600,'Account, order priority and cat'!$A$1:$D$1038,4,FALSE)</f>
        <v>Office Supplies</v>
      </c>
      <c r="I600" s="14" t="str">
        <f>VLOOKUP($A600,'Cost and price details'!$A$1:$F$1038,Table!I$1,FALSE)</f>
        <v>Wrap Bag</v>
      </c>
      <c r="J600" s="14" t="str">
        <f>VLOOKUP($A600,'Cost and price details'!$A$1:$F$1038,Table!J$1,FALSE)</f>
        <v>Regular Air</v>
      </c>
      <c r="K600" s="14">
        <f>VLOOKUP($A600,'Cost and price details'!$A$1:$F$1038,Table!K$1,FALSE)</f>
        <v>42113</v>
      </c>
      <c r="L600" s="14">
        <f>VLOOKUP($A600,'Cost and price details'!$A$1:$F$1038,Table!L$1,FALSE)</f>
        <v>2.3760000000000003</v>
      </c>
      <c r="M600" s="14">
        <f>VLOOKUP($A600,'Cost and price details'!$A$1:$F$1038,Table!M$1,FALSE)</f>
        <v>4.2350000000000003</v>
      </c>
      <c r="N600" s="16">
        <f t="shared" si="45"/>
        <v>0.78240740740740733</v>
      </c>
      <c r="O600" s="16">
        <f>LOOKUP(M600,'Tax and discount slab'!$J$4:$K$14)</f>
        <v>0.05</v>
      </c>
      <c r="P600" s="9">
        <f t="shared" si="46"/>
        <v>4.4467500000000006</v>
      </c>
      <c r="Q600" s="9">
        <f>VLOOKUP(A600,'QTY &amp; shipping cost'!$A$1:$C$1038,2,FALSE)</f>
        <v>44</v>
      </c>
      <c r="R600" s="9">
        <f t="shared" si="47"/>
        <v>195.65700000000004</v>
      </c>
      <c r="S600" s="16">
        <f>LOOKUP(M600,'Tax and discount slab'!$M$4:$N$14)</f>
        <v>0.02</v>
      </c>
      <c r="T600" s="9">
        <f t="shared" si="48"/>
        <v>3.9131400000000007</v>
      </c>
      <c r="U600" s="9">
        <f>VLOOKUP(A600,'QTY &amp; shipping cost'!$A$1:$C$1038,3,FALSE)</f>
        <v>0.75</v>
      </c>
      <c r="V600" s="9">
        <f t="shared" si="49"/>
        <v>192.49386000000004</v>
      </c>
    </row>
    <row r="601" spans="1:22" x14ac:dyDescent="0.3">
      <c r="A601" s="9" t="s">
        <v>1041</v>
      </c>
      <c r="B601" s="8">
        <f>VLOOKUP($A601,'Order date customer name'!$A$1:$C$1038,2,FALSE)</f>
        <v>42110</v>
      </c>
      <c r="C601" s="8" t="str">
        <f>VLOOKUP($A601,'Order date customer name'!$A$1:$C$1038,3,FALSE)</f>
        <v>THOMAS MORALES</v>
      </c>
      <c r="D601" s="9" t="str">
        <f>VLOOKUP($A601,'State and cust type'!$A$1:$C$1038,2,FALSE)</f>
        <v>Illinois</v>
      </c>
      <c r="E601" s="9" t="str">
        <f>VLOOKUP($A601,'State and cust type'!$A$1:$C$1038,3,FALSE)</f>
        <v>Corporate</v>
      </c>
      <c r="F601" s="9" t="str">
        <f>VLOOKUP($A601,'Account, order priority and cat'!$A$1:$D$1038,2,FALSE)</f>
        <v>COREY MILLS</v>
      </c>
      <c r="G601" s="9" t="str">
        <f>VLOOKUP($A601,'Account, order priority and cat'!$A$1:$D$1038,3,FALSE)</f>
        <v>Medium</v>
      </c>
      <c r="H601" s="9" t="str">
        <f>VLOOKUP($A601,'Account, order priority and cat'!$A$1:$D$1038,4,FALSE)</f>
        <v>Office Supplies</v>
      </c>
      <c r="I601" s="14" t="str">
        <f>VLOOKUP($A601,'Cost and price details'!$A$1:$F$1038,Table!I$1,FALSE)</f>
        <v>Small Box</v>
      </c>
      <c r="J601" s="14" t="str">
        <f>VLOOKUP($A601,'Cost and price details'!$A$1:$F$1038,Table!J$1,FALSE)</f>
        <v>Regular Air</v>
      </c>
      <c r="K601" s="14">
        <f>VLOOKUP($A601,'Cost and price details'!$A$1:$F$1038,Table!K$1,FALSE)</f>
        <v>42118</v>
      </c>
      <c r="L601" s="14">
        <f>VLOOKUP($A601,'Cost and price details'!$A$1:$F$1038,Table!L$1,FALSE)</f>
        <v>3.7070000000000003</v>
      </c>
      <c r="M601" s="14">
        <f>VLOOKUP($A601,'Cost and price details'!$A$1:$F$1038,Table!M$1,FALSE)</f>
        <v>6.0830000000000011</v>
      </c>
      <c r="N601" s="16">
        <f t="shared" si="45"/>
        <v>0.64094955489614258</v>
      </c>
      <c r="O601" s="16">
        <f>LOOKUP(M601,'Tax and discount slab'!$J$4:$K$14)</f>
        <v>0.05</v>
      </c>
      <c r="P601" s="9">
        <f t="shared" si="46"/>
        <v>6.387150000000001</v>
      </c>
      <c r="Q601" s="9">
        <f>VLOOKUP(A601,'QTY &amp; shipping cost'!$A$1:$C$1038,2,FALSE)</f>
        <v>32</v>
      </c>
      <c r="R601" s="9">
        <f t="shared" si="47"/>
        <v>204.38880000000003</v>
      </c>
      <c r="S601" s="16">
        <f>LOOKUP(M601,'Tax and discount slab'!$M$4:$N$14)</f>
        <v>0.02</v>
      </c>
      <c r="T601" s="9">
        <f t="shared" si="48"/>
        <v>4.0877760000000007</v>
      </c>
      <c r="U601" s="9">
        <f>VLOOKUP(A601,'QTY &amp; shipping cost'!$A$1:$C$1038,3,FALSE)</f>
        <v>7.03</v>
      </c>
      <c r="V601" s="9">
        <f t="shared" si="49"/>
        <v>207.33102400000004</v>
      </c>
    </row>
    <row r="602" spans="1:22" x14ac:dyDescent="0.3">
      <c r="A602" s="9" t="s">
        <v>1042</v>
      </c>
      <c r="B602" s="8">
        <f>VLOOKUP($A602,'Order date customer name'!$A$1:$C$1038,2,FALSE)</f>
        <v>42110</v>
      </c>
      <c r="C602" s="8" t="str">
        <f>VLOOKUP($A602,'Order date customer name'!$A$1:$C$1038,3,FALSE)</f>
        <v>DONALD HANSEN</v>
      </c>
      <c r="D602" s="9" t="str">
        <f>VLOOKUP($A602,'State and cust type'!$A$1:$C$1038,2,FALSE)</f>
        <v>Illinois</v>
      </c>
      <c r="E602" s="9" t="str">
        <f>VLOOKUP($A602,'State and cust type'!$A$1:$C$1038,3,FALSE)</f>
        <v>Corporate</v>
      </c>
      <c r="F602" s="9" t="str">
        <f>VLOOKUP($A602,'Account, order priority and cat'!$A$1:$D$1038,2,FALSE)</f>
        <v>MANUEL BARNES</v>
      </c>
      <c r="G602" s="9" t="str">
        <f>VLOOKUP($A602,'Account, order priority and cat'!$A$1:$D$1038,3,FALSE)</f>
        <v>Medium</v>
      </c>
      <c r="H602" s="9" t="str">
        <f>VLOOKUP($A602,'Account, order priority and cat'!$A$1:$D$1038,4,FALSE)</f>
        <v>Office Supplies</v>
      </c>
      <c r="I602" s="14" t="str">
        <f>VLOOKUP($A602,'Cost and price details'!$A$1:$F$1038,Table!I$1,FALSE)</f>
        <v>Small Box</v>
      </c>
      <c r="J602" s="14" t="str">
        <f>VLOOKUP($A602,'Cost and price details'!$A$1:$F$1038,Table!J$1,FALSE)</f>
        <v>Regular Air</v>
      </c>
      <c r="K602" s="14">
        <f>VLOOKUP($A602,'Cost and price details'!$A$1:$F$1038,Table!K$1,FALSE)</f>
        <v>42118</v>
      </c>
      <c r="L602" s="14">
        <f>VLOOKUP($A602,'Cost and price details'!$A$1:$F$1038,Table!L$1,FALSE)</f>
        <v>3.7070000000000003</v>
      </c>
      <c r="M602" s="14">
        <f>VLOOKUP($A602,'Cost and price details'!$A$1:$F$1038,Table!M$1,FALSE)</f>
        <v>6.0830000000000011</v>
      </c>
      <c r="N602" s="16">
        <f t="shared" si="45"/>
        <v>0.64094955489614258</v>
      </c>
      <c r="O602" s="16">
        <f>LOOKUP(M602,'Tax and discount slab'!$J$4:$K$14)</f>
        <v>0.05</v>
      </c>
      <c r="P602" s="9">
        <f t="shared" si="46"/>
        <v>6.387150000000001</v>
      </c>
      <c r="Q602" s="9">
        <f>VLOOKUP(A602,'QTY &amp; shipping cost'!$A$1:$C$1038,2,FALSE)</f>
        <v>29</v>
      </c>
      <c r="R602" s="9">
        <f t="shared" si="47"/>
        <v>185.22735000000003</v>
      </c>
      <c r="S602" s="16">
        <f>LOOKUP(M602,'Tax and discount slab'!$M$4:$N$14)</f>
        <v>0.02</v>
      </c>
      <c r="T602" s="9">
        <f t="shared" si="48"/>
        <v>3.7045470000000007</v>
      </c>
      <c r="U602" s="9">
        <f>VLOOKUP(A602,'QTY &amp; shipping cost'!$A$1:$C$1038,3,FALSE)</f>
        <v>7.03</v>
      </c>
      <c r="V602" s="9">
        <f t="shared" si="49"/>
        <v>188.55280300000004</v>
      </c>
    </row>
    <row r="603" spans="1:22" x14ac:dyDescent="0.3">
      <c r="A603" s="9" t="s">
        <v>1043</v>
      </c>
      <c r="B603" s="8">
        <f>VLOOKUP($A603,'Order date customer name'!$A$1:$C$1038,2,FALSE)</f>
        <v>42110</v>
      </c>
      <c r="C603" s="8" t="str">
        <f>VLOOKUP($A603,'Order date customer name'!$A$1:$C$1038,3,FALSE)</f>
        <v>DAVID KNIGHT</v>
      </c>
      <c r="D603" s="9" t="str">
        <f>VLOOKUP($A603,'State and cust type'!$A$1:$C$1038,2,FALSE)</f>
        <v>New York</v>
      </c>
      <c r="E603" s="9" t="str">
        <f>VLOOKUP($A603,'State and cust type'!$A$1:$C$1038,3,FALSE)</f>
        <v>Small Business</v>
      </c>
      <c r="F603" s="9" t="str">
        <f>VLOOKUP($A603,'Account, order priority and cat'!$A$1:$D$1038,2,FALSE)</f>
        <v>EDDIE MURRAY</v>
      </c>
      <c r="G603" s="9" t="str">
        <f>VLOOKUP($A603,'Account, order priority and cat'!$A$1:$D$1038,3,FALSE)</f>
        <v>Medium</v>
      </c>
      <c r="H603" s="9" t="str">
        <f>VLOOKUP($A603,'Account, order priority and cat'!$A$1:$D$1038,4,FALSE)</f>
        <v>Office Supplies</v>
      </c>
      <c r="I603" s="14" t="str">
        <f>VLOOKUP($A603,'Cost and price details'!$A$1:$F$1038,Table!I$1,FALSE)</f>
        <v>Small Box</v>
      </c>
      <c r="J603" s="14" t="str">
        <f>VLOOKUP($A603,'Cost and price details'!$A$1:$F$1038,Table!J$1,FALSE)</f>
        <v>Regular Air</v>
      </c>
      <c r="K603" s="14">
        <f>VLOOKUP($A603,'Cost and price details'!$A$1:$F$1038,Table!K$1,FALSE)</f>
        <v>42117</v>
      </c>
      <c r="L603" s="14">
        <f>VLOOKUP($A603,'Cost and price details'!$A$1:$F$1038,Table!L$1,FALSE)</f>
        <v>3.8500000000000005</v>
      </c>
      <c r="M603" s="14">
        <f>VLOOKUP($A603,'Cost and price details'!$A$1:$F$1038,Table!M$1,FALSE)</f>
        <v>6.3140000000000009</v>
      </c>
      <c r="N603" s="16">
        <f t="shared" si="45"/>
        <v>0.64</v>
      </c>
      <c r="O603" s="16">
        <f>LOOKUP(M603,'Tax and discount slab'!$J$4:$K$14)</f>
        <v>0.05</v>
      </c>
      <c r="P603" s="9">
        <f t="shared" si="46"/>
        <v>6.6297000000000015</v>
      </c>
      <c r="Q603" s="9">
        <f>VLOOKUP(A603,'QTY &amp; shipping cost'!$A$1:$C$1038,2,FALSE)</f>
        <v>25</v>
      </c>
      <c r="R603" s="9">
        <f t="shared" si="47"/>
        <v>165.74250000000004</v>
      </c>
      <c r="S603" s="16">
        <f>LOOKUP(M603,'Tax and discount slab'!$M$4:$N$14)</f>
        <v>0.02</v>
      </c>
      <c r="T603" s="9">
        <f t="shared" si="48"/>
        <v>3.3148500000000007</v>
      </c>
      <c r="U603" s="9">
        <f>VLOOKUP(A603,'QTY &amp; shipping cost'!$A$1:$C$1038,3,FALSE)</f>
        <v>5.0599999999999996</v>
      </c>
      <c r="V603" s="9">
        <f t="shared" si="49"/>
        <v>167.48765000000003</v>
      </c>
    </row>
    <row r="604" spans="1:22" x14ac:dyDescent="0.3">
      <c r="A604" s="9" t="s">
        <v>1045</v>
      </c>
      <c r="B604" s="8">
        <f>VLOOKUP($A604,'Order date customer name'!$A$1:$C$1038,2,FALSE)</f>
        <v>42111</v>
      </c>
      <c r="C604" s="8" t="str">
        <f>VLOOKUP($A604,'Order date customer name'!$A$1:$C$1038,3,FALSE)</f>
        <v>CRAIG PRICE</v>
      </c>
      <c r="D604" s="9" t="str">
        <f>VLOOKUP($A604,'State and cust type'!$A$1:$C$1038,2,FALSE)</f>
        <v>New York</v>
      </c>
      <c r="E604" s="9" t="str">
        <f>VLOOKUP($A604,'State and cust type'!$A$1:$C$1038,3,FALSE)</f>
        <v>Corporate</v>
      </c>
      <c r="F604" s="9" t="str">
        <f>VLOOKUP($A604,'Account, order priority and cat'!$A$1:$D$1038,2,FALSE)</f>
        <v>GREG BLACK</v>
      </c>
      <c r="G604" s="9" t="str">
        <f>VLOOKUP($A604,'Account, order priority and cat'!$A$1:$D$1038,3,FALSE)</f>
        <v>Not Specified</v>
      </c>
      <c r="H604" s="9" t="str">
        <f>VLOOKUP($A604,'Account, order priority and cat'!$A$1:$D$1038,4,FALSE)</f>
        <v>Technology</v>
      </c>
      <c r="I604" s="14" t="str">
        <f>VLOOKUP($A604,'Cost and price details'!$A$1:$F$1038,Table!I$1,FALSE)</f>
        <v>Small Box</v>
      </c>
      <c r="J604" s="14" t="str">
        <f>VLOOKUP($A604,'Cost and price details'!$A$1:$F$1038,Table!J$1,FALSE)</f>
        <v>Express Air</v>
      </c>
      <c r="K604" s="14">
        <f>VLOOKUP($A604,'Cost and price details'!$A$1:$F$1038,Table!K$1,FALSE)</f>
        <v>42118</v>
      </c>
      <c r="L604" s="14">
        <f>VLOOKUP($A604,'Cost and price details'!$A$1:$F$1038,Table!L$1,FALSE)</f>
        <v>7.0289999999999999</v>
      </c>
      <c r="M604" s="14">
        <f>VLOOKUP($A604,'Cost and price details'!$A$1:$F$1038,Table!M$1,FALSE)</f>
        <v>21.978000000000002</v>
      </c>
      <c r="N604" s="16">
        <f t="shared" si="45"/>
        <v>2.126760563380282</v>
      </c>
      <c r="O604" s="16">
        <f>LOOKUP(M604,'Tax and discount slab'!$J$4:$K$14)</f>
        <v>0.15000000000000002</v>
      </c>
      <c r="P604" s="9">
        <f t="shared" si="46"/>
        <v>25.274699999999999</v>
      </c>
      <c r="Q604" s="9">
        <f>VLOOKUP(A604,'QTY &amp; shipping cost'!$A$1:$C$1038,2,FALSE)</f>
        <v>8</v>
      </c>
      <c r="R604" s="9">
        <f t="shared" si="47"/>
        <v>202.19759999999999</v>
      </c>
      <c r="S604" s="16">
        <f>LOOKUP(M604,'Tax and discount slab'!$M$4:$N$14)</f>
        <v>0.12000000000000001</v>
      </c>
      <c r="T604" s="9">
        <f t="shared" si="48"/>
        <v>24.263712000000002</v>
      </c>
      <c r="U604" s="9">
        <f>VLOOKUP(A604,'QTY &amp; shipping cost'!$A$1:$C$1038,3,FALSE)</f>
        <v>4.05</v>
      </c>
      <c r="V604" s="9">
        <f t="shared" si="49"/>
        <v>181.98388800000001</v>
      </c>
    </row>
    <row r="605" spans="1:22" x14ac:dyDescent="0.3">
      <c r="A605" s="9" t="s">
        <v>1046</v>
      </c>
      <c r="B605" s="8">
        <f>VLOOKUP($A605,'Order date customer name'!$A$1:$C$1038,2,FALSE)</f>
        <v>42112</v>
      </c>
      <c r="C605" s="8" t="str">
        <f>VLOOKUP($A605,'Order date customer name'!$A$1:$C$1038,3,FALSE)</f>
        <v>HAROLD TORRES</v>
      </c>
      <c r="D605" s="9" t="str">
        <f>VLOOKUP($A605,'State and cust type'!$A$1:$C$1038,2,FALSE)</f>
        <v>New York</v>
      </c>
      <c r="E605" s="9" t="str">
        <f>VLOOKUP($A605,'State and cust type'!$A$1:$C$1038,3,FALSE)</f>
        <v>Corporate</v>
      </c>
      <c r="F605" s="9" t="str">
        <f>VLOOKUP($A605,'Account, order priority and cat'!$A$1:$D$1038,2,FALSE)</f>
        <v>WILLIE STEWART</v>
      </c>
      <c r="G605" s="9" t="str">
        <f>VLOOKUP($A605,'Account, order priority and cat'!$A$1:$D$1038,3,FALSE)</f>
        <v>High</v>
      </c>
      <c r="H605" s="9" t="str">
        <f>VLOOKUP($A605,'Account, order priority and cat'!$A$1:$D$1038,4,FALSE)</f>
        <v>Office Supplies</v>
      </c>
      <c r="I605" s="14" t="str">
        <f>VLOOKUP($A605,'Cost and price details'!$A$1:$F$1038,Table!I$1,FALSE)</f>
        <v>Wrap Bag</v>
      </c>
      <c r="J605" s="14" t="str">
        <f>VLOOKUP($A605,'Cost and price details'!$A$1:$F$1038,Table!J$1,FALSE)</f>
        <v>Express Air</v>
      </c>
      <c r="K605" s="14">
        <f>VLOOKUP($A605,'Cost and price details'!$A$1:$F$1038,Table!K$1,FALSE)</f>
        <v>42121</v>
      </c>
      <c r="L605" s="14">
        <f>VLOOKUP($A605,'Cost and price details'!$A$1:$F$1038,Table!L$1,FALSE)</f>
        <v>3.278</v>
      </c>
      <c r="M605" s="14">
        <f>VLOOKUP($A605,'Cost and price details'!$A$1:$F$1038,Table!M$1,FALSE)</f>
        <v>6.4240000000000004</v>
      </c>
      <c r="N605" s="16">
        <f t="shared" si="45"/>
        <v>0.95973154362416113</v>
      </c>
      <c r="O605" s="16">
        <f>LOOKUP(M605,'Tax and discount slab'!$J$4:$K$14)</f>
        <v>0.05</v>
      </c>
      <c r="P605" s="9">
        <f t="shared" si="46"/>
        <v>6.7452000000000005</v>
      </c>
      <c r="Q605" s="9">
        <f>VLOOKUP(A605,'QTY &amp; shipping cost'!$A$1:$C$1038,2,FALSE)</f>
        <v>14</v>
      </c>
      <c r="R605" s="9">
        <f t="shared" si="47"/>
        <v>94.432800000000015</v>
      </c>
      <c r="S605" s="16">
        <f>LOOKUP(M605,'Tax and discount slab'!$M$4:$N$14)</f>
        <v>0.02</v>
      </c>
      <c r="T605" s="9">
        <f t="shared" si="48"/>
        <v>1.8886560000000003</v>
      </c>
      <c r="U605" s="9">
        <f>VLOOKUP(A605,'QTY &amp; shipping cost'!$A$1:$C$1038,3,FALSE)</f>
        <v>0.88</v>
      </c>
      <c r="V605" s="9">
        <f t="shared" si="49"/>
        <v>93.424144000000013</v>
      </c>
    </row>
    <row r="606" spans="1:22" x14ac:dyDescent="0.3">
      <c r="A606" s="9" t="s">
        <v>1048</v>
      </c>
      <c r="B606" s="8">
        <f>VLOOKUP($A606,'Order date customer name'!$A$1:$C$1038,2,FALSE)</f>
        <v>42115</v>
      </c>
      <c r="C606" s="8" t="str">
        <f>VLOOKUP($A606,'Order date customer name'!$A$1:$C$1038,3,FALSE)</f>
        <v>WALTER WARD</v>
      </c>
      <c r="D606" s="9" t="str">
        <f>VLOOKUP($A606,'State and cust type'!$A$1:$C$1038,2,FALSE)</f>
        <v>New York</v>
      </c>
      <c r="E606" s="9" t="str">
        <f>VLOOKUP($A606,'State and cust type'!$A$1:$C$1038,3,FALSE)</f>
        <v>Small Business</v>
      </c>
      <c r="F606" s="9" t="str">
        <f>VLOOKUP($A606,'Account, order priority and cat'!$A$1:$D$1038,2,FALSE)</f>
        <v>MARC ARNOLD</v>
      </c>
      <c r="G606" s="9" t="str">
        <f>VLOOKUP($A606,'Account, order priority and cat'!$A$1:$D$1038,3,FALSE)</f>
        <v>High</v>
      </c>
      <c r="H606" s="9" t="str">
        <f>VLOOKUP($A606,'Account, order priority and cat'!$A$1:$D$1038,4,FALSE)</f>
        <v>Technology</v>
      </c>
      <c r="I606" s="14" t="str">
        <f>VLOOKUP($A606,'Cost and price details'!$A$1:$F$1038,Table!I$1,FALSE)</f>
        <v>Large Box</v>
      </c>
      <c r="J606" s="14" t="str">
        <f>VLOOKUP($A606,'Cost and price details'!$A$1:$F$1038,Table!J$1,FALSE)</f>
        <v>Regular Air</v>
      </c>
      <c r="K606" s="14">
        <f>VLOOKUP($A606,'Cost and price details'!$A$1:$F$1038,Table!K$1,FALSE)</f>
        <v>42122</v>
      </c>
      <c r="L606" s="14">
        <f>VLOOKUP($A606,'Cost and price details'!$A$1:$F$1038,Table!L$1,FALSE)</f>
        <v>415.78900000000004</v>
      </c>
      <c r="M606" s="14">
        <f>VLOOKUP($A606,'Cost and price details'!$A$1:$F$1038,Table!M$1,FALSE)</f>
        <v>659.98900000000003</v>
      </c>
      <c r="N606" s="16">
        <f t="shared" si="45"/>
        <v>0.58731712479166109</v>
      </c>
      <c r="O606" s="16">
        <f>LOOKUP(M606,'Tax and discount slab'!$J$4:$K$14)</f>
        <v>0.32000000000000006</v>
      </c>
      <c r="P606" s="9">
        <f t="shared" si="46"/>
        <v>871.1854800000001</v>
      </c>
      <c r="Q606" s="9">
        <f>VLOOKUP(A606,'QTY &amp; shipping cost'!$A$1:$C$1038,2,FALSE)</f>
        <v>52</v>
      </c>
      <c r="R606" s="9">
        <f t="shared" si="47"/>
        <v>45301.644960000005</v>
      </c>
      <c r="S606" s="16">
        <f>LOOKUP(M606,'Tax and discount slab'!$M$4:$N$14)</f>
        <v>0.47</v>
      </c>
      <c r="T606" s="9">
        <f t="shared" si="48"/>
        <v>21291.7731312</v>
      </c>
      <c r="U606" s="9">
        <f>VLOOKUP(A606,'QTY &amp; shipping cost'!$A$1:$C$1038,3,FALSE)</f>
        <v>24.54</v>
      </c>
      <c r="V606" s="9">
        <f t="shared" si="49"/>
        <v>24034.411828800006</v>
      </c>
    </row>
    <row r="607" spans="1:22" x14ac:dyDescent="0.3">
      <c r="A607" s="9" t="s">
        <v>1049</v>
      </c>
      <c r="B607" s="8">
        <f>VLOOKUP($A607,'Order date customer name'!$A$1:$C$1038,2,FALSE)</f>
        <v>42116</v>
      </c>
      <c r="C607" s="8" t="str">
        <f>VLOOKUP($A607,'Order date customer name'!$A$1:$C$1038,3,FALSE)</f>
        <v>STEPHEN STEWART</v>
      </c>
      <c r="D607" s="9" t="str">
        <f>VLOOKUP($A607,'State and cust type'!$A$1:$C$1038,2,FALSE)</f>
        <v>New York</v>
      </c>
      <c r="E607" s="9" t="str">
        <f>VLOOKUP($A607,'State and cust type'!$A$1:$C$1038,3,FALSE)</f>
        <v>Corporate</v>
      </c>
      <c r="F607" s="9" t="str">
        <f>VLOOKUP($A607,'Account, order priority and cat'!$A$1:$D$1038,2,FALSE)</f>
        <v>GREG BLACK</v>
      </c>
      <c r="G607" s="9" t="str">
        <f>VLOOKUP($A607,'Account, order priority and cat'!$A$1:$D$1038,3,FALSE)</f>
        <v>Low</v>
      </c>
      <c r="H607" s="9" t="str">
        <f>VLOOKUP($A607,'Account, order priority and cat'!$A$1:$D$1038,4,FALSE)</f>
        <v>Office Supplies</v>
      </c>
      <c r="I607" s="14" t="str">
        <f>VLOOKUP($A607,'Cost and price details'!$A$1:$F$1038,Table!I$1,FALSE)</f>
        <v>Wrap Bag</v>
      </c>
      <c r="J607" s="14" t="str">
        <f>VLOOKUP($A607,'Cost and price details'!$A$1:$F$1038,Table!J$1,FALSE)</f>
        <v>Regular Air</v>
      </c>
      <c r="K607" s="14">
        <f>VLOOKUP($A607,'Cost and price details'!$A$1:$F$1038,Table!K$1,FALSE)</f>
        <v>42123</v>
      </c>
      <c r="L607" s="14">
        <f>VLOOKUP($A607,'Cost and price details'!$A$1:$F$1038,Table!L$1,FALSE)</f>
        <v>1.9360000000000002</v>
      </c>
      <c r="M607" s="14">
        <f>VLOOKUP($A607,'Cost and price details'!$A$1:$F$1038,Table!M$1,FALSE)</f>
        <v>3.718</v>
      </c>
      <c r="N607" s="16">
        <f t="shared" si="45"/>
        <v>0.9204545454545453</v>
      </c>
      <c r="O607" s="16">
        <f>LOOKUP(M607,'Tax and discount slab'!$J$4:$K$14)</f>
        <v>0.05</v>
      </c>
      <c r="P607" s="9">
        <f t="shared" si="46"/>
        <v>3.9039000000000001</v>
      </c>
      <c r="Q607" s="9">
        <f>VLOOKUP(A607,'QTY &amp; shipping cost'!$A$1:$C$1038,2,FALSE)</f>
        <v>33</v>
      </c>
      <c r="R607" s="9">
        <f t="shared" si="47"/>
        <v>128.8287</v>
      </c>
      <c r="S607" s="16">
        <f>LOOKUP(M607,'Tax and discount slab'!$M$4:$N$14)</f>
        <v>0.02</v>
      </c>
      <c r="T607" s="9">
        <f t="shared" si="48"/>
        <v>2.5765739999999999</v>
      </c>
      <c r="U607" s="9">
        <f>VLOOKUP(A607,'QTY &amp; shipping cost'!$A$1:$C$1038,3,FALSE)</f>
        <v>0.9</v>
      </c>
      <c r="V607" s="9">
        <f t="shared" si="49"/>
        <v>127.15212600000001</v>
      </c>
    </row>
    <row r="608" spans="1:22" x14ac:dyDescent="0.3">
      <c r="A608" s="9" t="s">
        <v>1050</v>
      </c>
      <c r="B608" s="8">
        <f>VLOOKUP($A608,'Order date customer name'!$A$1:$C$1038,2,FALSE)</f>
        <v>42117</v>
      </c>
      <c r="C608" s="8" t="str">
        <f>VLOOKUP($A608,'Order date customer name'!$A$1:$C$1038,3,FALSE)</f>
        <v>EDWIN GUTIERREZ</v>
      </c>
      <c r="D608" s="9" t="str">
        <f>VLOOKUP($A608,'State and cust type'!$A$1:$C$1038,2,FALSE)</f>
        <v>Illinois</v>
      </c>
      <c r="E608" s="9" t="str">
        <f>VLOOKUP($A608,'State and cust type'!$A$1:$C$1038,3,FALSE)</f>
        <v>Small Business</v>
      </c>
      <c r="F608" s="9" t="str">
        <f>VLOOKUP($A608,'Account, order priority and cat'!$A$1:$D$1038,2,FALSE)</f>
        <v>MANUEL BARNES</v>
      </c>
      <c r="G608" s="9" t="str">
        <f>VLOOKUP($A608,'Account, order priority and cat'!$A$1:$D$1038,3,FALSE)</f>
        <v>Critical</v>
      </c>
      <c r="H608" s="9" t="str">
        <f>VLOOKUP($A608,'Account, order priority and cat'!$A$1:$D$1038,4,FALSE)</f>
        <v>Technology</v>
      </c>
      <c r="I608" s="14" t="str">
        <f>VLOOKUP($A608,'Cost and price details'!$A$1:$F$1038,Table!I$1,FALSE)</f>
        <v>Large Box</v>
      </c>
      <c r="J608" s="14" t="str">
        <f>VLOOKUP($A608,'Cost and price details'!$A$1:$F$1038,Table!J$1,FALSE)</f>
        <v>Regular Air</v>
      </c>
      <c r="K608" s="14">
        <f>VLOOKUP($A608,'Cost and price details'!$A$1:$F$1038,Table!K$1,FALSE)</f>
        <v>42126</v>
      </c>
      <c r="L608" s="14">
        <f>VLOOKUP($A608,'Cost and price details'!$A$1:$F$1038,Table!L$1,FALSE)</f>
        <v>237.60000000000002</v>
      </c>
      <c r="M608" s="14">
        <f>VLOOKUP($A608,'Cost and price details'!$A$1:$F$1038,Table!M$1,FALSE)</f>
        <v>494.98900000000003</v>
      </c>
      <c r="N608" s="16">
        <f t="shared" si="45"/>
        <v>1.0832870370370369</v>
      </c>
      <c r="O608" s="16">
        <f>LOOKUP(M608,'Tax and discount slab'!$J$4:$K$14)</f>
        <v>0.32000000000000006</v>
      </c>
      <c r="P608" s="9">
        <f t="shared" si="46"/>
        <v>653.38548000000003</v>
      </c>
      <c r="Q608" s="9">
        <f>VLOOKUP(A608,'QTY &amp; shipping cost'!$A$1:$C$1038,2,FALSE)</f>
        <v>4</v>
      </c>
      <c r="R608" s="9">
        <f t="shared" si="47"/>
        <v>2613.5419200000001</v>
      </c>
      <c r="S608" s="16">
        <f>LOOKUP(M608,'Tax and discount slab'!$M$4:$N$14)</f>
        <v>0.47</v>
      </c>
      <c r="T608" s="9">
        <f t="shared" si="48"/>
        <v>1228.3647023999999</v>
      </c>
      <c r="U608" s="9">
        <f>VLOOKUP(A608,'QTY &amp; shipping cost'!$A$1:$C$1038,3,FALSE)</f>
        <v>24.54</v>
      </c>
      <c r="V608" s="9">
        <f t="shared" si="49"/>
        <v>1409.7172176000001</v>
      </c>
    </row>
    <row r="609" spans="1:22" x14ac:dyDescent="0.3">
      <c r="A609" s="9" t="s">
        <v>1052</v>
      </c>
      <c r="B609" s="8">
        <f>VLOOKUP($A609,'Order date customer name'!$A$1:$C$1038,2,FALSE)</f>
        <v>42118</v>
      </c>
      <c r="C609" s="8" t="str">
        <f>VLOOKUP($A609,'Order date customer name'!$A$1:$C$1038,3,FALSE)</f>
        <v>MAURICE COOK</v>
      </c>
      <c r="D609" s="9" t="str">
        <f>VLOOKUP($A609,'State and cust type'!$A$1:$C$1038,2,FALSE)</f>
        <v>Illinois</v>
      </c>
      <c r="E609" s="9" t="str">
        <f>VLOOKUP($A609,'State and cust type'!$A$1:$C$1038,3,FALSE)</f>
        <v>Home Office</v>
      </c>
      <c r="F609" s="9" t="str">
        <f>VLOOKUP($A609,'Account, order priority and cat'!$A$1:$D$1038,2,FALSE)</f>
        <v>COREY MILLS</v>
      </c>
      <c r="G609" s="9" t="str">
        <f>VLOOKUP($A609,'Account, order priority and cat'!$A$1:$D$1038,3,FALSE)</f>
        <v>Critical</v>
      </c>
      <c r="H609" s="9" t="str">
        <f>VLOOKUP($A609,'Account, order priority and cat'!$A$1:$D$1038,4,FALSE)</f>
        <v>Office Supplies</v>
      </c>
      <c r="I609" s="14" t="str">
        <f>VLOOKUP($A609,'Cost and price details'!$A$1:$F$1038,Table!I$1,FALSE)</f>
        <v>Small Box</v>
      </c>
      <c r="J609" s="14" t="str">
        <f>VLOOKUP($A609,'Cost and price details'!$A$1:$F$1038,Table!J$1,FALSE)</f>
        <v>Regular Air</v>
      </c>
      <c r="K609" s="14">
        <f>VLOOKUP($A609,'Cost and price details'!$A$1:$F$1038,Table!K$1,FALSE)</f>
        <v>42127</v>
      </c>
      <c r="L609" s="14">
        <f>VLOOKUP($A609,'Cost and price details'!$A$1:$F$1038,Table!L$1,FALSE)</f>
        <v>15.268000000000002</v>
      </c>
      <c r="M609" s="14">
        <f>VLOOKUP($A609,'Cost and price details'!$A$1:$F$1038,Table!M$1,FALSE)</f>
        <v>24.618000000000002</v>
      </c>
      <c r="N609" s="16">
        <f t="shared" si="45"/>
        <v>0.61239193083573473</v>
      </c>
      <c r="O609" s="16">
        <f>LOOKUP(M609,'Tax and discount slab'!$J$4:$K$14)</f>
        <v>0.15000000000000002</v>
      </c>
      <c r="P609" s="9">
        <f t="shared" si="46"/>
        <v>28.310700000000001</v>
      </c>
      <c r="Q609" s="9">
        <f>VLOOKUP(A609,'QTY &amp; shipping cost'!$A$1:$C$1038,2,FALSE)</f>
        <v>8</v>
      </c>
      <c r="R609" s="9">
        <f t="shared" si="47"/>
        <v>226.48560000000001</v>
      </c>
      <c r="S609" s="16">
        <f>LOOKUP(M609,'Tax and discount slab'!$M$4:$N$14)</f>
        <v>0.12000000000000001</v>
      </c>
      <c r="T609" s="9">
        <f t="shared" si="48"/>
        <v>27.178272000000003</v>
      </c>
      <c r="U609" s="9">
        <f>VLOOKUP(A609,'QTY &amp; shipping cost'!$A$1:$C$1038,3,FALSE)</f>
        <v>15.15</v>
      </c>
      <c r="V609" s="9">
        <f t="shared" si="49"/>
        <v>214.45732800000002</v>
      </c>
    </row>
    <row r="610" spans="1:22" x14ac:dyDescent="0.3">
      <c r="A610" s="9" t="s">
        <v>1054</v>
      </c>
      <c r="B610" s="8">
        <f>VLOOKUP($A610,'Order date customer name'!$A$1:$C$1038,2,FALSE)</f>
        <v>42120</v>
      </c>
      <c r="C610" s="8" t="str">
        <f>VLOOKUP($A610,'Order date customer name'!$A$1:$C$1038,3,FALSE)</f>
        <v>PHILIP POWELL</v>
      </c>
      <c r="D610" s="9" t="str">
        <f>VLOOKUP($A610,'State and cust type'!$A$1:$C$1038,2,FALSE)</f>
        <v>Illinois</v>
      </c>
      <c r="E610" s="9" t="str">
        <f>VLOOKUP($A610,'State and cust type'!$A$1:$C$1038,3,FALSE)</f>
        <v>Home Office</v>
      </c>
      <c r="F610" s="9" t="str">
        <f>VLOOKUP($A610,'Account, order priority and cat'!$A$1:$D$1038,2,FALSE)</f>
        <v>MANUEL BARNES</v>
      </c>
      <c r="G610" s="9" t="str">
        <f>VLOOKUP($A610,'Account, order priority and cat'!$A$1:$D$1038,3,FALSE)</f>
        <v>Low</v>
      </c>
      <c r="H610" s="9" t="str">
        <f>VLOOKUP($A610,'Account, order priority and cat'!$A$1:$D$1038,4,FALSE)</f>
        <v>Office Supplies</v>
      </c>
      <c r="I610" s="14" t="str">
        <f>VLOOKUP($A610,'Cost and price details'!$A$1:$F$1038,Table!I$1,FALSE)</f>
        <v>Small Box</v>
      </c>
      <c r="J610" s="14" t="str">
        <f>VLOOKUP($A610,'Cost and price details'!$A$1:$F$1038,Table!J$1,FALSE)</f>
        <v>Express Air</v>
      </c>
      <c r="K610" s="14">
        <f>VLOOKUP($A610,'Cost and price details'!$A$1:$F$1038,Table!K$1,FALSE)</f>
        <v>42129</v>
      </c>
      <c r="L610" s="14">
        <f>VLOOKUP($A610,'Cost and price details'!$A$1:$F$1038,Table!L$1,FALSE)</f>
        <v>4.0150000000000006</v>
      </c>
      <c r="M610" s="14">
        <f>VLOOKUP($A610,'Cost and price details'!$A$1:$F$1038,Table!M$1,FALSE)</f>
        <v>6.5780000000000012</v>
      </c>
      <c r="N610" s="16">
        <f t="shared" si="45"/>
        <v>0.63835616438356169</v>
      </c>
      <c r="O610" s="16">
        <f>LOOKUP(M610,'Tax and discount slab'!$J$4:$K$14)</f>
        <v>0.05</v>
      </c>
      <c r="P610" s="9">
        <f t="shared" si="46"/>
        <v>6.9069000000000011</v>
      </c>
      <c r="Q610" s="9">
        <f>VLOOKUP(A610,'QTY &amp; shipping cost'!$A$1:$C$1038,2,FALSE)</f>
        <v>52</v>
      </c>
      <c r="R610" s="9">
        <f t="shared" si="47"/>
        <v>359.15880000000004</v>
      </c>
      <c r="S610" s="16">
        <f>LOOKUP(M610,'Tax and discount slab'!$M$4:$N$14)</f>
        <v>0.02</v>
      </c>
      <c r="T610" s="9">
        <f t="shared" si="48"/>
        <v>7.1831760000000013</v>
      </c>
      <c r="U610" s="9">
        <f>VLOOKUP(A610,'QTY &amp; shipping cost'!$A$1:$C$1038,3,FALSE)</f>
        <v>1.54</v>
      </c>
      <c r="V610" s="9">
        <f t="shared" si="49"/>
        <v>353.51562400000006</v>
      </c>
    </row>
    <row r="611" spans="1:22" x14ac:dyDescent="0.3">
      <c r="A611" s="9" t="s">
        <v>1056</v>
      </c>
      <c r="B611" s="8">
        <f>VLOOKUP($A611,'Order date customer name'!$A$1:$C$1038,2,FALSE)</f>
        <v>42120</v>
      </c>
      <c r="C611" s="8" t="str">
        <f>VLOOKUP($A611,'Order date customer name'!$A$1:$C$1038,3,FALSE)</f>
        <v>BILL GARCIA</v>
      </c>
      <c r="D611" s="9" t="str">
        <f>VLOOKUP($A611,'State and cust type'!$A$1:$C$1038,2,FALSE)</f>
        <v>Illinois</v>
      </c>
      <c r="E611" s="9" t="str">
        <f>VLOOKUP($A611,'State and cust type'!$A$1:$C$1038,3,FALSE)</f>
        <v>Corporate</v>
      </c>
      <c r="F611" s="9" t="str">
        <f>VLOOKUP($A611,'Account, order priority and cat'!$A$1:$D$1038,2,FALSE)</f>
        <v>MANUEL BARNES</v>
      </c>
      <c r="G611" s="9" t="str">
        <f>VLOOKUP($A611,'Account, order priority and cat'!$A$1:$D$1038,3,FALSE)</f>
        <v>Not Specified</v>
      </c>
      <c r="H611" s="9" t="str">
        <f>VLOOKUP($A611,'Account, order priority and cat'!$A$1:$D$1038,4,FALSE)</f>
        <v>Technology</v>
      </c>
      <c r="I611" s="14" t="str">
        <f>VLOOKUP($A611,'Cost and price details'!$A$1:$F$1038,Table!I$1,FALSE)</f>
        <v>Jumbo Drum</v>
      </c>
      <c r="J611" s="14" t="str">
        <f>VLOOKUP($A611,'Cost and price details'!$A$1:$F$1038,Table!J$1,FALSE)</f>
        <v>Delivery Truck</v>
      </c>
      <c r="K611" s="14">
        <f>VLOOKUP($A611,'Cost and price details'!$A$1:$F$1038,Table!K$1,FALSE)</f>
        <v>42130</v>
      </c>
      <c r="L611" s="14">
        <f>VLOOKUP($A611,'Cost and price details'!$A$1:$F$1038,Table!L$1,FALSE)</f>
        <v>347.17100000000005</v>
      </c>
      <c r="M611" s="14">
        <f>VLOOKUP($A611,'Cost and price details'!$A$1:$F$1038,Table!M$1,FALSE)</f>
        <v>551.06700000000012</v>
      </c>
      <c r="N611" s="16">
        <f t="shared" si="45"/>
        <v>0.58730711954627557</v>
      </c>
      <c r="O611" s="16">
        <f>LOOKUP(M611,'Tax and discount slab'!$J$4:$K$14)</f>
        <v>0.32000000000000006</v>
      </c>
      <c r="P611" s="9">
        <f t="shared" si="46"/>
        <v>727.40844000000016</v>
      </c>
      <c r="Q611" s="9">
        <f>VLOOKUP(A611,'QTY &amp; shipping cost'!$A$1:$C$1038,2,FALSE)</f>
        <v>46</v>
      </c>
      <c r="R611" s="9">
        <f t="shared" si="47"/>
        <v>33460.788240000009</v>
      </c>
      <c r="S611" s="16">
        <f>LOOKUP(M611,'Tax and discount slab'!$M$4:$N$14)</f>
        <v>0.47</v>
      </c>
      <c r="T611" s="9">
        <f t="shared" si="48"/>
        <v>15726.570472800004</v>
      </c>
      <c r="U611" s="9">
        <f>VLOOKUP(A611,'QTY &amp; shipping cost'!$A$1:$C$1038,3,FALSE)</f>
        <v>69.349999999999994</v>
      </c>
      <c r="V611" s="9">
        <f t="shared" si="49"/>
        <v>17803.567767200002</v>
      </c>
    </row>
    <row r="612" spans="1:22" x14ac:dyDescent="0.3">
      <c r="A612" s="9" t="s">
        <v>1058</v>
      </c>
      <c r="B612" s="8">
        <f>VLOOKUP($A612,'Order date customer name'!$A$1:$C$1038,2,FALSE)</f>
        <v>42121</v>
      </c>
      <c r="C612" s="8" t="str">
        <f>VLOOKUP($A612,'Order date customer name'!$A$1:$C$1038,3,FALSE)</f>
        <v>GREG OLSON</v>
      </c>
      <c r="D612" s="9" t="str">
        <f>VLOOKUP($A612,'State and cust type'!$A$1:$C$1038,2,FALSE)</f>
        <v>New York</v>
      </c>
      <c r="E612" s="9" t="str">
        <f>VLOOKUP($A612,'State and cust type'!$A$1:$C$1038,3,FALSE)</f>
        <v>Corporate</v>
      </c>
      <c r="F612" s="9" t="str">
        <f>VLOOKUP($A612,'Account, order priority and cat'!$A$1:$D$1038,2,FALSE)</f>
        <v>GREG BLACK</v>
      </c>
      <c r="G612" s="9" t="str">
        <f>VLOOKUP($A612,'Account, order priority and cat'!$A$1:$D$1038,3,FALSE)</f>
        <v>Low</v>
      </c>
      <c r="H612" s="9" t="str">
        <f>VLOOKUP($A612,'Account, order priority and cat'!$A$1:$D$1038,4,FALSE)</f>
        <v>Office Supplies</v>
      </c>
      <c r="I612" s="14" t="str">
        <f>VLOOKUP($A612,'Cost and price details'!$A$1:$F$1038,Table!I$1,FALSE)</f>
        <v>Small Box</v>
      </c>
      <c r="J612" s="14" t="str">
        <f>VLOOKUP($A612,'Cost and price details'!$A$1:$F$1038,Table!J$1,FALSE)</f>
        <v>Regular Air</v>
      </c>
      <c r="K612" s="14">
        <f>VLOOKUP($A612,'Cost and price details'!$A$1:$F$1038,Table!K$1,FALSE)</f>
        <v>42133</v>
      </c>
      <c r="L612" s="14">
        <f>VLOOKUP($A612,'Cost and price details'!$A$1:$F$1038,Table!L$1,FALSE)</f>
        <v>2.0240000000000005</v>
      </c>
      <c r="M612" s="14">
        <f>VLOOKUP($A612,'Cost and price details'!$A$1:$F$1038,Table!M$1,FALSE)</f>
        <v>3.1680000000000001</v>
      </c>
      <c r="N612" s="16">
        <f t="shared" si="45"/>
        <v>0.56521739130434756</v>
      </c>
      <c r="O612" s="16">
        <f>LOOKUP(M612,'Tax and discount slab'!$J$4:$K$14)</f>
        <v>0.05</v>
      </c>
      <c r="P612" s="9">
        <f t="shared" si="46"/>
        <v>3.3264000000000005</v>
      </c>
      <c r="Q612" s="9">
        <f>VLOOKUP(A612,'QTY &amp; shipping cost'!$A$1:$C$1038,2,FALSE)</f>
        <v>31</v>
      </c>
      <c r="R612" s="9">
        <f t="shared" si="47"/>
        <v>103.11840000000001</v>
      </c>
      <c r="S612" s="16">
        <f>LOOKUP(M612,'Tax and discount slab'!$M$4:$N$14)</f>
        <v>0.02</v>
      </c>
      <c r="T612" s="9">
        <f t="shared" si="48"/>
        <v>2.0623680000000002</v>
      </c>
      <c r="U612" s="9">
        <f>VLOOKUP(A612,'QTY &amp; shipping cost'!$A$1:$C$1038,3,FALSE)</f>
        <v>1.04</v>
      </c>
      <c r="V612" s="9">
        <f t="shared" si="49"/>
        <v>102.09603200000001</v>
      </c>
    </row>
    <row r="613" spans="1:22" x14ac:dyDescent="0.3">
      <c r="A613" s="9" t="s">
        <v>1060</v>
      </c>
      <c r="B613" s="8">
        <f>VLOOKUP($A613,'Order date customer name'!$A$1:$C$1038,2,FALSE)</f>
        <v>42122</v>
      </c>
      <c r="C613" s="8" t="str">
        <f>VLOOKUP($A613,'Order date customer name'!$A$1:$C$1038,3,FALSE)</f>
        <v>PETER NELSON</v>
      </c>
      <c r="D613" s="9" t="str">
        <f>VLOOKUP($A613,'State and cust type'!$A$1:$C$1038,2,FALSE)</f>
        <v>Illinois</v>
      </c>
      <c r="E613" s="9" t="str">
        <f>VLOOKUP($A613,'State and cust type'!$A$1:$C$1038,3,FALSE)</f>
        <v>Consumer</v>
      </c>
      <c r="F613" s="9" t="str">
        <f>VLOOKUP($A613,'Account, order priority and cat'!$A$1:$D$1038,2,FALSE)</f>
        <v>COREY MILLS</v>
      </c>
      <c r="G613" s="9" t="str">
        <f>VLOOKUP($A613,'Account, order priority and cat'!$A$1:$D$1038,3,FALSE)</f>
        <v>High</v>
      </c>
      <c r="H613" s="9" t="str">
        <f>VLOOKUP($A613,'Account, order priority and cat'!$A$1:$D$1038,4,FALSE)</f>
        <v>Office Supplies</v>
      </c>
      <c r="I613" s="14" t="str">
        <f>VLOOKUP($A613,'Cost and price details'!$A$1:$F$1038,Table!I$1,FALSE)</f>
        <v>Small Box</v>
      </c>
      <c r="J613" s="14" t="str">
        <f>VLOOKUP($A613,'Cost and price details'!$A$1:$F$1038,Table!J$1,FALSE)</f>
        <v>Regular Air</v>
      </c>
      <c r="K613" s="14">
        <f>VLOOKUP($A613,'Cost and price details'!$A$1:$F$1038,Table!K$1,FALSE)</f>
        <v>42131</v>
      </c>
      <c r="L613" s="14">
        <f>VLOOKUP($A613,'Cost and price details'!$A$1:$F$1038,Table!L$1,FALSE)</f>
        <v>2.4859999999999998</v>
      </c>
      <c r="M613" s="14">
        <f>VLOOKUP($A613,'Cost and price details'!$A$1:$F$1038,Table!M$1,FALSE)</f>
        <v>3.9380000000000006</v>
      </c>
      <c r="N613" s="16">
        <f t="shared" si="45"/>
        <v>0.58407079646017734</v>
      </c>
      <c r="O613" s="16">
        <f>LOOKUP(M613,'Tax and discount slab'!$J$4:$K$14)</f>
        <v>0.05</v>
      </c>
      <c r="P613" s="9">
        <f t="shared" si="46"/>
        <v>4.1349000000000009</v>
      </c>
      <c r="Q613" s="9">
        <f>VLOOKUP(A613,'QTY &amp; shipping cost'!$A$1:$C$1038,2,FALSE)</f>
        <v>9</v>
      </c>
      <c r="R613" s="9">
        <f t="shared" si="47"/>
        <v>37.214100000000009</v>
      </c>
      <c r="S613" s="16">
        <f>LOOKUP(M613,'Tax and discount slab'!$M$4:$N$14)</f>
        <v>0.02</v>
      </c>
      <c r="T613" s="9">
        <f t="shared" si="48"/>
        <v>0.74428200000000022</v>
      </c>
      <c r="U613" s="9">
        <f>VLOOKUP(A613,'QTY &amp; shipping cost'!$A$1:$C$1038,3,FALSE)</f>
        <v>5.52</v>
      </c>
      <c r="V613" s="9">
        <f t="shared" si="49"/>
        <v>41.989818000000014</v>
      </c>
    </row>
    <row r="614" spans="1:22" x14ac:dyDescent="0.3">
      <c r="A614" s="9" t="s">
        <v>1061</v>
      </c>
      <c r="B614" s="8">
        <f>VLOOKUP($A614,'Order date customer name'!$A$1:$C$1038,2,FALSE)</f>
        <v>42123</v>
      </c>
      <c r="C614" s="8" t="str">
        <f>VLOOKUP($A614,'Order date customer name'!$A$1:$C$1038,3,FALSE)</f>
        <v>RAFAEL WASHINGTON</v>
      </c>
      <c r="D614" s="9" t="str">
        <f>VLOOKUP($A614,'State and cust type'!$A$1:$C$1038,2,FALSE)</f>
        <v>New York</v>
      </c>
      <c r="E614" s="9" t="str">
        <f>VLOOKUP($A614,'State and cust type'!$A$1:$C$1038,3,FALSE)</f>
        <v>Small Business</v>
      </c>
      <c r="F614" s="9" t="str">
        <f>VLOOKUP($A614,'Account, order priority and cat'!$A$1:$D$1038,2,FALSE)</f>
        <v>VINCENT JORDAN</v>
      </c>
      <c r="G614" s="9" t="str">
        <f>VLOOKUP($A614,'Account, order priority and cat'!$A$1:$D$1038,3,FALSE)</f>
        <v>Not Specified</v>
      </c>
      <c r="H614" s="9" t="str">
        <f>VLOOKUP($A614,'Account, order priority and cat'!$A$1:$D$1038,4,FALSE)</f>
        <v>Office Supplies</v>
      </c>
      <c r="I614" s="14" t="str">
        <f>VLOOKUP($A614,'Cost and price details'!$A$1:$F$1038,Table!I$1,FALSE)</f>
        <v>Small Box</v>
      </c>
      <c r="J614" s="14" t="str">
        <f>VLOOKUP($A614,'Cost and price details'!$A$1:$F$1038,Table!J$1,FALSE)</f>
        <v>Regular Air</v>
      </c>
      <c r="K614" s="14">
        <f>VLOOKUP($A614,'Cost and price details'!$A$1:$F$1038,Table!K$1,FALSE)</f>
        <v>42131</v>
      </c>
      <c r="L614" s="14">
        <f>VLOOKUP($A614,'Cost and price details'!$A$1:$F$1038,Table!L$1,FALSE)</f>
        <v>4.4330000000000007</v>
      </c>
      <c r="M614" s="14">
        <f>VLOOKUP($A614,'Cost and price details'!$A$1:$F$1038,Table!M$1,FALSE)</f>
        <v>10.318000000000001</v>
      </c>
      <c r="N614" s="16">
        <f t="shared" si="45"/>
        <v>1.3275434243176178</v>
      </c>
      <c r="O614" s="16">
        <f>LOOKUP(M614,'Tax and discount slab'!$J$4:$K$14)</f>
        <v>0.1</v>
      </c>
      <c r="P614" s="9">
        <f t="shared" si="46"/>
        <v>11.349800000000002</v>
      </c>
      <c r="Q614" s="9">
        <f>VLOOKUP(A614,'QTY &amp; shipping cost'!$A$1:$C$1038,2,FALSE)</f>
        <v>33</v>
      </c>
      <c r="R614" s="9">
        <f t="shared" si="47"/>
        <v>374.54340000000008</v>
      </c>
      <c r="S614" s="16">
        <f>LOOKUP(M614,'Tax and discount slab'!$M$4:$N$14)</f>
        <v>7.0000000000000007E-2</v>
      </c>
      <c r="T614" s="9">
        <f t="shared" si="48"/>
        <v>26.218038000000007</v>
      </c>
      <c r="U614" s="9">
        <f>VLOOKUP(A614,'QTY &amp; shipping cost'!$A$1:$C$1038,3,FALSE)</f>
        <v>7.33</v>
      </c>
      <c r="V614" s="9">
        <f t="shared" si="49"/>
        <v>355.65536200000003</v>
      </c>
    </row>
    <row r="615" spans="1:22" x14ac:dyDescent="0.3">
      <c r="A615" s="9" t="s">
        <v>1062</v>
      </c>
      <c r="B615" s="8">
        <f>VLOOKUP($A615,'Order date customer name'!$A$1:$C$1038,2,FALSE)</f>
        <v>42124</v>
      </c>
      <c r="C615" s="8" t="str">
        <f>VLOOKUP($A615,'Order date customer name'!$A$1:$C$1038,3,FALSE)</f>
        <v>RALPH HOLMES</v>
      </c>
      <c r="D615" s="9" t="str">
        <f>VLOOKUP($A615,'State and cust type'!$A$1:$C$1038,2,FALSE)</f>
        <v>New York</v>
      </c>
      <c r="E615" s="9" t="str">
        <f>VLOOKUP($A615,'State and cust type'!$A$1:$C$1038,3,FALSE)</f>
        <v>Home Office</v>
      </c>
      <c r="F615" s="9" t="str">
        <f>VLOOKUP($A615,'Account, order priority and cat'!$A$1:$D$1038,2,FALSE)</f>
        <v>CLAUDE WILLIS</v>
      </c>
      <c r="G615" s="9" t="str">
        <f>VLOOKUP($A615,'Account, order priority and cat'!$A$1:$D$1038,3,FALSE)</f>
        <v>Critical</v>
      </c>
      <c r="H615" s="9" t="str">
        <f>VLOOKUP($A615,'Account, order priority and cat'!$A$1:$D$1038,4,FALSE)</f>
        <v>Office Supplies</v>
      </c>
      <c r="I615" s="14" t="str">
        <f>VLOOKUP($A615,'Cost and price details'!$A$1:$F$1038,Table!I$1,FALSE)</f>
        <v>Small Pack</v>
      </c>
      <c r="J615" s="14" t="str">
        <f>VLOOKUP($A615,'Cost and price details'!$A$1:$F$1038,Table!J$1,FALSE)</f>
        <v>Regular Air</v>
      </c>
      <c r="K615" s="14">
        <f>VLOOKUP($A615,'Cost and price details'!$A$1:$F$1038,Table!K$1,FALSE)</f>
        <v>42132</v>
      </c>
      <c r="L615" s="14">
        <f>VLOOKUP($A615,'Cost and price details'!$A$1:$F$1038,Table!L$1,FALSE)</f>
        <v>3.762</v>
      </c>
      <c r="M615" s="14">
        <f>VLOOKUP($A615,'Cost and price details'!$A$1:$F$1038,Table!M$1,FALSE)</f>
        <v>9.1740000000000013</v>
      </c>
      <c r="N615" s="16">
        <f t="shared" si="45"/>
        <v>1.4385964912280704</v>
      </c>
      <c r="O615" s="16">
        <f>LOOKUP(M615,'Tax and discount slab'!$J$4:$K$14)</f>
        <v>0.05</v>
      </c>
      <c r="P615" s="9">
        <f t="shared" si="46"/>
        <v>9.6327000000000016</v>
      </c>
      <c r="Q615" s="9">
        <f>VLOOKUP(A615,'QTY &amp; shipping cost'!$A$1:$C$1038,2,FALSE)</f>
        <v>23</v>
      </c>
      <c r="R615" s="9">
        <f t="shared" si="47"/>
        <v>221.55210000000002</v>
      </c>
      <c r="S615" s="16">
        <f>LOOKUP(M615,'Tax and discount slab'!$M$4:$N$14)</f>
        <v>0.02</v>
      </c>
      <c r="T615" s="9">
        <f t="shared" si="48"/>
        <v>4.4310420000000006</v>
      </c>
      <c r="U615" s="9">
        <f>VLOOKUP(A615,'QTY &amp; shipping cost'!$A$1:$C$1038,3,FALSE)</f>
        <v>2.69</v>
      </c>
      <c r="V615" s="9">
        <f t="shared" si="49"/>
        <v>219.81105800000003</v>
      </c>
    </row>
    <row r="616" spans="1:22" x14ac:dyDescent="0.3">
      <c r="A616" s="9" t="s">
        <v>1064</v>
      </c>
      <c r="B616" s="8">
        <f>VLOOKUP($A616,'Order date customer name'!$A$1:$C$1038,2,FALSE)</f>
        <v>42125</v>
      </c>
      <c r="C616" s="8" t="str">
        <f>VLOOKUP($A616,'Order date customer name'!$A$1:$C$1038,3,FALSE)</f>
        <v>CARL MURRAY</v>
      </c>
      <c r="D616" s="9" t="str">
        <f>VLOOKUP($A616,'State and cust type'!$A$1:$C$1038,2,FALSE)</f>
        <v>Illinois</v>
      </c>
      <c r="E616" s="9" t="str">
        <f>VLOOKUP($A616,'State and cust type'!$A$1:$C$1038,3,FALSE)</f>
        <v>Corporate</v>
      </c>
      <c r="F616" s="9" t="str">
        <f>VLOOKUP($A616,'Account, order priority and cat'!$A$1:$D$1038,2,FALSE)</f>
        <v>MANUEL BARNES</v>
      </c>
      <c r="G616" s="9" t="str">
        <f>VLOOKUP($A616,'Account, order priority and cat'!$A$1:$D$1038,3,FALSE)</f>
        <v>Critical</v>
      </c>
      <c r="H616" s="9" t="str">
        <f>VLOOKUP($A616,'Account, order priority and cat'!$A$1:$D$1038,4,FALSE)</f>
        <v>Technology</v>
      </c>
      <c r="I616" s="14" t="str">
        <f>VLOOKUP($A616,'Cost and price details'!$A$1:$F$1038,Table!I$1,FALSE)</f>
        <v>Small Box</v>
      </c>
      <c r="J616" s="14" t="str">
        <f>VLOOKUP($A616,'Cost and price details'!$A$1:$F$1038,Table!J$1,FALSE)</f>
        <v>Regular Air</v>
      </c>
      <c r="K616" s="14">
        <f>VLOOKUP($A616,'Cost and price details'!$A$1:$F$1038,Table!K$1,FALSE)</f>
        <v>42134</v>
      </c>
      <c r="L616" s="14">
        <f>VLOOKUP($A616,'Cost and price details'!$A$1:$F$1038,Table!L$1,FALSE)</f>
        <v>11.077000000000002</v>
      </c>
      <c r="M616" s="14">
        <f>VLOOKUP($A616,'Cost and price details'!$A$1:$F$1038,Table!M$1,FALSE)</f>
        <v>17.578000000000003</v>
      </c>
      <c r="N616" s="16">
        <f t="shared" si="45"/>
        <v>0.58689175769612711</v>
      </c>
      <c r="O616" s="16">
        <f>LOOKUP(M616,'Tax and discount slab'!$J$4:$K$14)</f>
        <v>0.1</v>
      </c>
      <c r="P616" s="9">
        <f t="shared" si="46"/>
        <v>19.335800000000006</v>
      </c>
      <c r="Q616" s="9">
        <f>VLOOKUP(A616,'QTY &amp; shipping cost'!$A$1:$C$1038,2,FALSE)</f>
        <v>28</v>
      </c>
      <c r="R616" s="9">
        <f t="shared" si="47"/>
        <v>541.40240000000017</v>
      </c>
      <c r="S616" s="16">
        <f>LOOKUP(M616,'Tax and discount slab'!$M$4:$N$14)</f>
        <v>7.0000000000000007E-2</v>
      </c>
      <c r="T616" s="9">
        <f t="shared" si="48"/>
        <v>37.898168000000013</v>
      </c>
      <c r="U616" s="9">
        <f>VLOOKUP(A616,'QTY &amp; shipping cost'!$A$1:$C$1038,3,FALSE)</f>
        <v>4.05</v>
      </c>
      <c r="V616" s="9">
        <f t="shared" si="49"/>
        <v>507.55423200000018</v>
      </c>
    </row>
    <row r="617" spans="1:22" x14ac:dyDescent="0.3">
      <c r="A617" s="9" t="s">
        <v>1065</v>
      </c>
      <c r="B617" s="8">
        <f>VLOOKUP($A617,'Order date customer name'!$A$1:$C$1038,2,FALSE)</f>
        <v>42126</v>
      </c>
      <c r="C617" s="8" t="str">
        <f>VLOOKUP($A617,'Order date customer name'!$A$1:$C$1038,3,FALSE)</f>
        <v>BERNARD DUNCAN</v>
      </c>
      <c r="D617" s="9" t="str">
        <f>VLOOKUP($A617,'State and cust type'!$A$1:$C$1038,2,FALSE)</f>
        <v>New York</v>
      </c>
      <c r="E617" s="9" t="str">
        <f>VLOOKUP($A617,'State and cust type'!$A$1:$C$1038,3,FALSE)</f>
        <v>Corporate</v>
      </c>
      <c r="F617" s="9" t="str">
        <f>VLOOKUP($A617,'Account, order priority and cat'!$A$1:$D$1038,2,FALSE)</f>
        <v>MARC ARNOLD</v>
      </c>
      <c r="G617" s="9" t="str">
        <f>VLOOKUP($A617,'Account, order priority and cat'!$A$1:$D$1038,3,FALSE)</f>
        <v>High</v>
      </c>
      <c r="H617" s="9" t="str">
        <f>VLOOKUP($A617,'Account, order priority and cat'!$A$1:$D$1038,4,FALSE)</f>
        <v>Office Supplies</v>
      </c>
      <c r="I617" s="14" t="str">
        <f>VLOOKUP($A617,'Cost and price details'!$A$1:$F$1038,Table!I$1,FALSE)</f>
        <v>Small Box</v>
      </c>
      <c r="J617" s="14" t="str">
        <f>VLOOKUP($A617,'Cost and price details'!$A$1:$F$1038,Table!J$1,FALSE)</f>
        <v>Regular Air</v>
      </c>
      <c r="K617" s="14">
        <f>VLOOKUP($A617,'Cost and price details'!$A$1:$F$1038,Table!K$1,FALSE)</f>
        <v>42134</v>
      </c>
      <c r="L617" s="14">
        <f>VLOOKUP($A617,'Cost and price details'!$A$1:$F$1038,Table!L$1,FALSE)</f>
        <v>92.64200000000001</v>
      </c>
      <c r="M617" s="14">
        <f>VLOOKUP($A617,'Cost and price details'!$A$1:$F$1038,Table!M$1,FALSE)</f>
        <v>231.60500000000002</v>
      </c>
      <c r="N617" s="16">
        <f t="shared" si="45"/>
        <v>1.5</v>
      </c>
      <c r="O617" s="16">
        <f>LOOKUP(M617,'Tax and discount slab'!$J$4:$K$14)</f>
        <v>0.32000000000000006</v>
      </c>
      <c r="P617" s="9">
        <f t="shared" si="46"/>
        <v>305.71860000000004</v>
      </c>
      <c r="Q617" s="9">
        <f>VLOOKUP(A617,'QTY &amp; shipping cost'!$A$1:$C$1038,2,FALSE)</f>
        <v>20</v>
      </c>
      <c r="R617" s="9">
        <f t="shared" si="47"/>
        <v>6114.3720000000012</v>
      </c>
      <c r="S617" s="16">
        <f>LOOKUP(M617,'Tax and discount slab'!$M$4:$N$14)</f>
        <v>0.47</v>
      </c>
      <c r="T617" s="9">
        <f t="shared" si="48"/>
        <v>2873.7548400000005</v>
      </c>
      <c r="U617" s="9">
        <f>VLOOKUP(A617,'QTY &amp; shipping cost'!$A$1:$C$1038,3,FALSE)</f>
        <v>10.040000000000001</v>
      </c>
      <c r="V617" s="9">
        <f t="shared" si="49"/>
        <v>3250.6571600000007</v>
      </c>
    </row>
    <row r="618" spans="1:22" x14ac:dyDescent="0.3">
      <c r="A618" s="9" t="s">
        <v>1067</v>
      </c>
      <c r="B618" s="8">
        <f>VLOOKUP($A618,'Order date customer name'!$A$1:$C$1038,2,FALSE)</f>
        <v>42128</v>
      </c>
      <c r="C618" s="8" t="str">
        <f>VLOOKUP($A618,'Order date customer name'!$A$1:$C$1038,3,FALSE)</f>
        <v>ADAM CAMPBELL</v>
      </c>
      <c r="D618" s="9" t="str">
        <f>VLOOKUP($A618,'State and cust type'!$A$1:$C$1038,2,FALSE)</f>
        <v>Illinois</v>
      </c>
      <c r="E618" s="9" t="str">
        <f>VLOOKUP($A618,'State and cust type'!$A$1:$C$1038,3,FALSE)</f>
        <v>Home Office</v>
      </c>
      <c r="F618" s="9" t="str">
        <f>VLOOKUP($A618,'Account, order priority and cat'!$A$1:$D$1038,2,FALSE)</f>
        <v>MANUEL BARNES</v>
      </c>
      <c r="G618" s="9" t="str">
        <f>VLOOKUP($A618,'Account, order priority and cat'!$A$1:$D$1038,3,FALSE)</f>
        <v>Low</v>
      </c>
      <c r="H618" s="9" t="str">
        <f>VLOOKUP($A618,'Account, order priority and cat'!$A$1:$D$1038,4,FALSE)</f>
        <v>Office Supplies</v>
      </c>
      <c r="I618" s="14" t="str">
        <f>VLOOKUP($A618,'Cost and price details'!$A$1:$F$1038,Table!I$1,FALSE)</f>
        <v>Small Box</v>
      </c>
      <c r="J618" s="14" t="str">
        <f>VLOOKUP($A618,'Cost and price details'!$A$1:$F$1038,Table!J$1,FALSE)</f>
        <v>Regular Air</v>
      </c>
      <c r="K618" s="14">
        <f>VLOOKUP($A618,'Cost and price details'!$A$1:$F$1038,Table!K$1,FALSE)</f>
        <v>42137</v>
      </c>
      <c r="L618" s="14">
        <f>VLOOKUP($A618,'Cost and price details'!$A$1:$F$1038,Table!L$1,FALSE)</f>
        <v>15.268000000000002</v>
      </c>
      <c r="M618" s="14">
        <f>VLOOKUP($A618,'Cost and price details'!$A$1:$F$1038,Table!M$1,FALSE)</f>
        <v>24.618000000000002</v>
      </c>
      <c r="N618" s="16">
        <f t="shared" si="45"/>
        <v>0.61239193083573473</v>
      </c>
      <c r="O618" s="16">
        <f>LOOKUP(M618,'Tax and discount slab'!$J$4:$K$14)</f>
        <v>0.15000000000000002</v>
      </c>
      <c r="P618" s="9">
        <f t="shared" si="46"/>
        <v>28.310700000000001</v>
      </c>
      <c r="Q618" s="9">
        <f>VLOOKUP(A618,'QTY &amp; shipping cost'!$A$1:$C$1038,2,FALSE)</f>
        <v>47</v>
      </c>
      <c r="R618" s="9">
        <f t="shared" si="47"/>
        <v>1330.6029000000001</v>
      </c>
      <c r="S618" s="16">
        <f>LOOKUP(M618,'Tax and discount slab'!$M$4:$N$14)</f>
        <v>0.12000000000000001</v>
      </c>
      <c r="T618" s="9">
        <f t="shared" si="48"/>
        <v>159.67234800000003</v>
      </c>
      <c r="U618" s="9">
        <f>VLOOKUP(A618,'QTY &amp; shipping cost'!$A$1:$C$1038,3,FALSE)</f>
        <v>15.15</v>
      </c>
      <c r="V618" s="9">
        <f t="shared" si="49"/>
        <v>1186.0805520000001</v>
      </c>
    </row>
    <row r="619" spans="1:22" x14ac:dyDescent="0.3">
      <c r="A619" s="9" t="s">
        <v>1069</v>
      </c>
      <c r="B619" s="8">
        <f>VLOOKUP($A619,'Order date customer name'!$A$1:$C$1038,2,FALSE)</f>
        <v>42134</v>
      </c>
      <c r="C619" s="8" t="str">
        <f>VLOOKUP($A619,'Order date customer name'!$A$1:$C$1038,3,FALSE)</f>
        <v>JOSEPH CARTER</v>
      </c>
      <c r="D619" s="9" t="str">
        <f>VLOOKUP($A619,'State and cust type'!$A$1:$C$1038,2,FALSE)</f>
        <v>Illinois</v>
      </c>
      <c r="E619" s="9" t="str">
        <f>VLOOKUP($A619,'State and cust type'!$A$1:$C$1038,3,FALSE)</f>
        <v>Corporate</v>
      </c>
      <c r="F619" s="9" t="str">
        <f>VLOOKUP($A619,'Account, order priority and cat'!$A$1:$D$1038,2,FALSE)</f>
        <v>COREY MILLS</v>
      </c>
      <c r="G619" s="9" t="str">
        <f>VLOOKUP($A619,'Account, order priority and cat'!$A$1:$D$1038,3,FALSE)</f>
        <v>High</v>
      </c>
      <c r="H619" s="9" t="str">
        <f>VLOOKUP($A619,'Account, order priority and cat'!$A$1:$D$1038,4,FALSE)</f>
        <v>Office Supplies</v>
      </c>
      <c r="I619" s="14" t="str">
        <f>VLOOKUP($A619,'Cost and price details'!$A$1:$F$1038,Table!I$1,FALSE)</f>
        <v>Wrap Bag</v>
      </c>
      <c r="J619" s="14" t="str">
        <f>VLOOKUP($A619,'Cost and price details'!$A$1:$F$1038,Table!J$1,FALSE)</f>
        <v>Regular Air</v>
      </c>
      <c r="K619" s="14">
        <f>VLOOKUP($A619,'Cost and price details'!$A$1:$F$1038,Table!K$1,FALSE)</f>
        <v>42143</v>
      </c>
      <c r="L619" s="14">
        <f>VLOOKUP($A619,'Cost and price details'!$A$1:$F$1038,Table!L$1,FALSE)</f>
        <v>2.0680000000000001</v>
      </c>
      <c r="M619" s="14">
        <f>VLOOKUP($A619,'Cost and price details'!$A$1:$F$1038,Table!M$1,FALSE)</f>
        <v>3.4540000000000006</v>
      </c>
      <c r="N619" s="16">
        <f t="shared" si="45"/>
        <v>0.67021276595744705</v>
      </c>
      <c r="O619" s="16">
        <f>LOOKUP(M619,'Tax and discount slab'!$J$4:$K$14)</f>
        <v>0.05</v>
      </c>
      <c r="P619" s="9">
        <f t="shared" si="46"/>
        <v>3.6267000000000009</v>
      </c>
      <c r="Q619" s="9">
        <f>VLOOKUP(A619,'QTY &amp; shipping cost'!$A$1:$C$1038,2,FALSE)</f>
        <v>52</v>
      </c>
      <c r="R619" s="9">
        <f t="shared" si="47"/>
        <v>188.58840000000004</v>
      </c>
      <c r="S619" s="16">
        <f>LOOKUP(M619,'Tax and discount slab'!$M$4:$N$14)</f>
        <v>0.02</v>
      </c>
      <c r="T619" s="9">
        <f t="shared" si="48"/>
        <v>3.7717680000000007</v>
      </c>
      <c r="U619" s="9">
        <f>VLOOKUP(A619,'QTY &amp; shipping cost'!$A$1:$C$1038,3,FALSE)</f>
        <v>1.19</v>
      </c>
      <c r="V619" s="9">
        <f t="shared" si="49"/>
        <v>186.00663200000002</v>
      </c>
    </row>
    <row r="620" spans="1:22" x14ac:dyDescent="0.3">
      <c r="A620" s="9" t="s">
        <v>1070</v>
      </c>
      <c r="B620" s="8">
        <f>VLOOKUP($A620,'Order date customer name'!$A$1:$C$1038,2,FALSE)</f>
        <v>42136</v>
      </c>
      <c r="C620" s="8" t="str">
        <f>VLOOKUP($A620,'Order date customer name'!$A$1:$C$1038,3,FALSE)</f>
        <v>JONATHAN JOHNSTON</v>
      </c>
      <c r="D620" s="9" t="str">
        <f>VLOOKUP($A620,'State and cust type'!$A$1:$C$1038,2,FALSE)</f>
        <v>New York</v>
      </c>
      <c r="E620" s="9" t="str">
        <f>VLOOKUP($A620,'State and cust type'!$A$1:$C$1038,3,FALSE)</f>
        <v>Corporate</v>
      </c>
      <c r="F620" s="9" t="str">
        <f>VLOOKUP($A620,'Account, order priority and cat'!$A$1:$D$1038,2,FALSE)</f>
        <v>BOBBY CHAVEZ</v>
      </c>
      <c r="G620" s="9" t="str">
        <f>VLOOKUP($A620,'Account, order priority and cat'!$A$1:$D$1038,3,FALSE)</f>
        <v>Medium</v>
      </c>
      <c r="H620" s="9" t="str">
        <f>VLOOKUP($A620,'Account, order priority and cat'!$A$1:$D$1038,4,FALSE)</f>
        <v>Office Supplies</v>
      </c>
      <c r="I620" s="14" t="str">
        <f>VLOOKUP($A620,'Cost and price details'!$A$1:$F$1038,Table!I$1,FALSE)</f>
        <v>Wrap Bag</v>
      </c>
      <c r="J620" s="14" t="str">
        <f>VLOOKUP($A620,'Cost and price details'!$A$1:$F$1038,Table!J$1,FALSE)</f>
        <v>Express Air</v>
      </c>
      <c r="K620" s="14">
        <f>VLOOKUP($A620,'Cost and price details'!$A$1:$F$1038,Table!K$1,FALSE)</f>
        <v>42143</v>
      </c>
      <c r="L620" s="14">
        <f>VLOOKUP($A620,'Cost and price details'!$A$1:$F$1038,Table!L$1,FALSE)</f>
        <v>0.26400000000000001</v>
      </c>
      <c r="M620" s="14">
        <f>VLOOKUP($A620,'Cost and price details'!$A$1:$F$1038,Table!M$1,FALSE)</f>
        <v>1.3860000000000001</v>
      </c>
      <c r="N620" s="16">
        <f t="shared" si="45"/>
        <v>4.25</v>
      </c>
      <c r="O620" s="16">
        <f>LOOKUP(M620,'Tax and discount slab'!$J$4:$K$14)</f>
        <v>0.05</v>
      </c>
      <c r="P620" s="9">
        <f t="shared" si="46"/>
        <v>1.4553000000000003</v>
      </c>
      <c r="Q620" s="9">
        <f>VLOOKUP(A620,'QTY &amp; shipping cost'!$A$1:$C$1038,2,FALSE)</f>
        <v>37</v>
      </c>
      <c r="R620" s="9">
        <f t="shared" si="47"/>
        <v>53.846100000000007</v>
      </c>
      <c r="S620" s="16">
        <f>LOOKUP(M620,'Tax and discount slab'!$M$4:$N$14)</f>
        <v>0.02</v>
      </c>
      <c r="T620" s="9">
        <f t="shared" si="48"/>
        <v>1.0769220000000002</v>
      </c>
      <c r="U620" s="9">
        <f>VLOOKUP(A620,'QTY &amp; shipping cost'!$A$1:$C$1038,3,FALSE)</f>
        <v>0.75</v>
      </c>
      <c r="V620" s="9">
        <f t="shared" si="49"/>
        <v>53.519178000000004</v>
      </c>
    </row>
    <row r="621" spans="1:22" x14ac:dyDescent="0.3">
      <c r="A621" s="9" t="s">
        <v>1072</v>
      </c>
      <c r="B621" s="8">
        <f>VLOOKUP($A621,'Order date customer name'!$A$1:$C$1038,2,FALSE)</f>
        <v>42136</v>
      </c>
      <c r="C621" s="8" t="str">
        <f>VLOOKUP($A621,'Order date customer name'!$A$1:$C$1038,3,FALSE)</f>
        <v>RAUL WALLACE</v>
      </c>
      <c r="D621" s="9" t="str">
        <f>VLOOKUP($A621,'State and cust type'!$A$1:$C$1038,2,FALSE)</f>
        <v>New York</v>
      </c>
      <c r="E621" s="9" t="str">
        <f>VLOOKUP($A621,'State and cust type'!$A$1:$C$1038,3,FALSE)</f>
        <v>Home Office</v>
      </c>
      <c r="F621" s="9" t="str">
        <f>VLOOKUP($A621,'Account, order priority and cat'!$A$1:$D$1038,2,FALSE)</f>
        <v>CLAUDE WILLIS</v>
      </c>
      <c r="G621" s="9" t="str">
        <f>VLOOKUP($A621,'Account, order priority and cat'!$A$1:$D$1038,3,FALSE)</f>
        <v>High</v>
      </c>
      <c r="H621" s="9" t="str">
        <f>VLOOKUP($A621,'Account, order priority and cat'!$A$1:$D$1038,4,FALSE)</f>
        <v>Office Supplies</v>
      </c>
      <c r="I621" s="14" t="str">
        <f>VLOOKUP($A621,'Cost and price details'!$A$1:$F$1038,Table!I$1,FALSE)</f>
        <v>Small Box</v>
      </c>
      <c r="J621" s="14" t="str">
        <f>VLOOKUP($A621,'Cost and price details'!$A$1:$F$1038,Table!J$1,FALSE)</f>
        <v>Regular Air</v>
      </c>
      <c r="K621" s="14">
        <f>VLOOKUP($A621,'Cost and price details'!$A$1:$F$1038,Table!K$1,FALSE)</f>
        <v>42145</v>
      </c>
      <c r="L621" s="14">
        <f>VLOOKUP($A621,'Cost and price details'!$A$1:$F$1038,Table!L$1,FALSE)</f>
        <v>196.71300000000002</v>
      </c>
      <c r="M621" s="14">
        <f>VLOOKUP($A621,'Cost and price details'!$A$1:$F$1038,Table!M$1,FALSE)</f>
        <v>457.46800000000002</v>
      </c>
      <c r="N621" s="16">
        <f t="shared" si="45"/>
        <v>1.3255605882681876</v>
      </c>
      <c r="O621" s="16">
        <f>LOOKUP(M621,'Tax and discount slab'!$J$4:$K$14)</f>
        <v>0.32000000000000006</v>
      </c>
      <c r="P621" s="9">
        <f t="shared" si="46"/>
        <v>603.8577600000001</v>
      </c>
      <c r="Q621" s="9">
        <f>VLOOKUP(A621,'QTY &amp; shipping cost'!$A$1:$C$1038,2,FALSE)</f>
        <v>13</v>
      </c>
      <c r="R621" s="9">
        <f t="shared" si="47"/>
        <v>7850.1508800000011</v>
      </c>
      <c r="S621" s="16">
        <f>LOOKUP(M621,'Tax and discount slab'!$M$4:$N$14)</f>
        <v>0.47</v>
      </c>
      <c r="T621" s="9">
        <f t="shared" si="48"/>
        <v>3689.5709136000005</v>
      </c>
      <c r="U621" s="9">
        <f>VLOOKUP(A621,'QTY &amp; shipping cost'!$A$1:$C$1038,3,FALSE)</f>
        <v>11.42</v>
      </c>
      <c r="V621" s="9">
        <f t="shared" si="49"/>
        <v>4171.9999664000006</v>
      </c>
    </row>
    <row r="622" spans="1:22" x14ac:dyDescent="0.3">
      <c r="A622" s="9" t="s">
        <v>1074</v>
      </c>
      <c r="B622" s="8">
        <f>VLOOKUP($A622,'Order date customer name'!$A$1:$C$1038,2,FALSE)</f>
        <v>42137</v>
      </c>
      <c r="C622" s="8" t="str">
        <f>VLOOKUP($A622,'Order date customer name'!$A$1:$C$1038,3,FALSE)</f>
        <v>BILL GONZALEZ</v>
      </c>
      <c r="D622" s="9" t="str">
        <f>VLOOKUP($A622,'State and cust type'!$A$1:$C$1038,2,FALSE)</f>
        <v>New York</v>
      </c>
      <c r="E622" s="9" t="str">
        <f>VLOOKUP($A622,'State and cust type'!$A$1:$C$1038,3,FALSE)</f>
        <v>Home Office</v>
      </c>
      <c r="F622" s="9" t="str">
        <f>VLOOKUP($A622,'Account, order priority and cat'!$A$1:$D$1038,2,FALSE)</f>
        <v>MARC ARNOLD</v>
      </c>
      <c r="G622" s="9" t="str">
        <f>VLOOKUP($A622,'Account, order priority and cat'!$A$1:$D$1038,3,FALSE)</f>
        <v>High</v>
      </c>
      <c r="H622" s="9" t="str">
        <f>VLOOKUP($A622,'Account, order priority and cat'!$A$1:$D$1038,4,FALSE)</f>
        <v>Office Supplies</v>
      </c>
      <c r="I622" s="14" t="str">
        <f>VLOOKUP($A622,'Cost and price details'!$A$1:$F$1038,Table!I$1,FALSE)</f>
        <v>Small Pack</v>
      </c>
      <c r="J622" s="14" t="str">
        <f>VLOOKUP($A622,'Cost and price details'!$A$1:$F$1038,Table!J$1,FALSE)</f>
        <v>Regular Air</v>
      </c>
      <c r="K622" s="14">
        <f>VLOOKUP($A622,'Cost and price details'!$A$1:$F$1038,Table!K$1,FALSE)</f>
        <v>42146</v>
      </c>
      <c r="L622" s="14">
        <f>VLOOKUP($A622,'Cost and price details'!$A$1:$F$1038,Table!L$1,FALSE)</f>
        <v>5.7090000000000005</v>
      </c>
      <c r="M622" s="14">
        <f>VLOOKUP($A622,'Cost and price details'!$A$1:$F$1038,Table!M$1,FALSE)</f>
        <v>14.278000000000002</v>
      </c>
      <c r="N622" s="16">
        <f t="shared" si="45"/>
        <v>1.5009633911368019</v>
      </c>
      <c r="O622" s="16">
        <f>LOOKUP(M622,'Tax and discount slab'!$J$4:$K$14)</f>
        <v>0.1</v>
      </c>
      <c r="P622" s="9">
        <f t="shared" si="46"/>
        <v>15.705800000000004</v>
      </c>
      <c r="Q622" s="9">
        <f>VLOOKUP(A622,'QTY &amp; shipping cost'!$A$1:$C$1038,2,FALSE)</f>
        <v>25</v>
      </c>
      <c r="R622" s="9">
        <f t="shared" si="47"/>
        <v>392.6450000000001</v>
      </c>
      <c r="S622" s="16">
        <f>LOOKUP(M622,'Tax and discount slab'!$M$4:$N$14)</f>
        <v>7.0000000000000007E-2</v>
      </c>
      <c r="T622" s="9">
        <f t="shared" si="48"/>
        <v>27.485150000000008</v>
      </c>
      <c r="U622" s="9">
        <f>VLOOKUP(A622,'QTY &amp; shipping cost'!$A$1:$C$1038,3,FALSE)</f>
        <v>3.19</v>
      </c>
      <c r="V622" s="9">
        <f t="shared" si="49"/>
        <v>368.34985000000006</v>
      </c>
    </row>
    <row r="623" spans="1:22" x14ac:dyDescent="0.3">
      <c r="A623" s="9" t="s">
        <v>1076</v>
      </c>
      <c r="B623" s="8">
        <f>VLOOKUP($A623,'Order date customer name'!$A$1:$C$1038,2,FALSE)</f>
        <v>42139</v>
      </c>
      <c r="C623" s="8" t="str">
        <f>VLOOKUP($A623,'Order date customer name'!$A$1:$C$1038,3,FALSE)</f>
        <v>JERRY GARDNER</v>
      </c>
      <c r="D623" s="9" t="str">
        <f>VLOOKUP($A623,'State and cust type'!$A$1:$C$1038,2,FALSE)</f>
        <v>New York</v>
      </c>
      <c r="E623" s="9" t="str">
        <f>VLOOKUP($A623,'State and cust type'!$A$1:$C$1038,3,FALSE)</f>
        <v>Small Business</v>
      </c>
      <c r="F623" s="9" t="str">
        <f>VLOOKUP($A623,'Account, order priority and cat'!$A$1:$D$1038,2,FALSE)</f>
        <v>BOBBY CHAVEZ</v>
      </c>
      <c r="G623" s="9" t="str">
        <f>VLOOKUP($A623,'Account, order priority and cat'!$A$1:$D$1038,3,FALSE)</f>
        <v>High</v>
      </c>
      <c r="H623" s="9" t="str">
        <f>VLOOKUP($A623,'Account, order priority and cat'!$A$1:$D$1038,4,FALSE)</f>
        <v>Office Supplies</v>
      </c>
      <c r="I623" s="14" t="str">
        <f>VLOOKUP($A623,'Cost and price details'!$A$1:$F$1038,Table!I$1,FALSE)</f>
        <v>Wrap Bag</v>
      </c>
      <c r="J623" s="14" t="str">
        <f>VLOOKUP($A623,'Cost and price details'!$A$1:$F$1038,Table!J$1,FALSE)</f>
        <v>Regular Air</v>
      </c>
      <c r="K623" s="14">
        <f>VLOOKUP($A623,'Cost and price details'!$A$1:$F$1038,Table!K$1,FALSE)</f>
        <v>42147</v>
      </c>
      <c r="L623" s="14">
        <f>VLOOKUP($A623,'Cost and price details'!$A$1:$F$1038,Table!L$1,FALSE)</f>
        <v>4.2679999999999998</v>
      </c>
      <c r="M623" s="14">
        <f>VLOOKUP($A623,'Cost and price details'!$A$1:$F$1038,Table!M$1,FALSE)</f>
        <v>7.117</v>
      </c>
      <c r="N623" s="16">
        <f t="shared" si="45"/>
        <v>0.66752577319587636</v>
      </c>
      <c r="O623" s="16">
        <f>LOOKUP(M623,'Tax and discount slab'!$J$4:$K$14)</f>
        <v>0.05</v>
      </c>
      <c r="P623" s="9">
        <f t="shared" si="46"/>
        <v>7.4728500000000002</v>
      </c>
      <c r="Q623" s="9">
        <f>VLOOKUP(A623,'QTY &amp; shipping cost'!$A$1:$C$1038,2,FALSE)</f>
        <v>9</v>
      </c>
      <c r="R623" s="9">
        <f t="shared" si="47"/>
        <v>67.255650000000003</v>
      </c>
      <c r="S623" s="16">
        <f>LOOKUP(M623,'Tax and discount slab'!$M$4:$N$14)</f>
        <v>0.02</v>
      </c>
      <c r="T623" s="9">
        <f t="shared" si="48"/>
        <v>1.345113</v>
      </c>
      <c r="U623" s="9">
        <f>VLOOKUP(A623,'QTY &amp; shipping cost'!$A$1:$C$1038,3,FALSE)</f>
        <v>1.27</v>
      </c>
      <c r="V623" s="9">
        <f t="shared" si="49"/>
        <v>67.180537000000001</v>
      </c>
    </row>
    <row r="624" spans="1:22" x14ac:dyDescent="0.3">
      <c r="A624" s="9" t="s">
        <v>1078</v>
      </c>
      <c r="B624" s="8">
        <f>VLOOKUP($A624,'Order date customer name'!$A$1:$C$1038,2,FALSE)</f>
        <v>42139</v>
      </c>
      <c r="C624" s="8" t="str">
        <f>VLOOKUP($A624,'Order date customer name'!$A$1:$C$1038,3,FALSE)</f>
        <v>HARVEY ROSE</v>
      </c>
      <c r="D624" s="9" t="str">
        <f>VLOOKUP($A624,'State and cust type'!$A$1:$C$1038,2,FALSE)</f>
        <v>New York</v>
      </c>
      <c r="E624" s="9" t="str">
        <f>VLOOKUP($A624,'State and cust type'!$A$1:$C$1038,3,FALSE)</f>
        <v>Home Office</v>
      </c>
      <c r="F624" s="9" t="str">
        <f>VLOOKUP($A624,'Account, order priority and cat'!$A$1:$D$1038,2,FALSE)</f>
        <v>TONY PERRY</v>
      </c>
      <c r="G624" s="9" t="str">
        <f>VLOOKUP($A624,'Account, order priority and cat'!$A$1:$D$1038,3,FALSE)</f>
        <v>Not Specified</v>
      </c>
      <c r="H624" s="9" t="str">
        <f>VLOOKUP($A624,'Account, order priority and cat'!$A$1:$D$1038,4,FALSE)</f>
        <v>Office Supplies</v>
      </c>
      <c r="I624" s="14" t="str">
        <f>VLOOKUP($A624,'Cost and price details'!$A$1:$F$1038,Table!I$1,FALSE)</f>
        <v>Small Box</v>
      </c>
      <c r="J624" s="14" t="str">
        <f>VLOOKUP($A624,'Cost and price details'!$A$1:$F$1038,Table!J$1,FALSE)</f>
        <v>Regular Air</v>
      </c>
      <c r="K624" s="14">
        <f>VLOOKUP($A624,'Cost and price details'!$A$1:$F$1038,Table!K$1,FALSE)</f>
        <v>42149</v>
      </c>
      <c r="L624" s="14">
        <f>VLOOKUP($A624,'Cost and price details'!$A$1:$F$1038,Table!L$1,FALSE)</f>
        <v>13.629000000000001</v>
      </c>
      <c r="M624" s="14">
        <f>VLOOKUP($A624,'Cost and price details'!$A$1:$F$1038,Table!M$1,FALSE)</f>
        <v>21.978000000000002</v>
      </c>
      <c r="N624" s="16">
        <f t="shared" si="45"/>
        <v>0.61259079903147695</v>
      </c>
      <c r="O624" s="16">
        <f>LOOKUP(M624,'Tax and discount slab'!$J$4:$K$14)</f>
        <v>0.15000000000000002</v>
      </c>
      <c r="P624" s="9">
        <f t="shared" si="46"/>
        <v>25.274699999999999</v>
      </c>
      <c r="Q624" s="9">
        <f>VLOOKUP(A624,'QTY &amp; shipping cost'!$A$1:$C$1038,2,FALSE)</f>
        <v>35</v>
      </c>
      <c r="R624" s="9">
        <f t="shared" si="47"/>
        <v>884.61450000000002</v>
      </c>
      <c r="S624" s="16">
        <f>LOOKUP(M624,'Tax and discount slab'!$M$4:$N$14)</f>
        <v>0.12000000000000001</v>
      </c>
      <c r="T624" s="9">
        <f t="shared" si="48"/>
        <v>106.15374000000001</v>
      </c>
      <c r="U624" s="9">
        <f>VLOOKUP(A624,'QTY &amp; shipping cost'!$A$1:$C$1038,3,FALSE)</f>
        <v>5.8199999999999994</v>
      </c>
      <c r="V624" s="9">
        <f t="shared" si="49"/>
        <v>784.2807600000001</v>
      </c>
    </row>
    <row r="625" spans="1:22" x14ac:dyDescent="0.3">
      <c r="A625" s="9" t="s">
        <v>1079</v>
      </c>
      <c r="B625" s="8">
        <f>VLOOKUP($A625,'Order date customer name'!$A$1:$C$1038,2,FALSE)</f>
        <v>42140</v>
      </c>
      <c r="C625" s="8" t="str">
        <f>VLOOKUP($A625,'Order date customer name'!$A$1:$C$1038,3,FALSE)</f>
        <v>TRAVIS WELLS</v>
      </c>
      <c r="D625" s="9" t="str">
        <f>VLOOKUP($A625,'State and cust type'!$A$1:$C$1038,2,FALSE)</f>
        <v>Illinois</v>
      </c>
      <c r="E625" s="9" t="str">
        <f>VLOOKUP($A625,'State and cust type'!$A$1:$C$1038,3,FALSE)</f>
        <v>Small Business</v>
      </c>
      <c r="F625" s="9" t="str">
        <f>VLOOKUP($A625,'Account, order priority and cat'!$A$1:$D$1038,2,FALSE)</f>
        <v>MANUEL BARNES</v>
      </c>
      <c r="G625" s="9" t="str">
        <f>VLOOKUP($A625,'Account, order priority and cat'!$A$1:$D$1038,3,FALSE)</f>
        <v>Not Specified</v>
      </c>
      <c r="H625" s="9" t="str">
        <f>VLOOKUP($A625,'Account, order priority and cat'!$A$1:$D$1038,4,FALSE)</f>
        <v>Office Supplies</v>
      </c>
      <c r="I625" s="14" t="str">
        <f>VLOOKUP($A625,'Cost and price details'!$A$1:$F$1038,Table!I$1,FALSE)</f>
        <v>Small Box</v>
      </c>
      <c r="J625" s="14" t="str">
        <f>VLOOKUP($A625,'Cost and price details'!$A$1:$F$1038,Table!J$1,FALSE)</f>
        <v>Regular Air</v>
      </c>
      <c r="K625" s="14">
        <f>VLOOKUP($A625,'Cost and price details'!$A$1:$F$1038,Table!K$1,FALSE)</f>
        <v>42147</v>
      </c>
      <c r="L625" s="14">
        <f>VLOOKUP($A625,'Cost and price details'!$A$1:$F$1038,Table!L$1,FALSE)</f>
        <v>1.3089999999999999</v>
      </c>
      <c r="M625" s="14">
        <f>VLOOKUP($A625,'Cost and price details'!$A$1:$F$1038,Table!M$1,FALSE)</f>
        <v>2.1779999999999999</v>
      </c>
      <c r="N625" s="16">
        <f t="shared" si="45"/>
        <v>0.66386554621848737</v>
      </c>
      <c r="O625" s="16">
        <f>LOOKUP(M625,'Tax and discount slab'!$J$4:$K$14)</f>
        <v>0.05</v>
      </c>
      <c r="P625" s="9">
        <f t="shared" si="46"/>
        <v>2.2869000000000002</v>
      </c>
      <c r="Q625" s="9">
        <f>VLOOKUP(A625,'QTY &amp; shipping cost'!$A$1:$C$1038,2,FALSE)</f>
        <v>31</v>
      </c>
      <c r="R625" s="9">
        <f t="shared" si="47"/>
        <v>70.893900000000002</v>
      </c>
      <c r="S625" s="16">
        <f>LOOKUP(M625,'Tax and discount slab'!$M$4:$N$14)</f>
        <v>0.02</v>
      </c>
      <c r="T625" s="9">
        <f t="shared" si="48"/>
        <v>1.417878</v>
      </c>
      <c r="U625" s="9">
        <f>VLOOKUP(A625,'QTY &amp; shipping cost'!$A$1:$C$1038,3,FALSE)</f>
        <v>4.8199999999999994</v>
      </c>
      <c r="V625" s="9">
        <f t="shared" si="49"/>
        <v>74.296021999999994</v>
      </c>
    </row>
    <row r="626" spans="1:22" x14ac:dyDescent="0.3">
      <c r="A626" s="9" t="s">
        <v>1080</v>
      </c>
      <c r="B626" s="8">
        <f>VLOOKUP($A626,'Order date customer name'!$A$1:$C$1038,2,FALSE)</f>
        <v>42140</v>
      </c>
      <c r="C626" s="8" t="str">
        <f>VLOOKUP($A626,'Order date customer name'!$A$1:$C$1038,3,FALSE)</f>
        <v>NORMAN ROSE</v>
      </c>
      <c r="D626" s="9" t="str">
        <f>VLOOKUP($A626,'State and cust type'!$A$1:$C$1038,2,FALSE)</f>
        <v>New York</v>
      </c>
      <c r="E626" s="9" t="str">
        <f>VLOOKUP($A626,'State and cust type'!$A$1:$C$1038,3,FALSE)</f>
        <v>Corporate</v>
      </c>
      <c r="F626" s="9" t="str">
        <f>VLOOKUP($A626,'Account, order priority and cat'!$A$1:$D$1038,2,FALSE)</f>
        <v>ROY COOK</v>
      </c>
      <c r="G626" s="9" t="str">
        <f>VLOOKUP($A626,'Account, order priority and cat'!$A$1:$D$1038,3,FALSE)</f>
        <v>Low</v>
      </c>
      <c r="H626" s="9" t="str">
        <f>VLOOKUP($A626,'Account, order priority and cat'!$A$1:$D$1038,4,FALSE)</f>
        <v>Technology</v>
      </c>
      <c r="I626" s="14" t="str">
        <f>VLOOKUP($A626,'Cost and price details'!$A$1:$F$1038,Table!I$1,FALSE)</f>
        <v>Small Pack</v>
      </c>
      <c r="J626" s="14" t="str">
        <f>VLOOKUP($A626,'Cost and price details'!$A$1:$F$1038,Table!J$1,FALSE)</f>
        <v>Regular Air</v>
      </c>
      <c r="K626" s="14">
        <f>VLOOKUP($A626,'Cost and price details'!$A$1:$F$1038,Table!K$1,FALSE)</f>
        <v>42154</v>
      </c>
      <c r="L626" s="14">
        <f>VLOOKUP($A626,'Cost and price details'!$A$1:$F$1038,Table!L$1,FALSE)</f>
        <v>22.198</v>
      </c>
      <c r="M626" s="14">
        <f>VLOOKUP($A626,'Cost and price details'!$A$1:$F$1038,Table!M$1,FALSE)</f>
        <v>38.951000000000001</v>
      </c>
      <c r="N626" s="16">
        <f t="shared" si="45"/>
        <v>0.75470763131813678</v>
      </c>
      <c r="O626" s="16">
        <f>LOOKUP(M626,'Tax and discount slab'!$J$4:$K$14)</f>
        <v>0.2</v>
      </c>
      <c r="P626" s="9">
        <f t="shared" si="46"/>
        <v>46.741199999999999</v>
      </c>
      <c r="Q626" s="9">
        <f>VLOOKUP(A626,'QTY &amp; shipping cost'!$A$1:$C$1038,2,FALSE)</f>
        <v>3</v>
      </c>
      <c r="R626" s="9">
        <f t="shared" si="47"/>
        <v>140.2236</v>
      </c>
      <c r="S626" s="16">
        <f>LOOKUP(M626,'Tax and discount slab'!$M$4:$N$14)</f>
        <v>0.17</v>
      </c>
      <c r="T626" s="9">
        <f t="shared" si="48"/>
        <v>23.838012000000003</v>
      </c>
      <c r="U626" s="9">
        <f>VLOOKUP(A626,'QTY &amp; shipping cost'!$A$1:$C$1038,3,FALSE)</f>
        <v>2.04</v>
      </c>
      <c r="V626" s="9">
        <f t="shared" si="49"/>
        <v>118.425588</v>
      </c>
    </row>
    <row r="627" spans="1:22" x14ac:dyDescent="0.3">
      <c r="A627" s="9" t="s">
        <v>1082</v>
      </c>
      <c r="B627" s="8">
        <f>VLOOKUP($A627,'Order date customer name'!$A$1:$C$1038,2,FALSE)</f>
        <v>42141</v>
      </c>
      <c r="C627" s="8" t="str">
        <f>VLOOKUP($A627,'Order date customer name'!$A$1:$C$1038,3,FALSE)</f>
        <v>CHARLIE CHAVEZ</v>
      </c>
      <c r="D627" s="9" t="str">
        <f>VLOOKUP($A627,'State and cust type'!$A$1:$C$1038,2,FALSE)</f>
        <v>New York</v>
      </c>
      <c r="E627" s="9" t="str">
        <f>VLOOKUP($A627,'State and cust type'!$A$1:$C$1038,3,FALSE)</f>
        <v>Corporate</v>
      </c>
      <c r="F627" s="9" t="str">
        <f>VLOOKUP($A627,'Account, order priority and cat'!$A$1:$D$1038,2,FALSE)</f>
        <v>GREG BLACK</v>
      </c>
      <c r="G627" s="9" t="str">
        <f>VLOOKUP($A627,'Account, order priority and cat'!$A$1:$D$1038,3,FALSE)</f>
        <v>Critical</v>
      </c>
      <c r="H627" s="9" t="str">
        <f>VLOOKUP($A627,'Account, order priority and cat'!$A$1:$D$1038,4,FALSE)</f>
        <v>Office Supplies</v>
      </c>
      <c r="I627" s="14" t="str">
        <f>VLOOKUP($A627,'Cost and price details'!$A$1:$F$1038,Table!I$1,FALSE)</f>
        <v>Small Box</v>
      </c>
      <c r="J627" s="14" t="str">
        <f>VLOOKUP($A627,'Cost and price details'!$A$1:$F$1038,Table!J$1,FALSE)</f>
        <v>Regular Air</v>
      </c>
      <c r="K627" s="14">
        <f>VLOOKUP($A627,'Cost and price details'!$A$1:$F$1038,Table!K$1,FALSE)</f>
        <v>42149</v>
      </c>
      <c r="L627" s="14">
        <f>VLOOKUP($A627,'Cost and price details'!$A$1:$F$1038,Table!L$1,FALSE)</f>
        <v>2.0240000000000005</v>
      </c>
      <c r="M627" s="14">
        <f>VLOOKUP($A627,'Cost and price details'!$A$1:$F$1038,Table!M$1,FALSE)</f>
        <v>3.1680000000000001</v>
      </c>
      <c r="N627" s="16">
        <f t="shared" si="45"/>
        <v>0.56521739130434756</v>
      </c>
      <c r="O627" s="16">
        <f>LOOKUP(M627,'Tax and discount slab'!$J$4:$K$14)</f>
        <v>0.05</v>
      </c>
      <c r="P627" s="9">
        <f t="shared" si="46"/>
        <v>3.3264000000000005</v>
      </c>
      <c r="Q627" s="9">
        <f>VLOOKUP(A627,'QTY &amp; shipping cost'!$A$1:$C$1038,2,FALSE)</f>
        <v>18</v>
      </c>
      <c r="R627" s="9">
        <f t="shared" si="47"/>
        <v>59.875200000000007</v>
      </c>
      <c r="S627" s="16">
        <f>LOOKUP(M627,'Tax and discount slab'!$M$4:$N$14)</f>
        <v>0.02</v>
      </c>
      <c r="T627" s="9">
        <f t="shared" si="48"/>
        <v>1.1975040000000001</v>
      </c>
      <c r="U627" s="9">
        <f>VLOOKUP(A627,'QTY &amp; shipping cost'!$A$1:$C$1038,3,FALSE)</f>
        <v>1.54</v>
      </c>
      <c r="V627" s="9">
        <f t="shared" si="49"/>
        <v>60.217696000000004</v>
      </c>
    </row>
    <row r="628" spans="1:22" x14ac:dyDescent="0.3">
      <c r="A628" s="9" t="s">
        <v>1083</v>
      </c>
      <c r="B628" s="8">
        <f>VLOOKUP($A628,'Order date customer name'!$A$1:$C$1038,2,FALSE)</f>
        <v>42142</v>
      </c>
      <c r="C628" s="8" t="str">
        <f>VLOOKUP($A628,'Order date customer name'!$A$1:$C$1038,3,FALSE)</f>
        <v>TOMMY HART</v>
      </c>
      <c r="D628" s="9" t="str">
        <f>VLOOKUP($A628,'State and cust type'!$A$1:$C$1038,2,FALSE)</f>
        <v>Illinois</v>
      </c>
      <c r="E628" s="9" t="str">
        <f>VLOOKUP($A628,'State and cust type'!$A$1:$C$1038,3,FALSE)</f>
        <v>Corporate</v>
      </c>
      <c r="F628" s="9" t="str">
        <f>VLOOKUP($A628,'Account, order priority and cat'!$A$1:$D$1038,2,FALSE)</f>
        <v>MANUEL BARNES</v>
      </c>
      <c r="G628" s="9" t="str">
        <f>VLOOKUP($A628,'Account, order priority and cat'!$A$1:$D$1038,3,FALSE)</f>
        <v>High</v>
      </c>
      <c r="H628" s="9" t="str">
        <f>VLOOKUP($A628,'Account, order priority and cat'!$A$1:$D$1038,4,FALSE)</f>
        <v>Office Supplies</v>
      </c>
      <c r="I628" s="14" t="str">
        <f>VLOOKUP($A628,'Cost and price details'!$A$1:$F$1038,Table!I$1,FALSE)</f>
        <v>Small Box</v>
      </c>
      <c r="J628" s="14" t="str">
        <f>VLOOKUP($A628,'Cost and price details'!$A$1:$F$1038,Table!J$1,FALSE)</f>
        <v>Regular Air</v>
      </c>
      <c r="K628" s="14">
        <f>VLOOKUP($A628,'Cost and price details'!$A$1:$F$1038,Table!K$1,FALSE)</f>
        <v>42152</v>
      </c>
      <c r="L628" s="14">
        <f>VLOOKUP($A628,'Cost and price details'!$A$1:$F$1038,Table!L$1,FALSE)</f>
        <v>2.0240000000000005</v>
      </c>
      <c r="M628" s="14">
        <f>VLOOKUP($A628,'Cost and price details'!$A$1:$F$1038,Table!M$1,FALSE)</f>
        <v>3.1680000000000001</v>
      </c>
      <c r="N628" s="16">
        <f t="shared" si="45"/>
        <v>0.56521739130434756</v>
      </c>
      <c r="O628" s="16">
        <f>LOOKUP(M628,'Tax and discount slab'!$J$4:$K$14)</f>
        <v>0.05</v>
      </c>
      <c r="P628" s="9">
        <f t="shared" si="46"/>
        <v>3.3264000000000005</v>
      </c>
      <c r="Q628" s="9">
        <f>VLOOKUP(A628,'QTY &amp; shipping cost'!$A$1:$C$1038,2,FALSE)</f>
        <v>28</v>
      </c>
      <c r="R628" s="9">
        <f t="shared" si="47"/>
        <v>93.139200000000017</v>
      </c>
      <c r="S628" s="16">
        <f>LOOKUP(M628,'Tax and discount slab'!$M$4:$N$14)</f>
        <v>0.02</v>
      </c>
      <c r="T628" s="9">
        <f t="shared" si="48"/>
        <v>1.8627840000000004</v>
      </c>
      <c r="U628" s="9">
        <f>VLOOKUP(A628,'QTY &amp; shipping cost'!$A$1:$C$1038,3,FALSE)</f>
        <v>1.54</v>
      </c>
      <c r="V628" s="9">
        <f t="shared" si="49"/>
        <v>92.816416000000018</v>
      </c>
    </row>
    <row r="629" spans="1:22" x14ac:dyDescent="0.3">
      <c r="A629" s="9" t="s">
        <v>1084</v>
      </c>
      <c r="B629" s="8">
        <f>VLOOKUP($A629,'Order date customer name'!$A$1:$C$1038,2,FALSE)</f>
        <v>42142</v>
      </c>
      <c r="C629" s="8" t="str">
        <f>VLOOKUP($A629,'Order date customer name'!$A$1:$C$1038,3,FALSE)</f>
        <v>RAYMOND WAGNER</v>
      </c>
      <c r="D629" s="9" t="str">
        <f>VLOOKUP($A629,'State and cust type'!$A$1:$C$1038,2,FALSE)</f>
        <v>Illinois</v>
      </c>
      <c r="E629" s="9" t="str">
        <f>VLOOKUP($A629,'State and cust type'!$A$1:$C$1038,3,FALSE)</f>
        <v>Home Office</v>
      </c>
      <c r="F629" s="9" t="str">
        <f>VLOOKUP($A629,'Account, order priority and cat'!$A$1:$D$1038,2,FALSE)</f>
        <v>MANUEL BARNES</v>
      </c>
      <c r="G629" s="9" t="str">
        <f>VLOOKUP($A629,'Account, order priority and cat'!$A$1:$D$1038,3,FALSE)</f>
        <v>Critical</v>
      </c>
      <c r="H629" s="9" t="str">
        <f>VLOOKUP($A629,'Account, order priority and cat'!$A$1:$D$1038,4,FALSE)</f>
        <v>Technology</v>
      </c>
      <c r="I629" s="14" t="str">
        <f>VLOOKUP($A629,'Cost and price details'!$A$1:$F$1038,Table!I$1,FALSE)</f>
        <v>Small Pack</v>
      </c>
      <c r="J629" s="14" t="str">
        <f>VLOOKUP($A629,'Cost and price details'!$A$1:$F$1038,Table!J$1,FALSE)</f>
        <v>Regular Air</v>
      </c>
      <c r="K629" s="14">
        <f>VLOOKUP($A629,'Cost and price details'!$A$1:$F$1038,Table!K$1,FALSE)</f>
        <v>42151</v>
      </c>
      <c r="L629" s="14">
        <f>VLOOKUP($A629,'Cost and price details'!$A$1:$F$1038,Table!L$1,FALSE)</f>
        <v>22.198</v>
      </c>
      <c r="M629" s="14">
        <f>VLOOKUP($A629,'Cost and price details'!$A$1:$F$1038,Table!M$1,FALSE)</f>
        <v>38.951000000000001</v>
      </c>
      <c r="N629" s="16">
        <f t="shared" si="45"/>
        <v>0.75470763131813678</v>
      </c>
      <c r="O629" s="16">
        <f>LOOKUP(M629,'Tax and discount slab'!$J$4:$K$14)</f>
        <v>0.2</v>
      </c>
      <c r="P629" s="9">
        <f t="shared" si="46"/>
        <v>46.741199999999999</v>
      </c>
      <c r="Q629" s="9">
        <f>VLOOKUP(A629,'QTY &amp; shipping cost'!$A$1:$C$1038,2,FALSE)</f>
        <v>51</v>
      </c>
      <c r="R629" s="9">
        <f t="shared" si="47"/>
        <v>2383.8011999999999</v>
      </c>
      <c r="S629" s="16">
        <f>LOOKUP(M629,'Tax and discount slab'!$M$4:$N$14)</f>
        <v>0.17</v>
      </c>
      <c r="T629" s="9">
        <f t="shared" si="48"/>
        <v>405.24620400000003</v>
      </c>
      <c r="U629" s="9">
        <f>VLOOKUP(A629,'QTY &amp; shipping cost'!$A$1:$C$1038,3,FALSE)</f>
        <v>2.04</v>
      </c>
      <c r="V629" s="9">
        <f t="shared" si="49"/>
        <v>1980.5949959999998</v>
      </c>
    </row>
    <row r="630" spans="1:22" x14ac:dyDescent="0.3">
      <c r="A630" s="9" t="s">
        <v>1085</v>
      </c>
      <c r="B630" s="8">
        <f>VLOOKUP($A630,'Order date customer name'!$A$1:$C$1038,2,FALSE)</f>
        <v>42142</v>
      </c>
      <c r="C630" s="8" t="str">
        <f>VLOOKUP($A630,'Order date customer name'!$A$1:$C$1038,3,FALSE)</f>
        <v>ALAN RICHARDSON</v>
      </c>
      <c r="D630" s="9" t="str">
        <f>VLOOKUP($A630,'State and cust type'!$A$1:$C$1038,2,FALSE)</f>
        <v>New York</v>
      </c>
      <c r="E630" s="9" t="str">
        <f>VLOOKUP($A630,'State and cust type'!$A$1:$C$1038,3,FALSE)</f>
        <v>Small Business</v>
      </c>
      <c r="F630" s="9" t="str">
        <f>VLOOKUP($A630,'Account, order priority and cat'!$A$1:$D$1038,2,FALSE)</f>
        <v>BRYAN JENKINS</v>
      </c>
      <c r="G630" s="9" t="str">
        <f>VLOOKUP($A630,'Account, order priority and cat'!$A$1:$D$1038,3,FALSE)</f>
        <v>Critical</v>
      </c>
      <c r="H630" s="9" t="str">
        <f>VLOOKUP($A630,'Account, order priority and cat'!$A$1:$D$1038,4,FALSE)</f>
        <v>Technology</v>
      </c>
      <c r="I630" s="14" t="str">
        <f>VLOOKUP($A630,'Cost and price details'!$A$1:$F$1038,Table!I$1,FALSE)</f>
        <v>Small Box</v>
      </c>
      <c r="J630" s="14" t="str">
        <f>VLOOKUP($A630,'Cost and price details'!$A$1:$F$1038,Table!J$1,FALSE)</f>
        <v>Regular Air</v>
      </c>
      <c r="K630" s="14">
        <f>VLOOKUP($A630,'Cost and price details'!$A$1:$F$1038,Table!K$1,FALSE)</f>
        <v>42150</v>
      </c>
      <c r="L630" s="14">
        <f>VLOOKUP($A630,'Cost and price details'!$A$1:$F$1038,Table!L$1,FALSE)</f>
        <v>89.749000000000009</v>
      </c>
      <c r="M630" s="14">
        <f>VLOOKUP($A630,'Cost and price details'!$A$1:$F$1038,Table!M$1,FALSE)</f>
        <v>175.98900000000003</v>
      </c>
      <c r="N630" s="16">
        <f t="shared" si="45"/>
        <v>0.96090207133227123</v>
      </c>
      <c r="O630" s="16">
        <f>LOOKUP(M630,'Tax and discount slab'!$J$4:$K$14)</f>
        <v>0.32000000000000006</v>
      </c>
      <c r="P630" s="9">
        <f t="shared" si="46"/>
        <v>232.30548000000005</v>
      </c>
      <c r="Q630" s="9">
        <f>VLOOKUP(A630,'QTY &amp; shipping cost'!$A$1:$C$1038,2,FALSE)</f>
        <v>21</v>
      </c>
      <c r="R630" s="9">
        <f t="shared" si="47"/>
        <v>4878.4150800000007</v>
      </c>
      <c r="S630" s="16">
        <f>LOOKUP(M630,'Tax and discount slab'!$M$4:$N$14)</f>
        <v>0.47</v>
      </c>
      <c r="T630" s="9">
        <f t="shared" si="48"/>
        <v>2292.8550876000004</v>
      </c>
      <c r="U630" s="9">
        <f>VLOOKUP(A630,'QTY &amp; shipping cost'!$A$1:$C$1038,3,FALSE)</f>
        <v>5.55</v>
      </c>
      <c r="V630" s="9">
        <f t="shared" si="49"/>
        <v>2591.1099924000005</v>
      </c>
    </row>
    <row r="631" spans="1:22" x14ac:dyDescent="0.3">
      <c r="A631" s="9" t="s">
        <v>1087</v>
      </c>
      <c r="B631" s="8">
        <f>VLOOKUP($A631,'Order date customer name'!$A$1:$C$1038,2,FALSE)</f>
        <v>42144</v>
      </c>
      <c r="C631" s="8" t="str">
        <f>VLOOKUP($A631,'Order date customer name'!$A$1:$C$1038,3,FALSE)</f>
        <v>RON WHITE</v>
      </c>
      <c r="D631" s="9" t="str">
        <f>VLOOKUP($A631,'State and cust type'!$A$1:$C$1038,2,FALSE)</f>
        <v>New York</v>
      </c>
      <c r="E631" s="9" t="str">
        <f>VLOOKUP($A631,'State and cust type'!$A$1:$C$1038,3,FALSE)</f>
        <v>Corporate</v>
      </c>
      <c r="F631" s="9" t="str">
        <f>VLOOKUP($A631,'Account, order priority and cat'!$A$1:$D$1038,2,FALSE)</f>
        <v>WILLIE STEWART</v>
      </c>
      <c r="G631" s="9" t="str">
        <f>VLOOKUP($A631,'Account, order priority and cat'!$A$1:$D$1038,3,FALSE)</f>
        <v>Critical</v>
      </c>
      <c r="H631" s="9" t="str">
        <f>VLOOKUP($A631,'Account, order priority and cat'!$A$1:$D$1038,4,FALSE)</f>
        <v>Office Supplies</v>
      </c>
      <c r="I631" s="14" t="str">
        <f>VLOOKUP($A631,'Cost and price details'!$A$1:$F$1038,Table!I$1,FALSE)</f>
        <v>Wrap Bag</v>
      </c>
      <c r="J631" s="14" t="str">
        <f>VLOOKUP($A631,'Cost and price details'!$A$1:$F$1038,Table!J$1,FALSE)</f>
        <v>Regular Air</v>
      </c>
      <c r="K631" s="14">
        <f>VLOOKUP($A631,'Cost and price details'!$A$1:$F$1038,Table!K$1,FALSE)</f>
        <v>42153</v>
      </c>
      <c r="L631" s="14">
        <f>VLOOKUP($A631,'Cost and price details'!$A$1:$F$1038,Table!L$1,FALSE)</f>
        <v>2.5410000000000004</v>
      </c>
      <c r="M631" s="14">
        <f>VLOOKUP($A631,'Cost and price details'!$A$1:$F$1038,Table!M$1,FALSE)</f>
        <v>4.1580000000000004</v>
      </c>
      <c r="N631" s="16">
        <f t="shared" si="45"/>
        <v>0.63636363636363624</v>
      </c>
      <c r="O631" s="16">
        <f>LOOKUP(M631,'Tax and discount slab'!$J$4:$K$14)</f>
        <v>0.05</v>
      </c>
      <c r="P631" s="9">
        <f t="shared" si="46"/>
        <v>4.3659000000000008</v>
      </c>
      <c r="Q631" s="9">
        <f>VLOOKUP(A631,'QTY &amp; shipping cost'!$A$1:$C$1038,2,FALSE)</f>
        <v>21</v>
      </c>
      <c r="R631" s="9">
        <f t="shared" si="47"/>
        <v>91.683900000000023</v>
      </c>
      <c r="S631" s="16">
        <f>LOOKUP(M631,'Tax and discount slab'!$M$4:$N$14)</f>
        <v>0.02</v>
      </c>
      <c r="T631" s="9">
        <f t="shared" si="48"/>
        <v>1.8336780000000006</v>
      </c>
      <c r="U631" s="9">
        <f>VLOOKUP(A631,'QTY &amp; shipping cost'!$A$1:$C$1038,3,FALSE)</f>
        <v>0.76</v>
      </c>
      <c r="V631" s="9">
        <f t="shared" si="49"/>
        <v>90.610222000000022</v>
      </c>
    </row>
    <row r="632" spans="1:22" x14ac:dyDescent="0.3">
      <c r="A632" s="9" t="s">
        <v>1088</v>
      </c>
      <c r="B632" s="8">
        <f>VLOOKUP($A632,'Order date customer name'!$A$1:$C$1038,2,FALSE)</f>
        <v>42146</v>
      </c>
      <c r="C632" s="8" t="str">
        <f>VLOOKUP($A632,'Order date customer name'!$A$1:$C$1038,3,FALSE)</f>
        <v>BOBBY RIVERA</v>
      </c>
      <c r="D632" s="9" t="str">
        <f>VLOOKUP($A632,'State and cust type'!$A$1:$C$1038,2,FALSE)</f>
        <v>New York</v>
      </c>
      <c r="E632" s="9" t="str">
        <f>VLOOKUP($A632,'State and cust type'!$A$1:$C$1038,3,FALSE)</f>
        <v>Corporate</v>
      </c>
      <c r="F632" s="9" t="str">
        <f>VLOOKUP($A632,'Account, order priority and cat'!$A$1:$D$1038,2,FALSE)</f>
        <v>GREG BLACK</v>
      </c>
      <c r="G632" s="9" t="str">
        <f>VLOOKUP($A632,'Account, order priority and cat'!$A$1:$D$1038,3,FALSE)</f>
        <v>Medium</v>
      </c>
      <c r="H632" s="9" t="str">
        <f>VLOOKUP($A632,'Account, order priority and cat'!$A$1:$D$1038,4,FALSE)</f>
        <v>Office Supplies</v>
      </c>
      <c r="I632" s="14" t="str">
        <f>VLOOKUP($A632,'Cost and price details'!$A$1:$F$1038,Table!I$1,FALSE)</f>
        <v>Wrap Bag</v>
      </c>
      <c r="J632" s="14" t="str">
        <f>VLOOKUP($A632,'Cost and price details'!$A$1:$F$1038,Table!J$1,FALSE)</f>
        <v>Regular Air</v>
      </c>
      <c r="K632" s="14">
        <f>VLOOKUP($A632,'Cost and price details'!$A$1:$F$1038,Table!K$1,FALSE)</f>
        <v>42154</v>
      </c>
      <c r="L632" s="14">
        <f>VLOOKUP($A632,'Cost and price details'!$A$1:$F$1038,Table!L$1,FALSE)</f>
        <v>0.9900000000000001</v>
      </c>
      <c r="M632" s="14">
        <f>VLOOKUP($A632,'Cost and price details'!$A$1:$F$1038,Table!M$1,FALSE)</f>
        <v>2.3100000000000005</v>
      </c>
      <c r="N632" s="16">
        <f t="shared" si="45"/>
        <v>1.3333333333333335</v>
      </c>
      <c r="O632" s="16">
        <f>LOOKUP(M632,'Tax and discount slab'!$J$4:$K$14)</f>
        <v>0.05</v>
      </c>
      <c r="P632" s="9">
        <f t="shared" si="46"/>
        <v>2.4255000000000004</v>
      </c>
      <c r="Q632" s="9">
        <f>VLOOKUP(A632,'QTY &amp; shipping cost'!$A$1:$C$1038,2,FALSE)</f>
        <v>19</v>
      </c>
      <c r="R632" s="9">
        <f t="shared" si="47"/>
        <v>46.084500000000006</v>
      </c>
      <c r="S632" s="16">
        <f>LOOKUP(M632,'Tax and discount slab'!$M$4:$N$14)</f>
        <v>0.02</v>
      </c>
      <c r="T632" s="9">
        <f t="shared" si="48"/>
        <v>0.92169000000000012</v>
      </c>
      <c r="U632" s="9">
        <f>VLOOKUP(A632,'QTY &amp; shipping cost'!$A$1:$C$1038,3,FALSE)</f>
        <v>0.75</v>
      </c>
      <c r="V632" s="9">
        <f t="shared" si="49"/>
        <v>45.912810000000007</v>
      </c>
    </row>
    <row r="633" spans="1:22" x14ac:dyDescent="0.3">
      <c r="A633" s="9" t="s">
        <v>1089</v>
      </c>
      <c r="B633" s="8">
        <f>VLOOKUP($A633,'Order date customer name'!$A$1:$C$1038,2,FALSE)</f>
        <v>42146</v>
      </c>
      <c r="C633" s="8" t="str">
        <f>VLOOKUP($A633,'Order date customer name'!$A$1:$C$1038,3,FALSE)</f>
        <v>ERIC HANSEN</v>
      </c>
      <c r="D633" s="9" t="str">
        <f>VLOOKUP($A633,'State and cust type'!$A$1:$C$1038,2,FALSE)</f>
        <v>Illinois</v>
      </c>
      <c r="E633" s="9" t="str">
        <f>VLOOKUP($A633,'State and cust type'!$A$1:$C$1038,3,FALSE)</f>
        <v>Consumer</v>
      </c>
      <c r="F633" s="9" t="str">
        <f>VLOOKUP($A633,'Account, order priority and cat'!$A$1:$D$1038,2,FALSE)</f>
        <v>MANUEL BARNES</v>
      </c>
      <c r="G633" s="9" t="str">
        <f>VLOOKUP($A633,'Account, order priority and cat'!$A$1:$D$1038,3,FALSE)</f>
        <v>Low</v>
      </c>
      <c r="H633" s="9" t="str">
        <f>VLOOKUP($A633,'Account, order priority and cat'!$A$1:$D$1038,4,FALSE)</f>
        <v>Office Supplies</v>
      </c>
      <c r="I633" s="14" t="str">
        <f>VLOOKUP($A633,'Cost and price details'!$A$1:$F$1038,Table!I$1,FALSE)</f>
        <v>Wrap Bag</v>
      </c>
      <c r="J633" s="14" t="str">
        <f>VLOOKUP($A633,'Cost and price details'!$A$1:$F$1038,Table!J$1,FALSE)</f>
        <v>Regular Air</v>
      </c>
      <c r="K633" s="14">
        <f>VLOOKUP($A633,'Cost and price details'!$A$1:$F$1038,Table!K$1,FALSE)</f>
        <v>42157</v>
      </c>
      <c r="L633" s="14">
        <f>VLOOKUP($A633,'Cost and price details'!$A$1:$F$1038,Table!L$1,FALSE)</f>
        <v>4.125</v>
      </c>
      <c r="M633" s="14">
        <f>VLOOKUP($A633,'Cost and price details'!$A$1:$F$1038,Table!M$1,FALSE)</f>
        <v>7.7880000000000011</v>
      </c>
      <c r="N633" s="16">
        <f t="shared" si="45"/>
        <v>0.88800000000000023</v>
      </c>
      <c r="O633" s="16">
        <f>LOOKUP(M633,'Tax and discount slab'!$J$4:$K$14)</f>
        <v>0.05</v>
      </c>
      <c r="P633" s="9">
        <f t="shared" si="46"/>
        <v>8.1774000000000022</v>
      </c>
      <c r="Q633" s="9">
        <f>VLOOKUP(A633,'QTY &amp; shipping cost'!$A$1:$C$1038,2,FALSE)</f>
        <v>51</v>
      </c>
      <c r="R633" s="9">
        <f t="shared" si="47"/>
        <v>417.0474000000001</v>
      </c>
      <c r="S633" s="16">
        <f>LOOKUP(M633,'Tax and discount slab'!$M$4:$N$14)</f>
        <v>0.02</v>
      </c>
      <c r="T633" s="9">
        <f t="shared" si="48"/>
        <v>8.3409480000000027</v>
      </c>
      <c r="U633" s="9">
        <f>VLOOKUP(A633,'QTY &amp; shipping cost'!$A$1:$C$1038,3,FALSE)</f>
        <v>2.4</v>
      </c>
      <c r="V633" s="9">
        <f t="shared" si="49"/>
        <v>411.10645200000005</v>
      </c>
    </row>
    <row r="634" spans="1:22" x14ac:dyDescent="0.3">
      <c r="A634" s="9" t="s">
        <v>1090</v>
      </c>
      <c r="B634" s="8">
        <f>VLOOKUP($A634,'Order date customer name'!$A$1:$C$1038,2,FALSE)</f>
        <v>42148</v>
      </c>
      <c r="C634" s="8" t="str">
        <f>VLOOKUP($A634,'Order date customer name'!$A$1:$C$1038,3,FALSE)</f>
        <v>RAY PERRY</v>
      </c>
      <c r="D634" s="9" t="str">
        <f>VLOOKUP($A634,'State and cust type'!$A$1:$C$1038,2,FALSE)</f>
        <v>Illinois</v>
      </c>
      <c r="E634" s="9" t="str">
        <f>VLOOKUP($A634,'State and cust type'!$A$1:$C$1038,3,FALSE)</f>
        <v>Corporate</v>
      </c>
      <c r="F634" s="9" t="str">
        <f>VLOOKUP($A634,'Account, order priority and cat'!$A$1:$D$1038,2,FALSE)</f>
        <v>COREY MILLS</v>
      </c>
      <c r="G634" s="9" t="str">
        <f>VLOOKUP($A634,'Account, order priority and cat'!$A$1:$D$1038,3,FALSE)</f>
        <v>Critical</v>
      </c>
      <c r="H634" s="9" t="str">
        <f>VLOOKUP($A634,'Account, order priority and cat'!$A$1:$D$1038,4,FALSE)</f>
        <v>Office Supplies</v>
      </c>
      <c r="I634" s="14" t="str">
        <f>VLOOKUP($A634,'Cost and price details'!$A$1:$F$1038,Table!I$1,FALSE)</f>
        <v>Wrap Bag</v>
      </c>
      <c r="J634" s="14" t="str">
        <f>VLOOKUP($A634,'Cost and price details'!$A$1:$F$1038,Table!J$1,FALSE)</f>
        <v>Regular Air</v>
      </c>
      <c r="K634" s="14">
        <f>VLOOKUP($A634,'Cost and price details'!$A$1:$F$1038,Table!K$1,FALSE)</f>
        <v>42157</v>
      </c>
      <c r="L634" s="14">
        <f>VLOOKUP($A634,'Cost and price details'!$A$1:$F$1038,Table!L$1,FALSE)</f>
        <v>1.1990000000000003</v>
      </c>
      <c r="M634" s="14">
        <f>VLOOKUP($A634,'Cost and price details'!$A$1:$F$1038,Table!M$1,FALSE)</f>
        <v>2.8600000000000003</v>
      </c>
      <c r="N634" s="16">
        <f t="shared" si="45"/>
        <v>1.3853211009174309</v>
      </c>
      <c r="O634" s="16">
        <f>LOOKUP(M634,'Tax and discount slab'!$J$4:$K$14)</f>
        <v>0.05</v>
      </c>
      <c r="P634" s="9">
        <f t="shared" si="46"/>
        <v>3.0030000000000006</v>
      </c>
      <c r="Q634" s="9">
        <f>VLOOKUP(A634,'QTY &amp; shipping cost'!$A$1:$C$1038,2,FALSE)</f>
        <v>10</v>
      </c>
      <c r="R634" s="9">
        <f t="shared" si="47"/>
        <v>30.030000000000005</v>
      </c>
      <c r="S634" s="16">
        <f>LOOKUP(M634,'Tax and discount slab'!$M$4:$N$14)</f>
        <v>0.02</v>
      </c>
      <c r="T634" s="9">
        <f t="shared" si="48"/>
        <v>0.60060000000000013</v>
      </c>
      <c r="U634" s="9">
        <f>VLOOKUP(A634,'QTY &amp; shipping cost'!$A$1:$C$1038,3,FALSE)</f>
        <v>2.4499999999999997</v>
      </c>
      <c r="V634" s="9">
        <f t="shared" si="49"/>
        <v>31.879400000000004</v>
      </c>
    </row>
    <row r="635" spans="1:22" x14ac:dyDescent="0.3">
      <c r="A635" s="9" t="s">
        <v>1092</v>
      </c>
      <c r="B635" s="8">
        <f>VLOOKUP($A635,'Order date customer name'!$A$1:$C$1038,2,FALSE)</f>
        <v>42149</v>
      </c>
      <c r="C635" s="8" t="str">
        <f>VLOOKUP($A635,'Order date customer name'!$A$1:$C$1038,3,FALSE)</f>
        <v>DUANE EVANS</v>
      </c>
      <c r="D635" s="9" t="str">
        <f>VLOOKUP($A635,'State and cust type'!$A$1:$C$1038,2,FALSE)</f>
        <v>New York</v>
      </c>
      <c r="E635" s="9" t="str">
        <f>VLOOKUP($A635,'State and cust type'!$A$1:$C$1038,3,FALSE)</f>
        <v>Small Business</v>
      </c>
      <c r="F635" s="9" t="str">
        <f>VLOOKUP($A635,'Account, order priority and cat'!$A$1:$D$1038,2,FALSE)</f>
        <v>WILLIE STEWART</v>
      </c>
      <c r="G635" s="9" t="str">
        <f>VLOOKUP($A635,'Account, order priority and cat'!$A$1:$D$1038,3,FALSE)</f>
        <v>Not Specified</v>
      </c>
      <c r="H635" s="9" t="str">
        <f>VLOOKUP($A635,'Account, order priority and cat'!$A$1:$D$1038,4,FALSE)</f>
        <v>Technology</v>
      </c>
      <c r="I635" s="14" t="str">
        <f>VLOOKUP($A635,'Cost and price details'!$A$1:$F$1038,Table!I$1,FALSE)</f>
        <v>Small Box</v>
      </c>
      <c r="J635" s="14" t="str">
        <f>VLOOKUP($A635,'Cost and price details'!$A$1:$F$1038,Table!J$1,FALSE)</f>
        <v>Regular Air</v>
      </c>
      <c r="K635" s="14">
        <f>VLOOKUP($A635,'Cost and price details'!$A$1:$F$1038,Table!K$1,FALSE)</f>
        <v>42158</v>
      </c>
      <c r="L635" s="14">
        <f>VLOOKUP($A635,'Cost and price details'!$A$1:$F$1038,Table!L$1,FALSE)</f>
        <v>7.0289999999999999</v>
      </c>
      <c r="M635" s="14">
        <f>VLOOKUP($A635,'Cost and price details'!$A$1:$F$1038,Table!M$1,FALSE)</f>
        <v>21.978000000000002</v>
      </c>
      <c r="N635" s="16">
        <f t="shared" si="45"/>
        <v>2.126760563380282</v>
      </c>
      <c r="O635" s="16">
        <f>LOOKUP(M635,'Tax and discount slab'!$J$4:$K$14)</f>
        <v>0.15000000000000002</v>
      </c>
      <c r="P635" s="9">
        <f t="shared" si="46"/>
        <v>25.274699999999999</v>
      </c>
      <c r="Q635" s="9">
        <f>VLOOKUP(A635,'QTY &amp; shipping cost'!$A$1:$C$1038,2,FALSE)</f>
        <v>9</v>
      </c>
      <c r="R635" s="9">
        <f t="shared" si="47"/>
        <v>227.47229999999999</v>
      </c>
      <c r="S635" s="16">
        <f>LOOKUP(M635,'Tax and discount slab'!$M$4:$N$14)</f>
        <v>0.12000000000000001</v>
      </c>
      <c r="T635" s="9">
        <f t="shared" si="48"/>
        <v>27.296676000000001</v>
      </c>
      <c r="U635" s="9">
        <f>VLOOKUP(A635,'QTY &amp; shipping cost'!$A$1:$C$1038,3,FALSE)</f>
        <v>4.05</v>
      </c>
      <c r="V635" s="9">
        <f t="shared" si="49"/>
        <v>204.22562400000001</v>
      </c>
    </row>
    <row r="636" spans="1:22" x14ac:dyDescent="0.3">
      <c r="A636" s="9" t="s">
        <v>1093</v>
      </c>
      <c r="B636" s="8">
        <f>VLOOKUP($A636,'Order date customer name'!$A$1:$C$1038,2,FALSE)</f>
        <v>42150</v>
      </c>
      <c r="C636" s="8" t="str">
        <f>VLOOKUP($A636,'Order date customer name'!$A$1:$C$1038,3,FALSE)</f>
        <v>CHRISTOPHER MUNOZ</v>
      </c>
      <c r="D636" s="9" t="str">
        <f>VLOOKUP($A636,'State and cust type'!$A$1:$C$1038,2,FALSE)</f>
        <v>New York</v>
      </c>
      <c r="E636" s="9" t="str">
        <f>VLOOKUP($A636,'State and cust type'!$A$1:$C$1038,3,FALSE)</f>
        <v>Corporate</v>
      </c>
      <c r="F636" s="9" t="str">
        <f>VLOOKUP($A636,'Account, order priority and cat'!$A$1:$D$1038,2,FALSE)</f>
        <v>MARC ARNOLD</v>
      </c>
      <c r="G636" s="9" t="str">
        <f>VLOOKUP($A636,'Account, order priority and cat'!$A$1:$D$1038,3,FALSE)</f>
        <v>Not Specified</v>
      </c>
      <c r="H636" s="9" t="str">
        <f>VLOOKUP($A636,'Account, order priority and cat'!$A$1:$D$1038,4,FALSE)</f>
        <v>Office Supplies</v>
      </c>
      <c r="I636" s="14" t="str">
        <f>VLOOKUP($A636,'Cost and price details'!$A$1:$F$1038,Table!I$1,FALSE)</f>
        <v>Wrap Bag</v>
      </c>
      <c r="J636" s="14" t="str">
        <f>VLOOKUP($A636,'Cost and price details'!$A$1:$F$1038,Table!J$1,FALSE)</f>
        <v>Express Air</v>
      </c>
      <c r="K636" s="14">
        <f>VLOOKUP($A636,'Cost and price details'!$A$1:$F$1038,Table!K$1,FALSE)</f>
        <v>42158</v>
      </c>
      <c r="L636" s="14">
        <f>VLOOKUP($A636,'Cost and price details'!$A$1:$F$1038,Table!L$1,FALSE)</f>
        <v>1.1990000000000003</v>
      </c>
      <c r="M636" s="14">
        <f>VLOOKUP($A636,'Cost and price details'!$A$1:$F$1038,Table!M$1,FALSE)</f>
        <v>2.8600000000000003</v>
      </c>
      <c r="N636" s="16">
        <f t="shared" si="45"/>
        <v>1.3853211009174309</v>
      </c>
      <c r="O636" s="16">
        <f>LOOKUP(M636,'Tax and discount slab'!$J$4:$K$14)</f>
        <v>0.05</v>
      </c>
      <c r="P636" s="9">
        <f t="shared" si="46"/>
        <v>3.0030000000000006</v>
      </c>
      <c r="Q636" s="9">
        <f>VLOOKUP(A636,'QTY &amp; shipping cost'!$A$1:$C$1038,2,FALSE)</f>
        <v>44</v>
      </c>
      <c r="R636" s="9">
        <f t="shared" si="47"/>
        <v>132.13200000000003</v>
      </c>
      <c r="S636" s="16">
        <f>LOOKUP(M636,'Tax and discount slab'!$M$4:$N$14)</f>
        <v>0.02</v>
      </c>
      <c r="T636" s="9">
        <f t="shared" si="48"/>
        <v>2.6426400000000005</v>
      </c>
      <c r="U636" s="9">
        <f>VLOOKUP(A636,'QTY &amp; shipping cost'!$A$1:$C$1038,3,FALSE)</f>
        <v>2.4499999999999997</v>
      </c>
      <c r="V636" s="9">
        <f t="shared" si="49"/>
        <v>131.93936000000002</v>
      </c>
    </row>
    <row r="637" spans="1:22" x14ac:dyDescent="0.3">
      <c r="A637" s="9" t="s">
        <v>1094</v>
      </c>
      <c r="B637" s="8">
        <f>VLOOKUP($A637,'Order date customer name'!$A$1:$C$1038,2,FALSE)</f>
        <v>42151</v>
      </c>
      <c r="C637" s="8" t="str">
        <f>VLOOKUP($A637,'Order date customer name'!$A$1:$C$1038,3,FALSE)</f>
        <v>BILL GARCIA</v>
      </c>
      <c r="D637" s="9" t="str">
        <f>VLOOKUP($A637,'State and cust type'!$A$1:$C$1038,2,FALSE)</f>
        <v>Illinois</v>
      </c>
      <c r="E637" s="9" t="str">
        <f>VLOOKUP($A637,'State and cust type'!$A$1:$C$1038,3,FALSE)</f>
        <v>Corporate</v>
      </c>
      <c r="F637" s="9" t="str">
        <f>VLOOKUP($A637,'Account, order priority and cat'!$A$1:$D$1038,2,FALSE)</f>
        <v>MANUEL BARNES</v>
      </c>
      <c r="G637" s="9" t="str">
        <f>VLOOKUP($A637,'Account, order priority and cat'!$A$1:$D$1038,3,FALSE)</f>
        <v>High</v>
      </c>
      <c r="H637" s="9" t="str">
        <f>VLOOKUP($A637,'Account, order priority and cat'!$A$1:$D$1038,4,FALSE)</f>
        <v>Office Supplies</v>
      </c>
      <c r="I637" s="14" t="str">
        <f>VLOOKUP($A637,'Cost and price details'!$A$1:$F$1038,Table!I$1,FALSE)</f>
        <v>Small Box</v>
      </c>
      <c r="J637" s="14" t="str">
        <f>VLOOKUP($A637,'Cost and price details'!$A$1:$F$1038,Table!J$1,FALSE)</f>
        <v>Regular Air</v>
      </c>
      <c r="K637" s="14">
        <f>VLOOKUP($A637,'Cost and price details'!$A$1:$F$1038,Table!K$1,FALSE)</f>
        <v>42160</v>
      </c>
      <c r="L637" s="14">
        <f>VLOOKUP($A637,'Cost and price details'!$A$1:$F$1038,Table!L$1,FALSE)</f>
        <v>2.0240000000000005</v>
      </c>
      <c r="M637" s="14">
        <f>VLOOKUP($A637,'Cost and price details'!$A$1:$F$1038,Table!M$1,FALSE)</f>
        <v>3.1680000000000001</v>
      </c>
      <c r="N637" s="16">
        <f t="shared" si="45"/>
        <v>0.56521739130434756</v>
      </c>
      <c r="O637" s="16">
        <f>LOOKUP(M637,'Tax and discount slab'!$J$4:$K$14)</f>
        <v>0.05</v>
      </c>
      <c r="P637" s="9">
        <f t="shared" si="46"/>
        <v>3.3264000000000005</v>
      </c>
      <c r="Q637" s="9">
        <f>VLOOKUP(A637,'QTY &amp; shipping cost'!$A$1:$C$1038,2,FALSE)</f>
        <v>26</v>
      </c>
      <c r="R637" s="9">
        <f t="shared" si="47"/>
        <v>86.486400000000017</v>
      </c>
      <c r="S637" s="16">
        <f>LOOKUP(M637,'Tax and discount slab'!$M$4:$N$14)</f>
        <v>0.02</v>
      </c>
      <c r="T637" s="9">
        <f t="shared" si="48"/>
        <v>1.7297280000000004</v>
      </c>
      <c r="U637" s="9">
        <f>VLOOKUP(A637,'QTY &amp; shipping cost'!$A$1:$C$1038,3,FALSE)</f>
        <v>1.04</v>
      </c>
      <c r="V637" s="9">
        <f t="shared" si="49"/>
        <v>85.796672000000029</v>
      </c>
    </row>
    <row r="638" spans="1:22" x14ac:dyDescent="0.3">
      <c r="A638" s="9" t="s">
        <v>1095</v>
      </c>
      <c r="B638" s="8">
        <f>VLOOKUP($A638,'Order date customer name'!$A$1:$C$1038,2,FALSE)</f>
        <v>42153</v>
      </c>
      <c r="C638" s="8" t="str">
        <f>VLOOKUP($A638,'Order date customer name'!$A$1:$C$1038,3,FALSE)</f>
        <v>JONATHAN JAMES</v>
      </c>
      <c r="D638" s="9" t="str">
        <f>VLOOKUP($A638,'State and cust type'!$A$1:$C$1038,2,FALSE)</f>
        <v>Illinois</v>
      </c>
      <c r="E638" s="9" t="str">
        <f>VLOOKUP($A638,'State and cust type'!$A$1:$C$1038,3,FALSE)</f>
        <v>Corporate</v>
      </c>
      <c r="F638" s="9" t="str">
        <f>VLOOKUP($A638,'Account, order priority and cat'!$A$1:$D$1038,2,FALSE)</f>
        <v>COREY MILLS</v>
      </c>
      <c r="G638" s="9" t="str">
        <f>VLOOKUP($A638,'Account, order priority and cat'!$A$1:$D$1038,3,FALSE)</f>
        <v>Not Specified</v>
      </c>
      <c r="H638" s="9" t="str">
        <f>VLOOKUP($A638,'Account, order priority and cat'!$A$1:$D$1038,4,FALSE)</f>
        <v>Technology</v>
      </c>
      <c r="I638" s="14" t="str">
        <f>VLOOKUP($A638,'Cost and price details'!$A$1:$F$1038,Table!I$1,FALSE)</f>
        <v>Medium Box</v>
      </c>
      <c r="J638" s="14" t="str">
        <f>VLOOKUP($A638,'Cost and price details'!$A$1:$F$1038,Table!J$1,FALSE)</f>
        <v>Express Air</v>
      </c>
      <c r="K638" s="14">
        <f>VLOOKUP($A638,'Cost and price details'!$A$1:$F$1038,Table!K$1,FALSE)</f>
        <v>42162</v>
      </c>
      <c r="L638" s="14">
        <f>VLOOKUP($A638,'Cost and price details'!$A$1:$F$1038,Table!L$1,FALSE)</f>
        <v>9.7020000000000017</v>
      </c>
      <c r="M638" s="14">
        <f>VLOOKUP($A638,'Cost and price details'!$A$1:$F$1038,Table!M$1,FALSE)</f>
        <v>23.088999999999999</v>
      </c>
      <c r="N638" s="16">
        <f t="shared" si="45"/>
        <v>1.3798185941043077</v>
      </c>
      <c r="O638" s="16">
        <f>LOOKUP(M638,'Tax and discount slab'!$J$4:$K$14)</f>
        <v>0.15000000000000002</v>
      </c>
      <c r="P638" s="9">
        <f t="shared" si="46"/>
        <v>26.552349999999997</v>
      </c>
      <c r="Q638" s="9">
        <f>VLOOKUP(A638,'QTY &amp; shipping cost'!$A$1:$C$1038,2,FALSE)</f>
        <v>20</v>
      </c>
      <c r="R638" s="9">
        <f t="shared" si="47"/>
        <v>531.04699999999991</v>
      </c>
      <c r="S638" s="16">
        <f>LOOKUP(M638,'Tax and discount slab'!$M$4:$N$14)</f>
        <v>0.12000000000000001</v>
      </c>
      <c r="T638" s="9">
        <f t="shared" si="48"/>
        <v>63.725639999999991</v>
      </c>
      <c r="U638" s="9">
        <f>VLOOKUP(A638,'QTY &amp; shipping cost'!$A$1:$C$1038,3,FALSE)</f>
        <v>4.8599999999999994</v>
      </c>
      <c r="V638" s="9">
        <f t="shared" si="49"/>
        <v>472.18135999999993</v>
      </c>
    </row>
    <row r="639" spans="1:22" x14ac:dyDescent="0.3">
      <c r="A639" s="9" t="s">
        <v>1097</v>
      </c>
      <c r="B639" s="8">
        <f>VLOOKUP($A639,'Order date customer name'!$A$1:$C$1038,2,FALSE)</f>
        <v>42153</v>
      </c>
      <c r="C639" s="8" t="str">
        <f>VLOOKUP($A639,'Order date customer name'!$A$1:$C$1038,3,FALSE)</f>
        <v>HARVEY ALVAREZ</v>
      </c>
      <c r="D639" s="9" t="str">
        <f>VLOOKUP($A639,'State and cust type'!$A$1:$C$1038,2,FALSE)</f>
        <v>Illinois</v>
      </c>
      <c r="E639" s="9" t="str">
        <f>VLOOKUP($A639,'State and cust type'!$A$1:$C$1038,3,FALSE)</f>
        <v>Consumer</v>
      </c>
      <c r="F639" s="9" t="str">
        <f>VLOOKUP($A639,'Account, order priority and cat'!$A$1:$D$1038,2,FALSE)</f>
        <v>MANUEL BARNES</v>
      </c>
      <c r="G639" s="9" t="str">
        <f>VLOOKUP($A639,'Account, order priority and cat'!$A$1:$D$1038,3,FALSE)</f>
        <v>Medium</v>
      </c>
      <c r="H639" s="9" t="str">
        <f>VLOOKUP($A639,'Account, order priority and cat'!$A$1:$D$1038,4,FALSE)</f>
        <v>Technology</v>
      </c>
      <c r="I639" s="14" t="str">
        <f>VLOOKUP($A639,'Cost and price details'!$A$1:$F$1038,Table!I$1,FALSE)</f>
        <v>Small Pack</v>
      </c>
      <c r="J639" s="14" t="str">
        <f>VLOOKUP($A639,'Cost and price details'!$A$1:$F$1038,Table!J$1,FALSE)</f>
        <v>Regular Air</v>
      </c>
      <c r="K639" s="14">
        <f>VLOOKUP($A639,'Cost and price details'!$A$1:$F$1038,Table!K$1,FALSE)</f>
        <v>42161</v>
      </c>
      <c r="L639" s="14">
        <f>VLOOKUP($A639,'Cost and price details'!$A$1:$F$1038,Table!L$1,FALSE)</f>
        <v>2.0570000000000004</v>
      </c>
      <c r="M639" s="14">
        <f>VLOOKUP($A639,'Cost and price details'!$A$1:$F$1038,Table!M$1,FALSE)</f>
        <v>8.9320000000000004</v>
      </c>
      <c r="N639" s="16">
        <f t="shared" si="45"/>
        <v>3.3422459893048124</v>
      </c>
      <c r="O639" s="16">
        <f>LOOKUP(M639,'Tax and discount slab'!$J$4:$K$14)</f>
        <v>0.05</v>
      </c>
      <c r="P639" s="9">
        <f t="shared" si="46"/>
        <v>9.3786000000000005</v>
      </c>
      <c r="Q639" s="9">
        <f>VLOOKUP(A639,'QTY &amp; shipping cost'!$A$1:$C$1038,2,FALSE)</f>
        <v>5</v>
      </c>
      <c r="R639" s="9">
        <f t="shared" si="47"/>
        <v>46.893000000000001</v>
      </c>
      <c r="S639" s="16">
        <f>LOOKUP(M639,'Tax and discount slab'!$M$4:$N$14)</f>
        <v>0.02</v>
      </c>
      <c r="T639" s="9">
        <f t="shared" si="48"/>
        <v>0.93786000000000003</v>
      </c>
      <c r="U639" s="9">
        <f>VLOOKUP(A639,'QTY &amp; shipping cost'!$A$1:$C$1038,3,FALSE)</f>
        <v>2.88</v>
      </c>
      <c r="V639" s="9">
        <f t="shared" si="49"/>
        <v>48.835140000000003</v>
      </c>
    </row>
    <row r="640" spans="1:22" x14ac:dyDescent="0.3">
      <c r="A640" s="9" t="s">
        <v>1098</v>
      </c>
      <c r="B640" s="8">
        <f>VLOOKUP($A640,'Order date customer name'!$A$1:$C$1038,2,FALSE)</f>
        <v>42153</v>
      </c>
      <c r="C640" s="8" t="str">
        <f>VLOOKUP($A640,'Order date customer name'!$A$1:$C$1038,3,FALSE)</f>
        <v>HOWARD ELLIS</v>
      </c>
      <c r="D640" s="9" t="str">
        <f>VLOOKUP($A640,'State and cust type'!$A$1:$C$1038,2,FALSE)</f>
        <v>New York</v>
      </c>
      <c r="E640" s="9" t="str">
        <f>VLOOKUP($A640,'State and cust type'!$A$1:$C$1038,3,FALSE)</f>
        <v>Home Office</v>
      </c>
      <c r="F640" s="9" t="str">
        <f>VLOOKUP($A640,'Account, order priority and cat'!$A$1:$D$1038,2,FALSE)</f>
        <v>BRYAN JENKINS</v>
      </c>
      <c r="G640" s="9" t="str">
        <f>VLOOKUP($A640,'Account, order priority and cat'!$A$1:$D$1038,3,FALSE)</f>
        <v>Low</v>
      </c>
      <c r="H640" s="9" t="str">
        <f>VLOOKUP($A640,'Account, order priority and cat'!$A$1:$D$1038,4,FALSE)</f>
        <v>Office Supplies</v>
      </c>
      <c r="I640" s="14" t="str">
        <f>VLOOKUP($A640,'Cost and price details'!$A$1:$F$1038,Table!I$1,FALSE)</f>
        <v>Small Box</v>
      </c>
      <c r="J640" s="14" t="str">
        <f>VLOOKUP($A640,'Cost and price details'!$A$1:$F$1038,Table!J$1,FALSE)</f>
        <v>Regular Air</v>
      </c>
      <c r="K640" s="14">
        <f>VLOOKUP($A640,'Cost and price details'!$A$1:$F$1038,Table!K$1,FALSE)</f>
        <v>42165</v>
      </c>
      <c r="L640" s="14">
        <f>VLOOKUP($A640,'Cost and price details'!$A$1:$F$1038,Table!L$1,FALSE)</f>
        <v>16.445</v>
      </c>
      <c r="M640" s="14">
        <f>VLOOKUP($A640,'Cost and price details'!$A$1:$F$1038,Table!M$1,FALSE)</f>
        <v>38.236000000000004</v>
      </c>
      <c r="N640" s="16">
        <f t="shared" si="45"/>
        <v>1.3250836120401339</v>
      </c>
      <c r="O640" s="16">
        <f>LOOKUP(M640,'Tax and discount slab'!$J$4:$K$14)</f>
        <v>0.2</v>
      </c>
      <c r="P640" s="9">
        <f t="shared" si="46"/>
        <v>45.883200000000002</v>
      </c>
      <c r="Q640" s="9">
        <f>VLOOKUP(A640,'QTY &amp; shipping cost'!$A$1:$C$1038,2,FALSE)</f>
        <v>45</v>
      </c>
      <c r="R640" s="9">
        <f t="shared" si="47"/>
        <v>2064.7440000000001</v>
      </c>
      <c r="S640" s="16">
        <f>LOOKUP(M640,'Tax and discount slab'!$M$4:$N$14)</f>
        <v>0.17</v>
      </c>
      <c r="T640" s="9">
        <f t="shared" si="48"/>
        <v>351.00648000000007</v>
      </c>
      <c r="U640" s="9">
        <f>VLOOKUP(A640,'QTY &amp; shipping cost'!$A$1:$C$1038,3,FALSE)</f>
        <v>8.2700000000000014</v>
      </c>
      <c r="V640" s="9">
        <f t="shared" si="49"/>
        <v>1722.0075200000001</v>
      </c>
    </row>
    <row r="641" spans="1:22" x14ac:dyDescent="0.3">
      <c r="A641" s="9" t="s">
        <v>1100</v>
      </c>
      <c r="B641" s="8">
        <f>VLOOKUP($A641,'Order date customer name'!$A$1:$C$1038,2,FALSE)</f>
        <v>42154</v>
      </c>
      <c r="C641" s="8" t="str">
        <f>VLOOKUP($A641,'Order date customer name'!$A$1:$C$1038,3,FALSE)</f>
        <v>JON SOTO</v>
      </c>
      <c r="D641" s="9" t="str">
        <f>VLOOKUP($A641,'State and cust type'!$A$1:$C$1038,2,FALSE)</f>
        <v>Illinois</v>
      </c>
      <c r="E641" s="9" t="str">
        <f>VLOOKUP($A641,'State and cust type'!$A$1:$C$1038,3,FALSE)</f>
        <v>Corporate</v>
      </c>
      <c r="F641" s="9" t="str">
        <f>VLOOKUP($A641,'Account, order priority and cat'!$A$1:$D$1038,2,FALSE)</f>
        <v>MANUEL BARNES</v>
      </c>
      <c r="G641" s="9" t="str">
        <f>VLOOKUP($A641,'Account, order priority and cat'!$A$1:$D$1038,3,FALSE)</f>
        <v>Low</v>
      </c>
      <c r="H641" s="9" t="str">
        <f>VLOOKUP($A641,'Account, order priority and cat'!$A$1:$D$1038,4,FALSE)</f>
        <v>Office Supplies</v>
      </c>
      <c r="I641" s="14" t="str">
        <f>VLOOKUP($A641,'Cost and price details'!$A$1:$F$1038,Table!I$1,FALSE)</f>
        <v>Small Pack</v>
      </c>
      <c r="J641" s="14" t="str">
        <f>VLOOKUP($A641,'Cost and price details'!$A$1:$F$1038,Table!J$1,FALSE)</f>
        <v>Regular Air</v>
      </c>
      <c r="K641" s="14">
        <f>VLOOKUP($A641,'Cost and price details'!$A$1:$F$1038,Table!K$1,FALSE)</f>
        <v>42166</v>
      </c>
      <c r="L641" s="14">
        <f>VLOOKUP($A641,'Cost and price details'!$A$1:$F$1038,Table!L$1,FALSE)</f>
        <v>4.6090000000000009</v>
      </c>
      <c r="M641" s="14">
        <f>VLOOKUP($A641,'Cost and price details'!$A$1:$F$1038,Table!M$1,FALSE)</f>
        <v>11.253000000000002</v>
      </c>
      <c r="N641" s="16">
        <f t="shared" si="45"/>
        <v>1.4415274463007159</v>
      </c>
      <c r="O641" s="16">
        <f>LOOKUP(M641,'Tax and discount slab'!$J$4:$K$14)</f>
        <v>0.1</v>
      </c>
      <c r="P641" s="9">
        <f t="shared" si="46"/>
        <v>12.378300000000003</v>
      </c>
      <c r="Q641" s="9">
        <f>VLOOKUP(A641,'QTY &amp; shipping cost'!$A$1:$C$1038,2,FALSE)</f>
        <v>37</v>
      </c>
      <c r="R641" s="9">
        <f t="shared" si="47"/>
        <v>457.9971000000001</v>
      </c>
      <c r="S641" s="16">
        <f>LOOKUP(M641,'Tax and discount slab'!$M$4:$N$14)</f>
        <v>7.0000000000000007E-2</v>
      </c>
      <c r="T641" s="9">
        <f t="shared" si="48"/>
        <v>32.05979700000001</v>
      </c>
      <c r="U641" s="9">
        <f>VLOOKUP(A641,'QTY &amp; shipping cost'!$A$1:$C$1038,3,FALSE)</f>
        <v>4.7299999999999995</v>
      </c>
      <c r="V641" s="9">
        <f t="shared" si="49"/>
        <v>430.66730300000012</v>
      </c>
    </row>
    <row r="642" spans="1:22" x14ac:dyDescent="0.3">
      <c r="A642" s="9" t="s">
        <v>1101</v>
      </c>
      <c r="B642" s="8">
        <f>VLOOKUP($A642,'Order date customer name'!$A$1:$C$1038,2,FALSE)</f>
        <v>42161</v>
      </c>
      <c r="C642" s="8" t="str">
        <f>VLOOKUP($A642,'Order date customer name'!$A$1:$C$1038,3,FALSE)</f>
        <v>DAVID SANCHEZ</v>
      </c>
      <c r="D642" s="9" t="str">
        <f>VLOOKUP($A642,'State and cust type'!$A$1:$C$1038,2,FALSE)</f>
        <v>New York</v>
      </c>
      <c r="E642" s="9" t="str">
        <f>VLOOKUP($A642,'State and cust type'!$A$1:$C$1038,3,FALSE)</f>
        <v>Consumer</v>
      </c>
      <c r="F642" s="9" t="str">
        <f>VLOOKUP($A642,'Account, order priority and cat'!$A$1:$D$1038,2,FALSE)</f>
        <v>MARC ARNOLD</v>
      </c>
      <c r="G642" s="9" t="str">
        <f>VLOOKUP($A642,'Account, order priority and cat'!$A$1:$D$1038,3,FALSE)</f>
        <v>Critical</v>
      </c>
      <c r="H642" s="9" t="str">
        <f>VLOOKUP($A642,'Account, order priority and cat'!$A$1:$D$1038,4,FALSE)</f>
        <v>Technology</v>
      </c>
      <c r="I642" s="14" t="str">
        <f>VLOOKUP($A642,'Cost and price details'!$A$1:$F$1038,Table!I$1,FALSE)</f>
        <v>Small Box</v>
      </c>
      <c r="J642" s="14" t="str">
        <f>VLOOKUP($A642,'Cost and price details'!$A$1:$F$1038,Table!J$1,FALSE)</f>
        <v>Regular Air</v>
      </c>
      <c r="K642" s="14">
        <f>VLOOKUP($A642,'Cost and price details'!$A$1:$F$1038,Table!K$1,FALSE)</f>
        <v>42170</v>
      </c>
      <c r="L642" s="14">
        <f>VLOOKUP($A642,'Cost and price details'!$A$1:$F$1038,Table!L$1,FALSE)</f>
        <v>68.64</v>
      </c>
      <c r="M642" s="14">
        <f>VLOOKUP($A642,'Cost and price details'!$A$1:$F$1038,Table!M$1,FALSE)</f>
        <v>171.58900000000003</v>
      </c>
      <c r="N642" s="16">
        <f t="shared" si="45"/>
        <v>1.4998397435897439</v>
      </c>
      <c r="O642" s="16">
        <f>LOOKUP(M642,'Tax and discount slab'!$J$4:$K$14)</f>
        <v>0.32000000000000006</v>
      </c>
      <c r="P642" s="9">
        <f t="shared" si="46"/>
        <v>226.49748000000005</v>
      </c>
      <c r="Q642" s="9">
        <f>VLOOKUP(A642,'QTY &amp; shipping cost'!$A$1:$C$1038,2,FALSE)</f>
        <v>23</v>
      </c>
      <c r="R642" s="9">
        <f t="shared" si="47"/>
        <v>5209.4420400000008</v>
      </c>
      <c r="S642" s="16">
        <f>LOOKUP(M642,'Tax and discount slab'!$M$4:$N$14)</f>
        <v>0.47</v>
      </c>
      <c r="T642" s="9">
        <f t="shared" si="48"/>
        <v>2448.4377588000002</v>
      </c>
      <c r="U642" s="9">
        <f>VLOOKUP(A642,'QTY &amp; shipping cost'!$A$1:$C$1038,3,FALSE)</f>
        <v>8.1300000000000008</v>
      </c>
      <c r="V642" s="9">
        <f t="shared" si="49"/>
        <v>2769.1342812000007</v>
      </c>
    </row>
    <row r="643" spans="1:22" x14ac:dyDescent="0.3">
      <c r="A643" s="9" t="s">
        <v>1103</v>
      </c>
      <c r="B643" s="8">
        <f>VLOOKUP($A643,'Order date customer name'!$A$1:$C$1038,2,FALSE)</f>
        <v>42161</v>
      </c>
      <c r="C643" s="8" t="str">
        <f>VLOOKUP($A643,'Order date customer name'!$A$1:$C$1038,3,FALSE)</f>
        <v>DUANE EVANS</v>
      </c>
      <c r="D643" s="9" t="str">
        <f>VLOOKUP($A643,'State and cust type'!$A$1:$C$1038,2,FALSE)</f>
        <v>New York</v>
      </c>
      <c r="E643" s="9" t="str">
        <f>VLOOKUP($A643,'State and cust type'!$A$1:$C$1038,3,FALSE)</f>
        <v>Home Office</v>
      </c>
      <c r="F643" s="9" t="str">
        <f>VLOOKUP($A643,'Account, order priority and cat'!$A$1:$D$1038,2,FALSE)</f>
        <v>WILLIE STEWART</v>
      </c>
      <c r="G643" s="9" t="str">
        <f>VLOOKUP($A643,'Account, order priority and cat'!$A$1:$D$1038,3,FALSE)</f>
        <v>Not Specified</v>
      </c>
      <c r="H643" s="9" t="str">
        <f>VLOOKUP($A643,'Account, order priority and cat'!$A$1:$D$1038,4,FALSE)</f>
        <v>Technology</v>
      </c>
      <c r="I643" s="14" t="str">
        <f>VLOOKUP($A643,'Cost and price details'!$A$1:$F$1038,Table!I$1,FALSE)</f>
        <v>Large Box</v>
      </c>
      <c r="J643" s="14" t="str">
        <f>VLOOKUP($A643,'Cost and price details'!$A$1:$F$1038,Table!J$1,FALSE)</f>
        <v>Regular Air</v>
      </c>
      <c r="K643" s="14">
        <f>VLOOKUP($A643,'Cost and price details'!$A$1:$F$1038,Table!K$1,FALSE)</f>
        <v>42169</v>
      </c>
      <c r="L643" s="14">
        <f>VLOOKUP($A643,'Cost and price details'!$A$1:$F$1038,Table!L$1,FALSE)</f>
        <v>415.78900000000004</v>
      </c>
      <c r="M643" s="14">
        <f>VLOOKUP($A643,'Cost and price details'!$A$1:$F$1038,Table!M$1,FALSE)</f>
        <v>659.98900000000003</v>
      </c>
      <c r="N643" s="16">
        <f t="shared" si="45"/>
        <v>0.58731712479166109</v>
      </c>
      <c r="O643" s="16">
        <f>LOOKUP(M643,'Tax and discount slab'!$J$4:$K$14)</f>
        <v>0.32000000000000006</v>
      </c>
      <c r="P643" s="9">
        <f t="shared" si="46"/>
        <v>871.1854800000001</v>
      </c>
      <c r="Q643" s="9">
        <f>VLOOKUP(A643,'QTY &amp; shipping cost'!$A$1:$C$1038,2,FALSE)</f>
        <v>43</v>
      </c>
      <c r="R643" s="9">
        <f t="shared" si="47"/>
        <v>37460.975640000004</v>
      </c>
      <c r="S643" s="16">
        <f>LOOKUP(M643,'Tax and discount slab'!$M$4:$N$14)</f>
        <v>0.47</v>
      </c>
      <c r="T643" s="9">
        <f t="shared" si="48"/>
        <v>17606.658550800003</v>
      </c>
      <c r="U643" s="9">
        <f>VLOOKUP(A643,'QTY &amp; shipping cost'!$A$1:$C$1038,3,FALSE)</f>
        <v>24.54</v>
      </c>
      <c r="V643" s="9">
        <f t="shared" si="49"/>
        <v>19878.857089200003</v>
      </c>
    </row>
    <row r="644" spans="1:22" x14ac:dyDescent="0.3">
      <c r="A644" s="9" t="s">
        <v>1104</v>
      </c>
      <c r="B644" s="8">
        <f>VLOOKUP($A644,'Order date customer name'!$A$1:$C$1038,2,FALSE)</f>
        <v>42163</v>
      </c>
      <c r="C644" s="8" t="str">
        <f>VLOOKUP($A644,'Order date customer name'!$A$1:$C$1038,3,FALSE)</f>
        <v>LEON PALMER</v>
      </c>
      <c r="D644" s="9" t="str">
        <f>VLOOKUP($A644,'State and cust type'!$A$1:$C$1038,2,FALSE)</f>
        <v>New York</v>
      </c>
      <c r="E644" s="9" t="str">
        <f>VLOOKUP($A644,'State and cust type'!$A$1:$C$1038,3,FALSE)</f>
        <v>Corporate</v>
      </c>
      <c r="F644" s="9" t="str">
        <f>VLOOKUP($A644,'Account, order priority and cat'!$A$1:$D$1038,2,FALSE)</f>
        <v>EDDIE MURRAY</v>
      </c>
      <c r="G644" s="9" t="str">
        <f>VLOOKUP($A644,'Account, order priority and cat'!$A$1:$D$1038,3,FALSE)</f>
        <v>Critical</v>
      </c>
      <c r="H644" s="9" t="str">
        <f>VLOOKUP($A644,'Account, order priority and cat'!$A$1:$D$1038,4,FALSE)</f>
        <v>Office Supplies</v>
      </c>
      <c r="I644" s="14" t="str">
        <f>VLOOKUP($A644,'Cost and price details'!$A$1:$F$1038,Table!I$1,FALSE)</f>
        <v>Small Box</v>
      </c>
      <c r="J644" s="14" t="str">
        <f>VLOOKUP($A644,'Cost and price details'!$A$1:$F$1038,Table!J$1,FALSE)</f>
        <v>Regular Air</v>
      </c>
      <c r="K644" s="14">
        <f>VLOOKUP($A644,'Cost and price details'!$A$1:$F$1038,Table!K$1,FALSE)</f>
        <v>42172</v>
      </c>
      <c r="L644" s="14">
        <f>VLOOKUP($A644,'Cost and price details'!$A$1:$F$1038,Table!L$1,FALSE)</f>
        <v>109.32900000000001</v>
      </c>
      <c r="M644" s="14">
        <f>VLOOKUP($A644,'Cost and price details'!$A$1:$F$1038,Table!M$1,FALSE)</f>
        <v>179.22300000000001</v>
      </c>
      <c r="N644" s="16">
        <f t="shared" si="45"/>
        <v>0.63929972834289162</v>
      </c>
      <c r="O644" s="16">
        <f>LOOKUP(M644,'Tax and discount slab'!$J$4:$K$14)</f>
        <v>0.32000000000000006</v>
      </c>
      <c r="P644" s="9">
        <f t="shared" si="46"/>
        <v>236.57436000000004</v>
      </c>
      <c r="Q644" s="9">
        <f>VLOOKUP(A644,'QTY &amp; shipping cost'!$A$1:$C$1038,2,FALSE)</f>
        <v>38</v>
      </c>
      <c r="R644" s="9">
        <f t="shared" si="47"/>
        <v>8989.8256800000017</v>
      </c>
      <c r="S644" s="16">
        <f>LOOKUP(M644,'Tax and discount slab'!$M$4:$N$14)</f>
        <v>0.47</v>
      </c>
      <c r="T644" s="9">
        <f t="shared" si="48"/>
        <v>4225.2180696000005</v>
      </c>
      <c r="U644" s="9">
        <f>VLOOKUP(A644,'QTY &amp; shipping cost'!$A$1:$C$1038,3,FALSE)</f>
        <v>20.04</v>
      </c>
      <c r="V644" s="9">
        <f t="shared" si="49"/>
        <v>4784.6476104000012</v>
      </c>
    </row>
    <row r="645" spans="1:22" x14ac:dyDescent="0.3">
      <c r="A645" s="9" t="s">
        <v>1106</v>
      </c>
      <c r="B645" s="8">
        <f>VLOOKUP($A645,'Order date customer name'!$A$1:$C$1038,2,FALSE)</f>
        <v>42163</v>
      </c>
      <c r="C645" s="8" t="str">
        <f>VLOOKUP($A645,'Order date customer name'!$A$1:$C$1038,3,FALSE)</f>
        <v>TOM MENDEZ</v>
      </c>
      <c r="D645" s="9" t="str">
        <f>VLOOKUP($A645,'State and cust type'!$A$1:$C$1038,2,FALSE)</f>
        <v>Illinois</v>
      </c>
      <c r="E645" s="9" t="str">
        <f>VLOOKUP($A645,'State and cust type'!$A$1:$C$1038,3,FALSE)</f>
        <v>Corporate</v>
      </c>
      <c r="F645" s="9" t="str">
        <f>VLOOKUP($A645,'Account, order priority and cat'!$A$1:$D$1038,2,FALSE)</f>
        <v>MANUEL BARNES</v>
      </c>
      <c r="G645" s="9" t="str">
        <f>VLOOKUP($A645,'Account, order priority and cat'!$A$1:$D$1038,3,FALSE)</f>
        <v>Low</v>
      </c>
      <c r="H645" s="9" t="str">
        <f>VLOOKUP($A645,'Account, order priority and cat'!$A$1:$D$1038,4,FALSE)</f>
        <v>Office Supplies</v>
      </c>
      <c r="I645" s="14" t="str">
        <f>VLOOKUP($A645,'Cost and price details'!$A$1:$F$1038,Table!I$1,FALSE)</f>
        <v>Small Box</v>
      </c>
      <c r="J645" s="14" t="str">
        <f>VLOOKUP($A645,'Cost and price details'!$A$1:$F$1038,Table!J$1,FALSE)</f>
        <v>Regular Air</v>
      </c>
      <c r="K645" s="14">
        <f>VLOOKUP($A645,'Cost and price details'!$A$1:$F$1038,Table!K$1,FALSE)</f>
        <v>42174</v>
      </c>
      <c r="L645" s="14">
        <f>VLOOKUP($A645,'Cost and price details'!$A$1:$F$1038,Table!L$1,FALSE)</f>
        <v>3.8720000000000003</v>
      </c>
      <c r="M645" s="14">
        <f>VLOOKUP($A645,'Cost and price details'!$A$1:$F$1038,Table!M$1,FALSE)</f>
        <v>6.2480000000000002</v>
      </c>
      <c r="N645" s="16">
        <f t="shared" ref="N645:N708" si="50">(M645-L645)/L645</f>
        <v>0.61363636363636354</v>
      </c>
      <c r="O645" s="16">
        <f>LOOKUP(M645,'Tax and discount slab'!$J$4:$K$14)</f>
        <v>0.05</v>
      </c>
      <c r="P645" s="9">
        <f t="shared" ref="P645:P708" si="51">(1+O645)*M645</f>
        <v>6.5604000000000005</v>
      </c>
      <c r="Q645" s="9">
        <f>VLOOKUP(A645,'QTY &amp; shipping cost'!$A$1:$C$1038,2,FALSE)</f>
        <v>10</v>
      </c>
      <c r="R645" s="9">
        <f t="shared" ref="R645:R708" si="52">P645*Q645</f>
        <v>65.603999999999999</v>
      </c>
      <c r="S645" s="16">
        <f>LOOKUP(M645,'Tax and discount slab'!$M$4:$N$14)</f>
        <v>0.02</v>
      </c>
      <c r="T645" s="9">
        <f t="shared" ref="T645:T708" si="53">R645*S645</f>
        <v>1.3120799999999999</v>
      </c>
      <c r="U645" s="9">
        <f>VLOOKUP(A645,'QTY &amp; shipping cost'!$A$1:$C$1038,3,FALSE)</f>
        <v>1.44</v>
      </c>
      <c r="V645" s="9">
        <f t="shared" ref="V645:V708" si="54">(R645-T645)+U645</f>
        <v>65.731920000000002</v>
      </c>
    </row>
    <row r="646" spans="1:22" x14ac:dyDescent="0.3">
      <c r="A646" s="9" t="s">
        <v>1107</v>
      </c>
      <c r="B646" s="8">
        <f>VLOOKUP($A646,'Order date customer name'!$A$1:$C$1038,2,FALSE)</f>
        <v>42164</v>
      </c>
      <c r="C646" s="8" t="str">
        <f>VLOOKUP($A646,'Order date customer name'!$A$1:$C$1038,3,FALSE)</f>
        <v>HECTOR ROMERO</v>
      </c>
      <c r="D646" s="9" t="str">
        <f>VLOOKUP($A646,'State and cust type'!$A$1:$C$1038,2,FALSE)</f>
        <v>New York</v>
      </c>
      <c r="E646" s="9" t="str">
        <f>VLOOKUP($A646,'State and cust type'!$A$1:$C$1038,3,FALSE)</f>
        <v>Consumer</v>
      </c>
      <c r="F646" s="9" t="str">
        <f>VLOOKUP($A646,'Account, order priority and cat'!$A$1:$D$1038,2,FALSE)</f>
        <v>MARC ARNOLD</v>
      </c>
      <c r="G646" s="9" t="str">
        <f>VLOOKUP($A646,'Account, order priority and cat'!$A$1:$D$1038,3,FALSE)</f>
        <v>Low</v>
      </c>
      <c r="H646" s="9" t="str">
        <f>VLOOKUP($A646,'Account, order priority and cat'!$A$1:$D$1038,4,FALSE)</f>
        <v>Office Supplies</v>
      </c>
      <c r="I646" s="14" t="str">
        <f>VLOOKUP($A646,'Cost and price details'!$A$1:$F$1038,Table!I$1,FALSE)</f>
        <v>Small Pack</v>
      </c>
      <c r="J646" s="14" t="str">
        <f>VLOOKUP($A646,'Cost and price details'!$A$1:$F$1038,Table!J$1,FALSE)</f>
        <v>Regular Air</v>
      </c>
      <c r="K646" s="14">
        <f>VLOOKUP($A646,'Cost and price details'!$A$1:$F$1038,Table!K$1,FALSE)</f>
        <v>42171</v>
      </c>
      <c r="L646" s="14">
        <f>VLOOKUP($A646,'Cost and price details'!$A$1:$F$1038,Table!L$1,FALSE)</f>
        <v>3.8610000000000002</v>
      </c>
      <c r="M646" s="14">
        <f>VLOOKUP($A646,'Cost and price details'!$A$1:$F$1038,Table!M$1,FALSE)</f>
        <v>9.4270000000000014</v>
      </c>
      <c r="N646" s="16">
        <f t="shared" si="50"/>
        <v>1.4415954415954417</v>
      </c>
      <c r="O646" s="16">
        <f>LOOKUP(M646,'Tax and discount slab'!$J$4:$K$14)</f>
        <v>0.05</v>
      </c>
      <c r="P646" s="9">
        <f t="shared" si="51"/>
        <v>9.8983500000000024</v>
      </c>
      <c r="Q646" s="9">
        <f>VLOOKUP(A646,'QTY &amp; shipping cost'!$A$1:$C$1038,2,FALSE)</f>
        <v>24</v>
      </c>
      <c r="R646" s="9">
        <f t="shared" si="52"/>
        <v>237.56040000000007</v>
      </c>
      <c r="S646" s="16">
        <f>LOOKUP(M646,'Tax and discount slab'!$M$4:$N$14)</f>
        <v>0.02</v>
      </c>
      <c r="T646" s="9">
        <f t="shared" si="53"/>
        <v>4.7512080000000019</v>
      </c>
      <c r="U646" s="9">
        <f>VLOOKUP(A646,'QTY &amp; shipping cost'!$A$1:$C$1038,3,FALSE)</f>
        <v>6.1899999999999995</v>
      </c>
      <c r="V646" s="9">
        <f t="shared" si="54"/>
        <v>238.99919200000008</v>
      </c>
    </row>
    <row r="647" spans="1:22" x14ac:dyDescent="0.3">
      <c r="A647" s="9" t="s">
        <v>1109</v>
      </c>
      <c r="B647" s="8">
        <f>VLOOKUP($A647,'Order date customer name'!$A$1:$C$1038,2,FALSE)</f>
        <v>42164</v>
      </c>
      <c r="C647" s="8" t="str">
        <f>VLOOKUP($A647,'Order date customer name'!$A$1:$C$1038,3,FALSE)</f>
        <v>BRANDON GUERRERO</v>
      </c>
      <c r="D647" s="9" t="str">
        <f>VLOOKUP($A647,'State and cust type'!$A$1:$C$1038,2,FALSE)</f>
        <v>New York</v>
      </c>
      <c r="E647" s="9" t="str">
        <f>VLOOKUP($A647,'State and cust type'!$A$1:$C$1038,3,FALSE)</f>
        <v>Consumer</v>
      </c>
      <c r="F647" s="9" t="str">
        <f>VLOOKUP($A647,'Account, order priority and cat'!$A$1:$D$1038,2,FALSE)</f>
        <v>TONY PERRY</v>
      </c>
      <c r="G647" s="9" t="str">
        <f>VLOOKUP($A647,'Account, order priority and cat'!$A$1:$D$1038,3,FALSE)</f>
        <v>High</v>
      </c>
      <c r="H647" s="9" t="str">
        <f>VLOOKUP($A647,'Account, order priority and cat'!$A$1:$D$1038,4,FALSE)</f>
        <v>Office Supplies</v>
      </c>
      <c r="I647" s="14" t="str">
        <f>VLOOKUP($A647,'Cost and price details'!$A$1:$F$1038,Table!I$1,FALSE)</f>
        <v>Wrap Bag</v>
      </c>
      <c r="J647" s="14" t="str">
        <f>VLOOKUP($A647,'Cost and price details'!$A$1:$F$1038,Table!J$1,FALSE)</f>
        <v>Express Air</v>
      </c>
      <c r="K647" s="14">
        <f>VLOOKUP($A647,'Cost and price details'!$A$1:$F$1038,Table!K$1,FALSE)</f>
        <v>42173</v>
      </c>
      <c r="L647" s="14">
        <f>VLOOKUP($A647,'Cost and price details'!$A$1:$F$1038,Table!L$1,FALSE)</f>
        <v>1.0230000000000001</v>
      </c>
      <c r="M647" s="14">
        <f>VLOOKUP($A647,'Cost and price details'!$A$1:$F$1038,Table!M$1,FALSE)</f>
        <v>1.7600000000000002</v>
      </c>
      <c r="N647" s="16">
        <f t="shared" si="50"/>
        <v>0.72043010752688175</v>
      </c>
      <c r="O647" s="16">
        <f>LOOKUP(M647,'Tax and discount slab'!$J$4:$K$14)</f>
        <v>0.05</v>
      </c>
      <c r="P647" s="9">
        <f t="shared" si="51"/>
        <v>1.8480000000000003</v>
      </c>
      <c r="Q647" s="9">
        <f>VLOOKUP(A647,'QTY &amp; shipping cost'!$A$1:$C$1038,2,FALSE)</f>
        <v>26</v>
      </c>
      <c r="R647" s="9">
        <f t="shared" si="52"/>
        <v>48.048000000000009</v>
      </c>
      <c r="S647" s="16">
        <f>LOOKUP(M647,'Tax and discount slab'!$M$4:$N$14)</f>
        <v>0.02</v>
      </c>
      <c r="T647" s="9">
        <f t="shared" si="53"/>
        <v>0.96096000000000015</v>
      </c>
      <c r="U647" s="9">
        <f>VLOOKUP(A647,'QTY &amp; shipping cost'!$A$1:$C$1038,3,FALSE)</f>
        <v>1.34</v>
      </c>
      <c r="V647" s="9">
        <f t="shared" si="54"/>
        <v>48.427040000000012</v>
      </c>
    </row>
    <row r="648" spans="1:22" x14ac:dyDescent="0.3">
      <c r="A648" s="9" t="s">
        <v>1110</v>
      </c>
      <c r="B648" s="8">
        <f>VLOOKUP($A648,'Order date customer name'!$A$1:$C$1038,2,FALSE)</f>
        <v>42166</v>
      </c>
      <c r="C648" s="8" t="str">
        <f>VLOOKUP($A648,'Order date customer name'!$A$1:$C$1038,3,FALSE)</f>
        <v>BRETT PARKER</v>
      </c>
      <c r="D648" s="9" t="str">
        <f>VLOOKUP($A648,'State and cust type'!$A$1:$C$1038,2,FALSE)</f>
        <v>New York</v>
      </c>
      <c r="E648" s="9" t="str">
        <f>VLOOKUP($A648,'State and cust type'!$A$1:$C$1038,3,FALSE)</f>
        <v>Corporate</v>
      </c>
      <c r="F648" s="9" t="str">
        <f>VLOOKUP($A648,'Account, order priority and cat'!$A$1:$D$1038,2,FALSE)</f>
        <v>BRYAN JENKINS</v>
      </c>
      <c r="G648" s="9" t="str">
        <f>VLOOKUP($A648,'Account, order priority and cat'!$A$1:$D$1038,3,FALSE)</f>
        <v>Not Specified</v>
      </c>
      <c r="H648" s="9" t="str">
        <f>VLOOKUP($A648,'Account, order priority and cat'!$A$1:$D$1038,4,FALSE)</f>
        <v>Furniture</v>
      </c>
      <c r="I648" s="14" t="str">
        <f>VLOOKUP($A648,'Cost and price details'!$A$1:$F$1038,Table!I$1,FALSE)</f>
        <v>Small Pack</v>
      </c>
      <c r="J648" s="14" t="str">
        <f>VLOOKUP($A648,'Cost and price details'!$A$1:$F$1038,Table!J$1,FALSE)</f>
        <v>Regular Air</v>
      </c>
      <c r="K648" s="14">
        <f>VLOOKUP($A648,'Cost and price details'!$A$1:$F$1038,Table!K$1,FALSE)</f>
        <v>42176</v>
      </c>
      <c r="L648" s="14">
        <f>VLOOKUP($A648,'Cost and price details'!$A$1:$F$1038,Table!L$1,FALSE)</f>
        <v>6.0500000000000007</v>
      </c>
      <c r="M648" s="14">
        <f>VLOOKUP($A648,'Cost and price details'!$A$1:$F$1038,Table!M$1,FALSE)</f>
        <v>13.442000000000002</v>
      </c>
      <c r="N648" s="16">
        <f t="shared" si="50"/>
        <v>1.2218181818181819</v>
      </c>
      <c r="O648" s="16">
        <f>LOOKUP(M648,'Tax and discount slab'!$J$4:$K$14)</f>
        <v>0.1</v>
      </c>
      <c r="P648" s="9">
        <f t="shared" si="51"/>
        <v>14.786200000000003</v>
      </c>
      <c r="Q648" s="9">
        <f>VLOOKUP(A648,'QTY &amp; shipping cost'!$A$1:$C$1038,2,FALSE)</f>
        <v>10</v>
      </c>
      <c r="R648" s="9">
        <f t="shared" si="52"/>
        <v>147.86200000000002</v>
      </c>
      <c r="S648" s="16">
        <f>LOOKUP(M648,'Tax and discount slab'!$M$4:$N$14)</f>
        <v>7.0000000000000007E-2</v>
      </c>
      <c r="T648" s="9">
        <f t="shared" si="53"/>
        <v>10.350340000000003</v>
      </c>
      <c r="U648" s="9">
        <f>VLOOKUP(A648,'QTY &amp; shipping cost'!$A$1:$C$1038,3,FALSE)</f>
        <v>2.9</v>
      </c>
      <c r="V648" s="9">
        <f t="shared" si="54"/>
        <v>140.41166000000001</v>
      </c>
    </row>
    <row r="649" spans="1:22" x14ac:dyDescent="0.3">
      <c r="A649" s="9" t="s">
        <v>1111</v>
      </c>
      <c r="B649" s="8">
        <f>VLOOKUP($A649,'Order date customer name'!$A$1:$C$1038,2,FALSE)</f>
        <v>42167</v>
      </c>
      <c r="C649" s="8" t="str">
        <f>VLOOKUP($A649,'Order date customer name'!$A$1:$C$1038,3,FALSE)</f>
        <v>JACOB LANE</v>
      </c>
      <c r="D649" s="9" t="str">
        <f>VLOOKUP($A649,'State and cust type'!$A$1:$C$1038,2,FALSE)</f>
        <v>Illinois</v>
      </c>
      <c r="E649" s="9" t="str">
        <f>VLOOKUP($A649,'State and cust type'!$A$1:$C$1038,3,FALSE)</f>
        <v>Home Office</v>
      </c>
      <c r="F649" s="9" t="str">
        <f>VLOOKUP($A649,'Account, order priority and cat'!$A$1:$D$1038,2,FALSE)</f>
        <v>MANUEL BARNES</v>
      </c>
      <c r="G649" s="9" t="str">
        <f>VLOOKUP($A649,'Account, order priority and cat'!$A$1:$D$1038,3,FALSE)</f>
        <v>High</v>
      </c>
      <c r="H649" s="9" t="str">
        <f>VLOOKUP($A649,'Account, order priority and cat'!$A$1:$D$1038,4,FALSE)</f>
        <v>Office Supplies</v>
      </c>
      <c r="I649" s="14" t="str">
        <f>VLOOKUP($A649,'Cost and price details'!$A$1:$F$1038,Table!I$1,FALSE)</f>
        <v>Wrap Bag</v>
      </c>
      <c r="J649" s="14" t="str">
        <f>VLOOKUP($A649,'Cost and price details'!$A$1:$F$1038,Table!J$1,FALSE)</f>
        <v>Regular Air</v>
      </c>
      <c r="K649" s="14">
        <f>VLOOKUP($A649,'Cost and price details'!$A$1:$F$1038,Table!K$1,FALSE)</f>
        <v>42175</v>
      </c>
      <c r="L649" s="14">
        <f>VLOOKUP($A649,'Cost and price details'!$A$1:$F$1038,Table!L$1,FALSE)</f>
        <v>1.4410000000000003</v>
      </c>
      <c r="M649" s="14">
        <f>VLOOKUP($A649,'Cost and price details'!$A$1:$F$1038,Table!M$1,FALSE)</f>
        <v>3.1240000000000001</v>
      </c>
      <c r="N649" s="16">
        <f t="shared" si="50"/>
        <v>1.1679389312977095</v>
      </c>
      <c r="O649" s="16">
        <f>LOOKUP(M649,'Tax and discount slab'!$J$4:$K$14)</f>
        <v>0.05</v>
      </c>
      <c r="P649" s="9">
        <f t="shared" si="51"/>
        <v>3.2802000000000002</v>
      </c>
      <c r="Q649" s="9">
        <f>VLOOKUP(A649,'QTY &amp; shipping cost'!$A$1:$C$1038,2,FALSE)</f>
        <v>25</v>
      </c>
      <c r="R649" s="9">
        <f t="shared" si="52"/>
        <v>82.00500000000001</v>
      </c>
      <c r="S649" s="16">
        <f>LOOKUP(M649,'Tax and discount slab'!$M$4:$N$14)</f>
        <v>0.02</v>
      </c>
      <c r="T649" s="9">
        <f t="shared" si="53"/>
        <v>1.6401000000000003</v>
      </c>
      <c r="U649" s="9">
        <f>VLOOKUP(A649,'QTY &amp; shipping cost'!$A$1:$C$1038,3,FALSE)</f>
        <v>0.98000000000000009</v>
      </c>
      <c r="V649" s="9">
        <f t="shared" si="54"/>
        <v>81.34490000000001</v>
      </c>
    </row>
    <row r="650" spans="1:22" x14ac:dyDescent="0.3">
      <c r="A650" s="9" t="s">
        <v>1113</v>
      </c>
      <c r="B650" s="8">
        <f>VLOOKUP($A650,'Order date customer name'!$A$1:$C$1038,2,FALSE)</f>
        <v>42173</v>
      </c>
      <c r="C650" s="8" t="str">
        <f>VLOOKUP($A650,'Order date customer name'!$A$1:$C$1038,3,FALSE)</f>
        <v>FRANCISCO FERNANDEZ</v>
      </c>
      <c r="D650" s="9" t="str">
        <f>VLOOKUP($A650,'State and cust type'!$A$1:$C$1038,2,FALSE)</f>
        <v>Illinois</v>
      </c>
      <c r="E650" s="9" t="str">
        <f>VLOOKUP($A650,'State and cust type'!$A$1:$C$1038,3,FALSE)</f>
        <v>Small Business</v>
      </c>
      <c r="F650" s="9" t="str">
        <f>VLOOKUP($A650,'Account, order priority and cat'!$A$1:$D$1038,2,FALSE)</f>
        <v>MANUEL BARNES</v>
      </c>
      <c r="G650" s="9" t="str">
        <f>VLOOKUP($A650,'Account, order priority and cat'!$A$1:$D$1038,3,FALSE)</f>
        <v>Not Specified</v>
      </c>
      <c r="H650" s="9" t="str">
        <f>VLOOKUP($A650,'Account, order priority and cat'!$A$1:$D$1038,4,FALSE)</f>
        <v>Office Supplies</v>
      </c>
      <c r="I650" s="14" t="str">
        <f>VLOOKUP($A650,'Cost and price details'!$A$1:$F$1038,Table!I$1,FALSE)</f>
        <v>Small Box</v>
      </c>
      <c r="J650" s="14" t="str">
        <f>VLOOKUP($A650,'Cost and price details'!$A$1:$F$1038,Table!J$1,FALSE)</f>
        <v>Regular Air</v>
      </c>
      <c r="K650" s="14">
        <f>VLOOKUP($A650,'Cost and price details'!$A$1:$F$1038,Table!K$1,FALSE)</f>
        <v>42182</v>
      </c>
      <c r="L650" s="14">
        <f>VLOOKUP($A650,'Cost and price details'!$A$1:$F$1038,Table!L$1,FALSE)</f>
        <v>5.0490000000000004</v>
      </c>
      <c r="M650" s="14">
        <f>VLOOKUP($A650,'Cost and price details'!$A$1:$F$1038,Table!M$1,FALSE)</f>
        <v>8.0080000000000009</v>
      </c>
      <c r="N650" s="16">
        <f t="shared" si="50"/>
        <v>0.58605664488017439</v>
      </c>
      <c r="O650" s="16">
        <f>LOOKUP(M650,'Tax and discount slab'!$J$4:$K$14)</f>
        <v>0.05</v>
      </c>
      <c r="P650" s="9">
        <f t="shared" si="51"/>
        <v>8.4084000000000021</v>
      </c>
      <c r="Q650" s="9">
        <f>VLOOKUP(A650,'QTY &amp; shipping cost'!$A$1:$C$1038,2,FALSE)</f>
        <v>18</v>
      </c>
      <c r="R650" s="9">
        <f t="shared" si="52"/>
        <v>151.35120000000003</v>
      </c>
      <c r="S650" s="16">
        <f>LOOKUP(M650,'Tax and discount slab'!$M$4:$N$14)</f>
        <v>0.02</v>
      </c>
      <c r="T650" s="9">
        <f t="shared" si="53"/>
        <v>3.0270240000000008</v>
      </c>
      <c r="U650" s="9">
        <f>VLOOKUP(A650,'QTY &amp; shipping cost'!$A$1:$C$1038,3,FALSE)</f>
        <v>11.200000000000001</v>
      </c>
      <c r="V650" s="9">
        <f t="shared" si="54"/>
        <v>159.52417600000001</v>
      </c>
    </row>
    <row r="651" spans="1:22" x14ac:dyDescent="0.3">
      <c r="A651" s="9" t="s">
        <v>1115</v>
      </c>
      <c r="B651" s="8">
        <f>VLOOKUP($A651,'Order date customer name'!$A$1:$C$1038,2,FALSE)</f>
        <v>42174</v>
      </c>
      <c r="C651" s="8" t="str">
        <f>VLOOKUP($A651,'Order date customer name'!$A$1:$C$1038,3,FALSE)</f>
        <v>FRANCIS MARTIN</v>
      </c>
      <c r="D651" s="9" t="str">
        <f>VLOOKUP($A651,'State and cust type'!$A$1:$C$1038,2,FALSE)</f>
        <v>New York</v>
      </c>
      <c r="E651" s="9" t="str">
        <f>VLOOKUP($A651,'State and cust type'!$A$1:$C$1038,3,FALSE)</f>
        <v>Corporate</v>
      </c>
      <c r="F651" s="9" t="str">
        <f>VLOOKUP($A651,'Account, order priority and cat'!$A$1:$D$1038,2,FALSE)</f>
        <v>ROY COOK</v>
      </c>
      <c r="G651" s="9" t="str">
        <f>VLOOKUP($A651,'Account, order priority and cat'!$A$1:$D$1038,3,FALSE)</f>
        <v>Medium</v>
      </c>
      <c r="H651" s="9" t="str">
        <f>VLOOKUP($A651,'Account, order priority and cat'!$A$1:$D$1038,4,FALSE)</f>
        <v>Office Supplies</v>
      </c>
      <c r="I651" s="14" t="str">
        <f>VLOOKUP($A651,'Cost and price details'!$A$1:$F$1038,Table!I$1,FALSE)</f>
        <v>Small Box</v>
      </c>
      <c r="J651" s="14" t="str">
        <f>VLOOKUP($A651,'Cost and price details'!$A$1:$F$1038,Table!J$1,FALSE)</f>
        <v>Regular Air</v>
      </c>
      <c r="K651" s="14">
        <f>VLOOKUP($A651,'Cost and price details'!$A$1:$F$1038,Table!K$1,FALSE)</f>
        <v>42183</v>
      </c>
      <c r="L651" s="14">
        <f>VLOOKUP($A651,'Cost and price details'!$A$1:$F$1038,Table!L$1,FALSE)</f>
        <v>2.4750000000000001</v>
      </c>
      <c r="M651" s="14">
        <f>VLOOKUP($A651,'Cost and price details'!$A$1:$F$1038,Table!M$1,FALSE)</f>
        <v>4.0590000000000002</v>
      </c>
      <c r="N651" s="16">
        <f t="shared" si="50"/>
        <v>0.64</v>
      </c>
      <c r="O651" s="16">
        <f>LOOKUP(M651,'Tax and discount slab'!$J$4:$K$14)</f>
        <v>0.05</v>
      </c>
      <c r="P651" s="9">
        <f t="shared" si="51"/>
        <v>4.2619500000000006</v>
      </c>
      <c r="Q651" s="9">
        <f>VLOOKUP(A651,'QTY &amp; shipping cost'!$A$1:$C$1038,2,FALSE)</f>
        <v>44</v>
      </c>
      <c r="R651" s="9">
        <f t="shared" si="52"/>
        <v>187.52580000000003</v>
      </c>
      <c r="S651" s="16">
        <f>LOOKUP(M651,'Tax and discount slab'!$M$4:$N$14)</f>
        <v>0.02</v>
      </c>
      <c r="T651" s="9">
        <f t="shared" si="53"/>
        <v>3.7505160000000006</v>
      </c>
      <c r="U651" s="9">
        <f>VLOOKUP(A651,'QTY &amp; shipping cost'!$A$1:$C$1038,3,FALSE)</f>
        <v>2.5499999999999998</v>
      </c>
      <c r="V651" s="9">
        <f t="shared" si="54"/>
        <v>186.32528400000004</v>
      </c>
    </row>
    <row r="652" spans="1:22" x14ac:dyDescent="0.3">
      <c r="A652" s="9" t="s">
        <v>1117</v>
      </c>
      <c r="B652" s="8">
        <f>VLOOKUP($A652,'Order date customer name'!$A$1:$C$1038,2,FALSE)</f>
        <v>42178</v>
      </c>
      <c r="C652" s="8" t="str">
        <f>VLOOKUP($A652,'Order date customer name'!$A$1:$C$1038,3,FALSE)</f>
        <v>JEFFERY THOMPSON</v>
      </c>
      <c r="D652" s="9" t="str">
        <f>VLOOKUP($A652,'State and cust type'!$A$1:$C$1038,2,FALSE)</f>
        <v>New York</v>
      </c>
      <c r="E652" s="9" t="str">
        <f>VLOOKUP($A652,'State and cust type'!$A$1:$C$1038,3,FALSE)</f>
        <v>Consumer</v>
      </c>
      <c r="F652" s="9" t="str">
        <f>VLOOKUP($A652,'Account, order priority and cat'!$A$1:$D$1038,2,FALSE)</f>
        <v>GREG BLACK</v>
      </c>
      <c r="G652" s="9" t="str">
        <f>VLOOKUP($A652,'Account, order priority and cat'!$A$1:$D$1038,3,FALSE)</f>
        <v>High</v>
      </c>
      <c r="H652" s="9" t="str">
        <f>VLOOKUP($A652,'Account, order priority and cat'!$A$1:$D$1038,4,FALSE)</f>
        <v>Office Supplies</v>
      </c>
      <c r="I652" s="14" t="str">
        <f>VLOOKUP($A652,'Cost and price details'!$A$1:$F$1038,Table!I$1,FALSE)</f>
        <v>Small Box</v>
      </c>
      <c r="J652" s="14" t="str">
        <f>VLOOKUP($A652,'Cost and price details'!$A$1:$F$1038,Table!J$1,FALSE)</f>
        <v>Express Air</v>
      </c>
      <c r="K652" s="14">
        <f>VLOOKUP($A652,'Cost and price details'!$A$1:$F$1038,Table!K$1,FALSE)</f>
        <v>42186</v>
      </c>
      <c r="L652" s="14">
        <f>VLOOKUP($A652,'Cost and price details'!$A$1:$F$1038,Table!L$1,FALSE)</f>
        <v>1.298</v>
      </c>
      <c r="M652" s="14">
        <f>VLOOKUP($A652,'Cost and price details'!$A$1:$F$1038,Table!M$1,FALSE)</f>
        <v>2.0680000000000001</v>
      </c>
      <c r="N652" s="16">
        <f t="shared" si="50"/>
        <v>0.59322033898305082</v>
      </c>
      <c r="O652" s="16">
        <f>LOOKUP(M652,'Tax and discount slab'!$J$4:$K$14)</f>
        <v>0.05</v>
      </c>
      <c r="P652" s="9">
        <f t="shared" si="51"/>
        <v>2.1714000000000002</v>
      </c>
      <c r="Q652" s="9">
        <f>VLOOKUP(A652,'QTY &amp; shipping cost'!$A$1:$C$1038,2,FALSE)</f>
        <v>7</v>
      </c>
      <c r="R652" s="9">
        <f t="shared" si="52"/>
        <v>15.199800000000002</v>
      </c>
      <c r="S652" s="16">
        <f>LOOKUP(M652,'Tax and discount slab'!$M$4:$N$14)</f>
        <v>0.02</v>
      </c>
      <c r="T652" s="9">
        <f t="shared" si="53"/>
        <v>0.30399600000000004</v>
      </c>
      <c r="U652" s="9">
        <f>VLOOKUP(A652,'QTY &amp; shipping cost'!$A$1:$C$1038,3,FALSE)</f>
        <v>1.54</v>
      </c>
      <c r="V652" s="9">
        <f t="shared" si="54"/>
        <v>16.435804000000001</v>
      </c>
    </row>
    <row r="653" spans="1:22" x14ac:dyDescent="0.3">
      <c r="A653" s="9" t="s">
        <v>1119</v>
      </c>
      <c r="B653" s="8">
        <f>VLOOKUP($A653,'Order date customer name'!$A$1:$C$1038,2,FALSE)</f>
        <v>42180</v>
      </c>
      <c r="C653" s="8" t="str">
        <f>VLOOKUP($A653,'Order date customer name'!$A$1:$C$1038,3,FALSE)</f>
        <v>CLAUDE HILL</v>
      </c>
      <c r="D653" s="9" t="str">
        <f>VLOOKUP($A653,'State and cust type'!$A$1:$C$1038,2,FALSE)</f>
        <v>Illinois</v>
      </c>
      <c r="E653" s="9" t="str">
        <f>VLOOKUP($A653,'State and cust type'!$A$1:$C$1038,3,FALSE)</f>
        <v>Corporate</v>
      </c>
      <c r="F653" s="9" t="str">
        <f>VLOOKUP($A653,'Account, order priority and cat'!$A$1:$D$1038,2,FALSE)</f>
        <v>MANUEL BARNES</v>
      </c>
      <c r="G653" s="9" t="str">
        <f>VLOOKUP($A653,'Account, order priority and cat'!$A$1:$D$1038,3,FALSE)</f>
        <v>Medium</v>
      </c>
      <c r="H653" s="9" t="str">
        <f>VLOOKUP($A653,'Account, order priority and cat'!$A$1:$D$1038,4,FALSE)</f>
        <v>Office Supplies</v>
      </c>
      <c r="I653" s="14" t="str">
        <f>VLOOKUP($A653,'Cost and price details'!$A$1:$F$1038,Table!I$1,FALSE)</f>
        <v>Small Box</v>
      </c>
      <c r="J653" s="14" t="str">
        <f>VLOOKUP($A653,'Cost and price details'!$A$1:$F$1038,Table!J$1,FALSE)</f>
        <v>Regular Air</v>
      </c>
      <c r="K653" s="14">
        <f>VLOOKUP($A653,'Cost and price details'!$A$1:$F$1038,Table!K$1,FALSE)</f>
        <v>42189</v>
      </c>
      <c r="L653" s="14">
        <f>VLOOKUP($A653,'Cost and price details'!$A$1:$F$1038,Table!L$1,FALSE)</f>
        <v>4.0150000000000006</v>
      </c>
      <c r="M653" s="14">
        <f>VLOOKUP($A653,'Cost and price details'!$A$1:$F$1038,Table!M$1,FALSE)</f>
        <v>6.5780000000000012</v>
      </c>
      <c r="N653" s="16">
        <f t="shared" si="50"/>
        <v>0.63835616438356169</v>
      </c>
      <c r="O653" s="16">
        <f>LOOKUP(M653,'Tax and discount slab'!$J$4:$K$14)</f>
        <v>0.05</v>
      </c>
      <c r="P653" s="9">
        <f t="shared" si="51"/>
        <v>6.9069000000000011</v>
      </c>
      <c r="Q653" s="9">
        <f>VLOOKUP(A653,'QTY &amp; shipping cost'!$A$1:$C$1038,2,FALSE)</f>
        <v>52</v>
      </c>
      <c r="R653" s="9">
        <f t="shared" si="52"/>
        <v>359.15880000000004</v>
      </c>
      <c r="S653" s="16">
        <f>LOOKUP(M653,'Tax and discount slab'!$M$4:$N$14)</f>
        <v>0.02</v>
      </c>
      <c r="T653" s="9">
        <f t="shared" si="53"/>
        <v>7.1831760000000013</v>
      </c>
      <c r="U653" s="9">
        <f>VLOOKUP(A653,'QTY &amp; shipping cost'!$A$1:$C$1038,3,FALSE)</f>
        <v>1.54</v>
      </c>
      <c r="V653" s="9">
        <f t="shared" si="54"/>
        <v>353.51562400000006</v>
      </c>
    </row>
    <row r="654" spans="1:22" x14ac:dyDescent="0.3">
      <c r="A654" s="9" t="s">
        <v>1121</v>
      </c>
      <c r="B654" s="8">
        <f>VLOOKUP($A654,'Order date customer name'!$A$1:$C$1038,2,FALSE)</f>
        <v>42180</v>
      </c>
      <c r="C654" s="8" t="str">
        <f>VLOOKUP($A654,'Order date customer name'!$A$1:$C$1038,3,FALSE)</f>
        <v>CHESTER HILL</v>
      </c>
      <c r="D654" s="9" t="str">
        <f>VLOOKUP($A654,'State and cust type'!$A$1:$C$1038,2,FALSE)</f>
        <v>Illinois</v>
      </c>
      <c r="E654" s="9" t="str">
        <f>VLOOKUP($A654,'State and cust type'!$A$1:$C$1038,3,FALSE)</f>
        <v>Corporate</v>
      </c>
      <c r="F654" s="9" t="str">
        <f>VLOOKUP($A654,'Account, order priority and cat'!$A$1:$D$1038,2,FALSE)</f>
        <v>MANUEL BARNES</v>
      </c>
      <c r="G654" s="9" t="str">
        <f>VLOOKUP($A654,'Account, order priority and cat'!$A$1:$D$1038,3,FALSE)</f>
        <v>High</v>
      </c>
      <c r="H654" s="9" t="str">
        <f>VLOOKUP($A654,'Account, order priority and cat'!$A$1:$D$1038,4,FALSE)</f>
        <v>Office Supplies</v>
      </c>
      <c r="I654" s="14" t="str">
        <f>VLOOKUP($A654,'Cost and price details'!$A$1:$F$1038,Table!I$1,FALSE)</f>
        <v>Wrap Bag</v>
      </c>
      <c r="J654" s="14" t="str">
        <f>VLOOKUP($A654,'Cost and price details'!$A$1:$F$1038,Table!J$1,FALSE)</f>
        <v>Regular Air</v>
      </c>
      <c r="K654" s="14">
        <f>VLOOKUP($A654,'Cost and price details'!$A$1:$F$1038,Table!K$1,FALSE)</f>
        <v>42187</v>
      </c>
      <c r="L654" s="14">
        <f>VLOOKUP($A654,'Cost and price details'!$A$1:$F$1038,Table!L$1,FALSE)</f>
        <v>1.6830000000000003</v>
      </c>
      <c r="M654" s="14">
        <f>VLOOKUP($A654,'Cost and price details'!$A$1:$F$1038,Table!M$1,FALSE)</f>
        <v>3.0579999999999998</v>
      </c>
      <c r="N654" s="16">
        <f t="shared" si="50"/>
        <v>0.81699346405228723</v>
      </c>
      <c r="O654" s="16">
        <f>LOOKUP(M654,'Tax and discount slab'!$J$4:$K$14)</f>
        <v>0.05</v>
      </c>
      <c r="P654" s="9">
        <f t="shared" si="51"/>
        <v>3.2109000000000001</v>
      </c>
      <c r="Q654" s="9">
        <f>VLOOKUP(A654,'QTY &amp; shipping cost'!$A$1:$C$1038,2,FALSE)</f>
        <v>46</v>
      </c>
      <c r="R654" s="9">
        <f t="shared" si="52"/>
        <v>147.70140000000001</v>
      </c>
      <c r="S654" s="16">
        <f>LOOKUP(M654,'Tax and discount slab'!$M$4:$N$14)</f>
        <v>0.02</v>
      </c>
      <c r="T654" s="9">
        <f t="shared" si="53"/>
        <v>2.9540280000000001</v>
      </c>
      <c r="U654" s="9">
        <f>VLOOKUP(A654,'QTY &amp; shipping cost'!$A$1:$C$1038,3,FALSE)</f>
        <v>1.3900000000000001</v>
      </c>
      <c r="V654" s="9">
        <f t="shared" si="54"/>
        <v>146.137372</v>
      </c>
    </row>
    <row r="655" spans="1:22" x14ac:dyDescent="0.3">
      <c r="A655" s="9" t="s">
        <v>1123</v>
      </c>
      <c r="B655" s="8">
        <f>VLOOKUP($A655,'Order date customer name'!$A$1:$C$1038,2,FALSE)</f>
        <v>42180</v>
      </c>
      <c r="C655" s="8" t="str">
        <f>VLOOKUP($A655,'Order date customer name'!$A$1:$C$1038,3,FALSE)</f>
        <v>HOWARD ELLIS</v>
      </c>
      <c r="D655" s="9" t="str">
        <f>VLOOKUP($A655,'State and cust type'!$A$1:$C$1038,2,FALSE)</f>
        <v>New York</v>
      </c>
      <c r="E655" s="9" t="str">
        <f>VLOOKUP($A655,'State and cust type'!$A$1:$C$1038,3,FALSE)</f>
        <v>Corporate</v>
      </c>
      <c r="F655" s="9" t="str">
        <f>VLOOKUP($A655,'Account, order priority and cat'!$A$1:$D$1038,2,FALSE)</f>
        <v>BRYAN JENKINS</v>
      </c>
      <c r="G655" s="9" t="str">
        <f>VLOOKUP($A655,'Account, order priority and cat'!$A$1:$D$1038,3,FALSE)</f>
        <v>Not Specified</v>
      </c>
      <c r="H655" s="9" t="str">
        <f>VLOOKUP($A655,'Account, order priority and cat'!$A$1:$D$1038,4,FALSE)</f>
        <v>Office Supplies</v>
      </c>
      <c r="I655" s="14" t="str">
        <f>VLOOKUP($A655,'Cost and price details'!$A$1:$F$1038,Table!I$1,FALSE)</f>
        <v>Small Box</v>
      </c>
      <c r="J655" s="14" t="str">
        <f>VLOOKUP($A655,'Cost and price details'!$A$1:$F$1038,Table!J$1,FALSE)</f>
        <v>Regular Air</v>
      </c>
      <c r="K655" s="14">
        <f>VLOOKUP($A655,'Cost and price details'!$A$1:$F$1038,Table!K$1,FALSE)</f>
        <v>42189</v>
      </c>
      <c r="L655" s="14">
        <f>VLOOKUP($A655,'Cost and price details'!$A$1:$F$1038,Table!L$1,FALSE)</f>
        <v>2.3980000000000006</v>
      </c>
      <c r="M655" s="14">
        <f>VLOOKUP($A655,'Cost and price details'!$A$1:$F$1038,Table!M$1,FALSE)</f>
        <v>3.8720000000000003</v>
      </c>
      <c r="N655" s="16">
        <f t="shared" si="50"/>
        <v>0.61467889908256856</v>
      </c>
      <c r="O655" s="16">
        <f>LOOKUP(M655,'Tax and discount slab'!$J$4:$K$14)</f>
        <v>0.05</v>
      </c>
      <c r="P655" s="9">
        <f t="shared" si="51"/>
        <v>4.0656000000000008</v>
      </c>
      <c r="Q655" s="9">
        <f>VLOOKUP(A655,'QTY &amp; shipping cost'!$A$1:$C$1038,2,FALSE)</f>
        <v>3</v>
      </c>
      <c r="R655" s="9">
        <f t="shared" si="52"/>
        <v>12.196800000000003</v>
      </c>
      <c r="S655" s="16">
        <f>LOOKUP(M655,'Tax and discount slab'!$M$4:$N$14)</f>
        <v>0.02</v>
      </c>
      <c r="T655" s="9">
        <f t="shared" si="53"/>
        <v>0.24393600000000007</v>
      </c>
      <c r="U655" s="9">
        <f>VLOOKUP(A655,'QTY &amp; shipping cost'!$A$1:$C$1038,3,FALSE)</f>
        <v>6.88</v>
      </c>
      <c r="V655" s="9">
        <f t="shared" si="54"/>
        <v>18.832864000000004</v>
      </c>
    </row>
    <row r="656" spans="1:22" x14ac:dyDescent="0.3">
      <c r="A656" s="9" t="s">
        <v>1124</v>
      </c>
      <c r="B656" s="8">
        <f>VLOOKUP($A656,'Order date customer name'!$A$1:$C$1038,2,FALSE)</f>
        <v>42181</v>
      </c>
      <c r="C656" s="8" t="str">
        <f>VLOOKUP($A656,'Order date customer name'!$A$1:$C$1038,3,FALSE)</f>
        <v>GERALD MCDONALD</v>
      </c>
      <c r="D656" s="9" t="str">
        <f>VLOOKUP($A656,'State and cust type'!$A$1:$C$1038,2,FALSE)</f>
        <v>New York</v>
      </c>
      <c r="E656" s="9" t="str">
        <f>VLOOKUP($A656,'State and cust type'!$A$1:$C$1038,3,FALSE)</f>
        <v>Small Business</v>
      </c>
      <c r="F656" s="9" t="str">
        <f>VLOOKUP($A656,'Account, order priority and cat'!$A$1:$D$1038,2,FALSE)</f>
        <v>ROY COOK</v>
      </c>
      <c r="G656" s="9" t="str">
        <f>VLOOKUP($A656,'Account, order priority and cat'!$A$1:$D$1038,3,FALSE)</f>
        <v>Medium</v>
      </c>
      <c r="H656" s="9" t="str">
        <f>VLOOKUP($A656,'Account, order priority and cat'!$A$1:$D$1038,4,FALSE)</f>
        <v>Office Supplies</v>
      </c>
      <c r="I656" s="14" t="str">
        <f>VLOOKUP($A656,'Cost and price details'!$A$1:$F$1038,Table!I$1,FALSE)</f>
        <v>Small Box</v>
      </c>
      <c r="J656" s="14" t="str">
        <f>VLOOKUP($A656,'Cost and price details'!$A$1:$F$1038,Table!J$1,FALSE)</f>
        <v>Express Air</v>
      </c>
      <c r="K656" s="14">
        <f>VLOOKUP($A656,'Cost and price details'!$A$1:$F$1038,Table!K$1,FALSE)</f>
        <v>42190</v>
      </c>
      <c r="L656" s="14">
        <f>VLOOKUP($A656,'Cost and price details'!$A$1:$F$1038,Table!L$1,FALSE)</f>
        <v>2.6950000000000003</v>
      </c>
      <c r="M656" s="14">
        <f>VLOOKUP($A656,'Cost and price details'!$A$1:$F$1038,Table!M$1,FALSE)</f>
        <v>4.2790000000000008</v>
      </c>
      <c r="N656" s="16">
        <f t="shared" si="50"/>
        <v>0.58775510204081649</v>
      </c>
      <c r="O656" s="16">
        <f>LOOKUP(M656,'Tax and discount slab'!$J$4:$K$14)</f>
        <v>0.05</v>
      </c>
      <c r="P656" s="9">
        <f t="shared" si="51"/>
        <v>4.4929500000000013</v>
      </c>
      <c r="Q656" s="9">
        <f>VLOOKUP(A656,'QTY &amp; shipping cost'!$A$1:$C$1038,2,FALSE)</f>
        <v>34</v>
      </c>
      <c r="R656" s="9">
        <f t="shared" si="52"/>
        <v>152.76030000000006</v>
      </c>
      <c r="S656" s="16">
        <f>LOOKUP(M656,'Tax and discount slab'!$M$4:$N$14)</f>
        <v>0.02</v>
      </c>
      <c r="T656" s="9">
        <f t="shared" si="53"/>
        <v>3.0552060000000014</v>
      </c>
      <c r="U656" s="9">
        <f>VLOOKUP(A656,'QTY &amp; shipping cost'!$A$1:$C$1038,3,FALSE)</f>
        <v>7.06</v>
      </c>
      <c r="V656" s="9">
        <f t="shared" si="54"/>
        <v>156.76509400000006</v>
      </c>
    </row>
    <row r="657" spans="1:22" x14ac:dyDescent="0.3">
      <c r="A657" s="9" t="s">
        <v>1125</v>
      </c>
      <c r="B657" s="8">
        <f>VLOOKUP($A657,'Order date customer name'!$A$1:$C$1038,2,FALSE)</f>
        <v>42181</v>
      </c>
      <c r="C657" s="8" t="str">
        <f>VLOOKUP($A657,'Order date customer name'!$A$1:$C$1038,3,FALSE)</f>
        <v>CLARENCE YOUNG</v>
      </c>
      <c r="D657" s="9" t="str">
        <f>VLOOKUP($A657,'State and cust type'!$A$1:$C$1038,2,FALSE)</f>
        <v>New York</v>
      </c>
      <c r="E657" s="9" t="str">
        <f>VLOOKUP($A657,'State and cust type'!$A$1:$C$1038,3,FALSE)</f>
        <v>Corporate</v>
      </c>
      <c r="F657" s="9" t="str">
        <f>VLOOKUP($A657,'Account, order priority and cat'!$A$1:$D$1038,2,FALSE)</f>
        <v>VINCENT JORDAN</v>
      </c>
      <c r="G657" s="9" t="str">
        <f>VLOOKUP($A657,'Account, order priority and cat'!$A$1:$D$1038,3,FALSE)</f>
        <v>Medium</v>
      </c>
      <c r="H657" s="9" t="str">
        <f>VLOOKUP($A657,'Account, order priority and cat'!$A$1:$D$1038,4,FALSE)</f>
        <v>Office Supplies</v>
      </c>
      <c r="I657" s="14" t="str">
        <f>VLOOKUP($A657,'Cost and price details'!$A$1:$F$1038,Table!I$1,FALSE)</f>
        <v>Small Box</v>
      </c>
      <c r="J657" s="14" t="str">
        <f>VLOOKUP($A657,'Cost and price details'!$A$1:$F$1038,Table!J$1,FALSE)</f>
        <v>Regular Air</v>
      </c>
      <c r="K657" s="14">
        <f>VLOOKUP($A657,'Cost and price details'!$A$1:$F$1038,Table!K$1,FALSE)</f>
        <v>42190</v>
      </c>
      <c r="L657" s="14">
        <f>VLOOKUP($A657,'Cost and price details'!$A$1:$F$1038,Table!L$1,FALSE)</f>
        <v>2.0240000000000005</v>
      </c>
      <c r="M657" s="14">
        <f>VLOOKUP($A657,'Cost and price details'!$A$1:$F$1038,Table!M$1,FALSE)</f>
        <v>3.1680000000000001</v>
      </c>
      <c r="N657" s="16">
        <f t="shared" si="50"/>
        <v>0.56521739130434756</v>
      </c>
      <c r="O657" s="16">
        <f>LOOKUP(M657,'Tax and discount slab'!$J$4:$K$14)</f>
        <v>0.05</v>
      </c>
      <c r="P657" s="9">
        <f t="shared" si="51"/>
        <v>3.3264000000000005</v>
      </c>
      <c r="Q657" s="9">
        <f>VLOOKUP(A657,'QTY &amp; shipping cost'!$A$1:$C$1038,2,FALSE)</f>
        <v>27</v>
      </c>
      <c r="R657" s="9">
        <f t="shared" si="52"/>
        <v>89.81280000000001</v>
      </c>
      <c r="S657" s="16">
        <f>LOOKUP(M657,'Tax and discount slab'!$M$4:$N$14)</f>
        <v>0.02</v>
      </c>
      <c r="T657" s="9">
        <f t="shared" si="53"/>
        <v>1.7962560000000003</v>
      </c>
      <c r="U657" s="9">
        <f>VLOOKUP(A657,'QTY &amp; shipping cost'!$A$1:$C$1038,3,FALSE)</f>
        <v>1.54</v>
      </c>
      <c r="V657" s="9">
        <f t="shared" si="54"/>
        <v>89.556544000000017</v>
      </c>
    </row>
    <row r="658" spans="1:22" x14ac:dyDescent="0.3">
      <c r="A658" s="9" t="s">
        <v>1126</v>
      </c>
      <c r="B658" s="8">
        <f>VLOOKUP($A658,'Order date customer name'!$A$1:$C$1038,2,FALSE)</f>
        <v>42181</v>
      </c>
      <c r="C658" s="8" t="str">
        <f>VLOOKUP($A658,'Order date customer name'!$A$1:$C$1038,3,FALSE)</f>
        <v>GREG WEBB</v>
      </c>
      <c r="D658" s="9" t="str">
        <f>VLOOKUP($A658,'State and cust type'!$A$1:$C$1038,2,FALSE)</f>
        <v>New York</v>
      </c>
      <c r="E658" s="9" t="str">
        <f>VLOOKUP($A658,'State and cust type'!$A$1:$C$1038,3,FALSE)</f>
        <v>Corporate</v>
      </c>
      <c r="F658" s="9" t="str">
        <f>VLOOKUP($A658,'Account, order priority and cat'!$A$1:$D$1038,2,FALSE)</f>
        <v>MARC ARNOLD</v>
      </c>
      <c r="G658" s="9" t="str">
        <f>VLOOKUP($A658,'Account, order priority and cat'!$A$1:$D$1038,3,FALSE)</f>
        <v>Not Specified</v>
      </c>
      <c r="H658" s="9" t="str">
        <f>VLOOKUP($A658,'Account, order priority and cat'!$A$1:$D$1038,4,FALSE)</f>
        <v>Technology</v>
      </c>
      <c r="I658" s="14" t="str">
        <f>VLOOKUP($A658,'Cost and price details'!$A$1:$F$1038,Table!I$1,FALSE)</f>
        <v>Small Box</v>
      </c>
      <c r="J658" s="14" t="str">
        <f>VLOOKUP($A658,'Cost and price details'!$A$1:$F$1038,Table!J$1,FALSE)</f>
        <v>Regular Air</v>
      </c>
      <c r="K658" s="14">
        <f>VLOOKUP($A658,'Cost and price details'!$A$1:$F$1038,Table!K$1,FALSE)</f>
        <v>42189</v>
      </c>
      <c r="L658" s="14">
        <f>VLOOKUP($A658,'Cost and price details'!$A$1:$F$1038,Table!L$1,FALSE)</f>
        <v>7.1610000000000005</v>
      </c>
      <c r="M658" s="14">
        <f>VLOOKUP($A658,'Cost and price details'!$A$1:$F$1038,Table!M$1,FALSE)</f>
        <v>34.078000000000003</v>
      </c>
      <c r="N658" s="16">
        <f t="shared" si="50"/>
        <v>3.7588325652841781</v>
      </c>
      <c r="O658" s="16">
        <f>LOOKUP(M658,'Tax and discount slab'!$J$4:$K$14)</f>
        <v>0.2</v>
      </c>
      <c r="P658" s="9">
        <f t="shared" si="51"/>
        <v>40.893599999999999</v>
      </c>
      <c r="Q658" s="9">
        <f>VLOOKUP(A658,'QTY &amp; shipping cost'!$A$1:$C$1038,2,FALSE)</f>
        <v>8</v>
      </c>
      <c r="R658" s="9">
        <f t="shared" si="52"/>
        <v>327.14879999999999</v>
      </c>
      <c r="S658" s="16">
        <f>LOOKUP(M658,'Tax and discount slab'!$M$4:$N$14)</f>
        <v>0.17</v>
      </c>
      <c r="T658" s="9">
        <f t="shared" si="53"/>
        <v>55.615296000000001</v>
      </c>
      <c r="U658" s="9">
        <f>VLOOKUP(A658,'QTY &amp; shipping cost'!$A$1:$C$1038,3,FALSE)</f>
        <v>6.55</v>
      </c>
      <c r="V658" s="9">
        <f t="shared" si="54"/>
        <v>278.083504</v>
      </c>
    </row>
    <row r="659" spans="1:22" x14ac:dyDescent="0.3">
      <c r="A659" s="9" t="s">
        <v>1128</v>
      </c>
      <c r="B659" s="8">
        <f>VLOOKUP($A659,'Order date customer name'!$A$1:$C$1038,2,FALSE)</f>
        <v>42182</v>
      </c>
      <c r="C659" s="8" t="str">
        <f>VLOOKUP($A659,'Order date customer name'!$A$1:$C$1038,3,FALSE)</f>
        <v>RAMON GEORGE</v>
      </c>
      <c r="D659" s="9" t="str">
        <f>VLOOKUP($A659,'State and cust type'!$A$1:$C$1038,2,FALSE)</f>
        <v>New York</v>
      </c>
      <c r="E659" s="9" t="str">
        <f>VLOOKUP($A659,'State and cust type'!$A$1:$C$1038,3,FALSE)</f>
        <v>Home Office</v>
      </c>
      <c r="F659" s="9" t="str">
        <f>VLOOKUP($A659,'Account, order priority and cat'!$A$1:$D$1038,2,FALSE)</f>
        <v>MARC ARNOLD</v>
      </c>
      <c r="G659" s="9" t="str">
        <f>VLOOKUP($A659,'Account, order priority and cat'!$A$1:$D$1038,3,FALSE)</f>
        <v>Low</v>
      </c>
      <c r="H659" s="9" t="str">
        <f>VLOOKUP($A659,'Account, order priority and cat'!$A$1:$D$1038,4,FALSE)</f>
        <v>Office Supplies</v>
      </c>
      <c r="I659" s="14" t="str">
        <f>VLOOKUP($A659,'Cost and price details'!$A$1:$F$1038,Table!I$1,FALSE)</f>
        <v>Small Box</v>
      </c>
      <c r="J659" s="14" t="str">
        <f>VLOOKUP($A659,'Cost and price details'!$A$1:$F$1038,Table!J$1,FALSE)</f>
        <v>Regular Air</v>
      </c>
      <c r="K659" s="14">
        <f>VLOOKUP($A659,'Cost and price details'!$A$1:$F$1038,Table!K$1,FALSE)</f>
        <v>42193</v>
      </c>
      <c r="L659" s="14">
        <f>VLOOKUP($A659,'Cost and price details'!$A$1:$F$1038,Table!L$1,FALSE)</f>
        <v>2.0240000000000005</v>
      </c>
      <c r="M659" s="14">
        <f>VLOOKUP($A659,'Cost and price details'!$A$1:$F$1038,Table!M$1,FALSE)</f>
        <v>3.1680000000000001</v>
      </c>
      <c r="N659" s="16">
        <f t="shared" si="50"/>
        <v>0.56521739130434756</v>
      </c>
      <c r="O659" s="16">
        <f>LOOKUP(M659,'Tax and discount slab'!$J$4:$K$14)</f>
        <v>0.05</v>
      </c>
      <c r="P659" s="9">
        <f t="shared" si="51"/>
        <v>3.3264000000000005</v>
      </c>
      <c r="Q659" s="9">
        <f>VLOOKUP(A659,'QTY &amp; shipping cost'!$A$1:$C$1038,2,FALSE)</f>
        <v>51</v>
      </c>
      <c r="R659" s="9">
        <f t="shared" si="52"/>
        <v>169.64640000000003</v>
      </c>
      <c r="S659" s="16">
        <f>LOOKUP(M659,'Tax and discount slab'!$M$4:$N$14)</f>
        <v>0.02</v>
      </c>
      <c r="T659" s="9">
        <f t="shared" si="53"/>
        <v>3.3929280000000008</v>
      </c>
      <c r="U659" s="9">
        <f>VLOOKUP(A659,'QTY &amp; shipping cost'!$A$1:$C$1038,3,FALSE)</f>
        <v>1.04</v>
      </c>
      <c r="V659" s="9">
        <f t="shared" si="54"/>
        <v>167.29347200000001</v>
      </c>
    </row>
    <row r="660" spans="1:22" x14ac:dyDescent="0.3">
      <c r="A660" s="9" t="s">
        <v>1130</v>
      </c>
      <c r="B660" s="8">
        <f>VLOOKUP($A660,'Order date customer name'!$A$1:$C$1038,2,FALSE)</f>
        <v>42185</v>
      </c>
      <c r="C660" s="8" t="str">
        <f>VLOOKUP($A660,'Order date customer name'!$A$1:$C$1038,3,FALSE)</f>
        <v>WALTER BAILEY</v>
      </c>
      <c r="D660" s="9" t="str">
        <f>VLOOKUP($A660,'State and cust type'!$A$1:$C$1038,2,FALSE)</f>
        <v>New York</v>
      </c>
      <c r="E660" s="9" t="str">
        <f>VLOOKUP($A660,'State and cust type'!$A$1:$C$1038,3,FALSE)</f>
        <v>Home Office</v>
      </c>
      <c r="F660" s="9" t="str">
        <f>VLOOKUP($A660,'Account, order priority and cat'!$A$1:$D$1038,2,FALSE)</f>
        <v>VINCENT JORDAN</v>
      </c>
      <c r="G660" s="9" t="str">
        <f>VLOOKUP($A660,'Account, order priority and cat'!$A$1:$D$1038,3,FALSE)</f>
        <v>Low</v>
      </c>
      <c r="H660" s="9" t="str">
        <f>VLOOKUP($A660,'Account, order priority and cat'!$A$1:$D$1038,4,FALSE)</f>
        <v>Furniture</v>
      </c>
      <c r="I660" s="14" t="str">
        <f>VLOOKUP($A660,'Cost and price details'!$A$1:$F$1038,Table!I$1,FALSE)</f>
        <v>Small Pack</v>
      </c>
      <c r="J660" s="14" t="str">
        <f>VLOOKUP($A660,'Cost and price details'!$A$1:$F$1038,Table!J$1,FALSE)</f>
        <v>Regular Air</v>
      </c>
      <c r="K660" s="14">
        <f>VLOOKUP($A660,'Cost and price details'!$A$1:$F$1038,Table!K$1,FALSE)</f>
        <v>42199</v>
      </c>
      <c r="L660" s="14">
        <f>VLOOKUP($A660,'Cost and price details'!$A$1:$F$1038,Table!L$1,FALSE)</f>
        <v>6.0500000000000007</v>
      </c>
      <c r="M660" s="14">
        <f>VLOOKUP($A660,'Cost and price details'!$A$1:$F$1038,Table!M$1,FALSE)</f>
        <v>13.442000000000002</v>
      </c>
      <c r="N660" s="16">
        <f t="shared" si="50"/>
        <v>1.2218181818181819</v>
      </c>
      <c r="O660" s="16">
        <f>LOOKUP(M660,'Tax and discount slab'!$J$4:$K$14)</f>
        <v>0.1</v>
      </c>
      <c r="P660" s="9">
        <f t="shared" si="51"/>
        <v>14.786200000000003</v>
      </c>
      <c r="Q660" s="9">
        <f>VLOOKUP(A660,'QTY &amp; shipping cost'!$A$1:$C$1038,2,FALSE)</f>
        <v>48</v>
      </c>
      <c r="R660" s="9">
        <f t="shared" si="52"/>
        <v>709.73760000000016</v>
      </c>
      <c r="S660" s="16">
        <f>LOOKUP(M660,'Tax and discount slab'!$M$4:$N$14)</f>
        <v>7.0000000000000007E-2</v>
      </c>
      <c r="T660" s="9">
        <f t="shared" si="53"/>
        <v>49.681632000000015</v>
      </c>
      <c r="U660" s="9">
        <f>VLOOKUP(A660,'QTY &amp; shipping cost'!$A$1:$C$1038,3,FALSE)</f>
        <v>2.9</v>
      </c>
      <c r="V660" s="9">
        <f t="shared" si="54"/>
        <v>662.9559680000001</v>
      </c>
    </row>
    <row r="661" spans="1:22" x14ac:dyDescent="0.3">
      <c r="A661" s="9" t="s">
        <v>1132</v>
      </c>
      <c r="B661" s="8">
        <f>VLOOKUP($A661,'Order date customer name'!$A$1:$C$1038,2,FALSE)</f>
        <v>42185</v>
      </c>
      <c r="C661" s="8" t="str">
        <f>VLOOKUP($A661,'Order date customer name'!$A$1:$C$1038,3,FALSE)</f>
        <v>ANTHONY ADAMS</v>
      </c>
      <c r="D661" s="9" t="str">
        <f>VLOOKUP($A661,'State and cust type'!$A$1:$C$1038,2,FALSE)</f>
        <v>New York</v>
      </c>
      <c r="E661" s="9" t="str">
        <f>VLOOKUP($A661,'State and cust type'!$A$1:$C$1038,3,FALSE)</f>
        <v>Home Office</v>
      </c>
      <c r="F661" s="9" t="str">
        <f>VLOOKUP($A661,'Account, order priority and cat'!$A$1:$D$1038,2,FALSE)</f>
        <v>ROY COOK</v>
      </c>
      <c r="G661" s="9" t="str">
        <f>VLOOKUP($A661,'Account, order priority and cat'!$A$1:$D$1038,3,FALSE)</f>
        <v>Critical</v>
      </c>
      <c r="H661" s="9" t="str">
        <f>VLOOKUP($A661,'Account, order priority and cat'!$A$1:$D$1038,4,FALSE)</f>
        <v>Office Supplies</v>
      </c>
      <c r="I661" s="14" t="str">
        <f>VLOOKUP($A661,'Cost and price details'!$A$1:$F$1038,Table!I$1,FALSE)</f>
        <v>Wrap Bag</v>
      </c>
      <c r="J661" s="14" t="str">
        <f>VLOOKUP($A661,'Cost and price details'!$A$1:$F$1038,Table!J$1,FALSE)</f>
        <v>Regular Air</v>
      </c>
      <c r="K661" s="14">
        <f>VLOOKUP($A661,'Cost and price details'!$A$1:$F$1038,Table!K$1,FALSE)</f>
        <v>42194</v>
      </c>
      <c r="L661" s="14">
        <f>VLOOKUP($A661,'Cost and price details'!$A$1:$F$1038,Table!L$1,FALSE)</f>
        <v>12.221</v>
      </c>
      <c r="M661" s="14">
        <f>VLOOKUP($A661,'Cost and price details'!$A$1:$F$1038,Table!M$1,FALSE)</f>
        <v>21.824000000000002</v>
      </c>
      <c r="N661" s="16">
        <f t="shared" si="50"/>
        <v>0.78577857785778593</v>
      </c>
      <c r="O661" s="16">
        <f>LOOKUP(M661,'Tax and discount slab'!$J$4:$K$14)</f>
        <v>0.15000000000000002</v>
      </c>
      <c r="P661" s="9">
        <f t="shared" si="51"/>
        <v>25.0976</v>
      </c>
      <c r="Q661" s="9">
        <f>VLOOKUP(A661,'QTY &amp; shipping cost'!$A$1:$C$1038,2,FALSE)</f>
        <v>3</v>
      </c>
      <c r="R661" s="9">
        <f t="shared" si="52"/>
        <v>75.2928</v>
      </c>
      <c r="S661" s="16">
        <f>LOOKUP(M661,'Tax and discount slab'!$M$4:$N$14)</f>
        <v>0.12000000000000001</v>
      </c>
      <c r="T661" s="9">
        <f t="shared" si="53"/>
        <v>9.0351360000000014</v>
      </c>
      <c r="U661" s="9">
        <f>VLOOKUP(A661,'QTY &amp; shipping cost'!$A$1:$C$1038,3,FALSE)</f>
        <v>4.1499999999999995</v>
      </c>
      <c r="V661" s="9">
        <f t="shared" si="54"/>
        <v>70.407664000000011</v>
      </c>
    </row>
    <row r="662" spans="1:22" x14ac:dyDescent="0.3">
      <c r="A662" s="9" t="s">
        <v>1134</v>
      </c>
      <c r="B662" s="8">
        <f>VLOOKUP($A662,'Order date customer name'!$A$1:$C$1038,2,FALSE)</f>
        <v>42187</v>
      </c>
      <c r="C662" s="8" t="str">
        <f>VLOOKUP($A662,'Order date customer name'!$A$1:$C$1038,3,FALSE)</f>
        <v>CLAUDE STEVENS</v>
      </c>
      <c r="D662" s="9" t="str">
        <f>VLOOKUP($A662,'State and cust type'!$A$1:$C$1038,2,FALSE)</f>
        <v>New York</v>
      </c>
      <c r="E662" s="9" t="str">
        <f>VLOOKUP($A662,'State and cust type'!$A$1:$C$1038,3,FALSE)</f>
        <v>Corporate</v>
      </c>
      <c r="F662" s="9" t="str">
        <f>VLOOKUP($A662,'Account, order priority and cat'!$A$1:$D$1038,2,FALSE)</f>
        <v>GREG BLACK</v>
      </c>
      <c r="G662" s="9" t="str">
        <f>VLOOKUP($A662,'Account, order priority and cat'!$A$1:$D$1038,3,FALSE)</f>
        <v>Not Specified</v>
      </c>
      <c r="H662" s="9" t="str">
        <f>VLOOKUP($A662,'Account, order priority and cat'!$A$1:$D$1038,4,FALSE)</f>
        <v>Furniture</v>
      </c>
      <c r="I662" s="14" t="str">
        <f>VLOOKUP($A662,'Cost and price details'!$A$1:$F$1038,Table!I$1,FALSE)</f>
        <v>Small Pack</v>
      </c>
      <c r="J662" s="14" t="str">
        <f>VLOOKUP($A662,'Cost and price details'!$A$1:$F$1038,Table!J$1,FALSE)</f>
        <v>Regular Air</v>
      </c>
      <c r="K662" s="14">
        <f>VLOOKUP($A662,'Cost and price details'!$A$1:$F$1038,Table!K$1,FALSE)</f>
        <v>42194</v>
      </c>
      <c r="L662" s="14">
        <f>VLOOKUP($A662,'Cost and price details'!$A$1:$F$1038,Table!L$1,FALSE)</f>
        <v>12.518000000000002</v>
      </c>
      <c r="M662" s="14">
        <f>VLOOKUP($A662,'Cost and price details'!$A$1:$F$1038,Table!M$1,FALSE)</f>
        <v>20.515000000000001</v>
      </c>
      <c r="N662" s="16">
        <f t="shared" si="50"/>
        <v>0.63884007029876955</v>
      </c>
      <c r="O662" s="16">
        <f>LOOKUP(M662,'Tax and discount slab'!$J$4:$K$14)</f>
        <v>0.15000000000000002</v>
      </c>
      <c r="P662" s="9">
        <f t="shared" si="51"/>
        <v>23.59225</v>
      </c>
      <c r="Q662" s="9">
        <f>VLOOKUP(A662,'QTY &amp; shipping cost'!$A$1:$C$1038,2,FALSE)</f>
        <v>46</v>
      </c>
      <c r="R662" s="9">
        <f t="shared" si="52"/>
        <v>1085.2435</v>
      </c>
      <c r="S662" s="16">
        <f>LOOKUP(M662,'Tax and discount slab'!$M$4:$N$14)</f>
        <v>0.12000000000000001</v>
      </c>
      <c r="T662" s="9">
        <f t="shared" si="53"/>
        <v>130.22922000000003</v>
      </c>
      <c r="U662" s="9">
        <f>VLOOKUP(A662,'QTY &amp; shipping cost'!$A$1:$C$1038,3,FALSE)</f>
        <v>3.82</v>
      </c>
      <c r="V662" s="9">
        <f t="shared" si="54"/>
        <v>958.83428000000004</v>
      </c>
    </row>
    <row r="663" spans="1:22" x14ac:dyDescent="0.3">
      <c r="A663" s="9" t="s">
        <v>1136</v>
      </c>
      <c r="B663" s="8">
        <f>VLOOKUP($A663,'Order date customer name'!$A$1:$C$1038,2,FALSE)</f>
        <v>42187</v>
      </c>
      <c r="C663" s="8" t="str">
        <f>VLOOKUP($A663,'Order date customer name'!$A$1:$C$1038,3,FALSE)</f>
        <v>RAY PERRY</v>
      </c>
      <c r="D663" s="9" t="str">
        <f>VLOOKUP($A663,'State and cust type'!$A$1:$C$1038,2,FALSE)</f>
        <v>Illinois</v>
      </c>
      <c r="E663" s="9" t="str">
        <f>VLOOKUP($A663,'State and cust type'!$A$1:$C$1038,3,FALSE)</f>
        <v>Corporate</v>
      </c>
      <c r="F663" s="9" t="str">
        <f>VLOOKUP($A663,'Account, order priority and cat'!$A$1:$D$1038,2,FALSE)</f>
        <v>COREY MILLS</v>
      </c>
      <c r="G663" s="9" t="str">
        <f>VLOOKUP($A663,'Account, order priority and cat'!$A$1:$D$1038,3,FALSE)</f>
        <v>High</v>
      </c>
      <c r="H663" s="9" t="str">
        <f>VLOOKUP($A663,'Account, order priority and cat'!$A$1:$D$1038,4,FALSE)</f>
        <v>Office Supplies</v>
      </c>
      <c r="I663" s="14" t="str">
        <f>VLOOKUP($A663,'Cost and price details'!$A$1:$F$1038,Table!I$1,FALSE)</f>
        <v>Small Box</v>
      </c>
      <c r="J663" s="14" t="str">
        <f>VLOOKUP($A663,'Cost and price details'!$A$1:$F$1038,Table!J$1,FALSE)</f>
        <v>Regular Air</v>
      </c>
      <c r="K663" s="14">
        <f>VLOOKUP($A663,'Cost and price details'!$A$1:$F$1038,Table!K$1,FALSE)</f>
        <v>42195</v>
      </c>
      <c r="L663" s="14">
        <f>VLOOKUP($A663,'Cost and price details'!$A$1:$F$1038,Table!L$1,FALSE)</f>
        <v>3.0140000000000007</v>
      </c>
      <c r="M663" s="14">
        <f>VLOOKUP($A663,'Cost and price details'!$A$1:$F$1038,Table!M$1,FALSE)</f>
        <v>4.9390000000000009</v>
      </c>
      <c r="N663" s="16">
        <f t="shared" si="50"/>
        <v>0.63868613138686126</v>
      </c>
      <c r="O663" s="16">
        <f>LOOKUP(M663,'Tax and discount slab'!$J$4:$K$14)</f>
        <v>0.05</v>
      </c>
      <c r="P663" s="9">
        <f t="shared" si="51"/>
        <v>5.1859500000000009</v>
      </c>
      <c r="Q663" s="9">
        <f>VLOOKUP(A663,'QTY &amp; shipping cost'!$A$1:$C$1038,2,FALSE)</f>
        <v>17</v>
      </c>
      <c r="R663" s="9">
        <f t="shared" si="52"/>
        <v>88.161150000000021</v>
      </c>
      <c r="S663" s="16">
        <f>LOOKUP(M663,'Tax and discount slab'!$M$4:$N$14)</f>
        <v>0.02</v>
      </c>
      <c r="T663" s="9">
        <f t="shared" si="53"/>
        <v>1.7632230000000004</v>
      </c>
      <c r="U663" s="9">
        <f>VLOOKUP(A663,'QTY &amp; shipping cost'!$A$1:$C$1038,3,FALSE)</f>
        <v>1.54</v>
      </c>
      <c r="V663" s="9">
        <f t="shared" si="54"/>
        <v>87.93792700000003</v>
      </c>
    </row>
    <row r="664" spans="1:22" x14ac:dyDescent="0.3">
      <c r="A664" s="9" t="s">
        <v>1137</v>
      </c>
      <c r="B664" s="8">
        <f>VLOOKUP($A664,'Order date customer name'!$A$1:$C$1038,2,FALSE)</f>
        <v>42188</v>
      </c>
      <c r="C664" s="8" t="str">
        <f>VLOOKUP($A664,'Order date customer name'!$A$1:$C$1038,3,FALSE)</f>
        <v>AARON SANDERS</v>
      </c>
      <c r="D664" s="9" t="str">
        <f>VLOOKUP($A664,'State and cust type'!$A$1:$C$1038,2,FALSE)</f>
        <v>New York</v>
      </c>
      <c r="E664" s="9" t="str">
        <f>VLOOKUP($A664,'State and cust type'!$A$1:$C$1038,3,FALSE)</f>
        <v>Home Office</v>
      </c>
      <c r="F664" s="9" t="str">
        <f>VLOOKUP($A664,'Account, order priority and cat'!$A$1:$D$1038,2,FALSE)</f>
        <v>GREG BLACK</v>
      </c>
      <c r="G664" s="9" t="str">
        <f>VLOOKUP($A664,'Account, order priority and cat'!$A$1:$D$1038,3,FALSE)</f>
        <v>Critical</v>
      </c>
      <c r="H664" s="9" t="str">
        <f>VLOOKUP($A664,'Account, order priority and cat'!$A$1:$D$1038,4,FALSE)</f>
        <v>Technology</v>
      </c>
      <c r="I664" s="14" t="str">
        <f>VLOOKUP($A664,'Cost and price details'!$A$1:$F$1038,Table!I$1,FALSE)</f>
        <v>Medium Box</v>
      </c>
      <c r="J664" s="14" t="str">
        <f>VLOOKUP($A664,'Cost and price details'!$A$1:$F$1038,Table!J$1,FALSE)</f>
        <v>Regular Air</v>
      </c>
      <c r="K664" s="14">
        <f>VLOOKUP($A664,'Cost and price details'!$A$1:$F$1038,Table!K$1,FALSE)</f>
        <v>42197</v>
      </c>
      <c r="L664" s="14">
        <f>VLOOKUP($A664,'Cost and price details'!$A$1:$F$1038,Table!L$1,FALSE)</f>
        <v>9.7020000000000017</v>
      </c>
      <c r="M664" s="14">
        <f>VLOOKUP($A664,'Cost and price details'!$A$1:$F$1038,Table!M$1,FALSE)</f>
        <v>23.088999999999999</v>
      </c>
      <c r="N664" s="16">
        <f t="shared" si="50"/>
        <v>1.3798185941043077</v>
      </c>
      <c r="O664" s="16">
        <f>LOOKUP(M664,'Tax and discount slab'!$J$4:$K$14)</f>
        <v>0.15000000000000002</v>
      </c>
      <c r="P664" s="9">
        <f t="shared" si="51"/>
        <v>26.552349999999997</v>
      </c>
      <c r="Q664" s="9">
        <f>VLOOKUP(A664,'QTY &amp; shipping cost'!$A$1:$C$1038,2,FALSE)</f>
        <v>51</v>
      </c>
      <c r="R664" s="9">
        <f t="shared" si="52"/>
        <v>1354.1698499999998</v>
      </c>
      <c r="S664" s="16">
        <f>LOOKUP(M664,'Tax and discount slab'!$M$4:$N$14)</f>
        <v>0.12000000000000001</v>
      </c>
      <c r="T664" s="9">
        <f t="shared" si="53"/>
        <v>162.50038199999997</v>
      </c>
      <c r="U664" s="9">
        <f>VLOOKUP(A664,'QTY &amp; shipping cost'!$A$1:$C$1038,3,FALSE)</f>
        <v>4.8599999999999994</v>
      </c>
      <c r="V664" s="9">
        <f t="shared" si="54"/>
        <v>1196.5294679999997</v>
      </c>
    </row>
    <row r="665" spans="1:22" x14ac:dyDescent="0.3">
      <c r="A665" s="9" t="s">
        <v>1138</v>
      </c>
      <c r="B665" s="8">
        <f>VLOOKUP($A665,'Order date customer name'!$A$1:$C$1038,2,FALSE)</f>
        <v>42192</v>
      </c>
      <c r="C665" s="8" t="str">
        <f>VLOOKUP($A665,'Order date customer name'!$A$1:$C$1038,3,FALSE)</f>
        <v>BRADLEY DUNCAN</v>
      </c>
      <c r="D665" s="9" t="str">
        <f>VLOOKUP($A665,'State and cust type'!$A$1:$C$1038,2,FALSE)</f>
        <v>New York</v>
      </c>
      <c r="E665" s="9" t="str">
        <f>VLOOKUP($A665,'State and cust type'!$A$1:$C$1038,3,FALSE)</f>
        <v>Home Office</v>
      </c>
      <c r="F665" s="9" t="str">
        <f>VLOOKUP($A665,'Account, order priority and cat'!$A$1:$D$1038,2,FALSE)</f>
        <v>VINCENT JORDAN</v>
      </c>
      <c r="G665" s="9" t="str">
        <f>VLOOKUP($A665,'Account, order priority and cat'!$A$1:$D$1038,3,FALSE)</f>
        <v>Not Specified</v>
      </c>
      <c r="H665" s="9" t="str">
        <f>VLOOKUP($A665,'Account, order priority and cat'!$A$1:$D$1038,4,FALSE)</f>
        <v>Furniture</v>
      </c>
      <c r="I665" s="14" t="str">
        <f>VLOOKUP($A665,'Cost and price details'!$A$1:$F$1038,Table!I$1,FALSE)</f>
        <v>Large Box</v>
      </c>
      <c r="J665" s="14" t="str">
        <f>VLOOKUP($A665,'Cost and price details'!$A$1:$F$1038,Table!J$1,FALSE)</f>
        <v>Regular Air</v>
      </c>
      <c r="K665" s="14">
        <f>VLOOKUP($A665,'Cost and price details'!$A$1:$F$1038,Table!K$1,FALSE)</f>
        <v>42200</v>
      </c>
      <c r="L665" s="14">
        <f>VLOOKUP($A665,'Cost and price details'!$A$1:$F$1038,Table!L$1,FALSE)</f>
        <v>61.776000000000003</v>
      </c>
      <c r="M665" s="14">
        <f>VLOOKUP($A665,'Cost and price details'!$A$1:$F$1038,Table!M$1,FALSE)</f>
        <v>150.678</v>
      </c>
      <c r="N665" s="16">
        <f t="shared" si="50"/>
        <v>1.4391025641025639</v>
      </c>
      <c r="O665" s="16">
        <f>LOOKUP(M665,'Tax and discount slab'!$J$4:$K$14)</f>
        <v>0.32000000000000006</v>
      </c>
      <c r="P665" s="9">
        <f t="shared" si="51"/>
        <v>198.89496</v>
      </c>
      <c r="Q665" s="9">
        <f>VLOOKUP(A665,'QTY &amp; shipping cost'!$A$1:$C$1038,2,FALSE)</f>
        <v>9</v>
      </c>
      <c r="R665" s="9">
        <f t="shared" si="52"/>
        <v>1790.0546400000001</v>
      </c>
      <c r="S665" s="16">
        <f>LOOKUP(M665,'Tax and discount slab'!$M$4:$N$14)</f>
        <v>0.47</v>
      </c>
      <c r="T665" s="9">
        <f t="shared" si="53"/>
        <v>841.32568079999999</v>
      </c>
      <c r="U665" s="9">
        <f>VLOOKUP(A665,'QTY &amp; shipping cost'!$A$1:$C$1038,3,FALSE)</f>
        <v>24.54</v>
      </c>
      <c r="V665" s="9">
        <f t="shared" si="54"/>
        <v>973.26895920000004</v>
      </c>
    </row>
    <row r="666" spans="1:22" x14ac:dyDescent="0.3">
      <c r="A666" s="9" t="s">
        <v>1139</v>
      </c>
      <c r="B666" s="8">
        <f>VLOOKUP($A666,'Order date customer name'!$A$1:$C$1038,2,FALSE)</f>
        <v>42194</v>
      </c>
      <c r="C666" s="8" t="str">
        <f>VLOOKUP($A666,'Order date customer name'!$A$1:$C$1038,3,FALSE)</f>
        <v>ALBERT MUNOZ</v>
      </c>
      <c r="D666" s="9" t="str">
        <f>VLOOKUP($A666,'State and cust type'!$A$1:$C$1038,2,FALSE)</f>
        <v>New York</v>
      </c>
      <c r="E666" s="9" t="str">
        <f>VLOOKUP($A666,'State and cust type'!$A$1:$C$1038,3,FALSE)</f>
        <v>Small Business</v>
      </c>
      <c r="F666" s="9" t="str">
        <f>VLOOKUP($A666,'Account, order priority and cat'!$A$1:$D$1038,2,FALSE)</f>
        <v>CLAUDE WILLIS</v>
      </c>
      <c r="G666" s="9" t="str">
        <f>VLOOKUP($A666,'Account, order priority and cat'!$A$1:$D$1038,3,FALSE)</f>
        <v>Medium</v>
      </c>
      <c r="H666" s="9" t="str">
        <f>VLOOKUP($A666,'Account, order priority and cat'!$A$1:$D$1038,4,FALSE)</f>
        <v>Office Supplies</v>
      </c>
      <c r="I666" s="14" t="str">
        <f>VLOOKUP($A666,'Cost and price details'!$A$1:$F$1038,Table!I$1,FALSE)</f>
        <v>Wrap Bag</v>
      </c>
      <c r="J666" s="14" t="str">
        <f>VLOOKUP($A666,'Cost and price details'!$A$1:$F$1038,Table!J$1,FALSE)</f>
        <v>Regular Air</v>
      </c>
      <c r="K666" s="14">
        <f>VLOOKUP($A666,'Cost and price details'!$A$1:$F$1038,Table!K$1,FALSE)</f>
        <v>42203</v>
      </c>
      <c r="L666" s="14">
        <f>VLOOKUP($A666,'Cost and price details'!$A$1:$F$1038,Table!L$1,FALSE)</f>
        <v>1.034</v>
      </c>
      <c r="M666" s="14">
        <f>VLOOKUP($A666,'Cost and price details'!$A$1:$F$1038,Table!M$1,FALSE)</f>
        <v>2.0680000000000001</v>
      </c>
      <c r="N666" s="16">
        <f t="shared" si="50"/>
        <v>1</v>
      </c>
      <c r="O666" s="16">
        <f>LOOKUP(M666,'Tax and discount slab'!$J$4:$K$14)</f>
        <v>0.05</v>
      </c>
      <c r="P666" s="9">
        <f t="shared" si="51"/>
        <v>2.1714000000000002</v>
      </c>
      <c r="Q666" s="9">
        <f>VLOOKUP(A666,'QTY &amp; shipping cost'!$A$1:$C$1038,2,FALSE)</f>
        <v>24</v>
      </c>
      <c r="R666" s="9">
        <f t="shared" si="52"/>
        <v>52.113600000000005</v>
      </c>
      <c r="S666" s="16">
        <f>LOOKUP(M666,'Tax and discount slab'!$M$4:$N$14)</f>
        <v>0.02</v>
      </c>
      <c r="T666" s="9">
        <f t="shared" si="53"/>
        <v>1.0422720000000001</v>
      </c>
      <c r="U666" s="9">
        <f>VLOOKUP(A666,'QTY &amp; shipping cost'!$A$1:$C$1038,3,FALSE)</f>
        <v>0.84000000000000008</v>
      </c>
      <c r="V666" s="9">
        <f t="shared" si="54"/>
        <v>51.911328000000012</v>
      </c>
    </row>
    <row r="667" spans="1:22" x14ac:dyDescent="0.3">
      <c r="A667" s="9" t="s">
        <v>1140</v>
      </c>
      <c r="B667" s="8">
        <f>VLOOKUP($A667,'Order date customer name'!$A$1:$C$1038,2,FALSE)</f>
        <v>42195</v>
      </c>
      <c r="C667" s="8" t="str">
        <f>VLOOKUP($A667,'Order date customer name'!$A$1:$C$1038,3,FALSE)</f>
        <v>HARVEY WILLIAMS</v>
      </c>
      <c r="D667" s="9" t="str">
        <f>VLOOKUP($A667,'State and cust type'!$A$1:$C$1038,2,FALSE)</f>
        <v>New York</v>
      </c>
      <c r="E667" s="9" t="str">
        <f>VLOOKUP($A667,'State and cust type'!$A$1:$C$1038,3,FALSE)</f>
        <v>Home Office</v>
      </c>
      <c r="F667" s="9" t="str">
        <f>VLOOKUP($A667,'Account, order priority and cat'!$A$1:$D$1038,2,FALSE)</f>
        <v>CLAUDE WILLIS</v>
      </c>
      <c r="G667" s="9" t="str">
        <f>VLOOKUP($A667,'Account, order priority and cat'!$A$1:$D$1038,3,FALSE)</f>
        <v>Low</v>
      </c>
      <c r="H667" s="9" t="str">
        <f>VLOOKUP($A667,'Account, order priority and cat'!$A$1:$D$1038,4,FALSE)</f>
        <v>Office Supplies</v>
      </c>
      <c r="I667" s="14" t="str">
        <f>VLOOKUP($A667,'Cost and price details'!$A$1:$F$1038,Table!I$1,FALSE)</f>
        <v>Small Box</v>
      </c>
      <c r="J667" s="14" t="str">
        <f>VLOOKUP($A667,'Cost and price details'!$A$1:$F$1038,Table!J$1,FALSE)</f>
        <v>Regular Air</v>
      </c>
      <c r="K667" s="14">
        <f>VLOOKUP($A667,'Cost and price details'!$A$1:$F$1038,Table!K$1,FALSE)</f>
        <v>42204</v>
      </c>
      <c r="L667" s="14">
        <f>VLOOKUP($A667,'Cost and price details'!$A$1:$F$1038,Table!L$1,FALSE)</f>
        <v>12.144</v>
      </c>
      <c r="M667" s="14">
        <f>VLOOKUP($A667,'Cost and price details'!$A$1:$F$1038,Table!M$1,FALSE)</f>
        <v>18.678000000000001</v>
      </c>
      <c r="N667" s="16">
        <f t="shared" si="50"/>
        <v>0.53804347826086962</v>
      </c>
      <c r="O667" s="16">
        <f>LOOKUP(M667,'Tax and discount slab'!$J$4:$K$14)</f>
        <v>0.1</v>
      </c>
      <c r="P667" s="9">
        <f t="shared" si="51"/>
        <v>20.545800000000003</v>
      </c>
      <c r="Q667" s="9">
        <f>VLOOKUP(A667,'QTY &amp; shipping cost'!$A$1:$C$1038,2,FALSE)</f>
        <v>3</v>
      </c>
      <c r="R667" s="9">
        <f t="shared" si="52"/>
        <v>61.637400000000014</v>
      </c>
      <c r="S667" s="16">
        <f>LOOKUP(M667,'Tax and discount slab'!$M$4:$N$14)</f>
        <v>7.0000000000000007E-2</v>
      </c>
      <c r="T667" s="9">
        <f t="shared" si="53"/>
        <v>4.3146180000000012</v>
      </c>
      <c r="U667" s="9">
        <f>VLOOKUP(A667,'QTY &amp; shipping cost'!$A$1:$C$1038,3,FALSE)</f>
        <v>12.440000000000001</v>
      </c>
      <c r="V667" s="9">
        <f t="shared" si="54"/>
        <v>69.762782000000016</v>
      </c>
    </row>
    <row r="668" spans="1:22" x14ac:dyDescent="0.3">
      <c r="A668" s="9" t="s">
        <v>1142</v>
      </c>
      <c r="B668" s="8">
        <f>VLOOKUP($A668,'Order date customer name'!$A$1:$C$1038,2,FALSE)</f>
        <v>42197</v>
      </c>
      <c r="C668" s="8" t="str">
        <f>VLOOKUP($A668,'Order date customer name'!$A$1:$C$1038,3,FALSE)</f>
        <v>ARNOLD HUDSON</v>
      </c>
      <c r="D668" s="9" t="str">
        <f>VLOOKUP($A668,'State and cust type'!$A$1:$C$1038,2,FALSE)</f>
        <v>New York</v>
      </c>
      <c r="E668" s="9" t="str">
        <f>VLOOKUP($A668,'State and cust type'!$A$1:$C$1038,3,FALSE)</f>
        <v>Small Business</v>
      </c>
      <c r="F668" s="9" t="str">
        <f>VLOOKUP($A668,'Account, order priority and cat'!$A$1:$D$1038,2,FALSE)</f>
        <v>GREG BLACK</v>
      </c>
      <c r="G668" s="9" t="str">
        <f>VLOOKUP($A668,'Account, order priority and cat'!$A$1:$D$1038,3,FALSE)</f>
        <v>Low</v>
      </c>
      <c r="H668" s="9" t="str">
        <f>VLOOKUP($A668,'Account, order priority and cat'!$A$1:$D$1038,4,FALSE)</f>
        <v>Office Supplies</v>
      </c>
      <c r="I668" s="14" t="str">
        <f>VLOOKUP($A668,'Cost and price details'!$A$1:$F$1038,Table!I$1,FALSE)</f>
        <v>Wrap Bag</v>
      </c>
      <c r="J668" s="14" t="str">
        <f>VLOOKUP($A668,'Cost and price details'!$A$1:$F$1038,Table!J$1,FALSE)</f>
        <v>Express Air</v>
      </c>
      <c r="K668" s="14">
        <f>VLOOKUP($A668,'Cost and price details'!$A$1:$F$1038,Table!K$1,FALSE)</f>
        <v>42209</v>
      </c>
      <c r="L668" s="14">
        <f>VLOOKUP($A668,'Cost and price details'!$A$1:$F$1038,Table!L$1,FALSE)</f>
        <v>3.8280000000000003</v>
      </c>
      <c r="M668" s="14">
        <f>VLOOKUP($A668,'Cost and price details'!$A$1:$F$1038,Table!M$1,FALSE)</f>
        <v>5.9729999999999999</v>
      </c>
      <c r="N668" s="16">
        <f t="shared" si="50"/>
        <v>0.56034482758620674</v>
      </c>
      <c r="O668" s="16">
        <f>LOOKUP(M668,'Tax and discount slab'!$J$4:$K$14)</f>
        <v>0.05</v>
      </c>
      <c r="P668" s="9">
        <f t="shared" si="51"/>
        <v>6.2716500000000002</v>
      </c>
      <c r="Q668" s="9">
        <f>VLOOKUP(A668,'QTY &amp; shipping cost'!$A$1:$C$1038,2,FALSE)</f>
        <v>50</v>
      </c>
      <c r="R668" s="9">
        <f t="shared" si="52"/>
        <v>313.58249999999998</v>
      </c>
      <c r="S668" s="16">
        <f>LOOKUP(M668,'Tax and discount slab'!$M$4:$N$14)</f>
        <v>0.02</v>
      </c>
      <c r="T668" s="9">
        <f t="shared" si="53"/>
        <v>6.2716500000000002</v>
      </c>
      <c r="U668" s="9">
        <f>VLOOKUP(A668,'QTY &amp; shipping cost'!$A$1:$C$1038,3,FALSE)</f>
        <v>1</v>
      </c>
      <c r="V668" s="9">
        <f t="shared" si="54"/>
        <v>308.31084999999996</v>
      </c>
    </row>
    <row r="669" spans="1:22" x14ac:dyDescent="0.3">
      <c r="A669" s="9" t="s">
        <v>1143</v>
      </c>
      <c r="B669" s="8">
        <f>VLOOKUP($A669,'Order date customer name'!$A$1:$C$1038,2,FALSE)</f>
        <v>42198</v>
      </c>
      <c r="C669" s="8" t="str">
        <f>VLOOKUP($A669,'Order date customer name'!$A$1:$C$1038,3,FALSE)</f>
        <v>JOEL RUSSELL</v>
      </c>
      <c r="D669" s="9" t="str">
        <f>VLOOKUP($A669,'State and cust type'!$A$1:$C$1038,2,FALSE)</f>
        <v>New York</v>
      </c>
      <c r="E669" s="9" t="str">
        <f>VLOOKUP($A669,'State and cust type'!$A$1:$C$1038,3,FALSE)</f>
        <v>Consumer</v>
      </c>
      <c r="F669" s="9" t="str">
        <f>VLOOKUP($A669,'Account, order priority and cat'!$A$1:$D$1038,2,FALSE)</f>
        <v>TONY PERRY</v>
      </c>
      <c r="G669" s="9" t="str">
        <f>VLOOKUP($A669,'Account, order priority and cat'!$A$1:$D$1038,3,FALSE)</f>
        <v>Low</v>
      </c>
      <c r="H669" s="9" t="str">
        <f>VLOOKUP($A669,'Account, order priority and cat'!$A$1:$D$1038,4,FALSE)</f>
        <v>Office Supplies</v>
      </c>
      <c r="I669" s="14" t="str">
        <f>VLOOKUP($A669,'Cost and price details'!$A$1:$F$1038,Table!I$1,FALSE)</f>
        <v>Wrap Bag</v>
      </c>
      <c r="J669" s="14" t="str">
        <f>VLOOKUP($A669,'Cost and price details'!$A$1:$F$1038,Table!J$1,FALSE)</f>
        <v>Regular Air</v>
      </c>
      <c r="K669" s="14">
        <f>VLOOKUP($A669,'Cost and price details'!$A$1:$F$1038,Table!K$1,FALSE)</f>
        <v>42209</v>
      </c>
      <c r="L669" s="14">
        <f>VLOOKUP($A669,'Cost and price details'!$A$1:$F$1038,Table!L$1,FALSE)</f>
        <v>5.742</v>
      </c>
      <c r="M669" s="14">
        <f>VLOOKUP($A669,'Cost and price details'!$A$1:$F$1038,Table!M$1,FALSE)</f>
        <v>10.835000000000001</v>
      </c>
      <c r="N669" s="16">
        <f t="shared" si="50"/>
        <v>0.88697318007662851</v>
      </c>
      <c r="O669" s="16">
        <f>LOOKUP(M669,'Tax and discount slab'!$J$4:$K$14)</f>
        <v>0.1</v>
      </c>
      <c r="P669" s="9">
        <f t="shared" si="51"/>
        <v>11.918500000000002</v>
      </c>
      <c r="Q669" s="9">
        <f>VLOOKUP(A669,'QTY &amp; shipping cost'!$A$1:$C$1038,2,FALSE)</f>
        <v>23</v>
      </c>
      <c r="R669" s="9">
        <f t="shared" si="52"/>
        <v>274.12550000000005</v>
      </c>
      <c r="S669" s="16">
        <f>LOOKUP(M669,'Tax and discount slab'!$M$4:$N$14)</f>
        <v>7.0000000000000007E-2</v>
      </c>
      <c r="T669" s="9">
        <f t="shared" si="53"/>
        <v>19.188785000000006</v>
      </c>
      <c r="U669" s="9">
        <f>VLOOKUP(A669,'QTY &amp; shipping cost'!$A$1:$C$1038,3,FALSE)</f>
        <v>4.87</v>
      </c>
      <c r="V669" s="9">
        <f t="shared" si="54"/>
        <v>259.80671500000005</v>
      </c>
    </row>
    <row r="670" spans="1:22" x14ac:dyDescent="0.3">
      <c r="A670" s="9" t="s">
        <v>1145</v>
      </c>
      <c r="B670" s="8">
        <f>VLOOKUP($A670,'Order date customer name'!$A$1:$C$1038,2,FALSE)</f>
        <v>42199</v>
      </c>
      <c r="C670" s="8" t="str">
        <f>VLOOKUP($A670,'Order date customer name'!$A$1:$C$1038,3,FALSE)</f>
        <v>TOMMY HART</v>
      </c>
      <c r="D670" s="9" t="str">
        <f>VLOOKUP($A670,'State and cust type'!$A$1:$C$1038,2,FALSE)</f>
        <v>Illinois</v>
      </c>
      <c r="E670" s="9" t="str">
        <f>VLOOKUP($A670,'State and cust type'!$A$1:$C$1038,3,FALSE)</f>
        <v>Corporate</v>
      </c>
      <c r="F670" s="9" t="str">
        <f>VLOOKUP($A670,'Account, order priority and cat'!$A$1:$D$1038,2,FALSE)</f>
        <v>MANUEL BARNES</v>
      </c>
      <c r="G670" s="9" t="str">
        <f>VLOOKUP($A670,'Account, order priority and cat'!$A$1:$D$1038,3,FALSE)</f>
        <v>Low</v>
      </c>
      <c r="H670" s="9" t="str">
        <f>VLOOKUP($A670,'Account, order priority and cat'!$A$1:$D$1038,4,FALSE)</f>
        <v>Office Supplies</v>
      </c>
      <c r="I670" s="14" t="str">
        <f>VLOOKUP($A670,'Cost and price details'!$A$1:$F$1038,Table!I$1,FALSE)</f>
        <v>Wrap Bag</v>
      </c>
      <c r="J670" s="14" t="str">
        <f>VLOOKUP($A670,'Cost and price details'!$A$1:$F$1038,Table!J$1,FALSE)</f>
        <v>Regular Air</v>
      </c>
      <c r="K670" s="14">
        <f>VLOOKUP($A670,'Cost and price details'!$A$1:$F$1038,Table!K$1,FALSE)</f>
        <v>42210</v>
      </c>
      <c r="L670" s="14">
        <f>VLOOKUP($A670,'Cost and price details'!$A$1:$F$1038,Table!L$1,FALSE)</f>
        <v>1.0120000000000002</v>
      </c>
      <c r="M670" s="14">
        <f>VLOOKUP($A670,'Cost and price details'!$A$1:$F$1038,Table!M$1,FALSE)</f>
        <v>1.9910000000000003</v>
      </c>
      <c r="N670" s="16">
        <f t="shared" si="50"/>
        <v>0.96739130434782594</v>
      </c>
      <c r="O670" s="16">
        <f>LOOKUP(M670,'Tax and discount slab'!$J$4:$K$14)</f>
        <v>0.05</v>
      </c>
      <c r="P670" s="9">
        <f t="shared" si="51"/>
        <v>2.0905500000000004</v>
      </c>
      <c r="Q670" s="9">
        <f>VLOOKUP(A670,'QTY &amp; shipping cost'!$A$1:$C$1038,2,FALSE)</f>
        <v>50</v>
      </c>
      <c r="R670" s="9">
        <f t="shared" si="52"/>
        <v>104.52750000000002</v>
      </c>
      <c r="S670" s="16">
        <f>LOOKUP(M670,'Tax and discount slab'!$M$4:$N$14)</f>
        <v>0.02</v>
      </c>
      <c r="T670" s="9">
        <f t="shared" si="53"/>
        <v>2.0905500000000004</v>
      </c>
      <c r="U670" s="9">
        <f>VLOOKUP(A670,'QTY &amp; shipping cost'!$A$1:$C$1038,3,FALSE)</f>
        <v>1.61</v>
      </c>
      <c r="V670" s="9">
        <f t="shared" si="54"/>
        <v>104.04695000000002</v>
      </c>
    </row>
    <row r="671" spans="1:22" x14ac:dyDescent="0.3">
      <c r="A671" s="9" t="s">
        <v>1146</v>
      </c>
      <c r="B671" s="8">
        <f>VLOOKUP($A671,'Order date customer name'!$A$1:$C$1038,2,FALSE)</f>
        <v>42200</v>
      </c>
      <c r="C671" s="8" t="str">
        <f>VLOOKUP($A671,'Order date customer name'!$A$1:$C$1038,3,FALSE)</f>
        <v>LAWRENCE CRUZ</v>
      </c>
      <c r="D671" s="9" t="str">
        <f>VLOOKUP($A671,'State and cust type'!$A$1:$C$1038,2,FALSE)</f>
        <v>New York</v>
      </c>
      <c r="E671" s="9" t="str">
        <f>VLOOKUP($A671,'State and cust type'!$A$1:$C$1038,3,FALSE)</f>
        <v>Small Business</v>
      </c>
      <c r="F671" s="9" t="str">
        <f>VLOOKUP($A671,'Account, order priority and cat'!$A$1:$D$1038,2,FALSE)</f>
        <v>MARC ARNOLD</v>
      </c>
      <c r="G671" s="9" t="str">
        <f>VLOOKUP($A671,'Account, order priority and cat'!$A$1:$D$1038,3,FALSE)</f>
        <v>High</v>
      </c>
      <c r="H671" s="9" t="str">
        <f>VLOOKUP($A671,'Account, order priority and cat'!$A$1:$D$1038,4,FALSE)</f>
        <v>Office Supplies</v>
      </c>
      <c r="I671" s="14" t="str">
        <f>VLOOKUP($A671,'Cost and price details'!$A$1:$F$1038,Table!I$1,FALSE)</f>
        <v>Wrap Bag</v>
      </c>
      <c r="J671" s="14" t="str">
        <f>VLOOKUP($A671,'Cost and price details'!$A$1:$F$1038,Table!J$1,FALSE)</f>
        <v>Regular Air</v>
      </c>
      <c r="K671" s="14">
        <f>VLOOKUP($A671,'Cost and price details'!$A$1:$F$1038,Table!K$1,FALSE)</f>
        <v>42207</v>
      </c>
      <c r="L671" s="14">
        <f>VLOOKUP($A671,'Cost and price details'!$A$1:$F$1038,Table!L$1,FALSE)</f>
        <v>2.6510000000000002</v>
      </c>
      <c r="M671" s="14">
        <f>VLOOKUP($A671,'Cost and price details'!$A$1:$F$1038,Table!M$1,FALSE)</f>
        <v>4.0810000000000004</v>
      </c>
      <c r="N671" s="16">
        <f t="shared" si="50"/>
        <v>0.53941908713692943</v>
      </c>
      <c r="O671" s="16">
        <f>LOOKUP(M671,'Tax and discount slab'!$J$4:$K$14)</f>
        <v>0.05</v>
      </c>
      <c r="P671" s="9">
        <f t="shared" si="51"/>
        <v>4.2850500000000009</v>
      </c>
      <c r="Q671" s="9">
        <f>VLOOKUP(A671,'QTY &amp; shipping cost'!$A$1:$C$1038,2,FALSE)</f>
        <v>15</v>
      </c>
      <c r="R671" s="9">
        <f t="shared" si="52"/>
        <v>64.275750000000016</v>
      </c>
      <c r="S671" s="16">
        <f>LOOKUP(M671,'Tax and discount slab'!$M$4:$N$14)</f>
        <v>0.02</v>
      </c>
      <c r="T671" s="9">
        <f t="shared" si="53"/>
        <v>1.2855150000000004</v>
      </c>
      <c r="U671" s="9">
        <f>VLOOKUP(A671,'QTY &amp; shipping cost'!$A$1:$C$1038,3,FALSE)</f>
        <v>1.98</v>
      </c>
      <c r="V671" s="9">
        <f t="shared" si="54"/>
        <v>64.970235000000017</v>
      </c>
    </row>
    <row r="672" spans="1:22" x14ac:dyDescent="0.3">
      <c r="A672" s="9" t="s">
        <v>1148</v>
      </c>
      <c r="B672" s="8">
        <f>VLOOKUP($A672,'Order date customer name'!$A$1:$C$1038,2,FALSE)</f>
        <v>42201</v>
      </c>
      <c r="C672" s="8" t="str">
        <f>VLOOKUP($A672,'Order date customer name'!$A$1:$C$1038,3,FALSE)</f>
        <v>BRIAN COLLINS</v>
      </c>
      <c r="D672" s="9" t="str">
        <f>VLOOKUP($A672,'State and cust type'!$A$1:$C$1038,2,FALSE)</f>
        <v>New York</v>
      </c>
      <c r="E672" s="9" t="str">
        <f>VLOOKUP($A672,'State and cust type'!$A$1:$C$1038,3,FALSE)</f>
        <v>Corporate</v>
      </c>
      <c r="F672" s="9" t="str">
        <f>VLOOKUP($A672,'Account, order priority and cat'!$A$1:$D$1038,2,FALSE)</f>
        <v>VINCENT JORDAN</v>
      </c>
      <c r="G672" s="9" t="str">
        <f>VLOOKUP($A672,'Account, order priority and cat'!$A$1:$D$1038,3,FALSE)</f>
        <v>High</v>
      </c>
      <c r="H672" s="9" t="str">
        <f>VLOOKUP($A672,'Account, order priority and cat'!$A$1:$D$1038,4,FALSE)</f>
        <v>Office Supplies</v>
      </c>
      <c r="I672" s="14" t="str">
        <f>VLOOKUP($A672,'Cost and price details'!$A$1:$F$1038,Table!I$1,FALSE)</f>
        <v>Small Pack</v>
      </c>
      <c r="J672" s="14" t="str">
        <f>VLOOKUP($A672,'Cost and price details'!$A$1:$F$1038,Table!J$1,FALSE)</f>
        <v>Regular Air</v>
      </c>
      <c r="K672" s="14">
        <f>VLOOKUP($A672,'Cost and price details'!$A$1:$F$1038,Table!K$1,FALSE)</f>
        <v>42210</v>
      </c>
      <c r="L672" s="14">
        <f>VLOOKUP($A672,'Cost and price details'!$A$1:$F$1038,Table!L$1,FALSE)</f>
        <v>2.75</v>
      </c>
      <c r="M672" s="14">
        <f>VLOOKUP($A672,'Cost and price details'!$A$1:$F$1038,Table!M$1,FALSE)</f>
        <v>6.2480000000000002</v>
      </c>
      <c r="N672" s="16">
        <f t="shared" si="50"/>
        <v>1.272</v>
      </c>
      <c r="O672" s="16">
        <f>LOOKUP(M672,'Tax and discount slab'!$J$4:$K$14)</f>
        <v>0.05</v>
      </c>
      <c r="P672" s="9">
        <f t="shared" si="51"/>
        <v>6.5604000000000005</v>
      </c>
      <c r="Q672" s="9">
        <f>VLOOKUP(A672,'QTY &amp; shipping cost'!$A$1:$C$1038,2,FALSE)</f>
        <v>23</v>
      </c>
      <c r="R672" s="9">
        <f t="shared" si="52"/>
        <v>150.88920000000002</v>
      </c>
      <c r="S672" s="16">
        <f>LOOKUP(M672,'Tax and discount slab'!$M$4:$N$14)</f>
        <v>0.02</v>
      </c>
      <c r="T672" s="9">
        <f t="shared" si="53"/>
        <v>3.0177840000000002</v>
      </c>
      <c r="U672" s="9">
        <f>VLOOKUP(A672,'QTY &amp; shipping cost'!$A$1:$C$1038,3,FALSE)</f>
        <v>3.65</v>
      </c>
      <c r="V672" s="9">
        <f t="shared" si="54"/>
        <v>151.52141600000002</v>
      </c>
    </row>
    <row r="673" spans="1:22" x14ac:dyDescent="0.3">
      <c r="A673" s="9" t="s">
        <v>1149</v>
      </c>
      <c r="B673" s="8">
        <f>VLOOKUP($A673,'Order date customer name'!$A$1:$C$1038,2,FALSE)</f>
        <v>42201</v>
      </c>
      <c r="C673" s="8" t="str">
        <f>VLOOKUP($A673,'Order date customer name'!$A$1:$C$1038,3,FALSE)</f>
        <v>JOE RILEY</v>
      </c>
      <c r="D673" s="9" t="str">
        <f>VLOOKUP($A673,'State and cust type'!$A$1:$C$1038,2,FALSE)</f>
        <v>Illinois</v>
      </c>
      <c r="E673" s="9" t="str">
        <f>VLOOKUP($A673,'State and cust type'!$A$1:$C$1038,3,FALSE)</f>
        <v>Corporate</v>
      </c>
      <c r="F673" s="9" t="str">
        <f>VLOOKUP($A673,'Account, order priority and cat'!$A$1:$D$1038,2,FALSE)</f>
        <v>COREY MILLS</v>
      </c>
      <c r="G673" s="9" t="str">
        <f>VLOOKUP($A673,'Account, order priority and cat'!$A$1:$D$1038,3,FALSE)</f>
        <v>High</v>
      </c>
      <c r="H673" s="9" t="str">
        <f>VLOOKUP($A673,'Account, order priority and cat'!$A$1:$D$1038,4,FALSE)</f>
        <v>Office Supplies</v>
      </c>
      <c r="I673" s="14" t="str">
        <f>VLOOKUP($A673,'Cost and price details'!$A$1:$F$1038,Table!I$1,FALSE)</f>
        <v>Small Box</v>
      </c>
      <c r="J673" s="14" t="str">
        <f>VLOOKUP($A673,'Cost and price details'!$A$1:$F$1038,Table!J$1,FALSE)</f>
        <v>Regular Air</v>
      </c>
      <c r="K673" s="14">
        <f>VLOOKUP($A673,'Cost and price details'!$A$1:$F$1038,Table!K$1,FALSE)</f>
        <v>42210</v>
      </c>
      <c r="L673" s="14">
        <f>VLOOKUP($A673,'Cost and price details'!$A$1:$F$1038,Table!L$1,FALSE)</f>
        <v>2.4859999999999998</v>
      </c>
      <c r="M673" s="14">
        <f>VLOOKUP($A673,'Cost and price details'!$A$1:$F$1038,Table!M$1,FALSE)</f>
        <v>3.9380000000000006</v>
      </c>
      <c r="N673" s="16">
        <f t="shared" si="50"/>
        <v>0.58407079646017734</v>
      </c>
      <c r="O673" s="16">
        <f>LOOKUP(M673,'Tax and discount slab'!$J$4:$K$14)</f>
        <v>0.05</v>
      </c>
      <c r="P673" s="9">
        <f t="shared" si="51"/>
        <v>4.1349000000000009</v>
      </c>
      <c r="Q673" s="9">
        <f>VLOOKUP(A673,'QTY &amp; shipping cost'!$A$1:$C$1038,2,FALSE)</f>
        <v>45</v>
      </c>
      <c r="R673" s="9">
        <f t="shared" si="52"/>
        <v>186.07050000000004</v>
      </c>
      <c r="S673" s="16">
        <f>LOOKUP(M673,'Tax and discount slab'!$M$4:$N$14)</f>
        <v>0.02</v>
      </c>
      <c r="T673" s="9">
        <f t="shared" si="53"/>
        <v>3.721410000000001</v>
      </c>
      <c r="U673" s="9">
        <f>VLOOKUP(A673,'QTY &amp; shipping cost'!$A$1:$C$1038,3,FALSE)</f>
        <v>5.52</v>
      </c>
      <c r="V673" s="9">
        <f t="shared" si="54"/>
        <v>187.86909000000006</v>
      </c>
    </row>
    <row r="674" spans="1:22" x14ac:dyDescent="0.3">
      <c r="A674" s="9" t="s">
        <v>1150</v>
      </c>
      <c r="B674" s="8">
        <f>VLOOKUP($A674,'Order date customer name'!$A$1:$C$1038,2,FALSE)</f>
        <v>42202</v>
      </c>
      <c r="C674" s="8" t="str">
        <f>VLOOKUP($A674,'Order date customer name'!$A$1:$C$1038,3,FALSE)</f>
        <v>BRIAN SANTOS</v>
      </c>
      <c r="D674" s="9" t="str">
        <f>VLOOKUP($A674,'State and cust type'!$A$1:$C$1038,2,FALSE)</f>
        <v>Illinois</v>
      </c>
      <c r="E674" s="9" t="str">
        <f>VLOOKUP($A674,'State and cust type'!$A$1:$C$1038,3,FALSE)</f>
        <v>Small Business</v>
      </c>
      <c r="F674" s="9" t="str">
        <f>VLOOKUP($A674,'Account, order priority and cat'!$A$1:$D$1038,2,FALSE)</f>
        <v>MANUEL BARNES</v>
      </c>
      <c r="G674" s="9" t="str">
        <f>VLOOKUP($A674,'Account, order priority and cat'!$A$1:$D$1038,3,FALSE)</f>
        <v>Medium</v>
      </c>
      <c r="H674" s="9" t="str">
        <f>VLOOKUP($A674,'Account, order priority and cat'!$A$1:$D$1038,4,FALSE)</f>
        <v>Office Supplies</v>
      </c>
      <c r="I674" s="14" t="str">
        <f>VLOOKUP($A674,'Cost and price details'!$A$1:$F$1038,Table!I$1,FALSE)</f>
        <v>Small Box</v>
      </c>
      <c r="J674" s="14" t="str">
        <f>VLOOKUP($A674,'Cost and price details'!$A$1:$F$1038,Table!J$1,FALSE)</f>
        <v>Regular Air</v>
      </c>
      <c r="K674" s="14">
        <f>VLOOKUP($A674,'Cost and price details'!$A$1:$F$1038,Table!K$1,FALSE)</f>
        <v>42210</v>
      </c>
      <c r="L674" s="14">
        <f>VLOOKUP($A674,'Cost and price details'!$A$1:$F$1038,Table!L$1,FALSE)</f>
        <v>3.8500000000000005</v>
      </c>
      <c r="M674" s="14">
        <f>VLOOKUP($A674,'Cost and price details'!$A$1:$F$1038,Table!M$1,FALSE)</f>
        <v>6.3140000000000009</v>
      </c>
      <c r="N674" s="16">
        <f t="shared" si="50"/>
        <v>0.64</v>
      </c>
      <c r="O674" s="16">
        <f>LOOKUP(M674,'Tax and discount slab'!$J$4:$K$14)</f>
        <v>0.05</v>
      </c>
      <c r="P674" s="9">
        <f t="shared" si="51"/>
        <v>6.6297000000000015</v>
      </c>
      <c r="Q674" s="9">
        <f>VLOOKUP(A674,'QTY &amp; shipping cost'!$A$1:$C$1038,2,FALSE)</f>
        <v>43</v>
      </c>
      <c r="R674" s="9">
        <f t="shared" si="52"/>
        <v>285.07710000000009</v>
      </c>
      <c r="S674" s="16">
        <f>LOOKUP(M674,'Tax and discount slab'!$M$4:$N$14)</f>
        <v>0.02</v>
      </c>
      <c r="T674" s="9">
        <f t="shared" si="53"/>
        <v>5.7015420000000017</v>
      </c>
      <c r="U674" s="9">
        <f>VLOOKUP(A674,'QTY &amp; shipping cost'!$A$1:$C$1038,3,FALSE)</f>
        <v>5.0599999999999996</v>
      </c>
      <c r="V674" s="9">
        <f t="shared" si="54"/>
        <v>284.43555800000007</v>
      </c>
    </row>
    <row r="675" spans="1:22" x14ac:dyDescent="0.3">
      <c r="A675" s="9" t="s">
        <v>1151</v>
      </c>
      <c r="B675" s="8">
        <f>VLOOKUP($A675,'Order date customer name'!$A$1:$C$1038,2,FALSE)</f>
        <v>42203</v>
      </c>
      <c r="C675" s="8" t="str">
        <f>VLOOKUP($A675,'Order date customer name'!$A$1:$C$1038,3,FALSE)</f>
        <v>DAVID ARMSTRONG</v>
      </c>
      <c r="D675" s="9" t="str">
        <f>VLOOKUP($A675,'State and cust type'!$A$1:$C$1038,2,FALSE)</f>
        <v>New York</v>
      </c>
      <c r="E675" s="9" t="str">
        <f>VLOOKUP($A675,'State and cust type'!$A$1:$C$1038,3,FALSE)</f>
        <v>Consumer</v>
      </c>
      <c r="F675" s="9" t="str">
        <f>VLOOKUP($A675,'Account, order priority and cat'!$A$1:$D$1038,2,FALSE)</f>
        <v>ROY COOK</v>
      </c>
      <c r="G675" s="9" t="str">
        <f>VLOOKUP($A675,'Account, order priority and cat'!$A$1:$D$1038,3,FALSE)</f>
        <v>Critical</v>
      </c>
      <c r="H675" s="9" t="str">
        <f>VLOOKUP($A675,'Account, order priority and cat'!$A$1:$D$1038,4,FALSE)</f>
        <v>Office Supplies</v>
      </c>
      <c r="I675" s="14" t="str">
        <f>VLOOKUP($A675,'Cost and price details'!$A$1:$F$1038,Table!I$1,FALSE)</f>
        <v>Small Pack</v>
      </c>
      <c r="J675" s="14" t="str">
        <f>VLOOKUP($A675,'Cost and price details'!$A$1:$F$1038,Table!J$1,FALSE)</f>
        <v>Regular Air</v>
      </c>
      <c r="K675" s="14">
        <f>VLOOKUP($A675,'Cost and price details'!$A$1:$F$1038,Table!K$1,FALSE)</f>
        <v>42213</v>
      </c>
      <c r="L675" s="14">
        <f>VLOOKUP($A675,'Cost and price details'!$A$1:$F$1038,Table!L$1,FALSE)</f>
        <v>4.51</v>
      </c>
      <c r="M675" s="14">
        <f>VLOOKUP($A675,'Cost and price details'!$A$1:$F$1038,Table!M$1,FALSE)</f>
        <v>10.241000000000001</v>
      </c>
      <c r="N675" s="16">
        <f t="shared" si="50"/>
        <v>1.2707317073170736</v>
      </c>
      <c r="O675" s="16">
        <f>LOOKUP(M675,'Tax and discount slab'!$J$4:$K$14)</f>
        <v>0.1</v>
      </c>
      <c r="P675" s="9">
        <f t="shared" si="51"/>
        <v>11.265100000000002</v>
      </c>
      <c r="Q675" s="9">
        <f>VLOOKUP(A675,'QTY &amp; shipping cost'!$A$1:$C$1038,2,FALSE)</f>
        <v>28</v>
      </c>
      <c r="R675" s="9">
        <f t="shared" si="52"/>
        <v>315.42280000000005</v>
      </c>
      <c r="S675" s="16">
        <f>LOOKUP(M675,'Tax and discount slab'!$M$4:$N$14)</f>
        <v>7.0000000000000007E-2</v>
      </c>
      <c r="T675" s="9">
        <f t="shared" si="53"/>
        <v>22.079596000000006</v>
      </c>
      <c r="U675" s="9">
        <f>VLOOKUP(A675,'QTY &amp; shipping cost'!$A$1:$C$1038,3,FALSE)</f>
        <v>4.03</v>
      </c>
      <c r="V675" s="9">
        <f t="shared" si="54"/>
        <v>297.37320400000004</v>
      </c>
    </row>
    <row r="676" spans="1:22" x14ac:dyDescent="0.3">
      <c r="A676" s="9" t="s">
        <v>1152</v>
      </c>
      <c r="B676" s="8">
        <f>VLOOKUP($A676,'Order date customer name'!$A$1:$C$1038,2,FALSE)</f>
        <v>42206</v>
      </c>
      <c r="C676" s="8" t="str">
        <f>VLOOKUP($A676,'Order date customer name'!$A$1:$C$1038,3,FALSE)</f>
        <v>RUBEN DANIELS</v>
      </c>
      <c r="D676" s="9" t="str">
        <f>VLOOKUP($A676,'State and cust type'!$A$1:$C$1038,2,FALSE)</f>
        <v>New York</v>
      </c>
      <c r="E676" s="9" t="str">
        <f>VLOOKUP($A676,'State and cust type'!$A$1:$C$1038,3,FALSE)</f>
        <v>Home Office</v>
      </c>
      <c r="F676" s="9" t="str">
        <f>VLOOKUP($A676,'Account, order priority and cat'!$A$1:$D$1038,2,FALSE)</f>
        <v>GREG BLACK</v>
      </c>
      <c r="G676" s="9" t="str">
        <f>VLOOKUP($A676,'Account, order priority and cat'!$A$1:$D$1038,3,FALSE)</f>
        <v>Low</v>
      </c>
      <c r="H676" s="9" t="str">
        <f>VLOOKUP($A676,'Account, order priority and cat'!$A$1:$D$1038,4,FALSE)</f>
        <v>Technology</v>
      </c>
      <c r="I676" s="14" t="str">
        <f>VLOOKUP($A676,'Cost and price details'!$A$1:$F$1038,Table!I$1,FALSE)</f>
        <v>Small Box</v>
      </c>
      <c r="J676" s="14" t="str">
        <f>VLOOKUP($A676,'Cost and price details'!$A$1:$F$1038,Table!J$1,FALSE)</f>
        <v>Regular Air</v>
      </c>
      <c r="K676" s="14">
        <f>VLOOKUP($A676,'Cost and price details'!$A$1:$F$1038,Table!K$1,FALSE)</f>
        <v>42220</v>
      </c>
      <c r="L676" s="14">
        <f>VLOOKUP($A676,'Cost and price details'!$A$1:$F$1038,Table!L$1,FALSE)</f>
        <v>35.222000000000008</v>
      </c>
      <c r="M676" s="14">
        <f>VLOOKUP($A676,'Cost and price details'!$A$1:$F$1038,Table!M$1,FALSE)</f>
        <v>167.72800000000001</v>
      </c>
      <c r="N676" s="16">
        <f t="shared" si="50"/>
        <v>3.7620237351655206</v>
      </c>
      <c r="O676" s="16">
        <f>LOOKUP(M676,'Tax and discount slab'!$J$4:$K$14)</f>
        <v>0.32000000000000006</v>
      </c>
      <c r="P676" s="9">
        <f t="shared" si="51"/>
        <v>221.40096000000003</v>
      </c>
      <c r="Q676" s="9">
        <f>VLOOKUP(A676,'QTY &amp; shipping cost'!$A$1:$C$1038,2,FALSE)</f>
        <v>16</v>
      </c>
      <c r="R676" s="9">
        <f t="shared" si="52"/>
        <v>3542.4153600000004</v>
      </c>
      <c r="S676" s="16">
        <f>LOOKUP(M676,'Tax and discount slab'!$M$4:$N$14)</f>
        <v>0.47</v>
      </c>
      <c r="T676" s="9">
        <f t="shared" si="53"/>
        <v>1664.9352192000001</v>
      </c>
      <c r="U676" s="9">
        <f>VLOOKUP(A676,'QTY &amp; shipping cost'!$A$1:$C$1038,3,FALSE)</f>
        <v>4.05</v>
      </c>
      <c r="V676" s="9">
        <f t="shared" si="54"/>
        <v>1881.5301408000003</v>
      </c>
    </row>
    <row r="677" spans="1:22" x14ac:dyDescent="0.3">
      <c r="A677" s="9" t="s">
        <v>1154</v>
      </c>
      <c r="B677" s="8">
        <f>VLOOKUP($A677,'Order date customer name'!$A$1:$C$1038,2,FALSE)</f>
        <v>42206</v>
      </c>
      <c r="C677" s="8" t="str">
        <f>VLOOKUP($A677,'Order date customer name'!$A$1:$C$1038,3,FALSE)</f>
        <v>WARREN SCHMIDT</v>
      </c>
      <c r="D677" s="9" t="str">
        <f>VLOOKUP($A677,'State and cust type'!$A$1:$C$1038,2,FALSE)</f>
        <v>New York</v>
      </c>
      <c r="E677" s="9" t="str">
        <f>VLOOKUP($A677,'State and cust type'!$A$1:$C$1038,3,FALSE)</f>
        <v>Corporate</v>
      </c>
      <c r="F677" s="9" t="str">
        <f>VLOOKUP($A677,'Account, order priority and cat'!$A$1:$D$1038,2,FALSE)</f>
        <v>GREG BLACK</v>
      </c>
      <c r="G677" s="9" t="str">
        <f>VLOOKUP($A677,'Account, order priority and cat'!$A$1:$D$1038,3,FALSE)</f>
        <v>Not Specified</v>
      </c>
      <c r="H677" s="9" t="str">
        <f>VLOOKUP($A677,'Account, order priority and cat'!$A$1:$D$1038,4,FALSE)</f>
        <v>Office Supplies</v>
      </c>
      <c r="I677" s="14" t="str">
        <f>VLOOKUP($A677,'Cost and price details'!$A$1:$F$1038,Table!I$1,FALSE)</f>
        <v>Wrap Bag</v>
      </c>
      <c r="J677" s="14" t="str">
        <f>VLOOKUP($A677,'Cost and price details'!$A$1:$F$1038,Table!J$1,FALSE)</f>
        <v>Express Air</v>
      </c>
      <c r="K677" s="14">
        <f>VLOOKUP($A677,'Cost and price details'!$A$1:$F$1038,Table!K$1,FALSE)</f>
        <v>42214</v>
      </c>
      <c r="L677" s="14">
        <f>VLOOKUP($A677,'Cost and price details'!$A$1:$F$1038,Table!L$1,FALSE)</f>
        <v>3.6520000000000001</v>
      </c>
      <c r="M677" s="14">
        <f>VLOOKUP($A677,'Cost and price details'!$A$1:$F$1038,Table!M$1,FALSE)</f>
        <v>5.6980000000000004</v>
      </c>
      <c r="N677" s="16">
        <f t="shared" si="50"/>
        <v>0.56024096385542177</v>
      </c>
      <c r="O677" s="16">
        <f>LOOKUP(M677,'Tax and discount slab'!$J$4:$K$14)</f>
        <v>0.05</v>
      </c>
      <c r="P677" s="9">
        <f t="shared" si="51"/>
        <v>5.9829000000000008</v>
      </c>
      <c r="Q677" s="9">
        <f>VLOOKUP(A677,'QTY &amp; shipping cost'!$A$1:$C$1038,2,FALSE)</f>
        <v>3</v>
      </c>
      <c r="R677" s="9">
        <f t="shared" si="52"/>
        <v>17.948700000000002</v>
      </c>
      <c r="S677" s="16">
        <f>LOOKUP(M677,'Tax and discount slab'!$M$4:$N$14)</f>
        <v>0.02</v>
      </c>
      <c r="T677" s="9">
        <f t="shared" si="53"/>
        <v>0.35897400000000007</v>
      </c>
      <c r="U677" s="9">
        <f>VLOOKUP(A677,'QTY &amp; shipping cost'!$A$1:$C$1038,3,FALSE)</f>
        <v>2.09</v>
      </c>
      <c r="V677" s="9">
        <f t="shared" si="54"/>
        <v>19.679726000000002</v>
      </c>
    </row>
    <row r="678" spans="1:22" x14ac:dyDescent="0.3">
      <c r="A678" s="9" t="s">
        <v>1156</v>
      </c>
      <c r="B678" s="8">
        <f>VLOOKUP($A678,'Order date customer name'!$A$1:$C$1038,2,FALSE)</f>
        <v>42206</v>
      </c>
      <c r="C678" s="8" t="str">
        <f>VLOOKUP($A678,'Order date customer name'!$A$1:$C$1038,3,FALSE)</f>
        <v>ADRIAN OWENS</v>
      </c>
      <c r="D678" s="9" t="str">
        <f>VLOOKUP($A678,'State and cust type'!$A$1:$C$1038,2,FALSE)</f>
        <v>Illinois</v>
      </c>
      <c r="E678" s="9" t="str">
        <f>VLOOKUP($A678,'State and cust type'!$A$1:$C$1038,3,FALSE)</f>
        <v>Consumer</v>
      </c>
      <c r="F678" s="9" t="str">
        <f>VLOOKUP($A678,'Account, order priority and cat'!$A$1:$D$1038,2,FALSE)</f>
        <v>MANUEL BARNES</v>
      </c>
      <c r="G678" s="9" t="str">
        <f>VLOOKUP($A678,'Account, order priority and cat'!$A$1:$D$1038,3,FALSE)</f>
        <v>Critical</v>
      </c>
      <c r="H678" s="9" t="str">
        <f>VLOOKUP($A678,'Account, order priority and cat'!$A$1:$D$1038,4,FALSE)</f>
        <v>Office Supplies</v>
      </c>
      <c r="I678" s="14" t="str">
        <f>VLOOKUP($A678,'Cost and price details'!$A$1:$F$1038,Table!I$1,FALSE)</f>
        <v>Small Box</v>
      </c>
      <c r="J678" s="14" t="str">
        <f>VLOOKUP($A678,'Cost and price details'!$A$1:$F$1038,Table!J$1,FALSE)</f>
        <v>Regular Air</v>
      </c>
      <c r="K678" s="14">
        <f>VLOOKUP($A678,'Cost and price details'!$A$1:$F$1038,Table!K$1,FALSE)</f>
        <v>42214</v>
      </c>
      <c r="L678" s="14">
        <f>VLOOKUP($A678,'Cost and price details'!$A$1:$F$1038,Table!L$1,FALSE)</f>
        <v>1.298</v>
      </c>
      <c r="M678" s="14">
        <f>VLOOKUP($A678,'Cost and price details'!$A$1:$F$1038,Table!M$1,FALSE)</f>
        <v>2.0680000000000001</v>
      </c>
      <c r="N678" s="16">
        <f t="shared" si="50"/>
        <v>0.59322033898305082</v>
      </c>
      <c r="O678" s="16">
        <f>LOOKUP(M678,'Tax and discount slab'!$J$4:$K$14)</f>
        <v>0.05</v>
      </c>
      <c r="P678" s="9">
        <f t="shared" si="51"/>
        <v>2.1714000000000002</v>
      </c>
      <c r="Q678" s="9">
        <f>VLOOKUP(A678,'QTY &amp; shipping cost'!$A$1:$C$1038,2,FALSE)</f>
        <v>10</v>
      </c>
      <c r="R678" s="9">
        <f t="shared" si="52"/>
        <v>21.714000000000002</v>
      </c>
      <c r="S678" s="16">
        <f>LOOKUP(M678,'Tax and discount slab'!$M$4:$N$14)</f>
        <v>0.02</v>
      </c>
      <c r="T678" s="9">
        <f t="shared" si="53"/>
        <v>0.43428000000000005</v>
      </c>
      <c r="U678" s="9">
        <f>VLOOKUP(A678,'QTY &amp; shipping cost'!$A$1:$C$1038,3,FALSE)</f>
        <v>1.54</v>
      </c>
      <c r="V678" s="9">
        <f t="shared" si="54"/>
        <v>22.81972</v>
      </c>
    </row>
    <row r="679" spans="1:22" x14ac:dyDescent="0.3">
      <c r="A679" s="9" t="s">
        <v>1157</v>
      </c>
      <c r="B679" s="8">
        <f>VLOOKUP($A679,'Order date customer name'!$A$1:$C$1038,2,FALSE)</f>
        <v>42207</v>
      </c>
      <c r="C679" s="8" t="str">
        <f>VLOOKUP($A679,'Order date customer name'!$A$1:$C$1038,3,FALSE)</f>
        <v>CLAUDE LAWRENCE</v>
      </c>
      <c r="D679" s="9" t="str">
        <f>VLOOKUP($A679,'State and cust type'!$A$1:$C$1038,2,FALSE)</f>
        <v>Illinois</v>
      </c>
      <c r="E679" s="9" t="str">
        <f>VLOOKUP($A679,'State and cust type'!$A$1:$C$1038,3,FALSE)</f>
        <v>Home Office</v>
      </c>
      <c r="F679" s="9" t="str">
        <f>VLOOKUP($A679,'Account, order priority and cat'!$A$1:$D$1038,2,FALSE)</f>
        <v>MANUEL BARNES</v>
      </c>
      <c r="G679" s="9" t="str">
        <f>VLOOKUP($A679,'Account, order priority and cat'!$A$1:$D$1038,3,FALSE)</f>
        <v>High</v>
      </c>
      <c r="H679" s="9" t="str">
        <f>VLOOKUP($A679,'Account, order priority and cat'!$A$1:$D$1038,4,FALSE)</f>
        <v>Office Supplies</v>
      </c>
      <c r="I679" s="14" t="str">
        <f>VLOOKUP($A679,'Cost and price details'!$A$1:$F$1038,Table!I$1,FALSE)</f>
        <v>Small Box</v>
      </c>
      <c r="J679" s="14" t="str">
        <f>VLOOKUP($A679,'Cost and price details'!$A$1:$F$1038,Table!J$1,FALSE)</f>
        <v>Regular Air</v>
      </c>
      <c r="K679" s="14">
        <f>VLOOKUP($A679,'Cost and price details'!$A$1:$F$1038,Table!K$1,FALSE)</f>
        <v>42216</v>
      </c>
      <c r="L679" s="14">
        <f>VLOOKUP($A679,'Cost and price details'!$A$1:$F$1038,Table!L$1,FALSE)</f>
        <v>1.3089999999999999</v>
      </c>
      <c r="M679" s="14">
        <f>VLOOKUP($A679,'Cost and price details'!$A$1:$F$1038,Table!M$1,FALSE)</f>
        <v>2.1779999999999999</v>
      </c>
      <c r="N679" s="16">
        <f t="shared" si="50"/>
        <v>0.66386554621848737</v>
      </c>
      <c r="O679" s="16">
        <f>LOOKUP(M679,'Tax and discount slab'!$J$4:$K$14)</f>
        <v>0.05</v>
      </c>
      <c r="P679" s="9">
        <f t="shared" si="51"/>
        <v>2.2869000000000002</v>
      </c>
      <c r="Q679" s="9">
        <f>VLOOKUP(A679,'QTY &amp; shipping cost'!$A$1:$C$1038,2,FALSE)</f>
        <v>23</v>
      </c>
      <c r="R679" s="9">
        <f t="shared" si="52"/>
        <v>52.598700000000001</v>
      </c>
      <c r="S679" s="16">
        <f>LOOKUP(M679,'Tax and discount slab'!$M$4:$N$14)</f>
        <v>0.02</v>
      </c>
      <c r="T679" s="9">
        <f t="shared" si="53"/>
        <v>1.051974</v>
      </c>
      <c r="U679" s="9">
        <f>VLOOKUP(A679,'QTY &amp; shipping cost'!$A$1:$C$1038,3,FALSE)</f>
        <v>4.8199999999999994</v>
      </c>
      <c r="V679" s="9">
        <f t="shared" si="54"/>
        <v>56.366726</v>
      </c>
    </row>
    <row r="680" spans="1:22" x14ac:dyDescent="0.3">
      <c r="A680" s="9" t="s">
        <v>1159</v>
      </c>
      <c r="B680" s="8">
        <f>VLOOKUP($A680,'Order date customer name'!$A$1:$C$1038,2,FALSE)</f>
        <v>42207</v>
      </c>
      <c r="C680" s="8" t="str">
        <f>VLOOKUP($A680,'Order date customer name'!$A$1:$C$1038,3,FALSE)</f>
        <v>MELVIN RAMIREZ</v>
      </c>
      <c r="D680" s="9" t="str">
        <f>VLOOKUP($A680,'State and cust type'!$A$1:$C$1038,2,FALSE)</f>
        <v>New York</v>
      </c>
      <c r="E680" s="9" t="str">
        <f>VLOOKUP($A680,'State and cust type'!$A$1:$C$1038,3,FALSE)</f>
        <v>Corporate</v>
      </c>
      <c r="F680" s="9" t="str">
        <f>VLOOKUP($A680,'Account, order priority and cat'!$A$1:$D$1038,2,FALSE)</f>
        <v>MARC ARNOLD</v>
      </c>
      <c r="G680" s="9" t="str">
        <f>VLOOKUP($A680,'Account, order priority and cat'!$A$1:$D$1038,3,FALSE)</f>
        <v>High</v>
      </c>
      <c r="H680" s="9" t="str">
        <f>VLOOKUP($A680,'Account, order priority and cat'!$A$1:$D$1038,4,FALSE)</f>
        <v>Office Supplies</v>
      </c>
      <c r="I680" s="14" t="str">
        <f>VLOOKUP($A680,'Cost and price details'!$A$1:$F$1038,Table!I$1,FALSE)</f>
        <v>Wrap Bag</v>
      </c>
      <c r="J680" s="14" t="str">
        <f>VLOOKUP($A680,'Cost and price details'!$A$1:$F$1038,Table!J$1,FALSE)</f>
        <v>Regular Air</v>
      </c>
      <c r="K680" s="14">
        <f>VLOOKUP($A680,'Cost and price details'!$A$1:$F$1038,Table!K$1,FALSE)</f>
        <v>42216</v>
      </c>
      <c r="L680" s="14">
        <f>VLOOKUP($A680,'Cost and price details'!$A$1:$F$1038,Table!L$1,FALSE)</f>
        <v>1.9360000000000002</v>
      </c>
      <c r="M680" s="14">
        <f>VLOOKUP($A680,'Cost and price details'!$A$1:$F$1038,Table!M$1,FALSE)</f>
        <v>3.234</v>
      </c>
      <c r="N680" s="16">
        <f t="shared" si="50"/>
        <v>0.6704545454545453</v>
      </c>
      <c r="O680" s="16">
        <f>LOOKUP(M680,'Tax and discount slab'!$J$4:$K$14)</f>
        <v>0.05</v>
      </c>
      <c r="P680" s="9">
        <f t="shared" si="51"/>
        <v>3.3957000000000002</v>
      </c>
      <c r="Q680" s="9">
        <f>VLOOKUP(A680,'QTY &amp; shipping cost'!$A$1:$C$1038,2,FALSE)</f>
        <v>37</v>
      </c>
      <c r="R680" s="9">
        <f t="shared" si="52"/>
        <v>125.6409</v>
      </c>
      <c r="S680" s="16">
        <f>LOOKUP(M680,'Tax and discount slab'!$M$4:$N$14)</f>
        <v>0.02</v>
      </c>
      <c r="T680" s="9">
        <f t="shared" si="53"/>
        <v>2.5128180000000002</v>
      </c>
      <c r="U680" s="9">
        <f>VLOOKUP(A680,'QTY &amp; shipping cost'!$A$1:$C$1038,3,FALSE)</f>
        <v>0.8600000000000001</v>
      </c>
      <c r="V680" s="9">
        <f t="shared" si="54"/>
        <v>123.98808200000001</v>
      </c>
    </row>
    <row r="681" spans="1:22" x14ac:dyDescent="0.3">
      <c r="A681" s="9" t="s">
        <v>1160</v>
      </c>
      <c r="B681" s="8">
        <f>VLOOKUP($A681,'Order date customer name'!$A$1:$C$1038,2,FALSE)</f>
        <v>42208</v>
      </c>
      <c r="C681" s="8" t="str">
        <f>VLOOKUP($A681,'Order date customer name'!$A$1:$C$1038,3,FALSE)</f>
        <v>MAURICE COOK</v>
      </c>
      <c r="D681" s="9" t="str">
        <f>VLOOKUP($A681,'State and cust type'!$A$1:$C$1038,2,FALSE)</f>
        <v>Illinois</v>
      </c>
      <c r="E681" s="9" t="str">
        <f>VLOOKUP($A681,'State and cust type'!$A$1:$C$1038,3,FALSE)</f>
        <v>Home Office</v>
      </c>
      <c r="F681" s="9" t="str">
        <f>VLOOKUP($A681,'Account, order priority and cat'!$A$1:$D$1038,2,FALSE)</f>
        <v>COREY MILLS</v>
      </c>
      <c r="G681" s="9" t="str">
        <f>VLOOKUP($A681,'Account, order priority and cat'!$A$1:$D$1038,3,FALSE)</f>
        <v>Critical</v>
      </c>
      <c r="H681" s="9" t="str">
        <f>VLOOKUP($A681,'Account, order priority and cat'!$A$1:$D$1038,4,FALSE)</f>
        <v>Office Supplies</v>
      </c>
      <c r="I681" s="14" t="str">
        <f>VLOOKUP($A681,'Cost and price details'!$A$1:$F$1038,Table!I$1,FALSE)</f>
        <v>Small Box</v>
      </c>
      <c r="J681" s="14" t="str">
        <f>VLOOKUP($A681,'Cost and price details'!$A$1:$F$1038,Table!J$1,FALSE)</f>
        <v>Regular Air</v>
      </c>
      <c r="K681" s="14">
        <f>VLOOKUP($A681,'Cost and price details'!$A$1:$F$1038,Table!K$1,FALSE)</f>
        <v>42218</v>
      </c>
      <c r="L681" s="14">
        <f>VLOOKUP($A681,'Cost and price details'!$A$1:$F$1038,Table!L$1,FALSE)</f>
        <v>2.1779999999999999</v>
      </c>
      <c r="M681" s="14">
        <f>VLOOKUP($A681,'Cost and price details'!$A$1:$F$1038,Table!M$1,FALSE)</f>
        <v>3.4650000000000003</v>
      </c>
      <c r="N681" s="16">
        <f t="shared" si="50"/>
        <v>0.59090909090909105</v>
      </c>
      <c r="O681" s="16">
        <f>LOOKUP(M681,'Tax and discount slab'!$J$4:$K$14)</f>
        <v>0.05</v>
      </c>
      <c r="P681" s="9">
        <f t="shared" si="51"/>
        <v>3.6382500000000007</v>
      </c>
      <c r="Q681" s="9">
        <f>VLOOKUP(A681,'QTY &amp; shipping cost'!$A$1:$C$1038,2,FALSE)</f>
        <v>19</v>
      </c>
      <c r="R681" s="9">
        <f t="shared" si="52"/>
        <v>69.126750000000015</v>
      </c>
      <c r="S681" s="16">
        <f>LOOKUP(M681,'Tax and discount slab'!$M$4:$N$14)</f>
        <v>0.02</v>
      </c>
      <c r="T681" s="9">
        <f t="shared" si="53"/>
        <v>1.3825350000000003</v>
      </c>
      <c r="U681" s="9">
        <f>VLOOKUP(A681,'QTY &amp; shipping cost'!$A$1:$C$1038,3,FALSE)</f>
        <v>0.54</v>
      </c>
      <c r="V681" s="9">
        <f t="shared" si="54"/>
        <v>68.284215000000017</v>
      </c>
    </row>
    <row r="682" spans="1:22" x14ac:dyDescent="0.3">
      <c r="A682" s="9" t="s">
        <v>1161</v>
      </c>
      <c r="B682" s="8">
        <f>VLOOKUP($A682,'Order date customer name'!$A$1:$C$1038,2,FALSE)</f>
        <v>42209</v>
      </c>
      <c r="C682" s="8" t="str">
        <f>VLOOKUP($A682,'Order date customer name'!$A$1:$C$1038,3,FALSE)</f>
        <v>DUANE EVANS</v>
      </c>
      <c r="D682" s="9" t="str">
        <f>VLOOKUP($A682,'State and cust type'!$A$1:$C$1038,2,FALSE)</f>
        <v>New York</v>
      </c>
      <c r="E682" s="9" t="str">
        <f>VLOOKUP($A682,'State and cust type'!$A$1:$C$1038,3,FALSE)</f>
        <v>Consumer</v>
      </c>
      <c r="F682" s="9" t="str">
        <f>VLOOKUP($A682,'Account, order priority and cat'!$A$1:$D$1038,2,FALSE)</f>
        <v>WILLIE STEWART</v>
      </c>
      <c r="G682" s="9" t="str">
        <f>VLOOKUP($A682,'Account, order priority and cat'!$A$1:$D$1038,3,FALSE)</f>
        <v>Medium</v>
      </c>
      <c r="H682" s="9" t="str">
        <f>VLOOKUP($A682,'Account, order priority and cat'!$A$1:$D$1038,4,FALSE)</f>
        <v>Office Supplies</v>
      </c>
      <c r="I682" s="14" t="str">
        <f>VLOOKUP($A682,'Cost and price details'!$A$1:$F$1038,Table!I$1,FALSE)</f>
        <v>Small Box</v>
      </c>
      <c r="J682" s="14" t="str">
        <f>VLOOKUP($A682,'Cost and price details'!$A$1:$F$1038,Table!J$1,FALSE)</f>
        <v>Express Air</v>
      </c>
      <c r="K682" s="14">
        <f>VLOOKUP($A682,'Cost and price details'!$A$1:$F$1038,Table!K$1,FALSE)</f>
        <v>42217</v>
      </c>
      <c r="L682" s="14">
        <f>VLOOKUP($A682,'Cost and price details'!$A$1:$F$1038,Table!L$1,FALSE)</f>
        <v>5.0490000000000004</v>
      </c>
      <c r="M682" s="14">
        <f>VLOOKUP($A682,'Cost and price details'!$A$1:$F$1038,Table!M$1,FALSE)</f>
        <v>8.0080000000000009</v>
      </c>
      <c r="N682" s="16">
        <f t="shared" si="50"/>
        <v>0.58605664488017439</v>
      </c>
      <c r="O682" s="16">
        <f>LOOKUP(M682,'Tax and discount slab'!$J$4:$K$14)</f>
        <v>0.05</v>
      </c>
      <c r="P682" s="9">
        <f t="shared" si="51"/>
        <v>8.4084000000000021</v>
      </c>
      <c r="Q682" s="9">
        <f>VLOOKUP(A682,'QTY &amp; shipping cost'!$A$1:$C$1038,2,FALSE)</f>
        <v>22</v>
      </c>
      <c r="R682" s="9">
        <f t="shared" si="52"/>
        <v>184.98480000000004</v>
      </c>
      <c r="S682" s="16">
        <f>LOOKUP(M682,'Tax and discount slab'!$M$4:$N$14)</f>
        <v>0.02</v>
      </c>
      <c r="T682" s="9">
        <f t="shared" si="53"/>
        <v>3.6996960000000008</v>
      </c>
      <c r="U682" s="9">
        <f>VLOOKUP(A682,'QTY &amp; shipping cost'!$A$1:$C$1038,3,FALSE)</f>
        <v>11.200000000000001</v>
      </c>
      <c r="V682" s="9">
        <f t="shared" si="54"/>
        <v>192.48510400000004</v>
      </c>
    </row>
    <row r="683" spans="1:22" x14ac:dyDescent="0.3">
      <c r="A683" s="9" t="s">
        <v>1162</v>
      </c>
      <c r="B683" s="8">
        <f>VLOOKUP($A683,'Order date customer name'!$A$1:$C$1038,2,FALSE)</f>
        <v>42209</v>
      </c>
      <c r="C683" s="8" t="str">
        <f>VLOOKUP($A683,'Order date customer name'!$A$1:$C$1038,3,FALSE)</f>
        <v>GREGORY WALLACE</v>
      </c>
      <c r="D683" s="9" t="str">
        <f>VLOOKUP($A683,'State and cust type'!$A$1:$C$1038,2,FALSE)</f>
        <v>New York</v>
      </c>
      <c r="E683" s="9" t="str">
        <f>VLOOKUP($A683,'State and cust type'!$A$1:$C$1038,3,FALSE)</f>
        <v>Corporate</v>
      </c>
      <c r="F683" s="9" t="str">
        <f>VLOOKUP($A683,'Account, order priority and cat'!$A$1:$D$1038,2,FALSE)</f>
        <v>MARC ARNOLD</v>
      </c>
      <c r="G683" s="9" t="str">
        <f>VLOOKUP($A683,'Account, order priority and cat'!$A$1:$D$1038,3,FALSE)</f>
        <v>High</v>
      </c>
      <c r="H683" s="9" t="str">
        <f>VLOOKUP($A683,'Account, order priority and cat'!$A$1:$D$1038,4,FALSE)</f>
        <v>Office Supplies</v>
      </c>
      <c r="I683" s="14" t="str">
        <f>VLOOKUP($A683,'Cost and price details'!$A$1:$F$1038,Table!I$1,FALSE)</f>
        <v>Small Box</v>
      </c>
      <c r="J683" s="14" t="str">
        <f>VLOOKUP($A683,'Cost and price details'!$A$1:$F$1038,Table!J$1,FALSE)</f>
        <v>Regular Air</v>
      </c>
      <c r="K683" s="14">
        <f>VLOOKUP($A683,'Cost and price details'!$A$1:$F$1038,Table!K$1,FALSE)</f>
        <v>42216</v>
      </c>
      <c r="L683" s="14">
        <f>VLOOKUP($A683,'Cost and price details'!$A$1:$F$1038,Table!L$1,FALSE)</f>
        <v>4.9830000000000005</v>
      </c>
      <c r="M683" s="14">
        <f>VLOOKUP($A683,'Cost and price details'!$A$1:$F$1038,Table!M$1,FALSE)</f>
        <v>8.0300000000000011</v>
      </c>
      <c r="N683" s="16">
        <f t="shared" si="50"/>
        <v>0.61147902869757176</v>
      </c>
      <c r="O683" s="16">
        <f>LOOKUP(M683,'Tax and discount slab'!$J$4:$K$14)</f>
        <v>0.05</v>
      </c>
      <c r="P683" s="9">
        <f t="shared" si="51"/>
        <v>8.4315000000000015</v>
      </c>
      <c r="Q683" s="9">
        <f>VLOOKUP(A683,'QTY &amp; shipping cost'!$A$1:$C$1038,2,FALSE)</f>
        <v>14</v>
      </c>
      <c r="R683" s="9">
        <f t="shared" si="52"/>
        <v>118.04100000000003</v>
      </c>
      <c r="S683" s="16">
        <f>LOOKUP(M683,'Tax and discount slab'!$M$4:$N$14)</f>
        <v>0.02</v>
      </c>
      <c r="T683" s="9">
        <f t="shared" si="53"/>
        <v>2.3608200000000004</v>
      </c>
      <c r="U683" s="9">
        <f>VLOOKUP(A683,'QTY &amp; shipping cost'!$A$1:$C$1038,3,FALSE)</f>
        <v>7.77</v>
      </c>
      <c r="V683" s="9">
        <f t="shared" si="54"/>
        <v>123.45018000000002</v>
      </c>
    </row>
    <row r="684" spans="1:22" x14ac:dyDescent="0.3">
      <c r="A684" s="9" t="s">
        <v>1163</v>
      </c>
      <c r="B684" s="8">
        <f>VLOOKUP($A684,'Order date customer name'!$A$1:$C$1038,2,FALSE)</f>
        <v>42212</v>
      </c>
      <c r="C684" s="8" t="str">
        <f>VLOOKUP($A684,'Order date customer name'!$A$1:$C$1038,3,FALSE)</f>
        <v>ELMER NGUYEN</v>
      </c>
      <c r="D684" s="9" t="str">
        <f>VLOOKUP($A684,'State and cust type'!$A$1:$C$1038,2,FALSE)</f>
        <v>Illinois</v>
      </c>
      <c r="E684" s="9" t="str">
        <f>VLOOKUP($A684,'State and cust type'!$A$1:$C$1038,3,FALSE)</f>
        <v>Corporate</v>
      </c>
      <c r="F684" s="9" t="str">
        <f>VLOOKUP($A684,'Account, order priority and cat'!$A$1:$D$1038,2,FALSE)</f>
        <v>MANUEL BARNES</v>
      </c>
      <c r="G684" s="9" t="str">
        <f>VLOOKUP($A684,'Account, order priority and cat'!$A$1:$D$1038,3,FALSE)</f>
        <v>High</v>
      </c>
      <c r="H684" s="9" t="str">
        <f>VLOOKUP($A684,'Account, order priority and cat'!$A$1:$D$1038,4,FALSE)</f>
        <v>Office Supplies</v>
      </c>
      <c r="I684" s="14" t="str">
        <f>VLOOKUP($A684,'Cost and price details'!$A$1:$F$1038,Table!I$1,FALSE)</f>
        <v>Wrap Bag</v>
      </c>
      <c r="J684" s="14" t="str">
        <f>VLOOKUP($A684,'Cost and price details'!$A$1:$F$1038,Table!J$1,FALSE)</f>
        <v>Regular Air</v>
      </c>
      <c r="K684" s="14">
        <f>VLOOKUP($A684,'Cost and price details'!$A$1:$F$1038,Table!K$1,FALSE)</f>
        <v>42221</v>
      </c>
      <c r="L684" s="14">
        <f>VLOOKUP($A684,'Cost and price details'!$A$1:$F$1038,Table!L$1,FALSE)</f>
        <v>1.6830000000000003</v>
      </c>
      <c r="M684" s="14">
        <f>VLOOKUP($A684,'Cost and price details'!$A$1:$F$1038,Table!M$1,FALSE)</f>
        <v>3.0579999999999998</v>
      </c>
      <c r="N684" s="16">
        <f t="shared" si="50"/>
        <v>0.81699346405228723</v>
      </c>
      <c r="O684" s="16">
        <f>LOOKUP(M684,'Tax and discount slab'!$J$4:$K$14)</f>
        <v>0.05</v>
      </c>
      <c r="P684" s="9">
        <f t="shared" si="51"/>
        <v>3.2109000000000001</v>
      </c>
      <c r="Q684" s="9">
        <f>VLOOKUP(A684,'QTY &amp; shipping cost'!$A$1:$C$1038,2,FALSE)</f>
        <v>40</v>
      </c>
      <c r="R684" s="9">
        <f t="shared" si="52"/>
        <v>128.43600000000001</v>
      </c>
      <c r="S684" s="16">
        <f>LOOKUP(M684,'Tax and discount slab'!$M$4:$N$14)</f>
        <v>0.02</v>
      </c>
      <c r="T684" s="9">
        <f t="shared" si="53"/>
        <v>2.5687200000000003</v>
      </c>
      <c r="U684" s="9">
        <f>VLOOKUP(A684,'QTY &amp; shipping cost'!$A$1:$C$1038,3,FALSE)</f>
        <v>1.3900000000000001</v>
      </c>
      <c r="V684" s="9">
        <f t="shared" si="54"/>
        <v>127.25728000000001</v>
      </c>
    </row>
    <row r="685" spans="1:22" x14ac:dyDescent="0.3">
      <c r="A685" s="9" t="s">
        <v>1165</v>
      </c>
      <c r="B685" s="8">
        <f>VLOOKUP($A685,'Order date customer name'!$A$1:$C$1038,2,FALSE)</f>
        <v>42212</v>
      </c>
      <c r="C685" s="8" t="str">
        <f>VLOOKUP($A685,'Order date customer name'!$A$1:$C$1038,3,FALSE)</f>
        <v>ANTHONY ROBERTSON</v>
      </c>
      <c r="D685" s="9" t="str">
        <f>VLOOKUP($A685,'State and cust type'!$A$1:$C$1038,2,FALSE)</f>
        <v>New York</v>
      </c>
      <c r="E685" s="9" t="str">
        <f>VLOOKUP($A685,'State and cust type'!$A$1:$C$1038,3,FALSE)</f>
        <v>Home Office</v>
      </c>
      <c r="F685" s="9" t="str">
        <f>VLOOKUP($A685,'Account, order priority and cat'!$A$1:$D$1038,2,FALSE)</f>
        <v>WILLIE STEWART</v>
      </c>
      <c r="G685" s="9" t="str">
        <f>VLOOKUP($A685,'Account, order priority and cat'!$A$1:$D$1038,3,FALSE)</f>
        <v>Not Specified</v>
      </c>
      <c r="H685" s="9" t="str">
        <f>VLOOKUP($A685,'Account, order priority and cat'!$A$1:$D$1038,4,FALSE)</f>
        <v>Office Supplies</v>
      </c>
      <c r="I685" s="14" t="str">
        <f>VLOOKUP($A685,'Cost and price details'!$A$1:$F$1038,Table!I$1,FALSE)</f>
        <v>Small Box</v>
      </c>
      <c r="J685" s="14" t="str">
        <f>VLOOKUP($A685,'Cost and price details'!$A$1:$F$1038,Table!J$1,FALSE)</f>
        <v>Regular Air</v>
      </c>
      <c r="K685" s="14">
        <f>VLOOKUP($A685,'Cost and price details'!$A$1:$F$1038,Table!K$1,FALSE)</f>
        <v>42220</v>
      </c>
      <c r="L685" s="14">
        <f>VLOOKUP($A685,'Cost and price details'!$A$1:$F$1038,Table!L$1,FALSE)</f>
        <v>59.719000000000001</v>
      </c>
      <c r="M685" s="14">
        <f>VLOOKUP($A685,'Cost and price details'!$A$1:$F$1038,Table!M$1,FALSE)</f>
        <v>99.528000000000006</v>
      </c>
      <c r="N685" s="16">
        <f t="shared" si="50"/>
        <v>0.66660526800515751</v>
      </c>
      <c r="O685" s="16">
        <f>LOOKUP(M685,'Tax and discount slab'!$J$4:$K$14)</f>
        <v>0.32000000000000006</v>
      </c>
      <c r="P685" s="9">
        <f t="shared" si="51"/>
        <v>131.37696000000003</v>
      </c>
      <c r="Q685" s="9">
        <f>VLOOKUP(A685,'QTY &amp; shipping cost'!$A$1:$C$1038,2,FALSE)</f>
        <v>17</v>
      </c>
      <c r="R685" s="9">
        <f t="shared" si="52"/>
        <v>2233.4083200000005</v>
      </c>
      <c r="S685" s="16">
        <f>LOOKUP(M685,'Tax and discount slab'!$M$4:$N$14)</f>
        <v>0.47</v>
      </c>
      <c r="T685" s="9">
        <f t="shared" si="53"/>
        <v>1049.7019104000001</v>
      </c>
      <c r="U685" s="9">
        <f>VLOOKUP(A685,'QTY &amp; shipping cost'!$A$1:$C$1038,3,FALSE)</f>
        <v>20.04</v>
      </c>
      <c r="V685" s="9">
        <f t="shared" si="54"/>
        <v>1203.7464096000003</v>
      </c>
    </row>
    <row r="686" spans="1:22" x14ac:dyDescent="0.3">
      <c r="A686" s="9" t="s">
        <v>1167</v>
      </c>
      <c r="B686" s="8">
        <f>VLOOKUP($A686,'Order date customer name'!$A$1:$C$1038,2,FALSE)</f>
        <v>42213</v>
      </c>
      <c r="C686" s="8" t="str">
        <f>VLOOKUP($A686,'Order date customer name'!$A$1:$C$1038,3,FALSE)</f>
        <v>DOUGLAS EVANS</v>
      </c>
      <c r="D686" s="9" t="str">
        <f>VLOOKUP($A686,'State and cust type'!$A$1:$C$1038,2,FALSE)</f>
        <v>New York</v>
      </c>
      <c r="E686" s="9" t="str">
        <f>VLOOKUP($A686,'State and cust type'!$A$1:$C$1038,3,FALSE)</f>
        <v>Home Office</v>
      </c>
      <c r="F686" s="9" t="str">
        <f>VLOOKUP($A686,'Account, order priority and cat'!$A$1:$D$1038,2,FALSE)</f>
        <v>MARC ARNOLD</v>
      </c>
      <c r="G686" s="9" t="str">
        <f>VLOOKUP($A686,'Account, order priority and cat'!$A$1:$D$1038,3,FALSE)</f>
        <v>High</v>
      </c>
      <c r="H686" s="9" t="str">
        <f>VLOOKUP($A686,'Account, order priority and cat'!$A$1:$D$1038,4,FALSE)</f>
        <v>Office Supplies</v>
      </c>
      <c r="I686" s="14" t="str">
        <f>VLOOKUP($A686,'Cost and price details'!$A$1:$F$1038,Table!I$1,FALSE)</f>
        <v>Small Box</v>
      </c>
      <c r="J686" s="14" t="str">
        <f>VLOOKUP($A686,'Cost and price details'!$A$1:$F$1038,Table!J$1,FALSE)</f>
        <v>Express Air</v>
      </c>
      <c r="K686" s="14">
        <f>VLOOKUP($A686,'Cost and price details'!$A$1:$F$1038,Table!K$1,FALSE)</f>
        <v>42221</v>
      </c>
      <c r="L686" s="14">
        <f>VLOOKUP($A686,'Cost and price details'!$A$1:$F$1038,Table!L$1,FALSE)</f>
        <v>2.5190000000000001</v>
      </c>
      <c r="M686" s="14">
        <f>VLOOKUP($A686,'Cost and price details'!$A$1:$F$1038,Table!M$1,FALSE)</f>
        <v>4.0590000000000002</v>
      </c>
      <c r="N686" s="16">
        <f t="shared" si="50"/>
        <v>0.611353711790393</v>
      </c>
      <c r="O686" s="16">
        <f>LOOKUP(M686,'Tax and discount slab'!$J$4:$K$14)</f>
        <v>0.05</v>
      </c>
      <c r="P686" s="9">
        <f t="shared" si="51"/>
        <v>4.2619500000000006</v>
      </c>
      <c r="Q686" s="9">
        <f>VLOOKUP(A686,'QTY &amp; shipping cost'!$A$1:$C$1038,2,FALSE)</f>
        <v>50</v>
      </c>
      <c r="R686" s="9">
        <f t="shared" si="52"/>
        <v>213.09750000000003</v>
      </c>
      <c r="S686" s="16">
        <f>LOOKUP(M686,'Tax and discount slab'!$M$4:$N$14)</f>
        <v>0.02</v>
      </c>
      <c r="T686" s="9">
        <f t="shared" si="53"/>
        <v>4.2619500000000006</v>
      </c>
      <c r="U686" s="9">
        <f>VLOOKUP(A686,'QTY &amp; shipping cost'!$A$1:$C$1038,3,FALSE)</f>
        <v>0.55000000000000004</v>
      </c>
      <c r="V686" s="9">
        <f t="shared" si="54"/>
        <v>209.38555000000002</v>
      </c>
    </row>
    <row r="687" spans="1:22" x14ac:dyDescent="0.3">
      <c r="A687" s="9" t="s">
        <v>1169</v>
      </c>
      <c r="B687" s="8">
        <f>VLOOKUP($A687,'Order date customer name'!$A$1:$C$1038,2,FALSE)</f>
        <v>42213</v>
      </c>
      <c r="C687" s="8" t="str">
        <f>VLOOKUP($A687,'Order date customer name'!$A$1:$C$1038,3,FALSE)</f>
        <v>PATRICK EVANS</v>
      </c>
      <c r="D687" s="9" t="str">
        <f>VLOOKUP($A687,'State and cust type'!$A$1:$C$1038,2,FALSE)</f>
        <v>New York</v>
      </c>
      <c r="E687" s="9" t="str">
        <f>VLOOKUP($A687,'State and cust type'!$A$1:$C$1038,3,FALSE)</f>
        <v>Home Office</v>
      </c>
      <c r="F687" s="9" t="str">
        <f>VLOOKUP($A687,'Account, order priority and cat'!$A$1:$D$1038,2,FALSE)</f>
        <v>VINCENT JORDAN</v>
      </c>
      <c r="G687" s="9" t="str">
        <f>VLOOKUP($A687,'Account, order priority and cat'!$A$1:$D$1038,3,FALSE)</f>
        <v>Medium</v>
      </c>
      <c r="H687" s="9" t="str">
        <f>VLOOKUP($A687,'Account, order priority and cat'!$A$1:$D$1038,4,FALSE)</f>
        <v>Technology</v>
      </c>
      <c r="I687" s="14" t="str">
        <f>VLOOKUP($A687,'Cost and price details'!$A$1:$F$1038,Table!I$1,FALSE)</f>
        <v>Small Box</v>
      </c>
      <c r="J687" s="14" t="str">
        <f>VLOOKUP($A687,'Cost and price details'!$A$1:$F$1038,Table!J$1,FALSE)</f>
        <v>Express Air</v>
      </c>
      <c r="K687" s="14">
        <f>VLOOKUP($A687,'Cost and price details'!$A$1:$F$1038,Table!K$1,FALSE)</f>
        <v>42221</v>
      </c>
      <c r="L687" s="14">
        <f>VLOOKUP($A687,'Cost and price details'!$A$1:$F$1038,Table!L$1,FALSE)</f>
        <v>16.170000000000002</v>
      </c>
      <c r="M687" s="14">
        <f>VLOOKUP($A687,'Cost and price details'!$A$1:$F$1038,Table!M$1,FALSE)</f>
        <v>32.989000000000004</v>
      </c>
      <c r="N687" s="16">
        <f t="shared" si="50"/>
        <v>1.0401360544217688</v>
      </c>
      <c r="O687" s="16">
        <f>LOOKUP(M687,'Tax and discount slab'!$J$4:$K$14)</f>
        <v>0.2</v>
      </c>
      <c r="P687" s="9">
        <f t="shared" si="51"/>
        <v>39.586800000000004</v>
      </c>
      <c r="Q687" s="9">
        <f>VLOOKUP(A687,'QTY &amp; shipping cost'!$A$1:$C$1038,2,FALSE)</f>
        <v>29</v>
      </c>
      <c r="R687" s="9">
        <f t="shared" si="52"/>
        <v>1148.0172</v>
      </c>
      <c r="S687" s="16">
        <f>LOOKUP(M687,'Tax and discount slab'!$M$4:$N$14)</f>
        <v>0.17</v>
      </c>
      <c r="T687" s="9">
        <f t="shared" si="53"/>
        <v>195.162924</v>
      </c>
      <c r="U687" s="9">
        <f>VLOOKUP(A687,'QTY &amp; shipping cost'!$A$1:$C$1038,3,FALSE)</f>
        <v>5.55</v>
      </c>
      <c r="V687" s="9">
        <f t="shared" si="54"/>
        <v>958.40427599999998</v>
      </c>
    </row>
    <row r="688" spans="1:22" x14ac:dyDescent="0.3">
      <c r="A688" s="9" t="s">
        <v>1170</v>
      </c>
      <c r="B688" s="8">
        <f>VLOOKUP($A688,'Order date customer name'!$A$1:$C$1038,2,FALSE)</f>
        <v>42215</v>
      </c>
      <c r="C688" s="8" t="str">
        <f>VLOOKUP($A688,'Order date customer name'!$A$1:$C$1038,3,FALSE)</f>
        <v>HARRY JOHNSTON</v>
      </c>
      <c r="D688" s="9" t="str">
        <f>VLOOKUP($A688,'State and cust type'!$A$1:$C$1038,2,FALSE)</f>
        <v>New York</v>
      </c>
      <c r="E688" s="9" t="str">
        <f>VLOOKUP($A688,'State and cust type'!$A$1:$C$1038,3,FALSE)</f>
        <v>Home Office</v>
      </c>
      <c r="F688" s="9" t="str">
        <f>VLOOKUP($A688,'Account, order priority and cat'!$A$1:$D$1038,2,FALSE)</f>
        <v>GREG BLACK</v>
      </c>
      <c r="G688" s="9" t="str">
        <f>VLOOKUP($A688,'Account, order priority and cat'!$A$1:$D$1038,3,FALSE)</f>
        <v>Critical</v>
      </c>
      <c r="H688" s="9" t="str">
        <f>VLOOKUP($A688,'Account, order priority and cat'!$A$1:$D$1038,4,FALSE)</f>
        <v>Technology</v>
      </c>
      <c r="I688" s="14" t="str">
        <f>VLOOKUP($A688,'Cost and price details'!$A$1:$F$1038,Table!I$1,FALSE)</f>
        <v>Small Box</v>
      </c>
      <c r="J688" s="14" t="str">
        <f>VLOOKUP($A688,'Cost and price details'!$A$1:$F$1038,Table!J$1,FALSE)</f>
        <v>Regular Air</v>
      </c>
      <c r="K688" s="14">
        <f>VLOOKUP($A688,'Cost and price details'!$A$1:$F$1038,Table!K$1,FALSE)</f>
        <v>42224</v>
      </c>
      <c r="L688" s="14">
        <f>VLOOKUP($A688,'Cost and price details'!$A$1:$F$1038,Table!L$1,FALSE)</f>
        <v>46.321000000000005</v>
      </c>
      <c r="M688" s="14">
        <f>VLOOKUP($A688,'Cost and price details'!$A$1:$F$1038,Table!M$1,FALSE)</f>
        <v>89.078000000000017</v>
      </c>
      <c r="N688" s="16">
        <f t="shared" si="50"/>
        <v>0.92305865590121128</v>
      </c>
      <c r="O688" s="16">
        <f>LOOKUP(M688,'Tax and discount slab'!$J$4:$K$14)</f>
        <v>0.30000000000000004</v>
      </c>
      <c r="P688" s="9">
        <f t="shared" si="51"/>
        <v>115.80140000000003</v>
      </c>
      <c r="Q688" s="9">
        <f>VLOOKUP(A688,'QTY &amp; shipping cost'!$A$1:$C$1038,2,FALSE)</f>
        <v>24</v>
      </c>
      <c r="R688" s="9">
        <f t="shared" si="52"/>
        <v>2779.2336000000005</v>
      </c>
      <c r="S688" s="16">
        <f>LOOKUP(M688,'Tax and discount slab'!$M$4:$N$14)</f>
        <v>0.42</v>
      </c>
      <c r="T688" s="9">
        <f t="shared" si="53"/>
        <v>1167.2781120000002</v>
      </c>
      <c r="U688" s="9">
        <f>VLOOKUP(A688,'QTY &amp; shipping cost'!$A$1:$C$1038,3,FALSE)</f>
        <v>7.2299999999999995</v>
      </c>
      <c r="V688" s="9">
        <f t="shared" si="54"/>
        <v>1619.1854880000003</v>
      </c>
    </row>
    <row r="689" spans="1:22" x14ac:dyDescent="0.3">
      <c r="A689" s="9" t="s">
        <v>1171</v>
      </c>
      <c r="B689" s="8">
        <f>VLOOKUP($A689,'Order date customer name'!$A$1:$C$1038,2,FALSE)</f>
        <v>42216</v>
      </c>
      <c r="C689" s="8" t="str">
        <f>VLOOKUP($A689,'Order date customer name'!$A$1:$C$1038,3,FALSE)</f>
        <v>FRANCISCO PRICE</v>
      </c>
      <c r="D689" s="9" t="str">
        <f>VLOOKUP($A689,'State and cust type'!$A$1:$C$1038,2,FALSE)</f>
        <v>New York</v>
      </c>
      <c r="E689" s="9" t="str">
        <f>VLOOKUP($A689,'State and cust type'!$A$1:$C$1038,3,FALSE)</f>
        <v>Home Office</v>
      </c>
      <c r="F689" s="9" t="str">
        <f>VLOOKUP($A689,'Account, order priority and cat'!$A$1:$D$1038,2,FALSE)</f>
        <v>BRYAN JENKINS</v>
      </c>
      <c r="G689" s="9" t="str">
        <f>VLOOKUP($A689,'Account, order priority and cat'!$A$1:$D$1038,3,FALSE)</f>
        <v>Not Specified</v>
      </c>
      <c r="H689" s="9" t="str">
        <f>VLOOKUP($A689,'Account, order priority and cat'!$A$1:$D$1038,4,FALSE)</f>
        <v>Technology</v>
      </c>
      <c r="I689" s="14" t="str">
        <f>VLOOKUP($A689,'Cost and price details'!$A$1:$F$1038,Table!I$1,FALSE)</f>
        <v>Large Box</v>
      </c>
      <c r="J689" s="14" t="str">
        <f>VLOOKUP($A689,'Cost and price details'!$A$1:$F$1038,Table!J$1,FALSE)</f>
        <v>Regular Air</v>
      </c>
      <c r="K689" s="14">
        <f>VLOOKUP($A689,'Cost and price details'!$A$1:$F$1038,Table!K$1,FALSE)</f>
        <v>42225</v>
      </c>
      <c r="L689" s="14">
        <f>VLOOKUP($A689,'Cost and price details'!$A$1:$F$1038,Table!L$1,FALSE)</f>
        <v>237.60000000000002</v>
      </c>
      <c r="M689" s="14">
        <f>VLOOKUP($A689,'Cost and price details'!$A$1:$F$1038,Table!M$1,FALSE)</f>
        <v>494.98900000000003</v>
      </c>
      <c r="N689" s="16">
        <f t="shared" si="50"/>
        <v>1.0832870370370369</v>
      </c>
      <c r="O689" s="16">
        <f>LOOKUP(M689,'Tax and discount slab'!$J$4:$K$14)</f>
        <v>0.32000000000000006</v>
      </c>
      <c r="P689" s="9">
        <f t="shared" si="51"/>
        <v>653.38548000000003</v>
      </c>
      <c r="Q689" s="9">
        <f>VLOOKUP(A689,'QTY &amp; shipping cost'!$A$1:$C$1038,2,FALSE)</f>
        <v>31</v>
      </c>
      <c r="R689" s="9">
        <f t="shared" si="52"/>
        <v>20254.94988</v>
      </c>
      <c r="S689" s="16">
        <f>LOOKUP(M689,'Tax and discount slab'!$M$4:$N$14)</f>
        <v>0.47</v>
      </c>
      <c r="T689" s="9">
        <f t="shared" si="53"/>
        <v>9519.826443599999</v>
      </c>
      <c r="U689" s="9">
        <f>VLOOKUP(A689,'QTY &amp; shipping cost'!$A$1:$C$1038,3,FALSE)</f>
        <v>24.54</v>
      </c>
      <c r="V689" s="9">
        <f t="shared" si="54"/>
        <v>10759.663436400002</v>
      </c>
    </row>
    <row r="690" spans="1:22" x14ac:dyDescent="0.3">
      <c r="A690" s="9" t="s">
        <v>1173</v>
      </c>
      <c r="B690" s="8">
        <f>VLOOKUP($A690,'Order date customer name'!$A$1:$C$1038,2,FALSE)</f>
        <v>42216</v>
      </c>
      <c r="C690" s="8" t="str">
        <f>VLOOKUP($A690,'Order date customer name'!$A$1:$C$1038,3,FALSE)</f>
        <v>FRANKLIN WAGNER</v>
      </c>
      <c r="D690" s="9" t="str">
        <f>VLOOKUP($A690,'State and cust type'!$A$1:$C$1038,2,FALSE)</f>
        <v>Illinois</v>
      </c>
      <c r="E690" s="9" t="str">
        <f>VLOOKUP($A690,'State and cust type'!$A$1:$C$1038,3,FALSE)</f>
        <v>Consumer</v>
      </c>
      <c r="F690" s="9" t="str">
        <f>VLOOKUP($A690,'Account, order priority and cat'!$A$1:$D$1038,2,FALSE)</f>
        <v>MANUEL BARNES</v>
      </c>
      <c r="G690" s="9" t="str">
        <f>VLOOKUP($A690,'Account, order priority and cat'!$A$1:$D$1038,3,FALSE)</f>
        <v>Not Specified</v>
      </c>
      <c r="H690" s="9" t="str">
        <f>VLOOKUP($A690,'Account, order priority and cat'!$A$1:$D$1038,4,FALSE)</f>
        <v>Office Supplies</v>
      </c>
      <c r="I690" s="14" t="str">
        <f>VLOOKUP($A690,'Cost and price details'!$A$1:$F$1038,Table!I$1,FALSE)</f>
        <v>Small Box</v>
      </c>
      <c r="J690" s="14" t="str">
        <f>VLOOKUP($A690,'Cost and price details'!$A$1:$F$1038,Table!J$1,FALSE)</f>
        <v>Regular Air</v>
      </c>
      <c r="K690" s="14">
        <f>VLOOKUP($A690,'Cost and price details'!$A$1:$F$1038,Table!K$1,FALSE)</f>
        <v>42225</v>
      </c>
      <c r="L690" s="14">
        <f>VLOOKUP($A690,'Cost and price details'!$A$1:$F$1038,Table!L$1,FALSE)</f>
        <v>13.629000000000001</v>
      </c>
      <c r="M690" s="14">
        <f>VLOOKUP($A690,'Cost and price details'!$A$1:$F$1038,Table!M$1,FALSE)</f>
        <v>21.978000000000002</v>
      </c>
      <c r="N690" s="16">
        <f t="shared" si="50"/>
        <v>0.61259079903147695</v>
      </c>
      <c r="O690" s="16">
        <f>LOOKUP(M690,'Tax and discount slab'!$J$4:$K$14)</f>
        <v>0.15000000000000002</v>
      </c>
      <c r="P690" s="9">
        <f t="shared" si="51"/>
        <v>25.274699999999999</v>
      </c>
      <c r="Q690" s="9">
        <f>VLOOKUP(A690,'QTY &amp; shipping cost'!$A$1:$C$1038,2,FALSE)</f>
        <v>46</v>
      </c>
      <c r="R690" s="9">
        <f t="shared" si="52"/>
        <v>1162.6361999999999</v>
      </c>
      <c r="S690" s="16">
        <f>LOOKUP(M690,'Tax and discount slab'!$M$4:$N$14)</f>
        <v>0.12000000000000001</v>
      </c>
      <c r="T690" s="9">
        <f t="shared" si="53"/>
        <v>139.516344</v>
      </c>
      <c r="U690" s="9">
        <f>VLOOKUP(A690,'QTY &amp; shipping cost'!$A$1:$C$1038,3,FALSE)</f>
        <v>5.8199999999999994</v>
      </c>
      <c r="V690" s="9">
        <f t="shared" si="54"/>
        <v>1028.939856</v>
      </c>
    </row>
    <row r="691" spans="1:22" x14ac:dyDescent="0.3">
      <c r="A691" s="9" t="s">
        <v>1175</v>
      </c>
      <c r="B691" s="8">
        <f>VLOOKUP($A691,'Order date customer name'!$A$1:$C$1038,2,FALSE)</f>
        <v>42217</v>
      </c>
      <c r="C691" s="8" t="str">
        <f>VLOOKUP($A691,'Order date customer name'!$A$1:$C$1038,3,FALSE)</f>
        <v>CHRIS OWENS</v>
      </c>
      <c r="D691" s="9" t="str">
        <f>VLOOKUP($A691,'State and cust type'!$A$1:$C$1038,2,FALSE)</f>
        <v>New York</v>
      </c>
      <c r="E691" s="9" t="str">
        <f>VLOOKUP($A691,'State and cust type'!$A$1:$C$1038,3,FALSE)</f>
        <v>Corporate</v>
      </c>
      <c r="F691" s="9" t="str">
        <f>VLOOKUP($A691,'Account, order priority and cat'!$A$1:$D$1038,2,FALSE)</f>
        <v>CLAUDE WILLIS</v>
      </c>
      <c r="G691" s="9" t="str">
        <f>VLOOKUP($A691,'Account, order priority and cat'!$A$1:$D$1038,3,FALSE)</f>
        <v>Low</v>
      </c>
      <c r="H691" s="9" t="str">
        <f>VLOOKUP($A691,'Account, order priority and cat'!$A$1:$D$1038,4,FALSE)</f>
        <v>Office Supplies</v>
      </c>
      <c r="I691" s="14" t="str">
        <f>VLOOKUP($A691,'Cost and price details'!$A$1:$F$1038,Table!I$1,FALSE)</f>
        <v>Small Box</v>
      </c>
      <c r="J691" s="14" t="str">
        <f>VLOOKUP($A691,'Cost and price details'!$A$1:$F$1038,Table!J$1,FALSE)</f>
        <v>Regular Air</v>
      </c>
      <c r="K691" s="14">
        <f>VLOOKUP($A691,'Cost and price details'!$A$1:$F$1038,Table!K$1,FALSE)</f>
        <v>42229</v>
      </c>
      <c r="L691" s="14">
        <f>VLOOKUP($A691,'Cost and price details'!$A$1:$F$1038,Table!L$1,FALSE)</f>
        <v>1.4630000000000003</v>
      </c>
      <c r="M691" s="14">
        <f>VLOOKUP($A691,'Cost and price details'!$A$1:$F$1038,Table!M$1,FALSE)</f>
        <v>2.2880000000000003</v>
      </c>
      <c r="N691" s="16">
        <f t="shared" si="50"/>
        <v>0.56390977443609003</v>
      </c>
      <c r="O691" s="16">
        <f>LOOKUP(M691,'Tax and discount slab'!$J$4:$K$14)</f>
        <v>0.05</v>
      </c>
      <c r="P691" s="9">
        <f t="shared" si="51"/>
        <v>2.4024000000000005</v>
      </c>
      <c r="Q691" s="9">
        <f>VLOOKUP(A691,'QTY &amp; shipping cost'!$A$1:$C$1038,2,FALSE)</f>
        <v>22</v>
      </c>
      <c r="R691" s="9">
        <f t="shared" si="52"/>
        <v>52.852800000000009</v>
      </c>
      <c r="S691" s="16">
        <f>LOOKUP(M691,'Tax and discount slab'!$M$4:$N$14)</f>
        <v>0.02</v>
      </c>
      <c r="T691" s="9">
        <f t="shared" si="53"/>
        <v>1.0570560000000002</v>
      </c>
      <c r="U691" s="9">
        <f>VLOOKUP(A691,'QTY &amp; shipping cost'!$A$1:$C$1038,3,FALSE)</f>
        <v>1.54</v>
      </c>
      <c r="V691" s="9">
        <f t="shared" si="54"/>
        <v>53.335744000000005</v>
      </c>
    </row>
    <row r="692" spans="1:22" x14ac:dyDescent="0.3">
      <c r="A692" s="9" t="s">
        <v>1176</v>
      </c>
      <c r="B692" s="8">
        <f>VLOOKUP($A692,'Order date customer name'!$A$1:$C$1038,2,FALSE)</f>
        <v>42221</v>
      </c>
      <c r="C692" s="8" t="str">
        <f>VLOOKUP($A692,'Order date customer name'!$A$1:$C$1038,3,FALSE)</f>
        <v>WALTER NICHOLS</v>
      </c>
      <c r="D692" s="9" t="str">
        <f>VLOOKUP($A692,'State and cust type'!$A$1:$C$1038,2,FALSE)</f>
        <v>New York</v>
      </c>
      <c r="E692" s="9" t="str">
        <f>VLOOKUP($A692,'State and cust type'!$A$1:$C$1038,3,FALSE)</f>
        <v>Corporate</v>
      </c>
      <c r="F692" s="9" t="str">
        <f>VLOOKUP($A692,'Account, order priority and cat'!$A$1:$D$1038,2,FALSE)</f>
        <v>BOBBY CHAVEZ</v>
      </c>
      <c r="G692" s="9" t="str">
        <f>VLOOKUP($A692,'Account, order priority and cat'!$A$1:$D$1038,3,FALSE)</f>
        <v>Critical</v>
      </c>
      <c r="H692" s="9" t="str">
        <f>VLOOKUP($A692,'Account, order priority and cat'!$A$1:$D$1038,4,FALSE)</f>
        <v>Office Supplies</v>
      </c>
      <c r="I692" s="14" t="str">
        <f>VLOOKUP($A692,'Cost and price details'!$A$1:$F$1038,Table!I$1,FALSE)</f>
        <v>Wrap Bag</v>
      </c>
      <c r="J692" s="14" t="str">
        <f>VLOOKUP($A692,'Cost and price details'!$A$1:$F$1038,Table!J$1,FALSE)</f>
        <v>Regular Air</v>
      </c>
      <c r="K692" s="14">
        <f>VLOOKUP($A692,'Cost and price details'!$A$1:$F$1038,Table!K$1,FALSE)</f>
        <v>42229</v>
      </c>
      <c r="L692" s="14">
        <f>VLOOKUP($A692,'Cost and price details'!$A$1:$F$1038,Table!L$1,FALSE)</f>
        <v>2.8490000000000002</v>
      </c>
      <c r="M692" s="14">
        <f>VLOOKUP($A692,'Cost and price details'!$A$1:$F$1038,Table!M$1,FALSE)</f>
        <v>4.3780000000000001</v>
      </c>
      <c r="N692" s="16">
        <f t="shared" si="50"/>
        <v>0.53667953667953661</v>
      </c>
      <c r="O692" s="16">
        <f>LOOKUP(M692,'Tax and discount slab'!$J$4:$K$14)</f>
        <v>0.05</v>
      </c>
      <c r="P692" s="9">
        <f t="shared" si="51"/>
        <v>4.5969000000000007</v>
      </c>
      <c r="Q692" s="9">
        <f>VLOOKUP(A692,'QTY &amp; shipping cost'!$A$1:$C$1038,2,FALSE)</f>
        <v>18</v>
      </c>
      <c r="R692" s="9">
        <f t="shared" si="52"/>
        <v>82.744200000000006</v>
      </c>
      <c r="S692" s="16">
        <f>LOOKUP(M692,'Tax and discount slab'!$M$4:$N$14)</f>
        <v>0.02</v>
      </c>
      <c r="T692" s="9">
        <f t="shared" si="53"/>
        <v>1.6548840000000002</v>
      </c>
      <c r="U692" s="9">
        <f>VLOOKUP(A692,'QTY &amp; shipping cost'!$A$1:$C$1038,3,FALSE)</f>
        <v>3.02</v>
      </c>
      <c r="V692" s="9">
        <f t="shared" si="54"/>
        <v>84.109316000000007</v>
      </c>
    </row>
    <row r="693" spans="1:22" x14ac:dyDescent="0.3">
      <c r="A693" s="9" t="s">
        <v>1177</v>
      </c>
      <c r="B693" s="8">
        <f>VLOOKUP($A693,'Order date customer name'!$A$1:$C$1038,2,FALSE)</f>
        <v>42222</v>
      </c>
      <c r="C693" s="8" t="str">
        <f>VLOOKUP($A693,'Order date customer name'!$A$1:$C$1038,3,FALSE)</f>
        <v>GENE MENDEZ</v>
      </c>
      <c r="D693" s="9" t="str">
        <f>VLOOKUP($A693,'State and cust type'!$A$1:$C$1038,2,FALSE)</f>
        <v>Illinois</v>
      </c>
      <c r="E693" s="9" t="str">
        <f>VLOOKUP($A693,'State and cust type'!$A$1:$C$1038,3,FALSE)</f>
        <v>Corporate</v>
      </c>
      <c r="F693" s="9" t="str">
        <f>VLOOKUP($A693,'Account, order priority and cat'!$A$1:$D$1038,2,FALSE)</f>
        <v>COREY MILLS</v>
      </c>
      <c r="G693" s="9" t="str">
        <f>VLOOKUP($A693,'Account, order priority and cat'!$A$1:$D$1038,3,FALSE)</f>
        <v>High</v>
      </c>
      <c r="H693" s="9" t="str">
        <f>VLOOKUP($A693,'Account, order priority and cat'!$A$1:$D$1038,4,FALSE)</f>
        <v>Office Supplies</v>
      </c>
      <c r="I693" s="14" t="str">
        <f>VLOOKUP($A693,'Cost and price details'!$A$1:$F$1038,Table!I$1,FALSE)</f>
        <v>Small Box</v>
      </c>
      <c r="J693" s="14" t="str">
        <f>VLOOKUP($A693,'Cost and price details'!$A$1:$F$1038,Table!J$1,FALSE)</f>
        <v>Express Air</v>
      </c>
      <c r="K693" s="14">
        <f>VLOOKUP($A693,'Cost and price details'!$A$1:$F$1038,Table!K$1,FALSE)</f>
        <v>42230</v>
      </c>
      <c r="L693" s="14">
        <f>VLOOKUP($A693,'Cost and price details'!$A$1:$F$1038,Table!L$1,FALSE)</f>
        <v>5.8630000000000004</v>
      </c>
      <c r="M693" s="14">
        <f>VLOOKUP($A693,'Cost and price details'!$A$1:$F$1038,Table!M$1,FALSE)</f>
        <v>9.4600000000000009</v>
      </c>
      <c r="N693" s="16">
        <f t="shared" si="50"/>
        <v>0.61350844277673544</v>
      </c>
      <c r="O693" s="16">
        <f>LOOKUP(M693,'Tax and discount slab'!$J$4:$K$14)</f>
        <v>0.05</v>
      </c>
      <c r="P693" s="9">
        <f t="shared" si="51"/>
        <v>9.9330000000000016</v>
      </c>
      <c r="Q693" s="9">
        <f>VLOOKUP(A693,'QTY &amp; shipping cost'!$A$1:$C$1038,2,FALSE)</f>
        <v>17</v>
      </c>
      <c r="R693" s="9">
        <f t="shared" si="52"/>
        <v>168.86100000000002</v>
      </c>
      <c r="S693" s="16">
        <f>LOOKUP(M693,'Tax and discount slab'!$M$4:$N$14)</f>
        <v>0.02</v>
      </c>
      <c r="T693" s="9">
        <f t="shared" si="53"/>
        <v>3.3772200000000003</v>
      </c>
      <c r="U693" s="9">
        <f>VLOOKUP(A693,'QTY &amp; shipping cost'!$A$1:$C$1038,3,FALSE)</f>
        <v>6.24</v>
      </c>
      <c r="V693" s="9">
        <f t="shared" si="54"/>
        <v>171.72378000000003</v>
      </c>
    </row>
    <row r="694" spans="1:22" x14ac:dyDescent="0.3">
      <c r="A694" s="9" t="s">
        <v>1178</v>
      </c>
      <c r="B694" s="8">
        <f>VLOOKUP($A694,'Order date customer name'!$A$1:$C$1038,2,FALSE)</f>
        <v>42225</v>
      </c>
      <c r="C694" s="8" t="str">
        <f>VLOOKUP($A694,'Order date customer name'!$A$1:$C$1038,3,FALSE)</f>
        <v>CHRIS DUNN</v>
      </c>
      <c r="D694" s="9" t="str">
        <f>VLOOKUP($A694,'State and cust type'!$A$1:$C$1038,2,FALSE)</f>
        <v>New York</v>
      </c>
      <c r="E694" s="9" t="str">
        <f>VLOOKUP($A694,'State and cust type'!$A$1:$C$1038,3,FALSE)</f>
        <v>Consumer</v>
      </c>
      <c r="F694" s="9" t="str">
        <f>VLOOKUP($A694,'Account, order priority and cat'!$A$1:$D$1038,2,FALSE)</f>
        <v>WILLIE STEWART</v>
      </c>
      <c r="G694" s="9" t="str">
        <f>VLOOKUP($A694,'Account, order priority and cat'!$A$1:$D$1038,3,FALSE)</f>
        <v>High</v>
      </c>
      <c r="H694" s="9" t="str">
        <f>VLOOKUP($A694,'Account, order priority and cat'!$A$1:$D$1038,4,FALSE)</f>
        <v>Technology</v>
      </c>
      <c r="I694" s="14" t="str">
        <f>VLOOKUP($A694,'Cost and price details'!$A$1:$F$1038,Table!I$1,FALSE)</f>
        <v>Large Box</v>
      </c>
      <c r="J694" s="14" t="str">
        <f>VLOOKUP($A694,'Cost and price details'!$A$1:$F$1038,Table!J$1,FALSE)</f>
        <v>Regular Air</v>
      </c>
      <c r="K694" s="14">
        <f>VLOOKUP($A694,'Cost and price details'!$A$1:$F$1038,Table!K$1,FALSE)</f>
        <v>42233</v>
      </c>
      <c r="L694" s="14">
        <f>VLOOKUP($A694,'Cost and price details'!$A$1:$F$1038,Table!L$1,FALSE)</f>
        <v>415.78900000000004</v>
      </c>
      <c r="M694" s="14">
        <f>VLOOKUP($A694,'Cost and price details'!$A$1:$F$1038,Table!M$1,FALSE)</f>
        <v>659.98900000000003</v>
      </c>
      <c r="N694" s="16">
        <f t="shared" si="50"/>
        <v>0.58731712479166109</v>
      </c>
      <c r="O694" s="16">
        <f>LOOKUP(M694,'Tax and discount slab'!$J$4:$K$14)</f>
        <v>0.32000000000000006</v>
      </c>
      <c r="P694" s="9">
        <f t="shared" si="51"/>
        <v>871.1854800000001</v>
      </c>
      <c r="Q694" s="9">
        <f>VLOOKUP(A694,'QTY &amp; shipping cost'!$A$1:$C$1038,2,FALSE)</f>
        <v>48</v>
      </c>
      <c r="R694" s="9">
        <f t="shared" si="52"/>
        <v>41816.903040000005</v>
      </c>
      <c r="S694" s="16">
        <f>LOOKUP(M694,'Tax and discount slab'!$M$4:$N$14)</f>
        <v>0.47</v>
      </c>
      <c r="T694" s="9">
        <f t="shared" si="53"/>
        <v>19653.944428800001</v>
      </c>
      <c r="U694" s="9">
        <f>VLOOKUP(A694,'QTY &amp; shipping cost'!$A$1:$C$1038,3,FALSE)</f>
        <v>24.54</v>
      </c>
      <c r="V694" s="9">
        <f t="shared" si="54"/>
        <v>22187.498611200004</v>
      </c>
    </row>
    <row r="695" spans="1:22" x14ac:dyDescent="0.3">
      <c r="A695" s="9" t="s">
        <v>1179</v>
      </c>
      <c r="B695" s="8">
        <f>VLOOKUP($A695,'Order date customer name'!$A$1:$C$1038,2,FALSE)</f>
        <v>42225</v>
      </c>
      <c r="C695" s="8" t="str">
        <f>VLOOKUP($A695,'Order date customer name'!$A$1:$C$1038,3,FALSE)</f>
        <v>WILLIAM TURNER</v>
      </c>
      <c r="D695" s="9" t="str">
        <f>VLOOKUP($A695,'State and cust type'!$A$1:$C$1038,2,FALSE)</f>
        <v>New York</v>
      </c>
      <c r="E695" s="9" t="str">
        <f>VLOOKUP($A695,'State and cust type'!$A$1:$C$1038,3,FALSE)</f>
        <v>Small Business</v>
      </c>
      <c r="F695" s="9" t="str">
        <f>VLOOKUP($A695,'Account, order priority and cat'!$A$1:$D$1038,2,FALSE)</f>
        <v>EDDIE MURRAY</v>
      </c>
      <c r="G695" s="9" t="str">
        <f>VLOOKUP($A695,'Account, order priority and cat'!$A$1:$D$1038,3,FALSE)</f>
        <v>High</v>
      </c>
      <c r="H695" s="9" t="str">
        <f>VLOOKUP($A695,'Account, order priority and cat'!$A$1:$D$1038,4,FALSE)</f>
        <v>Office Supplies</v>
      </c>
      <c r="I695" s="14" t="str">
        <f>VLOOKUP($A695,'Cost and price details'!$A$1:$F$1038,Table!I$1,FALSE)</f>
        <v>Wrap Bag</v>
      </c>
      <c r="J695" s="14" t="str">
        <f>VLOOKUP($A695,'Cost and price details'!$A$1:$F$1038,Table!J$1,FALSE)</f>
        <v>Regular Air</v>
      </c>
      <c r="K695" s="14">
        <f>VLOOKUP($A695,'Cost and price details'!$A$1:$F$1038,Table!K$1,FALSE)</f>
        <v>42235</v>
      </c>
      <c r="L695" s="14">
        <f>VLOOKUP($A695,'Cost and price details'!$A$1:$F$1038,Table!L$1,FALSE)</f>
        <v>1.9360000000000002</v>
      </c>
      <c r="M695" s="14">
        <f>VLOOKUP($A695,'Cost and price details'!$A$1:$F$1038,Table!M$1,FALSE)</f>
        <v>3.234</v>
      </c>
      <c r="N695" s="16">
        <f t="shared" si="50"/>
        <v>0.6704545454545453</v>
      </c>
      <c r="O695" s="16">
        <f>LOOKUP(M695,'Tax and discount slab'!$J$4:$K$14)</f>
        <v>0.05</v>
      </c>
      <c r="P695" s="9">
        <f t="shared" si="51"/>
        <v>3.3957000000000002</v>
      </c>
      <c r="Q695" s="9">
        <f>VLOOKUP(A695,'QTY &amp; shipping cost'!$A$1:$C$1038,2,FALSE)</f>
        <v>41</v>
      </c>
      <c r="R695" s="9">
        <f t="shared" si="52"/>
        <v>139.22370000000001</v>
      </c>
      <c r="S695" s="16">
        <f>LOOKUP(M695,'Tax and discount slab'!$M$4:$N$14)</f>
        <v>0.02</v>
      </c>
      <c r="T695" s="9">
        <f t="shared" si="53"/>
        <v>2.7844740000000003</v>
      </c>
      <c r="U695" s="9">
        <f>VLOOKUP(A695,'QTY &amp; shipping cost'!$A$1:$C$1038,3,FALSE)</f>
        <v>0.8600000000000001</v>
      </c>
      <c r="V695" s="9">
        <f t="shared" si="54"/>
        <v>137.29922600000003</v>
      </c>
    </row>
    <row r="696" spans="1:22" x14ac:dyDescent="0.3">
      <c r="A696" s="9" t="s">
        <v>1180</v>
      </c>
      <c r="B696" s="8">
        <f>VLOOKUP($A696,'Order date customer name'!$A$1:$C$1038,2,FALSE)</f>
        <v>42225</v>
      </c>
      <c r="C696" s="8" t="str">
        <f>VLOOKUP($A696,'Order date customer name'!$A$1:$C$1038,3,FALSE)</f>
        <v>JUAN CARPENTER</v>
      </c>
      <c r="D696" s="9" t="str">
        <f>VLOOKUP($A696,'State and cust type'!$A$1:$C$1038,2,FALSE)</f>
        <v>New York</v>
      </c>
      <c r="E696" s="9" t="str">
        <f>VLOOKUP($A696,'State and cust type'!$A$1:$C$1038,3,FALSE)</f>
        <v>Consumer</v>
      </c>
      <c r="F696" s="9" t="str">
        <f>VLOOKUP($A696,'Account, order priority and cat'!$A$1:$D$1038,2,FALSE)</f>
        <v>BRYAN JENKINS</v>
      </c>
      <c r="G696" s="9" t="str">
        <f>VLOOKUP($A696,'Account, order priority and cat'!$A$1:$D$1038,3,FALSE)</f>
        <v>High</v>
      </c>
      <c r="H696" s="9" t="str">
        <f>VLOOKUP($A696,'Account, order priority and cat'!$A$1:$D$1038,4,FALSE)</f>
        <v>Technology</v>
      </c>
      <c r="I696" s="14" t="str">
        <f>VLOOKUP($A696,'Cost and price details'!$A$1:$F$1038,Table!I$1,FALSE)</f>
        <v>Small Box</v>
      </c>
      <c r="J696" s="14" t="str">
        <f>VLOOKUP($A696,'Cost and price details'!$A$1:$F$1038,Table!J$1,FALSE)</f>
        <v>Express Air</v>
      </c>
      <c r="K696" s="14">
        <f>VLOOKUP($A696,'Cost and price details'!$A$1:$F$1038,Table!K$1,FALSE)</f>
        <v>42233</v>
      </c>
      <c r="L696" s="14">
        <f>VLOOKUP($A696,'Cost and price details'!$A$1:$F$1038,Table!L$1,FALSE)</f>
        <v>11.077000000000002</v>
      </c>
      <c r="M696" s="14">
        <f>VLOOKUP($A696,'Cost and price details'!$A$1:$F$1038,Table!M$1,FALSE)</f>
        <v>17.578000000000003</v>
      </c>
      <c r="N696" s="16">
        <f t="shared" si="50"/>
        <v>0.58689175769612711</v>
      </c>
      <c r="O696" s="16">
        <f>LOOKUP(M696,'Tax and discount slab'!$J$4:$K$14)</f>
        <v>0.1</v>
      </c>
      <c r="P696" s="9">
        <f t="shared" si="51"/>
        <v>19.335800000000006</v>
      </c>
      <c r="Q696" s="9">
        <f>VLOOKUP(A696,'QTY &amp; shipping cost'!$A$1:$C$1038,2,FALSE)</f>
        <v>9</v>
      </c>
      <c r="R696" s="9">
        <f t="shared" si="52"/>
        <v>174.02220000000005</v>
      </c>
      <c r="S696" s="16">
        <f>LOOKUP(M696,'Tax and discount slab'!$M$4:$N$14)</f>
        <v>7.0000000000000007E-2</v>
      </c>
      <c r="T696" s="9">
        <f t="shared" si="53"/>
        <v>12.181554000000006</v>
      </c>
      <c r="U696" s="9">
        <f>VLOOKUP(A696,'QTY &amp; shipping cost'!$A$1:$C$1038,3,FALSE)</f>
        <v>4.05</v>
      </c>
      <c r="V696" s="9">
        <f t="shared" si="54"/>
        <v>165.89064600000006</v>
      </c>
    </row>
    <row r="697" spans="1:22" x14ac:dyDescent="0.3">
      <c r="A697" s="9" t="s">
        <v>1182</v>
      </c>
      <c r="B697" s="8">
        <f>VLOOKUP($A697,'Order date customer name'!$A$1:$C$1038,2,FALSE)</f>
        <v>42226</v>
      </c>
      <c r="C697" s="8" t="str">
        <f>VLOOKUP($A697,'Order date customer name'!$A$1:$C$1038,3,FALSE)</f>
        <v>JERRY OLSON</v>
      </c>
      <c r="D697" s="9" t="str">
        <f>VLOOKUP($A697,'State and cust type'!$A$1:$C$1038,2,FALSE)</f>
        <v>New York</v>
      </c>
      <c r="E697" s="9" t="str">
        <f>VLOOKUP($A697,'State and cust type'!$A$1:$C$1038,3,FALSE)</f>
        <v>Corporate</v>
      </c>
      <c r="F697" s="9" t="str">
        <f>VLOOKUP($A697,'Account, order priority and cat'!$A$1:$D$1038,2,FALSE)</f>
        <v>ROY COOK</v>
      </c>
      <c r="G697" s="9" t="str">
        <f>VLOOKUP($A697,'Account, order priority and cat'!$A$1:$D$1038,3,FALSE)</f>
        <v>Not Specified</v>
      </c>
      <c r="H697" s="9" t="str">
        <f>VLOOKUP($A697,'Account, order priority and cat'!$A$1:$D$1038,4,FALSE)</f>
        <v>Technology</v>
      </c>
      <c r="I697" s="14" t="str">
        <f>VLOOKUP($A697,'Cost and price details'!$A$1:$F$1038,Table!I$1,FALSE)</f>
        <v>Small Box</v>
      </c>
      <c r="J697" s="14" t="str">
        <f>VLOOKUP($A697,'Cost and price details'!$A$1:$F$1038,Table!J$1,FALSE)</f>
        <v>Regular Air</v>
      </c>
      <c r="K697" s="14">
        <f>VLOOKUP($A697,'Cost and price details'!$A$1:$F$1038,Table!K$1,FALSE)</f>
        <v>42236</v>
      </c>
      <c r="L697" s="14">
        <f>VLOOKUP($A697,'Cost and price details'!$A$1:$F$1038,Table!L$1,FALSE)</f>
        <v>7.1610000000000005</v>
      </c>
      <c r="M697" s="14">
        <f>VLOOKUP($A697,'Cost and price details'!$A$1:$F$1038,Table!M$1,FALSE)</f>
        <v>34.078000000000003</v>
      </c>
      <c r="N697" s="16">
        <f t="shared" si="50"/>
        <v>3.7588325652841781</v>
      </c>
      <c r="O697" s="16">
        <f>LOOKUP(M697,'Tax and discount slab'!$J$4:$K$14)</f>
        <v>0.2</v>
      </c>
      <c r="P697" s="9">
        <f t="shared" si="51"/>
        <v>40.893599999999999</v>
      </c>
      <c r="Q697" s="9">
        <f>VLOOKUP(A697,'QTY &amp; shipping cost'!$A$1:$C$1038,2,FALSE)</f>
        <v>10</v>
      </c>
      <c r="R697" s="9">
        <f t="shared" si="52"/>
        <v>408.93599999999998</v>
      </c>
      <c r="S697" s="16">
        <f>LOOKUP(M697,'Tax and discount slab'!$M$4:$N$14)</f>
        <v>0.17</v>
      </c>
      <c r="T697" s="9">
        <f t="shared" si="53"/>
        <v>69.519120000000001</v>
      </c>
      <c r="U697" s="9">
        <f>VLOOKUP(A697,'QTY &amp; shipping cost'!$A$1:$C$1038,3,FALSE)</f>
        <v>6.55</v>
      </c>
      <c r="V697" s="9">
        <f t="shared" si="54"/>
        <v>345.96688</v>
      </c>
    </row>
    <row r="698" spans="1:22" x14ac:dyDescent="0.3">
      <c r="A698" s="9" t="s">
        <v>1183</v>
      </c>
      <c r="B698" s="8">
        <f>VLOOKUP($A698,'Order date customer name'!$A$1:$C$1038,2,FALSE)</f>
        <v>42228</v>
      </c>
      <c r="C698" s="8" t="str">
        <f>VLOOKUP($A698,'Order date customer name'!$A$1:$C$1038,3,FALSE)</f>
        <v>JERRY TUCKER</v>
      </c>
      <c r="D698" s="9" t="str">
        <f>VLOOKUP($A698,'State and cust type'!$A$1:$C$1038,2,FALSE)</f>
        <v>Illinois</v>
      </c>
      <c r="E698" s="9" t="str">
        <f>VLOOKUP($A698,'State and cust type'!$A$1:$C$1038,3,FALSE)</f>
        <v>Corporate</v>
      </c>
      <c r="F698" s="9" t="str">
        <f>VLOOKUP($A698,'Account, order priority and cat'!$A$1:$D$1038,2,FALSE)</f>
        <v>MANUEL BARNES</v>
      </c>
      <c r="G698" s="9" t="str">
        <f>VLOOKUP($A698,'Account, order priority and cat'!$A$1:$D$1038,3,FALSE)</f>
        <v>Medium</v>
      </c>
      <c r="H698" s="9" t="str">
        <f>VLOOKUP($A698,'Account, order priority and cat'!$A$1:$D$1038,4,FALSE)</f>
        <v>Office Supplies</v>
      </c>
      <c r="I698" s="14" t="str">
        <f>VLOOKUP($A698,'Cost and price details'!$A$1:$F$1038,Table!I$1,FALSE)</f>
        <v>Wrap Bag</v>
      </c>
      <c r="J698" s="14" t="str">
        <f>VLOOKUP($A698,'Cost and price details'!$A$1:$F$1038,Table!J$1,FALSE)</f>
        <v>Regular Air</v>
      </c>
      <c r="K698" s="14">
        <f>VLOOKUP($A698,'Cost and price details'!$A$1:$F$1038,Table!K$1,FALSE)</f>
        <v>42237</v>
      </c>
      <c r="L698" s="14">
        <f>VLOOKUP($A698,'Cost and price details'!$A$1:$F$1038,Table!L$1,FALSE)</f>
        <v>4.125</v>
      </c>
      <c r="M698" s="14">
        <f>VLOOKUP($A698,'Cost and price details'!$A$1:$F$1038,Table!M$1,FALSE)</f>
        <v>7.7880000000000011</v>
      </c>
      <c r="N698" s="16">
        <f t="shared" si="50"/>
        <v>0.88800000000000023</v>
      </c>
      <c r="O698" s="16">
        <f>LOOKUP(M698,'Tax and discount slab'!$J$4:$K$14)</f>
        <v>0.05</v>
      </c>
      <c r="P698" s="9">
        <f t="shared" si="51"/>
        <v>8.1774000000000022</v>
      </c>
      <c r="Q698" s="9">
        <f>VLOOKUP(A698,'QTY &amp; shipping cost'!$A$1:$C$1038,2,FALSE)</f>
        <v>50</v>
      </c>
      <c r="R698" s="9">
        <f t="shared" si="52"/>
        <v>408.87000000000012</v>
      </c>
      <c r="S698" s="16">
        <f>LOOKUP(M698,'Tax and discount slab'!$M$4:$N$14)</f>
        <v>0.02</v>
      </c>
      <c r="T698" s="9">
        <f t="shared" si="53"/>
        <v>8.1774000000000022</v>
      </c>
      <c r="U698" s="9">
        <f>VLOOKUP(A698,'QTY &amp; shipping cost'!$A$1:$C$1038,3,FALSE)</f>
        <v>2.4</v>
      </c>
      <c r="V698" s="9">
        <f t="shared" si="54"/>
        <v>403.09260000000012</v>
      </c>
    </row>
    <row r="699" spans="1:22" x14ac:dyDescent="0.3">
      <c r="A699" s="9" t="s">
        <v>1185</v>
      </c>
      <c r="B699" s="8">
        <f>VLOOKUP($A699,'Order date customer name'!$A$1:$C$1038,2,FALSE)</f>
        <v>42229</v>
      </c>
      <c r="C699" s="8" t="str">
        <f>VLOOKUP($A699,'Order date customer name'!$A$1:$C$1038,3,FALSE)</f>
        <v>ROGER PALMER</v>
      </c>
      <c r="D699" s="9" t="str">
        <f>VLOOKUP($A699,'State and cust type'!$A$1:$C$1038,2,FALSE)</f>
        <v>New York</v>
      </c>
      <c r="E699" s="9" t="str">
        <f>VLOOKUP($A699,'State and cust type'!$A$1:$C$1038,3,FALSE)</f>
        <v>Consumer</v>
      </c>
      <c r="F699" s="9" t="str">
        <f>VLOOKUP($A699,'Account, order priority and cat'!$A$1:$D$1038,2,FALSE)</f>
        <v>WILLIE STEWART</v>
      </c>
      <c r="G699" s="9" t="str">
        <f>VLOOKUP($A699,'Account, order priority and cat'!$A$1:$D$1038,3,FALSE)</f>
        <v>High</v>
      </c>
      <c r="H699" s="9" t="str">
        <f>VLOOKUP($A699,'Account, order priority and cat'!$A$1:$D$1038,4,FALSE)</f>
        <v>Office Supplies</v>
      </c>
      <c r="I699" s="14" t="str">
        <f>VLOOKUP($A699,'Cost and price details'!$A$1:$F$1038,Table!I$1,FALSE)</f>
        <v>Small Box</v>
      </c>
      <c r="J699" s="14" t="str">
        <f>VLOOKUP($A699,'Cost and price details'!$A$1:$F$1038,Table!J$1,FALSE)</f>
        <v>Express Air</v>
      </c>
      <c r="K699" s="14">
        <f>VLOOKUP($A699,'Cost and price details'!$A$1:$F$1038,Table!K$1,FALSE)</f>
        <v>42238</v>
      </c>
      <c r="L699" s="14">
        <f>VLOOKUP($A699,'Cost and price details'!$A$1:$F$1038,Table!L$1,FALSE)</f>
        <v>3.8500000000000005</v>
      </c>
      <c r="M699" s="14">
        <f>VLOOKUP($A699,'Cost and price details'!$A$1:$F$1038,Table!M$1,FALSE)</f>
        <v>6.3140000000000009</v>
      </c>
      <c r="N699" s="16">
        <f t="shared" si="50"/>
        <v>0.64</v>
      </c>
      <c r="O699" s="16">
        <f>LOOKUP(M699,'Tax and discount slab'!$J$4:$K$14)</f>
        <v>0.05</v>
      </c>
      <c r="P699" s="9">
        <f t="shared" si="51"/>
        <v>6.6297000000000015</v>
      </c>
      <c r="Q699" s="9">
        <f>VLOOKUP(A699,'QTY &amp; shipping cost'!$A$1:$C$1038,2,FALSE)</f>
        <v>34</v>
      </c>
      <c r="R699" s="9">
        <f t="shared" si="52"/>
        <v>225.40980000000005</v>
      </c>
      <c r="S699" s="16">
        <f>LOOKUP(M699,'Tax and discount slab'!$M$4:$N$14)</f>
        <v>0.02</v>
      </c>
      <c r="T699" s="9">
        <f t="shared" si="53"/>
        <v>4.5081960000000008</v>
      </c>
      <c r="U699" s="9">
        <f>VLOOKUP(A699,'QTY &amp; shipping cost'!$A$1:$C$1038,3,FALSE)</f>
        <v>5.0599999999999996</v>
      </c>
      <c r="V699" s="9">
        <f t="shared" si="54"/>
        <v>225.96160400000005</v>
      </c>
    </row>
    <row r="700" spans="1:22" x14ac:dyDescent="0.3">
      <c r="A700" s="9" t="s">
        <v>1186</v>
      </c>
      <c r="B700" s="8">
        <f>VLOOKUP($A700,'Order date customer name'!$A$1:$C$1038,2,FALSE)</f>
        <v>42235</v>
      </c>
      <c r="C700" s="8" t="str">
        <f>VLOOKUP($A700,'Order date customer name'!$A$1:$C$1038,3,FALSE)</f>
        <v>FRANCISCO PRICE</v>
      </c>
      <c r="D700" s="9" t="str">
        <f>VLOOKUP($A700,'State and cust type'!$A$1:$C$1038,2,FALSE)</f>
        <v>New York</v>
      </c>
      <c r="E700" s="9" t="str">
        <f>VLOOKUP($A700,'State and cust type'!$A$1:$C$1038,3,FALSE)</f>
        <v>Home Office</v>
      </c>
      <c r="F700" s="9" t="str">
        <f>VLOOKUP($A700,'Account, order priority and cat'!$A$1:$D$1038,2,FALSE)</f>
        <v>BRYAN JENKINS</v>
      </c>
      <c r="G700" s="9" t="str">
        <f>VLOOKUP($A700,'Account, order priority and cat'!$A$1:$D$1038,3,FALSE)</f>
        <v>Not Specified</v>
      </c>
      <c r="H700" s="9" t="str">
        <f>VLOOKUP($A700,'Account, order priority and cat'!$A$1:$D$1038,4,FALSE)</f>
        <v>Office Supplies</v>
      </c>
      <c r="I700" s="14" t="str">
        <f>VLOOKUP($A700,'Cost and price details'!$A$1:$F$1038,Table!I$1,FALSE)</f>
        <v>Small Box</v>
      </c>
      <c r="J700" s="14" t="str">
        <f>VLOOKUP($A700,'Cost and price details'!$A$1:$F$1038,Table!J$1,FALSE)</f>
        <v>Regular Air</v>
      </c>
      <c r="K700" s="14">
        <f>VLOOKUP($A700,'Cost and price details'!$A$1:$F$1038,Table!K$1,FALSE)</f>
        <v>42244</v>
      </c>
      <c r="L700" s="14">
        <f>VLOOKUP($A700,'Cost and price details'!$A$1:$F$1038,Table!L$1,FALSE)</f>
        <v>2.3980000000000006</v>
      </c>
      <c r="M700" s="14">
        <f>VLOOKUP($A700,'Cost and price details'!$A$1:$F$1038,Table!M$1,FALSE)</f>
        <v>3.8720000000000003</v>
      </c>
      <c r="N700" s="16">
        <f t="shared" si="50"/>
        <v>0.61467889908256856</v>
      </c>
      <c r="O700" s="16">
        <f>LOOKUP(M700,'Tax and discount slab'!$J$4:$K$14)</f>
        <v>0.05</v>
      </c>
      <c r="P700" s="9">
        <f t="shared" si="51"/>
        <v>4.0656000000000008</v>
      </c>
      <c r="Q700" s="9">
        <f>VLOOKUP(A700,'QTY &amp; shipping cost'!$A$1:$C$1038,2,FALSE)</f>
        <v>40</v>
      </c>
      <c r="R700" s="9">
        <f t="shared" si="52"/>
        <v>162.62400000000002</v>
      </c>
      <c r="S700" s="16">
        <f>LOOKUP(M700,'Tax and discount slab'!$M$4:$N$14)</f>
        <v>0.02</v>
      </c>
      <c r="T700" s="9">
        <f t="shared" si="53"/>
        <v>3.2524800000000007</v>
      </c>
      <c r="U700" s="9">
        <f>VLOOKUP(A700,'QTY &amp; shipping cost'!$A$1:$C$1038,3,FALSE)</f>
        <v>6.88</v>
      </c>
      <c r="V700" s="9">
        <f t="shared" si="54"/>
        <v>166.25152000000003</v>
      </c>
    </row>
    <row r="701" spans="1:22" x14ac:dyDescent="0.3">
      <c r="A701" s="9" t="s">
        <v>1187</v>
      </c>
      <c r="B701" s="8">
        <f>VLOOKUP($A701,'Order date customer name'!$A$1:$C$1038,2,FALSE)</f>
        <v>42236</v>
      </c>
      <c r="C701" s="8" t="str">
        <f>VLOOKUP($A701,'Order date customer name'!$A$1:$C$1038,3,FALSE)</f>
        <v>HARVEY WILLIAMS</v>
      </c>
      <c r="D701" s="9" t="str">
        <f>VLOOKUP($A701,'State and cust type'!$A$1:$C$1038,2,FALSE)</f>
        <v>New York</v>
      </c>
      <c r="E701" s="9" t="str">
        <f>VLOOKUP($A701,'State and cust type'!$A$1:$C$1038,3,FALSE)</f>
        <v>Home Office</v>
      </c>
      <c r="F701" s="9" t="str">
        <f>VLOOKUP($A701,'Account, order priority and cat'!$A$1:$D$1038,2,FALSE)</f>
        <v>CLAUDE WILLIS</v>
      </c>
      <c r="G701" s="9" t="str">
        <f>VLOOKUP($A701,'Account, order priority and cat'!$A$1:$D$1038,3,FALSE)</f>
        <v>Low</v>
      </c>
      <c r="H701" s="9" t="str">
        <f>VLOOKUP($A701,'Account, order priority and cat'!$A$1:$D$1038,4,FALSE)</f>
        <v>Technology</v>
      </c>
      <c r="I701" s="14" t="str">
        <f>VLOOKUP($A701,'Cost and price details'!$A$1:$F$1038,Table!I$1,FALSE)</f>
        <v>Small Box</v>
      </c>
      <c r="J701" s="14" t="str">
        <f>VLOOKUP($A701,'Cost and price details'!$A$1:$F$1038,Table!J$1,FALSE)</f>
        <v>Regular Air</v>
      </c>
      <c r="K701" s="14">
        <f>VLOOKUP($A701,'Cost and price details'!$A$1:$F$1038,Table!K$1,FALSE)</f>
        <v>42248</v>
      </c>
      <c r="L701" s="14">
        <f>VLOOKUP($A701,'Cost and price details'!$A$1:$F$1038,Table!L$1,FALSE)</f>
        <v>11.077000000000002</v>
      </c>
      <c r="M701" s="14">
        <f>VLOOKUP($A701,'Cost and price details'!$A$1:$F$1038,Table!M$1,FALSE)</f>
        <v>17.578000000000003</v>
      </c>
      <c r="N701" s="16">
        <f t="shared" si="50"/>
        <v>0.58689175769612711</v>
      </c>
      <c r="O701" s="16">
        <f>LOOKUP(M701,'Tax and discount slab'!$J$4:$K$14)</f>
        <v>0.1</v>
      </c>
      <c r="P701" s="9">
        <f t="shared" si="51"/>
        <v>19.335800000000006</v>
      </c>
      <c r="Q701" s="9">
        <f>VLOOKUP(A701,'QTY &amp; shipping cost'!$A$1:$C$1038,2,FALSE)</f>
        <v>8</v>
      </c>
      <c r="R701" s="9">
        <f t="shared" si="52"/>
        <v>154.68640000000005</v>
      </c>
      <c r="S701" s="16">
        <f>LOOKUP(M701,'Tax and discount slab'!$M$4:$N$14)</f>
        <v>7.0000000000000007E-2</v>
      </c>
      <c r="T701" s="9">
        <f t="shared" si="53"/>
        <v>10.828048000000004</v>
      </c>
      <c r="U701" s="9">
        <f>VLOOKUP(A701,'QTY &amp; shipping cost'!$A$1:$C$1038,3,FALSE)</f>
        <v>4.05</v>
      </c>
      <c r="V701" s="9">
        <f t="shared" si="54"/>
        <v>147.90835200000006</v>
      </c>
    </row>
    <row r="702" spans="1:22" x14ac:dyDescent="0.3">
      <c r="A702" s="9" t="s">
        <v>1188</v>
      </c>
      <c r="B702" s="8">
        <f>VLOOKUP($A702,'Order date customer name'!$A$1:$C$1038,2,FALSE)</f>
        <v>42237</v>
      </c>
      <c r="C702" s="8" t="str">
        <f>VLOOKUP($A702,'Order date customer name'!$A$1:$C$1038,3,FALSE)</f>
        <v>GLEN FOSTER</v>
      </c>
      <c r="D702" s="9" t="str">
        <f>VLOOKUP($A702,'State and cust type'!$A$1:$C$1038,2,FALSE)</f>
        <v>Illinois</v>
      </c>
      <c r="E702" s="9" t="str">
        <f>VLOOKUP($A702,'State and cust type'!$A$1:$C$1038,3,FALSE)</f>
        <v>Small Business</v>
      </c>
      <c r="F702" s="9" t="str">
        <f>VLOOKUP($A702,'Account, order priority and cat'!$A$1:$D$1038,2,FALSE)</f>
        <v>COREY MILLS</v>
      </c>
      <c r="G702" s="9" t="str">
        <f>VLOOKUP($A702,'Account, order priority and cat'!$A$1:$D$1038,3,FALSE)</f>
        <v>Low</v>
      </c>
      <c r="H702" s="9" t="str">
        <f>VLOOKUP($A702,'Account, order priority and cat'!$A$1:$D$1038,4,FALSE)</f>
        <v>Office Supplies</v>
      </c>
      <c r="I702" s="14" t="str">
        <f>VLOOKUP($A702,'Cost and price details'!$A$1:$F$1038,Table!I$1,FALSE)</f>
        <v>Small Box</v>
      </c>
      <c r="J702" s="14" t="str">
        <f>VLOOKUP($A702,'Cost and price details'!$A$1:$F$1038,Table!J$1,FALSE)</f>
        <v>Express Air</v>
      </c>
      <c r="K702" s="14">
        <f>VLOOKUP($A702,'Cost and price details'!$A$1:$F$1038,Table!K$1,FALSE)</f>
        <v>42251</v>
      </c>
      <c r="L702" s="14">
        <f>VLOOKUP($A702,'Cost and price details'!$A$1:$F$1038,Table!L$1,FALSE)</f>
        <v>3.883</v>
      </c>
      <c r="M702" s="14">
        <f>VLOOKUP($A702,'Cost and price details'!$A$1:$F$1038,Table!M$1,FALSE)</f>
        <v>9.4819999999999993</v>
      </c>
      <c r="N702" s="16">
        <f t="shared" si="50"/>
        <v>1.441926345609065</v>
      </c>
      <c r="O702" s="16">
        <f>LOOKUP(M702,'Tax and discount slab'!$J$4:$K$14)</f>
        <v>0.05</v>
      </c>
      <c r="P702" s="9">
        <f t="shared" si="51"/>
        <v>9.9560999999999993</v>
      </c>
      <c r="Q702" s="9">
        <f>VLOOKUP(A702,'QTY &amp; shipping cost'!$A$1:$C$1038,2,FALSE)</f>
        <v>10</v>
      </c>
      <c r="R702" s="9">
        <f t="shared" si="52"/>
        <v>99.560999999999993</v>
      </c>
      <c r="S702" s="16">
        <f>LOOKUP(M702,'Tax and discount slab'!$M$4:$N$14)</f>
        <v>0.02</v>
      </c>
      <c r="T702" s="9">
        <f t="shared" si="53"/>
        <v>1.99122</v>
      </c>
      <c r="U702" s="9">
        <f>VLOOKUP(A702,'QTY &amp; shipping cost'!$A$1:$C$1038,3,FALSE)</f>
        <v>4.55</v>
      </c>
      <c r="V702" s="9">
        <f t="shared" si="54"/>
        <v>102.11977999999999</v>
      </c>
    </row>
    <row r="703" spans="1:22" x14ac:dyDescent="0.3">
      <c r="A703" s="9" t="s">
        <v>1190</v>
      </c>
      <c r="B703" s="8">
        <f>VLOOKUP($A703,'Order date customer name'!$A$1:$C$1038,2,FALSE)</f>
        <v>42238</v>
      </c>
      <c r="C703" s="8" t="str">
        <f>VLOOKUP($A703,'Order date customer name'!$A$1:$C$1038,3,FALSE)</f>
        <v>SAMUEL LONG</v>
      </c>
      <c r="D703" s="9" t="str">
        <f>VLOOKUP($A703,'State and cust type'!$A$1:$C$1038,2,FALSE)</f>
        <v>Illinois</v>
      </c>
      <c r="E703" s="9" t="str">
        <f>VLOOKUP($A703,'State and cust type'!$A$1:$C$1038,3,FALSE)</f>
        <v>Small Business</v>
      </c>
      <c r="F703" s="9" t="str">
        <f>VLOOKUP($A703,'Account, order priority and cat'!$A$1:$D$1038,2,FALSE)</f>
        <v>MANUEL BARNES</v>
      </c>
      <c r="G703" s="9" t="str">
        <f>VLOOKUP($A703,'Account, order priority and cat'!$A$1:$D$1038,3,FALSE)</f>
        <v>High</v>
      </c>
      <c r="H703" s="9" t="str">
        <f>VLOOKUP($A703,'Account, order priority and cat'!$A$1:$D$1038,4,FALSE)</f>
        <v>Office Supplies</v>
      </c>
      <c r="I703" s="14" t="str">
        <f>VLOOKUP($A703,'Cost and price details'!$A$1:$F$1038,Table!I$1,FALSE)</f>
        <v>Small Box</v>
      </c>
      <c r="J703" s="14" t="str">
        <f>VLOOKUP($A703,'Cost and price details'!$A$1:$F$1038,Table!J$1,FALSE)</f>
        <v>Express Air</v>
      </c>
      <c r="K703" s="14">
        <f>VLOOKUP($A703,'Cost and price details'!$A$1:$F$1038,Table!K$1,FALSE)</f>
        <v>42246</v>
      </c>
      <c r="L703" s="14">
        <f>VLOOKUP($A703,'Cost and price details'!$A$1:$F$1038,Table!L$1,FALSE)</f>
        <v>92.64200000000001</v>
      </c>
      <c r="M703" s="14">
        <f>VLOOKUP($A703,'Cost and price details'!$A$1:$F$1038,Table!M$1,FALSE)</f>
        <v>231.60500000000002</v>
      </c>
      <c r="N703" s="16">
        <f t="shared" si="50"/>
        <v>1.5</v>
      </c>
      <c r="O703" s="16">
        <f>LOOKUP(M703,'Tax and discount slab'!$J$4:$K$14)</f>
        <v>0.32000000000000006</v>
      </c>
      <c r="P703" s="9">
        <f t="shared" si="51"/>
        <v>305.71860000000004</v>
      </c>
      <c r="Q703" s="9">
        <f>VLOOKUP(A703,'QTY &amp; shipping cost'!$A$1:$C$1038,2,FALSE)</f>
        <v>4</v>
      </c>
      <c r="R703" s="9">
        <f t="shared" si="52"/>
        <v>1222.8744000000002</v>
      </c>
      <c r="S703" s="16">
        <f>LOOKUP(M703,'Tax and discount slab'!$M$4:$N$14)</f>
        <v>0.47</v>
      </c>
      <c r="T703" s="9">
        <f t="shared" si="53"/>
        <v>574.75096800000006</v>
      </c>
      <c r="U703" s="9">
        <f>VLOOKUP(A703,'QTY &amp; shipping cost'!$A$1:$C$1038,3,FALSE)</f>
        <v>10.040000000000001</v>
      </c>
      <c r="V703" s="9">
        <f t="shared" si="54"/>
        <v>658.16343200000006</v>
      </c>
    </row>
    <row r="704" spans="1:22" x14ac:dyDescent="0.3">
      <c r="A704" s="9" t="s">
        <v>1191</v>
      </c>
      <c r="B704" s="8">
        <f>VLOOKUP($A704,'Order date customer name'!$A$1:$C$1038,2,FALSE)</f>
        <v>42238</v>
      </c>
      <c r="C704" s="8" t="str">
        <f>VLOOKUP($A704,'Order date customer name'!$A$1:$C$1038,3,FALSE)</f>
        <v>MARK MCDONALD</v>
      </c>
      <c r="D704" s="9" t="str">
        <f>VLOOKUP($A704,'State and cust type'!$A$1:$C$1038,2,FALSE)</f>
        <v>New York</v>
      </c>
      <c r="E704" s="9" t="str">
        <f>VLOOKUP($A704,'State and cust type'!$A$1:$C$1038,3,FALSE)</f>
        <v>Corporate</v>
      </c>
      <c r="F704" s="9" t="str">
        <f>VLOOKUP($A704,'Account, order priority and cat'!$A$1:$D$1038,2,FALSE)</f>
        <v>ROY COOK</v>
      </c>
      <c r="G704" s="9" t="str">
        <f>VLOOKUP($A704,'Account, order priority and cat'!$A$1:$D$1038,3,FALSE)</f>
        <v>Low</v>
      </c>
      <c r="H704" s="9" t="str">
        <f>VLOOKUP($A704,'Account, order priority and cat'!$A$1:$D$1038,4,FALSE)</f>
        <v>Office Supplies</v>
      </c>
      <c r="I704" s="14" t="str">
        <f>VLOOKUP($A704,'Cost and price details'!$A$1:$F$1038,Table!I$1,FALSE)</f>
        <v>Wrap Bag</v>
      </c>
      <c r="J704" s="14" t="str">
        <f>VLOOKUP($A704,'Cost and price details'!$A$1:$F$1038,Table!J$1,FALSE)</f>
        <v>Regular Air</v>
      </c>
      <c r="K704" s="14">
        <f>VLOOKUP($A704,'Cost and price details'!$A$1:$F$1038,Table!K$1,FALSE)</f>
        <v>42249</v>
      </c>
      <c r="L704" s="14">
        <f>VLOOKUP($A704,'Cost and price details'!$A$1:$F$1038,Table!L$1,FALSE)</f>
        <v>1.1990000000000003</v>
      </c>
      <c r="M704" s="14">
        <f>VLOOKUP($A704,'Cost and price details'!$A$1:$F$1038,Table!M$1,FALSE)</f>
        <v>2.0020000000000002</v>
      </c>
      <c r="N704" s="16">
        <f t="shared" si="50"/>
        <v>0.66972477064220159</v>
      </c>
      <c r="O704" s="16">
        <f>LOOKUP(M704,'Tax and discount slab'!$J$4:$K$14)</f>
        <v>0.05</v>
      </c>
      <c r="P704" s="9">
        <f t="shared" si="51"/>
        <v>2.1021000000000005</v>
      </c>
      <c r="Q704" s="9">
        <f>VLOOKUP(A704,'QTY &amp; shipping cost'!$A$1:$C$1038,2,FALSE)</f>
        <v>44</v>
      </c>
      <c r="R704" s="9">
        <f t="shared" si="52"/>
        <v>92.492400000000018</v>
      </c>
      <c r="S704" s="16">
        <f>LOOKUP(M704,'Tax and discount slab'!$M$4:$N$14)</f>
        <v>0.02</v>
      </c>
      <c r="T704" s="9">
        <f t="shared" si="53"/>
        <v>1.8498480000000004</v>
      </c>
      <c r="U704" s="9">
        <f>VLOOKUP(A704,'QTY &amp; shipping cost'!$A$1:$C$1038,3,FALSE)</f>
        <v>1.05</v>
      </c>
      <c r="V704" s="9">
        <f t="shared" si="54"/>
        <v>91.69255200000002</v>
      </c>
    </row>
    <row r="705" spans="1:22" x14ac:dyDescent="0.3">
      <c r="A705" s="9" t="s">
        <v>1193</v>
      </c>
      <c r="B705" s="8">
        <f>VLOOKUP($A705,'Order date customer name'!$A$1:$C$1038,2,FALSE)</f>
        <v>42238</v>
      </c>
      <c r="C705" s="8" t="str">
        <f>VLOOKUP($A705,'Order date customer name'!$A$1:$C$1038,3,FALSE)</f>
        <v>CURTIS WEAVER</v>
      </c>
      <c r="D705" s="9" t="str">
        <f>VLOOKUP($A705,'State and cust type'!$A$1:$C$1038,2,FALSE)</f>
        <v>New York</v>
      </c>
      <c r="E705" s="9" t="str">
        <f>VLOOKUP($A705,'State and cust type'!$A$1:$C$1038,3,FALSE)</f>
        <v>Small Business</v>
      </c>
      <c r="F705" s="9" t="str">
        <f>VLOOKUP($A705,'Account, order priority and cat'!$A$1:$D$1038,2,FALSE)</f>
        <v>BOBBY CHAVEZ</v>
      </c>
      <c r="G705" s="9" t="str">
        <f>VLOOKUP($A705,'Account, order priority and cat'!$A$1:$D$1038,3,FALSE)</f>
        <v>Critical</v>
      </c>
      <c r="H705" s="9" t="str">
        <f>VLOOKUP($A705,'Account, order priority and cat'!$A$1:$D$1038,4,FALSE)</f>
        <v>Office Supplies</v>
      </c>
      <c r="I705" s="14" t="str">
        <f>VLOOKUP($A705,'Cost and price details'!$A$1:$F$1038,Table!I$1,FALSE)</f>
        <v>Small Pack</v>
      </c>
      <c r="J705" s="14" t="str">
        <f>VLOOKUP($A705,'Cost and price details'!$A$1:$F$1038,Table!J$1,FALSE)</f>
        <v>Regular Air</v>
      </c>
      <c r="K705" s="14">
        <f>VLOOKUP($A705,'Cost and price details'!$A$1:$F$1038,Table!K$1,FALSE)</f>
        <v>42247</v>
      </c>
      <c r="L705" s="14">
        <f>VLOOKUP($A705,'Cost and price details'!$A$1:$F$1038,Table!L$1,FALSE)</f>
        <v>18.480000000000004</v>
      </c>
      <c r="M705" s="14">
        <f>VLOOKUP($A705,'Cost and price details'!$A$1:$F$1038,Table!M$1,FALSE)</f>
        <v>45.067</v>
      </c>
      <c r="N705" s="16">
        <f t="shared" si="50"/>
        <v>1.4386904761904757</v>
      </c>
      <c r="O705" s="16">
        <f>LOOKUP(M705,'Tax and discount slab'!$J$4:$K$14)</f>
        <v>0.22</v>
      </c>
      <c r="P705" s="9">
        <f t="shared" si="51"/>
        <v>54.981740000000002</v>
      </c>
      <c r="Q705" s="9">
        <f>VLOOKUP(A705,'QTY &amp; shipping cost'!$A$1:$C$1038,2,FALSE)</f>
        <v>30</v>
      </c>
      <c r="R705" s="9">
        <f t="shared" si="52"/>
        <v>1649.4522000000002</v>
      </c>
      <c r="S705" s="16">
        <f>LOOKUP(M705,'Tax and discount slab'!$M$4:$N$14)</f>
        <v>0.22000000000000003</v>
      </c>
      <c r="T705" s="9">
        <f t="shared" si="53"/>
        <v>362.8794840000001</v>
      </c>
      <c r="U705" s="9">
        <f>VLOOKUP(A705,'QTY &amp; shipping cost'!$A$1:$C$1038,3,FALSE)</f>
        <v>9.0400000000000009</v>
      </c>
      <c r="V705" s="9">
        <f t="shared" si="54"/>
        <v>1295.6127160000001</v>
      </c>
    </row>
    <row r="706" spans="1:22" x14ac:dyDescent="0.3">
      <c r="A706" s="9" t="s">
        <v>1194</v>
      </c>
      <c r="B706" s="8">
        <f>VLOOKUP($A706,'Order date customer name'!$A$1:$C$1038,2,FALSE)</f>
        <v>42240</v>
      </c>
      <c r="C706" s="8" t="str">
        <f>VLOOKUP($A706,'Order date customer name'!$A$1:$C$1038,3,FALSE)</f>
        <v>TONY STEPHENS</v>
      </c>
      <c r="D706" s="9" t="str">
        <f>VLOOKUP($A706,'State and cust type'!$A$1:$C$1038,2,FALSE)</f>
        <v>Illinois</v>
      </c>
      <c r="E706" s="9" t="str">
        <f>VLOOKUP($A706,'State and cust type'!$A$1:$C$1038,3,FALSE)</f>
        <v>Corporate</v>
      </c>
      <c r="F706" s="9" t="str">
        <f>VLOOKUP($A706,'Account, order priority and cat'!$A$1:$D$1038,2,FALSE)</f>
        <v>COREY MILLS</v>
      </c>
      <c r="G706" s="9" t="str">
        <f>VLOOKUP($A706,'Account, order priority and cat'!$A$1:$D$1038,3,FALSE)</f>
        <v>Medium</v>
      </c>
      <c r="H706" s="9" t="str">
        <f>VLOOKUP($A706,'Account, order priority and cat'!$A$1:$D$1038,4,FALSE)</f>
        <v>Office Supplies</v>
      </c>
      <c r="I706" s="14" t="str">
        <f>VLOOKUP($A706,'Cost and price details'!$A$1:$F$1038,Table!I$1,FALSE)</f>
        <v>Small Box</v>
      </c>
      <c r="J706" s="14" t="str">
        <f>VLOOKUP($A706,'Cost and price details'!$A$1:$F$1038,Table!J$1,FALSE)</f>
        <v>Regular Air</v>
      </c>
      <c r="K706" s="14">
        <f>VLOOKUP($A706,'Cost and price details'!$A$1:$F$1038,Table!K$1,FALSE)</f>
        <v>42249</v>
      </c>
      <c r="L706" s="14">
        <f>VLOOKUP($A706,'Cost and price details'!$A$1:$F$1038,Table!L$1,FALSE)</f>
        <v>57.244000000000007</v>
      </c>
      <c r="M706" s="14">
        <f>VLOOKUP($A706,'Cost and price details'!$A$1:$F$1038,Table!M$1,FALSE)</f>
        <v>92.323000000000022</v>
      </c>
      <c r="N706" s="16">
        <f t="shared" si="50"/>
        <v>0.61279784780937763</v>
      </c>
      <c r="O706" s="16">
        <f>LOOKUP(M706,'Tax and discount slab'!$J$4:$K$14)</f>
        <v>0.32000000000000006</v>
      </c>
      <c r="P706" s="9">
        <f t="shared" si="51"/>
        <v>121.86636000000003</v>
      </c>
      <c r="Q706" s="9">
        <f>VLOOKUP(A706,'QTY &amp; shipping cost'!$A$1:$C$1038,2,FALSE)</f>
        <v>5</v>
      </c>
      <c r="R706" s="9">
        <f t="shared" si="52"/>
        <v>609.33180000000016</v>
      </c>
      <c r="S706" s="16">
        <f>LOOKUP(M706,'Tax and discount slab'!$M$4:$N$14)</f>
        <v>0.47</v>
      </c>
      <c r="T706" s="9">
        <f t="shared" si="53"/>
        <v>286.38594600000005</v>
      </c>
      <c r="U706" s="9">
        <f>VLOOKUP(A706,'QTY &amp; shipping cost'!$A$1:$C$1038,3,FALSE)</f>
        <v>20.04</v>
      </c>
      <c r="V706" s="9">
        <f t="shared" si="54"/>
        <v>342.98585400000013</v>
      </c>
    </row>
    <row r="707" spans="1:22" x14ac:dyDescent="0.3">
      <c r="A707" s="9" t="s">
        <v>1195</v>
      </c>
      <c r="B707" s="8">
        <f>VLOOKUP($A707,'Order date customer name'!$A$1:$C$1038,2,FALSE)</f>
        <v>42240</v>
      </c>
      <c r="C707" s="8" t="str">
        <f>VLOOKUP($A707,'Order date customer name'!$A$1:$C$1038,3,FALSE)</f>
        <v>VINCENT MARTIN</v>
      </c>
      <c r="D707" s="9" t="str">
        <f>VLOOKUP($A707,'State and cust type'!$A$1:$C$1038,2,FALSE)</f>
        <v>New York</v>
      </c>
      <c r="E707" s="9" t="str">
        <f>VLOOKUP($A707,'State and cust type'!$A$1:$C$1038,3,FALSE)</f>
        <v>Corporate</v>
      </c>
      <c r="F707" s="9" t="str">
        <f>VLOOKUP($A707,'Account, order priority and cat'!$A$1:$D$1038,2,FALSE)</f>
        <v>MARC ARNOLD</v>
      </c>
      <c r="G707" s="9" t="str">
        <f>VLOOKUP($A707,'Account, order priority and cat'!$A$1:$D$1038,3,FALSE)</f>
        <v>Not Specified</v>
      </c>
      <c r="H707" s="9" t="str">
        <f>VLOOKUP($A707,'Account, order priority and cat'!$A$1:$D$1038,4,FALSE)</f>
        <v>Office Supplies</v>
      </c>
      <c r="I707" s="14" t="str">
        <f>VLOOKUP($A707,'Cost and price details'!$A$1:$F$1038,Table!I$1,FALSE)</f>
        <v>Small Box</v>
      </c>
      <c r="J707" s="14" t="str">
        <f>VLOOKUP($A707,'Cost and price details'!$A$1:$F$1038,Table!J$1,FALSE)</f>
        <v>Regular Air</v>
      </c>
      <c r="K707" s="14">
        <f>VLOOKUP($A707,'Cost and price details'!$A$1:$F$1038,Table!K$1,FALSE)</f>
        <v>42248</v>
      </c>
      <c r="L707" s="14">
        <f>VLOOKUP($A707,'Cost and price details'!$A$1:$F$1038,Table!L$1,FALSE)</f>
        <v>2.5190000000000001</v>
      </c>
      <c r="M707" s="14">
        <f>VLOOKUP($A707,'Cost and price details'!$A$1:$F$1038,Table!M$1,FALSE)</f>
        <v>4.0590000000000002</v>
      </c>
      <c r="N707" s="16">
        <f t="shared" si="50"/>
        <v>0.611353711790393</v>
      </c>
      <c r="O707" s="16">
        <f>LOOKUP(M707,'Tax and discount slab'!$J$4:$K$14)</f>
        <v>0.05</v>
      </c>
      <c r="P707" s="9">
        <f t="shared" si="51"/>
        <v>4.2619500000000006</v>
      </c>
      <c r="Q707" s="9">
        <f>VLOOKUP(A707,'QTY &amp; shipping cost'!$A$1:$C$1038,2,FALSE)</f>
        <v>41</v>
      </c>
      <c r="R707" s="9">
        <f t="shared" si="52"/>
        <v>174.73995000000002</v>
      </c>
      <c r="S707" s="16">
        <f>LOOKUP(M707,'Tax and discount slab'!$M$4:$N$14)</f>
        <v>0.02</v>
      </c>
      <c r="T707" s="9">
        <f t="shared" si="53"/>
        <v>3.4947990000000004</v>
      </c>
      <c r="U707" s="9">
        <f>VLOOKUP(A707,'QTY &amp; shipping cost'!$A$1:$C$1038,3,FALSE)</f>
        <v>0.55000000000000004</v>
      </c>
      <c r="V707" s="9">
        <f t="shared" si="54"/>
        <v>171.79515100000003</v>
      </c>
    </row>
    <row r="708" spans="1:22" x14ac:dyDescent="0.3">
      <c r="A708" s="9" t="s">
        <v>1196</v>
      </c>
      <c r="B708" s="8">
        <f>VLOOKUP($A708,'Order date customer name'!$A$1:$C$1038,2,FALSE)</f>
        <v>42241</v>
      </c>
      <c r="C708" s="8" t="str">
        <f>VLOOKUP($A708,'Order date customer name'!$A$1:$C$1038,3,FALSE)</f>
        <v>DOUGLAS EVANS</v>
      </c>
      <c r="D708" s="9" t="str">
        <f>VLOOKUP($A708,'State and cust type'!$A$1:$C$1038,2,FALSE)</f>
        <v>New York</v>
      </c>
      <c r="E708" s="9" t="str">
        <f>VLOOKUP($A708,'State and cust type'!$A$1:$C$1038,3,FALSE)</f>
        <v>Corporate</v>
      </c>
      <c r="F708" s="9" t="str">
        <f>VLOOKUP($A708,'Account, order priority and cat'!$A$1:$D$1038,2,FALSE)</f>
        <v>MARC ARNOLD</v>
      </c>
      <c r="G708" s="9" t="str">
        <f>VLOOKUP($A708,'Account, order priority and cat'!$A$1:$D$1038,3,FALSE)</f>
        <v>High</v>
      </c>
      <c r="H708" s="9" t="str">
        <f>VLOOKUP($A708,'Account, order priority and cat'!$A$1:$D$1038,4,FALSE)</f>
        <v>Office Supplies</v>
      </c>
      <c r="I708" s="14" t="str">
        <f>VLOOKUP($A708,'Cost and price details'!$A$1:$F$1038,Table!I$1,FALSE)</f>
        <v>Small Pack</v>
      </c>
      <c r="J708" s="14" t="str">
        <f>VLOOKUP($A708,'Cost and price details'!$A$1:$F$1038,Table!J$1,FALSE)</f>
        <v>Express Air</v>
      </c>
      <c r="K708" s="14">
        <f>VLOOKUP($A708,'Cost and price details'!$A$1:$F$1038,Table!K$1,FALSE)</f>
        <v>42249</v>
      </c>
      <c r="L708" s="14">
        <f>VLOOKUP($A708,'Cost and price details'!$A$1:$F$1038,Table!L$1,FALSE)</f>
        <v>5.7090000000000005</v>
      </c>
      <c r="M708" s="14">
        <f>VLOOKUP($A708,'Cost and price details'!$A$1:$F$1038,Table!M$1,FALSE)</f>
        <v>14.278000000000002</v>
      </c>
      <c r="N708" s="16">
        <f t="shared" si="50"/>
        <v>1.5009633911368019</v>
      </c>
      <c r="O708" s="16">
        <f>LOOKUP(M708,'Tax and discount slab'!$J$4:$K$14)</f>
        <v>0.1</v>
      </c>
      <c r="P708" s="9">
        <f t="shared" si="51"/>
        <v>15.705800000000004</v>
      </c>
      <c r="Q708" s="9">
        <f>VLOOKUP(A708,'QTY &amp; shipping cost'!$A$1:$C$1038,2,FALSE)</f>
        <v>44</v>
      </c>
      <c r="R708" s="9">
        <f t="shared" si="52"/>
        <v>691.05520000000013</v>
      </c>
      <c r="S708" s="16">
        <f>LOOKUP(M708,'Tax and discount slab'!$M$4:$N$14)</f>
        <v>7.0000000000000007E-2</v>
      </c>
      <c r="T708" s="9">
        <f t="shared" si="53"/>
        <v>48.373864000000012</v>
      </c>
      <c r="U708" s="9">
        <f>VLOOKUP(A708,'QTY &amp; shipping cost'!$A$1:$C$1038,3,FALSE)</f>
        <v>3.19</v>
      </c>
      <c r="V708" s="9">
        <f t="shared" si="54"/>
        <v>645.87133600000016</v>
      </c>
    </row>
    <row r="709" spans="1:22" x14ac:dyDescent="0.3">
      <c r="A709" s="9" t="s">
        <v>1197</v>
      </c>
      <c r="B709" s="8">
        <f>VLOOKUP($A709,'Order date customer name'!$A$1:$C$1038,2,FALSE)</f>
        <v>42242</v>
      </c>
      <c r="C709" s="8" t="str">
        <f>VLOOKUP($A709,'Order date customer name'!$A$1:$C$1038,3,FALSE)</f>
        <v>MARTIN HUGHES</v>
      </c>
      <c r="D709" s="9" t="str">
        <f>VLOOKUP($A709,'State and cust type'!$A$1:$C$1038,2,FALSE)</f>
        <v>New York</v>
      </c>
      <c r="E709" s="9" t="str">
        <f>VLOOKUP($A709,'State and cust type'!$A$1:$C$1038,3,FALSE)</f>
        <v>Small Business</v>
      </c>
      <c r="F709" s="9" t="str">
        <f>VLOOKUP($A709,'Account, order priority and cat'!$A$1:$D$1038,2,FALSE)</f>
        <v>BRYAN JENKINS</v>
      </c>
      <c r="G709" s="9" t="str">
        <f>VLOOKUP($A709,'Account, order priority and cat'!$A$1:$D$1038,3,FALSE)</f>
        <v>Critical</v>
      </c>
      <c r="H709" s="9" t="str">
        <f>VLOOKUP($A709,'Account, order priority and cat'!$A$1:$D$1038,4,FALSE)</f>
        <v>Office Supplies</v>
      </c>
      <c r="I709" s="14" t="str">
        <f>VLOOKUP($A709,'Cost and price details'!$A$1:$F$1038,Table!I$1,FALSE)</f>
        <v>Small Box</v>
      </c>
      <c r="J709" s="14" t="str">
        <f>VLOOKUP($A709,'Cost and price details'!$A$1:$F$1038,Table!J$1,FALSE)</f>
        <v>Regular Air</v>
      </c>
      <c r="K709" s="14">
        <f>VLOOKUP($A709,'Cost and price details'!$A$1:$F$1038,Table!K$1,FALSE)</f>
        <v>42251</v>
      </c>
      <c r="L709" s="14">
        <f>VLOOKUP($A709,'Cost and price details'!$A$1:$F$1038,Table!L$1,FALSE)</f>
        <v>2.1339999999999999</v>
      </c>
      <c r="M709" s="14">
        <f>VLOOKUP($A709,'Cost and price details'!$A$1:$F$1038,Table!M$1,FALSE)</f>
        <v>3.3880000000000003</v>
      </c>
      <c r="N709" s="16">
        <f t="shared" ref="N709:N772" si="55">(M709-L709)/L709</f>
        <v>0.58762886597938169</v>
      </c>
      <c r="O709" s="16">
        <f>LOOKUP(M709,'Tax and discount slab'!$J$4:$K$14)</f>
        <v>0.05</v>
      </c>
      <c r="P709" s="9">
        <f t="shared" ref="P709:P772" si="56">(1+O709)*M709</f>
        <v>3.5574000000000003</v>
      </c>
      <c r="Q709" s="9">
        <f>VLOOKUP(A709,'QTY &amp; shipping cost'!$A$1:$C$1038,2,FALSE)</f>
        <v>8</v>
      </c>
      <c r="R709" s="9">
        <f t="shared" ref="R709:R772" si="57">P709*Q709</f>
        <v>28.459200000000003</v>
      </c>
      <c r="S709" s="16">
        <f>LOOKUP(M709,'Tax and discount slab'!$M$4:$N$14)</f>
        <v>0.02</v>
      </c>
      <c r="T709" s="9">
        <f t="shared" ref="T709:T772" si="58">R709*S709</f>
        <v>0.56918400000000002</v>
      </c>
      <c r="U709" s="9">
        <f>VLOOKUP(A709,'QTY &amp; shipping cost'!$A$1:$C$1038,3,FALSE)</f>
        <v>1.04</v>
      </c>
      <c r="V709" s="9">
        <f t="shared" ref="V709:V772" si="59">(R709-T709)+U709</f>
        <v>28.930016000000002</v>
      </c>
    </row>
    <row r="710" spans="1:22" x14ac:dyDescent="0.3">
      <c r="A710" s="9" t="s">
        <v>1198</v>
      </c>
      <c r="B710" s="8">
        <f>VLOOKUP($A710,'Order date customer name'!$A$1:$C$1038,2,FALSE)</f>
        <v>42245</v>
      </c>
      <c r="C710" s="8" t="str">
        <f>VLOOKUP($A710,'Order date customer name'!$A$1:$C$1038,3,FALSE)</f>
        <v>GLENN PETERS</v>
      </c>
      <c r="D710" s="9" t="str">
        <f>VLOOKUP($A710,'State and cust type'!$A$1:$C$1038,2,FALSE)</f>
        <v>New York</v>
      </c>
      <c r="E710" s="9" t="str">
        <f>VLOOKUP($A710,'State and cust type'!$A$1:$C$1038,3,FALSE)</f>
        <v>Consumer</v>
      </c>
      <c r="F710" s="9" t="str">
        <f>VLOOKUP($A710,'Account, order priority and cat'!$A$1:$D$1038,2,FALSE)</f>
        <v>WILLIE STEWART</v>
      </c>
      <c r="G710" s="9" t="str">
        <f>VLOOKUP($A710,'Account, order priority and cat'!$A$1:$D$1038,3,FALSE)</f>
        <v>Low</v>
      </c>
      <c r="H710" s="9" t="str">
        <f>VLOOKUP($A710,'Account, order priority and cat'!$A$1:$D$1038,4,FALSE)</f>
        <v>Office Supplies</v>
      </c>
      <c r="I710" s="14" t="str">
        <f>VLOOKUP($A710,'Cost and price details'!$A$1:$F$1038,Table!I$1,FALSE)</f>
        <v>Small Box</v>
      </c>
      <c r="J710" s="14" t="str">
        <f>VLOOKUP($A710,'Cost and price details'!$A$1:$F$1038,Table!J$1,FALSE)</f>
        <v>Regular Air</v>
      </c>
      <c r="K710" s="14">
        <f>VLOOKUP($A710,'Cost and price details'!$A$1:$F$1038,Table!K$1,FALSE)</f>
        <v>42252</v>
      </c>
      <c r="L710" s="14">
        <f>VLOOKUP($A710,'Cost and price details'!$A$1:$F$1038,Table!L$1,FALSE)</f>
        <v>3.74</v>
      </c>
      <c r="M710" s="14">
        <f>VLOOKUP($A710,'Cost and price details'!$A$1:$F$1038,Table!M$1,FALSE)</f>
        <v>5.9400000000000013</v>
      </c>
      <c r="N710" s="16">
        <f t="shared" si="55"/>
        <v>0.5882352941176473</v>
      </c>
      <c r="O710" s="16">
        <f>LOOKUP(M710,'Tax and discount slab'!$J$4:$K$14)</f>
        <v>0.05</v>
      </c>
      <c r="P710" s="9">
        <f t="shared" si="56"/>
        <v>6.2370000000000019</v>
      </c>
      <c r="Q710" s="9">
        <f>VLOOKUP(A710,'QTY &amp; shipping cost'!$A$1:$C$1038,2,FALSE)</f>
        <v>16</v>
      </c>
      <c r="R710" s="9">
        <f t="shared" si="57"/>
        <v>99.79200000000003</v>
      </c>
      <c r="S710" s="16">
        <f>LOOKUP(M710,'Tax and discount slab'!$M$4:$N$14)</f>
        <v>0.02</v>
      </c>
      <c r="T710" s="9">
        <f t="shared" si="58"/>
        <v>1.9958400000000007</v>
      </c>
      <c r="U710" s="9">
        <f>VLOOKUP(A710,'QTY &amp; shipping cost'!$A$1:$C$1038,3,FALSE)</f>
        <v>7.83</v>
      </c>
      <c r="V710" s="9">
        <f t="shared" si="59"/>
        <v>105.62616000000003</v>
      </c>
    </row>
    <row r="711" spans="1:22" x14ac:dyDescent="0.3">
      <c r="A711" s="9" t="s">
        <v>1199</v>
      </c>
      <c r="B711" s="8">
        <f>VLOOKUP($A711,'Order date customer name'!$A$1:$C$1038,2,FALSE)</f>
        <v>42245</v>
      </c>
      <c r="C711" s="8" t="str">
        <f>VLOOKUP($A711,'Order date customer name'!$A$1:$C$1038,3,FALSE)</f>
        <v>PHILLIP COOPER</v>
      </c>
      <c r="D711" s="9" t="str">
        <f>VLOOKUP($A711,'State and cust type'!$A$1:$C$1038,2,FALSE)</f>
        <v>Illinois</v>
      </c>
      <c r="E711" s="9" t="str">
        <f>VLOOKUP($A711,'State and cust type'!$A$1:$C$1038,3,FALSE)</f>
        <v>Home Office</v>
      </c>
      <c r="F711" s="9" t="str">
        <f>VLOOKUP($A711,'Account, order priority and cat'!$A$1:$D$1038,2,FALSE)</f>
        <v>COREY MILLS</v>
      </c>
      <c r="G711" s="9" t="str">
        <f>VLOOKUP($A711,'Account, order priority and cat'!$A$1:$D$1038,3,FALSE)</f>
        <v>Critical</v>
      </c>
      <c r="H711" s="9" t="str">
        <f>VLOOKUP($A711,'Account, order priority and cat'!$A$1:$D$1038,4,FALSE)</f>
        <v>Office Supplies</v>
      </c>
      <c r="I711" s="14" t="str">
        <f>VLOOKUP($A711,'Cost and price details'!$A$1:$F$1038,Table!I$1,FALSE)</f>
        <v>Small Box</v>
      </c>
      <c r="J711" s="14" t="str">
        <f>VLOOKUP($A711,'Cost and price details'!$A$1:$F$1038,Table!J$1,FALSE)</f>
        <v>Regular Air</v>
      </c>
      <c r="K711" s="14">
        <f>VLOOKUP($A711,'Cost and price details'!$A$1:$F$1038,Table!K$1,FALSE)</f>
        <v>42253</v>
      </c>
      <c r="L711" s="14">
        <f>VLOOKUP($A711,'Cost and price details'!$A$1:$F$1038,Table!L$1,FALSE)</f>
        <v>4.9060000000000006</v>
      </c>
      <c r="M711" s="14">
        <f>VLOOKUP($A711,'Cost and price details'!$A$1:$F$1038,Table!M$1,FALSE)</f>
        <v>11.979000000000001</v>
      </c>
      <c r="N711" s="16">
        <f t="shared" si="55"/>
        <v>1.4417040358744393</v>
      </c>
      <c r="O711" s="16">
        <f>LOOKUP(M711,'Tax and discount slab'!$J$4:$K$14)</f>
        <v>0.1</v>
      </c>
      <c r="P711" s="9">
        <f t="shared" si="56"/>
        <v>13.176900000000002</v>
      </c>
      <c r="Q711" s="9">
        <f>VLOOKUP(A711,'QTY &amp; shipping cost'!$A$1:$C$1038,2,FALSE)</f>
        <v>52</v>
      </c>
      <c r="R711" s="9">
        <f t="shared" si="57"/>
        <v>685.19880000000012</v>
      </c>
      <c r="S711" s="16">
        <f>LOOKUP(M711,'Tax and discount slab'!$M$4:$N$14)</f>
        <v>7.0000000000000007E-2</v>
      </c>
      <c r="T711" s="9">
        <f t="shared" si="58"/>
        <v>47.963916000000012</v>
      </c>
      <c r="U711" s="9">
        <f>VLOOKUP(A711,'QTY &amp; shipping cost'!$A$1:$C$1038,3,FALSE)</f>
        <v>4.55</v>
      </c>
      <c r="V711" s="9">
        <f t="shared" si="59"/>
        <v>641.78488400000003</v>
      </c>
    </row>
    <row r="712" spans="1:22" x14ac:dyDescent="0.3">
      <c r="A712" s="9" t="s">
        <v>1201</v>
      </c>
      <c r="B712" s="8">
        <f>VLOOKUP($A712,'Order date customer name'!$A$1:$C$1038,2,FALSE)</f>
        <v>42247</v>
      </c>
      <c r="C712" s="8" t="str">
        <f>VLOOKUP($A712,'Order date customer name'!$A$1:$C$1038,3,FALSE)</f>
        <v>NATHAN STONE</v>
      </c>
      <c r="D712" s="9" t="str">
        <f>VLOOKUP($A712,'State and cust type'!$A$1:$C$1038,2,FALSE)</f>
        <v>New York</v>
      </c>
      <c r="E712" s="9" t="str">
        <f>VLOOKUP($A712,'State and cust type'!$A$1:$C$1038,3,FALSE)</f>
        <v>Home Office</v>
      </c>
      <c r="F712" s="9" t="str">
        <f>VLOOKUP($A712,'Account, order priority and cat'!$A$1:$D$1038,2,FALSE)</f>
        <v>GREG BLACK</v>
      </c>
      <c r="G712" s="9" t="str">
        <f>VLOOKUP($A712,'Account, order priority and cat'!$A$1:$D$1038,3,FALSE)</f>
        <v>Medium</v>
      </c>
      <c r="H712" s="9" t="str">
        <f>VLOOKUP($A712,'Account, order priority and cat'!$A$1:$D$1038,4,FALSE)</f>
        <v>Technology</v>
      </c>
      <c r="I712" s="14" t="str">
        <f>VLOOKUP($A712,'Cost and price details'!$A$1:$F$1038,Table!I$1,FALSE)</f>
        <v>Small Box</v>
      </c>
      <c r="J712" s="14" t="str">
        <f>VLOOKUP($A712,'Cost and price details'!$A$1:$F$1038,Table!J$1,FALSE)</f>
        <v>Regular Air</v>
      </c>
      <c r="K712" s="14">
        <f>VLOOKUP($A712,'Cost and price details'!$A$1:$F$1038,Table!K$1,FALSE)</f>
        <v>42257</v>
      </c>
      <c r="L712" s="14">
        <f>VLOOKUP($A712,'Cost and price details'!$A$1:$F$1038,Table!L$1,FALSE)</f>
        <v>66.649000000000015</v>
      </c>
      <c r="M712" s="14">
        <f>VLOOKUP($A712,'Cost and price details'!$A$1:$F$1038,Table!M$1,FALSE)</f>
        <v>111.07800000000002</v>
      </c>
      <c r="N712" s="16">
        <f t="shared" si="55"/>
        <v>0.66661165208780315</v>
      </c>
      <c r="O712" s="16">
        <f>LOOKUP(M712,'Tax and discount slab'!$J$4:$K$14)</f>
        <v>0.32000000000000006</v>
      </c>
      <c r="P712" s="9">
        <f t="shared" si="56"/>
        <v>146.62296000000003</v>
      </c>
      <c r="Q712" s="9">
        <f>VLOOKUP(A712,'QTY &amp; shipping cost'!$A$1:$C$1038,2,FALSE)</f>
        <v>11</v>
      </c>
      <c r="R712" s="9">
        <f t="shared" si="57"/>
        <v>1612.8525600000003</v>
      </c>
      <c r="S712" s="16">
        <f>LOOKUP(M712,'Tax and discount slab'!$M$4:$N$14)</f>
        <v>0.47</v>
      </c>
      <c r="T712" s="9">
        <f t="shared" si="58"/>
        <v>758.04070320000005</v>
      </c>
      <c r="U712" s="9">
        <f>VLOOKUP(A712,'QTY &amp; shipping cost'!$A$1:$C$1038,3,FALSE)</f>
        <v>7.2299999999999995</v>
      </c>
      <c r="V712" s="9">
        <f t="shared" si="59"/>
        <v>862.04185680000023</v>
      </c>
    </row>
    <row r="713" spans="1:22" x14ac:dyDescent="0.3">
      <c r="A713" s="9" t="s">
        <v>1202</v>
      </c>
      <c r="B713" s="8">
        <f>VLOOKUP($A713,'Order date customer name'!$A$1:$C$1038,2,FALSE)</f>
        <v>42247</v>
      </c>
      <c r="C713" s="8" t="str">
        <f>VLOOKUP($A713,'Order date customer name'!$A$1:$C$1038,3,FALSE)</f>
        <v>LESTER SCOTT</v>
      </c>
      <c r="D713" s="9" t="str">
        <f>VLOOKUP($A713,'State and cust type'!$A$1:$C$1038,2,FALSE)</f>
        <v>New York</v>
      </c>
      <c r="E713" s="9" t="str">
        <f>VLOOKUP($A713,'State and cust type'!$A$1:$C$1038,3,FALSE)</f>
        <v>Corporate</v>
      </c>
      <c r="F713" s="9" t="str">
        <f>VLOOKUP($A713,'Account, order priority and cat'!$A$1:$D$1038,2,FALSE)</f>
        <v>BOBBY CHAVEZ</v>
      </c>
      <c r="G713" s="9" t="str">
        <f>VLOOKUP($A713,'Account, order priority and cat'!$A$1:$D$1038,3,FALSE)</f>
        <v>Medium</v>
      </c>
      <c r="H713" s="9" t="str">
        <f>VLOOKUP($A713,'Account, order priority and cat'!$A$1:$D$1038,4,FALSE)</f>
        <v>Technology</v>
      </c>
      <c r="I713" s="14" t="str">
        <f>VLOOKUP($A713,'Cost and price details'!$A$1:$F$1038,Table!I$1,FALSE)</f>
        <v>Small Box</v>
      </c>
      <c r="J713" s="14" t="str">
        <f>VLOOKUP($A713,'Cost and price details'!$A$1:$F$1038,Table!J$1,FALSE)</f>
        <v>Regular Air</v>
      </c>
      <c r="K713" s="14">
        <f>VLOOKUP($A713,'Cost and price details'!$A$1:$F$1038,Table!K$1,FALSE)</f>
        <v>42256</v>
      </c>
      <c r="L713" s="14">
        <f>VLOOKUP($A713,'Cost and price details'!$A$1:$F$1038,Table!L$1,FALSE)</f>
        <v>172.15</v>
      </c>
      <c r="M713" s="14">
        <f>VLOOKUP($A713,'Cost and price details'!$A$1:$F$1038,Table!M$1,FALSE)</f>
        <v>331.06700000000006</v>
      </c>
      <c r="N713" s="16">
        <f t="shared" si="55"/>
        <v>0.92313099041533575</v>
      </c>
      <c r="O713" s="16">
        <f>LOOKUP(M713,'Tax and discount slab'!$J$4:$K$14)</f>
        <v>0.32000000000000006</v>
      </c>
      <c r="P713" s="9">
        <f t="shared" si="56"/>
        <v>437.00844000000012</v>
      </c>
      <c r="Q713" s="9">
        <f>VLOOKUP(A713,'QTY &amp; shipping cost'!$A$1:$C$1038,2,FALSE)</f>
        <v>22</v>
      </c>
      <c r="R713" s="9">
        <f t="shared" si="57"/>
        <v>9614.1856800000023</v>
      </c>
      <c r="S713" s="16">
        <f>LOOKUP(M713,'Tax and discount slab'!$M$4:$N$14)</f>
        <v>0.47</v>
      </c>
      <c r="T713" s="9">
        <f t="shared" si="58"/>
        <v>4518.6672696000005</v>
      </c>
      <c r="U713" s="9">
        <f>VLOOKUP(A713,'QTY &amp; shipping cost'!$A$1:$C$1038,3,FALSE)</f>
        <v>7.2299999999999995</v>
      </c>
      <c r="V713" s="9">
        <f t="shared" si="59"/>
        <v>5102.7484104000014</v>
      </c>
    </row>
    <row r="714" spans="1:22" x14ac:dyDescent="0.3">
      <c r="A714" s="9" t="s">
        <v>1203</v>
      </c>
      <c r="B714" s="8">
        <f>VLOOKUP($A714,'Order date customer name'!$A$1:$C$1038,2,FALSE)</f>
        <v>42248</v>
      </c>
      <c r="C714" s="8" t="str">
        <f>VLOOKUP($A714,'Order date customer name'!$A$1:$C$1038,3,FALSE)</f>
        <v>DOUGLAS BRADLEY</v>
      </c>
      <c r="D714" s="9" t="str">
        <f>VLOOKUP($A714,'State and cust type'!$A$1:$C$1038,2,FALSE)</f>
        <v>New York</v>
      </c>
      <c r="E714" s="9" t="str">
        <f>VLOOKUP($A714,'State and cust type'!$A$1:$C$1038,3,FALSE)</f>
        <v>Corporate</v>
      </c>
      <c r="F714" s="9" t="str">
        <f>VLOOKUP($A714,'Account, order priority and cat'!$A$1:$D$1038,2,FALSE)</f>
        <v>VINCENT JORDAN</v>
      </c>
      <c r="G714" s="9" t="str">
        <f>VLOOKUP($A714,'Account, order priority and cat'!$A$1:$D$1038,3,FALSE)</f>
        <v>Low</v>
      </c>
      <c r="H714" s="9" t="str">
        <f>VLOOKUP($A714,'Account, order priority and cat'!$A$1:$D$1038,4,FALSE)</f>
        <v>Office Supplies</v>
      </c>
      <c r="I714" s="14" t="str">
        <f>VLOOKUP($A714,'Cost and price details'!$A$1:$F$1038,Table!I$1,FALSE)</f>
        <v>Small Box</v>
      </c>
      <c r="J714" s="14" t="str">
        <f>VLOOKUP($A714,'Cost and price details'!$A$1:$F$1038,Table!J$1,FALSE)</f>
        <v>Regular Air</v>
      </c>
      <c r="K714" s="14">
        <f>VLOOKUP($A714,'Cost and price details'!$A$1:$F$1038,Table!K$1,FALSE)</f>
        <v>42259</v>
      </c>
      <c r="L714" s="14">
        <f>VLOOKUP($A714,'Cost and price details'!$A$1:$F$1038,Table!L$1,FALSE)</f>
        <v>4.9060000000000006</v>
      </c>
      <c r="M714" s="14">
        <f>VLOOKUP($A714,'Cost and price details'!$A$1:$F$1038,Table!M$1,FALSE)</f>
        <v>11.979000000000001</v>
      </c>
      <c r="N714" s="16">
        <f t="shared" si="55"/>
        <v>1.4417040358744393</v>
      </c>
      <c r="O714" s="16">
        <f>LOOKUP(M714,'Tax and discount slab'!$J$4:$K$14)</f>
        <v>0.1</v>
      </c>
      <c r="P714" s="9">
        <f t="shared" si="56"/>
        <v>13.176900000000002</v>
      </c>
      <c r="Q714" s="9">
        <f>VLOOKUP(A714,'QTY &amp; shipping cost'!$A$1:$C$1038,2,FALSE)</f>
        <v>5</v>
      </c>
      <c r="R714" s="9">
        <f t="shared" si="57"/>
        <v>65.884500000000003</v>
      </c>
      <c r="S714" s="16">
        <f>LOOKUP(M714,'Tax and discount slab'!$M$4:$N$14)</f>
        <v>7.0000000000000007E-2</v>
      </c>
      <c r="T714" s="9">
        <f t="shared" si="58"/>
        <v>4.6119150000000007</v>
      </c>
      <c r="U714" s="9">
        <f>VLOOKUP(A714,'QTY &amp; shipping cost'!$A$1:$C$1038,3,FALSE)</f>
        <v>4.55</v>
      </c>
      <c r="V714" s="9">
        <f t="shared" si="59"/>
        <v>65.822585000000004</v>
      </c>
    </row>
    <row r="715" spans="1:22" x14ac:dyDescent="0.3">
      <c r="A715" s="9" t="s">
        <v>1204</v>
      </c>
      <c r="B715" s="8">
        <f>VLOOKUP($A715,'Order date customer name'!$A$1:$C$1038,2,FALSE)</f>
        <v>42249</v>
      </c>
      <c r="C715" s="8" t="str">
        <f>VLOOKUP($A715,'Order date customer name'!$A$1:$C$1038,3,FALSE)</f>
        <v>JESSE PERKINS</v>
      </c>
      <c r="D715" s="9" t="str">
        <f>VLOOKUP($A715,'State and cust type'!$A$1:$C$1038,2,FALSE)</f>
        <v>New York</v>
      </c>
      <c r="E715" s="9" t="str">
        <f>VLOOKUP($A715,'State and cust type'!$A$1:$C$1038,3,FALSE)</f>
        <v>Small Business</v>
      </c>
      <c r="F715" s="9" t="str">
        <f>VLOOKUP($A715,'Account, order priority and cat'!$A$1:$D$1038,2,FALSE)</f>
        <v>WILLIE STEWART</v>
      </c>
      <c r="G715" s="9" t="str">
        <f>VLOOKUP($A715,'Account, order priority and cat'!$A$1:$D$1038,3,FALSE)</f>
        <v>Medium</v>
      </c>
      <c r="H715" s="9" t="str">
        <f>VLOOKUP($A715,'Account, order priority and cat'!$A$1:$D$1038,4,FALSE)</f>
        <v>Office Supplies</v>
      </c>
      <c r="I715" s="14" t="str">
        <f>VLOOKUP($A715,'Cost and price details'!$A$1:$F$1038,Table!I$1,FALSE)</f>
        <v>Small Box</v>
      </c>
      <c r="J715" s="14" t="str">
        <f>VLOOKUP($A715,'Cost and price details'!$A$1:$F$1038,Table!J$1,FALSE)</f>
        <v>Regular Air</v>
      </c>
      <c r="K715" s="14">
        <f>VLOOKUP($A715,'Cost and price details'!$A$1:$F$1038,Table!K$1,FALSE)</f>
        <v>42259</v>
      </c>
      <c r="L715" s="14">
        <f>VLOOKUP($A715,'Cost and price details'!$A$1:$F$1038,Table!L$1,FALSE)</f>
        <v>4.2240000000000002</v>
      </c>
      <c r="M715" s="14">
        <f>VLOOKUP($A715,'Cost and price details'!$A$1:$F$1038,Table!M$1,FALSE)</f>
        <v>6.9300000000000006</v>
      </c>
      <c r="N715" s="16">
        <f t="shared" si="55"/>
        <v>0.64062500000000011</v>
      </c>
      <c r="O715" s="16">
        <f>LOOKUP(M715,'Tax and discount slab'!$J$4:$K$14)</f>
        <v>0.05</v>
      </c>
      <c r="P715" s="9">
        <f t="shared" si="56"/>
        <v>7.2765000000000013</v>
      </c>
      <c r="Q715" s="9">
        <f>VLOOKUP(A715,'QTY &amp; shipping cost'!$A$1:$C$1038,2,FALSE)</f>
        <v>42</v>
      </c>
      <c r="R715" s="9">
        <f t="shared" si="57"/>
        <v>305.61300000000006</v>
      </c>
      <c r="S715" s="16">
        <f>LOOKUP(M715,'Tax and discount slab'!$M$4:$N$14)</f>
        <v>0.02</v>
      </c>
      <c r="T715" s="9">
        <f t="shared" si="58"/>
        <v>6.1122600000000009</v>
      </c>
      <c r="U715" s="9">
        <f>VLOOKUP(A715,'QTY &amp; shipping cost'!$A$1:$C$1038,3,FALSE)</f>
        <v>0.55000000000000004</v>
      </c>
      <c r="V715" s="9">
        <f t="shared" si="59"/>
        <v>300.05074000000008</v>
      </c>
    </row>
    <row r="716" spans="1:22" x14ac:dyDescent="0.3">
      <c r="A716" s="9" t="s">
        <v>1206</v>
      </c>
      <c r="B716" s="8">
        <f>VLOOKUP($A716,'Order date customer name'!$A$1:$C$1038,2,FALSE)</f>
        <v>42249</v>
      </c>
      <c r="C716" s="8" t="str">
        <f>VLOOKUP($A716,'Order date customer name'!$A$1:$C$1038,3,FALSE)</f>
        <v>LLOYD FORD</v>
      </c>
      <c r="D716" s="9" t="str">
        <f>VLOOKUP($A716,'State and cust type'!$A$1:$C$1038,2,FALSE)</f>
        <v>Illinois</v>
      </c>
      <c r="E716" s="9" t="str">
        <f>VLOOKUP($A716,'State and cust type'!$A$1:$C$1038,3,FALSE)</f>
        <v>Consumer</v>
      </c>
      <c r="F716" s="9" t="str">
        <f>VLOOKUP($A716,'Account, order priority and cat'!$A$1:$D$1038,2,FALSE)</f>
        <v>MANUEL BARNES</v>
      </c>
      <c r="G716" s="9" t="str">
        <f>VLOOKUP($A716,'Account, order priority and cat'!$A$1:$D$1038,3,FALSE)</f>
        <v>Medium</v>
      </c>
      <c r="H716" s="9" t="str">
        <f>VLOOKUP($A716,'Account, order priority and cat'!$A$1:$D$1038,4,FALSE)</f>
        <v>Technology</v>
      </c>
      <c r="I716" s="14" t="str">
        <f>VLOOKUP($A716,'Cost and price details'!$A$1:$F$1038,Table!I$1,FALSE)</f>
        <v>Jumbo Drum</v>
      </c>
      <c r="J716" s="14" t="str">
        <f>VLOOKUP($A716,'Cost and price details'!$A$1:$F$1038,Table!J$1,FALSE)</f>
        <v>Delivery Truck</v>
      </c>
      <c r="K716" s="14">
        <f>VLOOKUP($A716,'Cost and price details'!$A$1:$F$1038,Table!K$1,FALSE)</f>
        <v>42258</v>
      </c>
      <c r="L716" s="14">
        <f>VLOOKUP($A716,'Cost and price details'!$A$1:$F$1038,Table!L$1,FALSE)</f>
        <v>82.5</v>
      </c>
      <c r="M716" s="14">
        <f>VLOOKUP($A716,'Cost and price details'!$A$1:$F$1038,Table!M$1,FALSE)</f>
        <v>133.06700000000001</v>
      </c>
      <c r="N716" s="16">
        <f t="shared" si="55"/>
        <v>0.61293333333333344</v>
      </c>
      <c r="O716" s="16">
        <f>LOOKUP(M716,'Tax and discount slab'!$J$4:$K$14)</f>
        <v>0.32000000000000006</v>
      </c>
      <c r="P716" s="9">
        <f t="shared" si="56"/>
        <v>175.64844000000002</v>
      </c>
      <c r="Q716" s="9">
        <f>VLOOKUP(A716,'QTY &amp; shipping cost'!$A$1:$C$1038,2,FALSE)</f>
        <v>48</v>
      </c>
      <c r="R716" s="9">
        <f t="shared" si="57"/>
        <v>8431.1251200000006</v>
      </c>
      <c r="S716" s="16">
        <f>LOOKUP(M716,'Tax and discount slab'!$M$4:$N$14)</f>
        <v>0.47</v>
      </c>
      <c r="T716" s="9">
        <f t="shared" si="58"/>
        <v>3962.6288064</v>
      </c>
      <c r="U716" s="9">
        <f>VLOOKUP(A716,'QTY &amp; shipping cost'!$A$1:$C$1038,3,FALSE)</f>
        <v>26.35</v>
      </c>
      <c r="V716" s="9">
        <f t="shared" si="59"/>
        <v>4494.8463136000009</v>
      </c>
    </row>
    <row r="717" spans="1:22" x14ac:dyDescent="0.3">
      <c r="A717" s="9" t="s">
        <v>1208</v>
      </c>
      <c r="B717" s="8">
        <f>VLOOKUP($A717,'Order date customer name'!$A$1:$C$1038,2,FALSE)</f>
        <v>42251</v>
      </c>
      <c r="C717" s="8" t="str">
        <f>VLOOKUP($A717,'Order date customer name'!$A$1:$C$1038,3,FALSE)</f>
        <v>ARNOLD HAWKINS</v>
      </c>
      <c r="D717" s="9" t="str">
        <f>VLOOKUP($A717,'State and cust type'!$A$1:$C$1038,2,FALSE)</f>
        <v>New York</v>
      </c>
      <c r="E717" s="9" t="str">
        <f>VLOOKUP($A717,'State and cust type'!$A$1:$C$1038,3,FALSE)</f>
        <v>Corporate</v>
      </c>
      <c r="F717" s="9" t="str">
        <f>VLOOKUP($A717,'Account, order priority and cat'!$A$1:$D$1038,2,FALSE)</f>
        <v>VINCENT JORDAN</v>
      </c>
      <c r="G717" s="9" t="str">
        <f>VLOOKUP($A717,'Account, order priority and cat'!$A$1:$D$1038,3,FALSE)</f>
        <v>Critical</v>
      </c>
      <c r="H717" s="9" t="str">
        <f>VLOOKUP($A717,'Account, order priority and cat'!$A$1:$D$1038,4,FALSE)</f>
        <v>Technology</v>
      </c>
      <c r="I717" s="14" t="str">
        <f>VLOOKUP($A717,'Cost and price details'!$A$1:$F$1038,Table!I$1,FALSE)</f>
        <v>Small Box</v>
      </c>
      <c r="J717" s="14" t="str">
        <f>VLOOKUP($A717,'Cost and price details'!$A$1:$F$1038,Table!J$1,FALSE)</f>
        <v>Regular Air</v>
      </c>
      <c r="K717" s="14">
        <f>VLOOKUP($A717,'Cost and price details'!$A$1:$F$1038,Table!K$1,FALSE)</f>
        <v>42259</v>
      </c>
      <c r="L717" s="14">
        <f>VLOOKUP($A717,'Cost and price details'!$A$1:$F$1038,Table!L$1,FALSE)</f>
        <v>66.649000000000015</v>
      </c>
      <c r="M717" s="14">
        <f>VLOOKUP($A717,'Cost and price details'!$A$1:$F$1038,Table!M$1,FALSE)</f>
        <v>111.07800000000002</v>
      </c>
      <c r="N717" s="16">
        <f t="shared" si="55"/>
        <v>0.66661165208780315</v>
      </c>
      <c r="O717" s="16">
        <f>LOOKUP(M717,'Tax and discount slab'!$J$4:$K$14)</f>
        <v>0.32000000000000006</v>
      </c>
      <c r="P717" s="9">
        <f t="shared" si="56"/>
        <v>146.62296000000003</v>
      </c>
      <c r="Q717" s="9">
        <f>VLOOKUP(A717,'QTY &amp; shipping cost'!$A$1:$C$1038,2,FALSE)</f>
        <v>46</v>
      </c>
      <c r="R717" s="9">
        <f t="shared" si="57"/>
        <v>6744.6561600000014</v>
      </c>
      <c r="S717" s="16">
        <f>LOOKUP(M717,'Tax and discount slab'!$M$4:$N$14)</f>
        <v>0.47</v>
      </c>
      <c r="T717" s="9">
        <f t="shared" si="58"/>
        <v>3169.9883952000005</v>
      </c>
      <c r="U717" s="9">
        <f>VLOOKUP(A717,'QTY &amp; shipping cost'!$A$1:$C$1038,3,FALSE)</f>
        <v>7.2299999999999995</v>
      </c>
      <c r="V717" s="9">
        <f t="shared" si="59"/>
        <v>3581.8977648000009</v>
      </c>
    </row>
    <row r="718" spans="1:22" x14ac:dyDescent="0.3">
      <c r="A718" s="9" t="s">
        <v>1209</v>
      </c>
      <c r="B718" s="8">
        <f>VLOOKUP($A718,'Order date customer name'!$A$1:$C$1038,2,FALSE)</f>
        <v>42252</v>
      </c>
      <c r="C718" s="8" t="str">
        <f>VLOOKUP($A718,'Order date customer name'!$A$1:$C$1038,3,FALSE)</f>
        <v>SAMUEL TURNER</v>
      </c>
      <c r="D718" s="9" t="str">
        <f>VLOOKUP($A718,'State and cust type'!$A$1:$C$1038,2,FALSE)</f>
        <v>New York</v>
      </c>
      <c r="E718" s="9" t="str">
        <f>VLOOKUP($A718,'State and cust type'!$A$1:$C$1038,3,FALSE)</f>
        <v>Small Business</v>
      </c>
      <c r="F718" s="9" t="str">
        <f>VLOOKUP($A718,'Account, order priority and cat'!$A$1:$D$1038,2,FALSE)</f>
        <v>BOBBY CHAVEZ</v>
      </c>
      <c r="G718" s="9" t="str">
        <f>VLOOKUP($A718,'Account, order priority and cat'!$A$1:$D$1038,3,FALSE)</f>
        <v>High</v>
      </c>
      <c r="H718" s="9" t="str">
        <f>VLOOKUP($A718,'Account, order priority and cat'!$A$1:$D$1038,4,FALSE)</f>
        <v>Office Supplies</v>
      </c>
      <c r="I718" s="14" t="str">
        <f>VLOOKUP($A718,'Cost and price details'!$A$1:$F$1038,Table!I$1,FALSE)</f>
        <v>Small Pack</v>
      </c>
      <c r="J718" s="14" t="str">
        <f>VLOOKUP($A718,'Cost and price details'!$A$1:$F$1038,Table!J$1,FALSE)</f>
        <v>Regular Air</v>
      </c>
      <c r="K718" s="14">
        <f>VLOOKUP($A718,'Cost and price details'!$A$1:$F$1038,Table!K$1,FALSE)</f>
        <v>42261</v>
      </c>
      <c r="L718" s="14">
        <f>VLOOKUP($A718,'Cost and price details'!$A$1:$F$1038,Table!L$1,FALSE)</f>
        <v>5.2690000000000001</v>
      </c>
      <c r="M718" s="14">
        <f>VLOOKUP($A718,'Cost and price details'!$A$1:$F$1038,Table!M$1,FALSE)</f>
        <v>13.167000000000002</v>
      </c>
      <c r="N718" s="16">
        <f t="shared" si="55"/>
        <v>1.4989561586638833</v>
      </c>
      <c r="O718" s="16">
        <f>LOOKUP(M718,'Tax and discount slab'!$J$4:$K$14)</f>
        <v>0.1</v>
      </c>
      <c r="P718" s="9">
        <f t="shared" si="56"/>
        <v>14.483700000000002</v>
      </c>
      <c r="Q718" s="9">
        <f>VLOOKUP(A718,'QTY &amp; shipping cost'!$A$1:$C$1038,2,FALSE)</f>
        <v>50</v>
      </c>
      <c r="R718" s="9">
        <f t="shared" si="57"/>
        <v>724.18500000000017</v>
      </c>
      <c r="S718" s="16">
        <f>LOOKUP(M718,'Tax and discount slab'!$M$4:$N$14)</f>
        <v>7.0000000000000007E-2</v>
      </c>
      <c r="T718" s="9">
        <f t="shared" si="58"/>
        <v>50.692950000000017</v>
      </c>
      <c r="U718" s="9">
        <f>VLOOKUP(A718,'QTY &amp; shipping cost'!$A$1:$C$1038,3,FALSE)</f>
        <v>5.8599999999999994</v>
      </c>
      <c r="V718" s="9">
        <f t="shared" si="59"/>
        <v>679.35205000000019</v>
      </c>
    </row>
    <row r="719" spans="1:22" x14ac:dyDescent="0.3">
      <c r="A719" s="9" t="s">
        <v>1211</v>
      </c>
      <c r="B719" s="8">
        <f>VLOOKUP($A719,'Order date customer name'!$A$1:$C$1038,2,FALSE)</f>
        <v>42253</v>
      </c>
      <c r="C719" s="8" t="str">
        <f>VLOOKUP($A719,'Order date customer name'!$A$1:$C$1038,3,FALSE)</f>
        <v>THOMAS REYNOLDS</v>
      </c>
      <c r="D719" s="9" t="str">
        <f>VLOOKUP($A719,'State and cust type'!$A$1:$C$1038,2,FALSE)</f>
        <v>New York</v>
      </c>
      <c r="E719" s="9" t="str">
        <f>VLOOKUP($A719,'State and cust type'!$A$1:$C$1038,3,FALSE)</f>
        <v>Corporate</v>
      </c>
      <c r="F719" s="9" t="str">
        <f>VLOOKUP($A719,'Account, order priority and cat'!$A$1:$D$1038,2,FALSE)</f>
        <v>WILLIE STEWART</v>
      </c>
      <c r="G719" s="9" t="str">
        <f>VLOOKUP($A719,'Account, order priority and cat'!$A$1:$D$1038,3,FALSE)</f>
        <v>High</v>
      </c>
      <c r="H719" s="9" t="str">
        <f>VLOOKUP($A719,'Account, order priority and cat'!$A$1:$D$1038,4,FALSE)</f>
        <v>Office Supplies</v>
      </c>
      <c r="I719" s="14" t="str">
        <f>VLOOKUP($A719,'Cost and price details'!$A$1:$F$1038,Table!I$1,FALSE)</f>
        <v>Wrap Bag</v>
      </c>
      <c r="J719" s="14" t="str">
        <f>VLOOKUP($A719,'Cost and price details'!$A$1:$F$1038,Table!J$1,FALSE)</f>
        <v>Regular Air</v>
      </c>
      <c r="K719" s="14">
        <f>VLOOKUP($A719,'Cost and price details'!$A$1:$F$1038,Table!K$1,FALSE)</f>
        <v>42262</v>
      </c>
      <c r="L719" s="14">
        <f>VLOOKUP($A719,'Cost and price details'!$A$1:$F$1038,Table!L$1,FALSE)</f>
        <v>3.6520000000000001</v>
      </c>
      <c r="M719" s="14">
        <f>VLOOKUP($A719,'Cost and price details'!$A$1:$F$1038,Table!M$1,FALSE)</f>
        <v>5.6980000000000004</v>
      </c>
      <c r="N719" s="16">
        <f t="shared" si="55"/>
        <v>0.56024096385542177</v>
      </c>
      <c r="O719" s="16">
        <f>LOOKUP(M719,'Tax and discount slab'!$J$4:$K$14)</f>
        <v>0.05</v>
      </c>
      <c r="P719" s="9">
        <f t="shared" si="56"/>
        <v>5.9829000000000008</v>
      </c>
      <c r="Q719" s="9">
        <f>VLOOKUP(A719,'QTY &amp; shipping cost'!$A$1:$C$1038,2,FALSE)</f>
        <v>22</v>
      </c>
      <c r="R719" s="9">
        <f t="shared" si="57"/>
        <v>131.62380000000002</v>
      </c>
      <c r="S719" s="16">
        <f>LOOKUP(M719,'Tax and discount slab'!$M$4:$N$14)</f>
        <v>0.02</v>
      </c>
      <c r="T719" s="9">
        <f t="shared" si="58"/>
        <v>2.6324760000000005</v>
      </c>
      <c r="U719" s="9">
        <f>VLOOKUP(A719,'QTY &amp; shipping cost'!$A$1:$C$1038,3,FALSE)</f>
        <v>2.09</v>
      </c>
      <c r="V719" s="9">
        <f t="shared" si="59"/>
        <v>131.08132400000002</v>
      </c>
    </row>
    <row r="720" spans="1:22" x14ac:dyDescent="0.3">
      <c r="A720" s="9" t="s">
        <v>1212</v>
      </c>
      <c r="B720" s="8">
        <f>VLOOKUP($A720,'Order date customer name'!$A$1:$C$1038,2,FALSE)</f>
        <v>42253</v>
      </c>
      <c r="C720" s="8" t="str">
        <f>VLOOKUP($A720,'Order date customer name'!$A$1:$C$1038,3,FALSE)</f>
        <v>BRIAN SANTOS</v>
      </c>
      <c r="D720" s="9" t="str">
        <f>VLOOKUP($A720,'State and cust type'!$A$1:$C$1038,2,FALSE)</f>
        <v>Illinois</v>
      </c>
      <c r="E720" s="9" t="str">
        <f>VLOOKUP($A720,'State and cust type'!$A$1:$C$1038,3,FALSE)</f>
        <v>Small Business</v>
      </c>
      <c r="F720" s="9" t="str">
        <f>VLOOKUP($A720,'Account, order priority and cat'!$A$1:$D$1038,2,FALSE)</f>
        <v>MANUEL BARNES</v>
      </c>
      <c r="G720" s="9" t="str">
        <f>VLOOKUP($A720,'Account, order priority and cat'!$A$1:$D$1038,3,FALSE)</f>
        <v>High</v>
      </c>
      <c r="H720" s="9" t="str">
        <f>VLOOKUP($A720,'Account, order priority and cat'!$A$1:$D$1038,4,FALSE)</f>
        <v>Office Supplies</v>
      </c>
      <c r="I720" s="14" t="str">
        <f>VLOOKUP($A720,'Cost and price details'!$A$1:$F$1038,Table!I$1,FALSE)</f>
        <v>Wrap Bag</v>
      </c>
      <c r="J720" s="14" t="str">
        <f>VLOOKUP($A720,'Cost and price details'!$A$1:$F$1038,Table!J$1,FALSE)</f>
        <v>Regular Air</v>
      </c>
      <c r="K720" s="14">
        <f>VLOOKUP($A720,'Cost and price details'!$A$1:$F$1038,Table!K$1,FALSE)</f>
        <v>42262</v>
      </c>
      <c r="L720" s="14">
        <f>VLOOKUP($A720,'Cost and price details'!$A$1:$F$1038,Table!L$1,FALSE)</f>
        <v>0.26400000000000001</v>
      </c>
      <c r="M720" s="14">
        <f>VLOOKUP($A720,'Cost and price details'!$A$1:$F$1038,Table!M$1,FALSE)</f>
        <v>1.3860000000000001</v>
      </c>
      <c r="N720" s="16">
        <f t="shared" si="55"/>
        <v>4.25</v>
      </c>
      <c r="O720" s="16">
        <f>LOOKUP(M720,'Tax and discount slab'!$J$4:$K$14)</f>
        <v>0.05</v>
      </c>
      <c r="P720" s="9">
        <f t="shared" si="56"/>
        <v>1.4553000000000003</v>
      </c>
      <c r="Q720" s="9">
        <f>VLOOKUP(A720,'QTY &amp; shipping cost'!$A$1:$C$1038,2,FALSE)</f>
        <v>33</v>
      </c>
      <c r="R720" s="9">
        <f t="shared" si="57"/>
        <v>48.024900000000009</v>
      </c>
      <c r="S720" s="16">
        <f>LOOKUP(M720,'Tax and discount slab'!$M$4:$N$14)</f>
        <v>0.02</v>
      </c>
      <c r="T720" s="9">
        <f t="shared" si="58"/>
        <v>0.96049800000000018</v>
      </c>
      <c r="U720" s="9">
        <f>VLOOKUP(A720,'QTY &amp; shipping cost'!$A$1:$C$1038,3,FALSE)</f>
        <v>0.75</v>
      </c>
      <c r="V720" s="9">
        <f t="shared" si="59"/>
        <v>47.814402000000008</v>
      </c>
    </row>
    <row r="721" spans="1:22" x14ac:dyDescent="0.3">
      <c r="A721" s="9" t="s">
        <v>1213</v>
      </c>
      <c r="B721" s="8">
        <f>VLOOKUP($A721,'Order date customer name'!$A$1:$C$1038,2,FALSE)</f>
        <v>42255</v>
      </c>
      <c r="C721" s="8" t="str">
        <f>VLOOKUP($A721,'Order date customer name'!$A$1:$C$1038,3,FALSE)</f>
        <v>ELMER FERGUSON</v>
      </c>
      <c r="D721" s="9" t="str">
        <f>VLOOKUP($A721,'State and cust type'!$A$1:$C$1038,2,FALSE)</f>
        <v>New York</v>
      </c>
      <c r="E721" s="9" t="str">
        <f>VLOOKUP($A721,'State and cust type'!$A$1:$C$1038,3,FALSE)</f>
        <v>Corporate</v>
      </c>
      <c r="F721" s="9" t="str">
        <f>VLOOKUP($A721,'Account, order priority and cat'!$A$1:$D$1038,2,FALSE)</f>
        <v>CLAUDE WILLIS</v>
      </c>
      <c r="G721" s="9" t="str">
        <f>VLOOKUP($A721,'Account, order priority and cat'!$A$1:$D$1038,3,FALSE)</f>
        <v>Critical</v>
      </c>
      <c r="H721" s="9" t="str">
        <f>VLOOKUP($A721,'Account, order priority and cat'!$A$1:$D$1038,4,FALSE)</f>
        <v>Office Supplies</v>
      </c>
      <c r="I721" s="14" t="str">
        <f>VLOOKUP($A721,'Cost and price details'!$A$1:$F$1038,Table!I$1,FALSE)</f>
        <v>Small Box</v>
      </c>
      <c r="J721" s="14" t="str">
        <f>VLOOKUP($A721,'Cost and price details'!$A$1:$F$1038,Table!J$1,FALSE)</f>
        <v>Express Air</v>
      </c>
      <c r="K721" s="14">
        <f>VLOOKUP($A721,'Cost and price details'!$A$1:$F$1038,Table!K$1,FALSE)</f>
        <v>42263</v>
      </c>
      <c r="L721" s="14">
        <f>VLOOKUP($A721,'Cost and price details'!$A$1:$F$1038,Table!L$1,FALSE)</f>
        <v>2.4750000000000001</v>
      </c>
      <c r="M721" s="14">
        <f>VLOOKUP($A721,'Cost and price details'!$A$1:$F$1038,Table!M$1,FALSE)</f>
        <v>4.0590000000000002</v>
      </c>
      <c r="N721" s="16">
        <f t="shared" si="55"/>
        <v>0.64</v>
      </c>
      <c r="O721" s="16">
        <f>LOOKUP(M721,'Tax and discount slab'!$J$4:$K$14)</f>
        <v>0.05</v>
      </c>
      <c r="P721" s="9">
        <f t="shared" si="56"/>
        <v>4.2619500000000006</v>
      </c>
      <c r="Q721" s="9">
        <f>VLOOKUP(A721,'QTY &amp; shipping cost'!$A$1:$C$1038,2,FALSE)</f>
        <v>25</v>
      </c>
      <c r="R721" s="9">
        <f t="shared" si="57"/>
        <v>106.54875000000001</v>
      </c>
      <c r="S721" s="16">
        <f>LOOKUP(M721,'Tax and discount slab'!$M$4:$N$14)</f>
        <v>0.02</v>
      </c>
      <c r="T721" s="9">
        <f t="shared" si="58"/>
        <v>2.1309750000000003</v>
      </c>
      <c r="U721" s="9">
        <f>VLOOKUP(A721,'QTY &amp; shipping cost'!$A$1:$C$1038,3,FALSE)</f>
        <v>2.5499999999999998</v>
      </c>
      <c r="V721" s="9">
        <f t="shared" si="59"/>
        <v>106.967775</v>
      </c>
    </row>
    <row r="722" spans="1:22" x14ac:dyDescent="0.3">
      <c r="A722" s="9" t="s">
        <v>1214</v>
      </c>
      <c r="B722" s="8">
        <f>VLOOKUP($A722,'Order date customer name'!$A$1:$C$1038,2,FALSE)</f>
        <v>42256</v>
      </c>
      <c r="C722" s="8" t="str">
        <f>VLOOKUP($A722,'Order date customer name'!$A$1:$C$1038,3,FALSE)</f>
        <v>CURTIS LOPEZ</v>
      </c>
      <c r="D722" s="9" t="str">
        <f>VLOOKUP($A722,'State and cust type'!$A$1:$C$1038,2,FALSE)</f>
        <v>New York</v>
      </c>
      <c r="E722" s="9" t="str">
        <f>VLOOKUP($A722,'State and cust type'!$A$1:$C$1038,3,FALSE)</f>
        <v>Consumer</v>
      </c>
      <c r="F722" s="9" t="str">
        <f>VLOOKUP($A722,'Account, order priority and cat'!$A$1:$D$1038,2,FALSE)</f>
        <v>BRYAN JENKINS</v>
      </c>
      <c r="G722" s="9" t="str">
        <f>VLOOKUP($A722,'Account, order priority and cat'!$A$1:$D$1038,3,FALSE)</f>
        <v>Not Specified</v>
      </c>
      <c r="H722" s="9" t="str">
        <f>VLOOKUP($A722,'Account, order priority and cat'!$A$1:$D$1038,4,FALSE)</f>
        <v>Office Supplies</v>
      </c>
      <c r="I722" s="14" t="str">
        <f>VLOOKUP($A722,'Cost and price details'!$A$1:$F$1038,Table!I$1,FALSE)</f>
        <v>Wrap Bag</v>
      </c>
      <c r="J722" s="14" t="str">
        <f>VLOOKUP($A722,'Cost and price details'!$A$1:$F$1038,Table!J$1,FALSE)</f>
        <v>Express Air</v>
      </c>
      <c r="K722" s="14">
        <f>VLOOKUP($A722,'Cost and price details'!$A$1:$F$1038,Table!K$1,FALSE)</f>
        <v>42263</v>
      </c>
      <c r="L722" s="14">
        <f>VLOOKUP($A722,'Cost and price details'!$A$1:$F$1038,Table!L$1,FALSE)</f>
        <v>1.9360000000000002</v>
      </c>
      <c r="M722" s="14">
        <f>VLOOKUP($A722,'Cost and price details'!$A$1:$F$1038,Table!M$1,FALSE)</f>
        <v>3.234</v>
      </c>
      <c r="N722" s="16">
        <f t="shared" si="55"/>
        <v>0.6704545454545453</v>
      </c>
      <c r="O722" s="16">
        <f>LOOKUP(M722,'Tax and discount slab'!$J$4:$K$14)</f>
        <v>0.05</v>
      </c>
      <c r="P722" s="9">
        <f t="shared" si="56"/>
        <v>3.3957000000000002</v>
      </c>
      <c r="Q722" s="9">
        <f>VLOOKUP(A722,'QTY &amp; shipping cost'!$A$1:$C$1038,2,FALSE)</f>
        <v>49</v>
      </c>
      <c r="R722" s="9">
        <f t="shared" si="57"/>
        <v>166.38930000000002</v>
      </c>
      <c r="S722" s="16">
        <f>LOOKUP(M722,'Tax and discount slab'!$M$4:$N$14)</f>
        <v>0.02</v>
      </c>
      <c r="T722" s="9">
        <f t="shared" si="58"/>
        <v>3.3277860000000006</v>
      </c>
      <c r="U722" s="9">
        <f>VLOOKUP(A722,'QTY &amp; shipping cost'!$A$1:$C$1038,3,FALSE)</f>
        <v>0.8600000000000001</v>
      </c>
      <c r="V722" s="9">
        <f t="shared" si="59"/>
        <v>163.92151400000003</v>
      </c>
    </row>
    <row r="723" spans="1:22" x14ac:dyDescent="0.3">
      <c r="A723" s="9" t="s">
        <v>1216</v>
      </c>
      <c r="B723" s="8">
        <f>VLOOKUP($A723,'Order date customer name'!$A$1:$C$1038,2,FALSE)</f>
        <v>42257</v>
      </c>
      <c r="C723" s="8" t="str">
        <f>VLOOKUP($A723,'Order date customer name'!$A$1:$C$1038,3,FALSE)</f>
        <v>JOHN ELLIOTT</v>
      </c>
      <c r="D723" s="9" t="str">
        <f>VLOOKUP($A723,'State and cust type'!$A$1:$C$1038,2,FALSE)</f>
        <v>Illinois</v>
      </c>
      <c r="E723" s="9" t="str">
        <f>VLOOKUP($A723,'State and cust type'!$A$1:$C$1038,3,FALSE)</f>
        <v>Small Business</v>
      </c>
      <c r="F723" s="9" t="str">
        <f>VLOOKUP($A723,'Account, order priority and cat'!$A$1:$D$1038,2,FALSE)</f>
        <v>MANUEL BARNES</v>
      </c>
      <c r="G723" s="9" t="str">
        <f>VLOOKUP($A723,'Account, order priority and cat'!$A$1:$D$1038,3,FALSE)</f>
        <v>Not Specified</v>
      </c>
      <c r="H723" s="9" t="str">
        <f>VLOOKUP($A723,'Account, order priority and cat'!$A$1:$D$1038,4,FALSE)</f>
        <v>Office Supplies</v>
      </c>
      <c r="I723" s="14" t="str">
        <f>VLOOKUP($A723,'Cost and price details'!$A$1:$F$1038,Table!I$1,FALSE)</f>
        <v>Wrap Bag</v>
      </c>
      <c r="J723" s="14" t="str">
        <f>VLOOKUP($A723,'Cost and price details'!$A$1:$F$1038,Table!J$1,FALSE)</f>
        <v>Regular Air</v>
      </c>
      <c r="K723" s="14">
        <f>VLOOKUP($A723,'Cost and price details'!$A$1:$F$1038,Table!K$1,FALSE)</f>
        <v>42265</v>
      </c>
      <c r="L723" s="14">
        <f>VLOOKUP($A723,'Cost and price details'!$A$1:$F$1038,Table!L$1,FALSE)</f>
        <v>0.95700000000000007</v>
      </c>
      <c r="M723" s="14">
        <f>VLOOKUP($A723,'Cost and price details'!$A$1:$F$1038,Table!M$1,FALSE)</f>
        <v>1.9910000000000003</v>
      </c>
      <c r="N723" s="16">
        <f t="shared" si="55"/>
        <v>1.0804597701149428</v>
      </c>
      <c r="O723" s="16">
        <f>LOOKUP(M723,'Tax and discount slab'!$J$4:$K$14)</f>
        <v>0.05</v>
      </c>
      <c r="P723" s="9">
        <f t="shared" si="56"/>
        <v>2.0905500000000004</v>
      </c>
      <c r="Q723" s="9">
        <f>VLOOKUP(A723,'QTY &amp; shipping cost'!$A$1:$C$1038,2,FALSE)</f>
        <v>8</v>
      </c>
      <c r="R723" s="9">
        <f t="shared" si="57"/>
        <v>16.724400000000003</v>
      </c>
      <c r="S723" s="16">
        <f>LOOKUP(M723,'Tax and discount slab'!$M$4:$N$14)</f>
        <v>0.02</v>
      </c>
      <c r="T723" s="9">
        <f t="shared" si="58"/>
        <v>0.33448800000000006</v>
      </c>
      <c r="U723" s="9">
        <f>VLOOKUP(A723,'QTY &amp; shipping cost'!$A$1:$C$1038,3,FALSE)</f>
        <v>0.8</v>
      </c>
      <c r="V723" s="9">
        <f t="shared" si="59"/>
        <v>17.189912000000003</v>
      </c>
    </row>
    <row r="724" spans="1:22" x14ac:dyDescent="0.3">
      <c r="A724" s="9" t="s">
        <v>1217</v>
      </c>
      <c r="B724" s="8">
        <f>VLOOKUP($A724,'Order date customer name'!$A$1:$C$1038,2,FALSE)</f>
        <v>42260</v>
      </c>
      <c r="C724" s="8" t="str">
        <f>VLOOKUP($A724,'Order date customer name'!$A$1:$C$1038,3,FALSE)</f>
        <v>CLIFFORD ROBERTS</v>
      </c>
      <c r="D724" s="9" t="str">
        <f>VLOOKUP($A724,'State and cust type'!$A$1:$C$1038,2,FALSE)</f>
        <v>New York</v>
      </c>
      <c r="E724" s="9" t="str">
        <f>VLOOKUP($A724,'State and cust type'!$A$1:$C$1038,3,FALSE)</f>
        <v>Corporate</v>
      </c>
      <c r="F724" s="9" t="str">
        <f>VLOOKUP($A724,'Account, order priority and cat'!$A$1:$D$1038,2,FALSE)</f>
        <v>VINCENT JORDAN</v>
      </c>
      <c r="G724" s="9" t="str">
        <f>VLOOKUP($A724,'Account, order priority and cat'!$A$1:$D$1038,3,FALSE)</f>
        <v>Critical</v>
      </c>
      <c r="H724" s="9" t="str">
        <f>VLOOKUP($A724,'Account, order priority and cat'!$A$1:$D$1038,4,FALSE)</f>
        <v>Office Supplies</v>
      </c>
      <c r="I724" s="14" t="str">
        <f>VLOOKUP($A724,'Cost and price details'!$A$1:$F$1038,Table!I$1,FALSE)</f>
        <v>Wrap Bag</v>
      </c>
      <c r="J724" s="14" t="str">
        <f>VLOOKUP($A724,'Cost and price details'!$A$1:$F$1038,Table!J$1,FALSE)</f>
        <v>Regular Air</v>
      </c>
      <c r="K724" s="14">
        <f>VLOOKUP($A724,'Cost and price details'!$A$1:$F$1038,Table!K$1,FALSE)</f>
        <v>42269</v>
      </c>
      <c r="L724" s="14">
        <f>VLOOKUP($A724,'Cost and price details'!$A$1:$F$1038,Table!L$1,FALSE)</f>
        <v>1.0230000000000001</v>
      </c>
      <c r="M724" s="14">
        <f>VLOOKUP($A724,'Cost and price details'!$A$1:$F$1038,Table!M$1,FALSE)</f>
        <v>1.6280000000000001</v>
      </c>
      <c r="N724" s="16">
        <f t="shared" si="55"/>
        <v>0.59139784946236551</v>
      </c>
      <c r="O724" s="16">
        <f>LOOKUP(M724,'Tax and discount slab'!$J$4:$K$14)</f>
        <v>0.05</v>
      </c>
      <c r="P724" s="9">
        <f t="shared" si="56"/>
        <v>1.7094000000000003</v>
      </c>
      <c r="Q724" s="9">
        <f>VLOOKUP(A724,'QTY &amp; shipping cost'!$A$1:$C$1038,2,FALSE)</f>
        <v>3</v>
      </c>
      <c r="R724" s="9">
        <f t="shared" si="57"/>
        <v>5.1282000000000005</v>
      </c>
      <c r="S724" s="16">
        <f>LOOKUP(M724,'Tax and discount slab'!$M$4:$N$14)</f>
        <v>0.02</v>
      </c>
      <c r="T724" s="9">
        <f t="shared" si="58"/>
        <v>0.10256400000000002</v>
      </c>
      <c r="U724" s="9">
        <f>VLOOKUP(A724,'QTY &amp; shipping cost'!$A$1:$C$1038,3,FALSE)</f>
        <v>0.75</v>
      </c>
      <c r="V724" s="9">
        <f t="shared" si="59"/>
        <v>5.7756360000000004</v>
      </c>
    </row>
    <row r="725" spans="1:22" x14ac:dyDescent="0.3">
      <c r="A725" s="9" t="s">
        <v>1219</v>
      </c>
      <c r="B725" s="8">
        <f>VLOOKUP($A725,'Order date customer name'!$A$1:$C$1038,2,FALSE)</f>
        <v>42261</v>
      </c>
      <c r="C725" s="8" t="str">
        <f>VLOOKUP($A725,'Order date customer name'!$A$1:$C$1038,3,FALSE)</f>
        <v>JESSE MENDEZ</v>
      </c>
      <c r="D725" s="9" t="str">
        <f>VLOOKUP($A725,'State and cust type'!$A$1:$C$1038,2,FALSE)</f>
        <v>New York</v>
      </c>
      <c r="E725" s="9" t="str">
        <f>VLOOKUP($A725,'State and cust type'!$A$1:$C$1038,3,FALSE)</f>
        <v>Corporate</v>
      </c>
      <c r="F725" s="9" t="str">
        <f>VLOOKUP($A725,'Account, order priority and cat'!$A$1:$D$1038,2,FALSE)</f>
        <v>GREG BLACK</v>
      </c>
      <c r="G725" s="9" t="str">
        <f>VLOOKUP($A725,'Account, order priority and cat'!$A$1:$D$1038,3,FALSE)</f>
        <v>Low</v>
      </c>
      <c r="H725" s="9" t="str">
        <f>VLOOKUP($A725,'Account, order priority and cat'!$A$1:$D$1038,4,FALSE)</f>
        <v>Office Supplies</v>
      </c>
      <c r="I725" s="14" t="str">
        <f>VLOOKUP($A725,'Cost and price details'!$A$1:$F$1038,Table!I$1,FALSE)</f>
        <v>Small Pack</v>
      </c>
      <c r="J725" s="14" t="str">
        <f>VLOOKUP($A725,'Cost and price details'!$A$1:$F$1038,Table!J$1,FALSE)</f>
        <v>Express Air</v>
      </c>
      <c r="K725" s="14">
        <f>VLOOKUP($A725,'Cost and price details'!$A$1:$F$1038,Table!K$1,FALSE)</f>
        <v>42273</v>
      </c>
      <c r="L725" s="14">
        <f>VLOOKUP($A725,'Cost and price details'!$A$1:$F$1038,Table!L$1,FALSE)</f>
        <v>3.8610000000000002</v>
      </c>
      <c r="M725" s="14">
        <f>VLOOKUP($A725,'Cost and price details'!$A$1:$F$1038,Table!M$1,FALSE)</f>
        <v>9.4270000000000014</v>
      </c>
      <c r="N725" s="16">
        <f t="shared" si="55"/>
        <v>1.4415954415954417</v>
      </c>
      <c r="O725" s="16">
        <f>LOOKUP(M725,'Tax and discount slab'!$J$4:$K$14)</f>
        <v>0.05</v>
      </c>
      <c r="P725" s="9">
        <f t="shared" si="56"/>
        <v>9.8983500000000024</v>
      </c>
      <c r="Q725" s="9">
        <f>VLOOKUP(A725,'QTY &amp; shipping cost'!$A$1:$C$1038,2,FALSE)</f>
        <v>51</v>
      </c>
      <c r="R725" s="9">
        <f t="shared" si="57"/>
        <v>504.81585000000013</v>
      </c>
      <c r="S725" s="16">
        <f>LOOKUP(M725,'Tax and discount slab'!$M$4:$N$14)</f>
        <v>0.02</v>
      </c>
      <c r="T725" s="9">
        <f t="shared" si="58"/>
        <v>10.096317000000003</v>
      </c>
      <c r="U725" s="9">
        <f>VLOOKUP(A725,'QTY &amp; shipping cost'!$A$1:$C$1038,3,FALSE)</f>
        <v>6.1899999999999995</v>
      </c>
      <c r="V725" s="9">
        <f t="shared" si="59"/>
        <v>500.90953300000012</v>
      </c>
    </row>
    <row r="726" spans="1:22" x14ac:dyDescent="0.3">
      <c r="A726" s="9" t="s">
        <v>1220</v>
      </c>
      <c r="B726" s="8">
        <f>VLOOKUP($A726,'Order date customer name'!$A$1:$C$1038,2,FALSE)</f>
        <v>42262</v>
      </c>
      <c r="C726" s="8" t="str">
        <f>VLOOKUP($A726,'Order date customer name'!$A$1:$C$1038,3,FALSE)</f>
        <v>SAMUEL TURNER</v>
      </c>
      <c r="D726" s="9" t="str">
        <f>VLOOKUP($A726,'State and cust type'!$A$1:$C$1038,2,FALSE)</f>
        <v>New York</v>
      </c>
      <c r="E726" s="9" t="str">
        <f>VLOOKUP($A726,'State and cust type'!$A$1:$C$1038,3,FALSE)</f>
        <v>Small Business</v>
      </c>
      <c r="F726" s="9" t="str">
        <f>VLOOKUP($A726,'Account, order priority and cat'!$A$1:$D$1038,2,FALSE)</f>
        <v>BOBBY CHAVEZ</v>
      </c>
      <c r="G726" s="9" t="str">
        <f>VLOOKUP($A726,'Account, order priority and cat'!$A$1:$D$1038,3,FALSE)</f>
        <v>Not Specified</v>
      </c>
      <c r="H726" s="9" t="str">
        <f>VLOOKUP($A726,'Account, order priority and cat'!$A$1:$D$1038,4,FALSE)</f>
        <v>Office Supplies</v>
      </c>
      <c r="I726" s="14" t="str">
        <f>VLOOKUP($A726,'Cost and price details'!$A$1:$F$1038,Table!I$1,FALSE)</f>
        <v>Wrap Bag</v>
      </c>
      <c r="J726" s="14" t="str">
        <f>VLOOKUP($A726,'Cost and price details'!$A$1:$F$1038,Table!J$1,FALSE)</f>
        <v>Regular Air</v>
      </c>
      <c r="K726" s="14">
        <f>VLOOKUP($A726,'Cost and price details'!$A$1:$F$1038,Table!K$1,FALSE)</f>
        <v>42269</v>
      </c>
      <c r="L726" s="14">
        <f>VLOOKUP($A726,'Cost and price details'!$A$1:$F$1038,Table!L$1,FALSE)</f>
        <v>2.0020000000000002</v>
      </c>
      <c r="M726" s="14">
        <f>VLOOKUP($A726,'Cost and price details'!$A$1:$F$1038,Table!M$1,FALSE)</f>
        <v>3.278</v>
      </c>
      <c r="N726" s="16">
        <f t="shared" si="55"/>
        <v>0.63736263736263721</v>
      </c>
      <c r="O726" s="16">
        <f>LOOKUP(M726,'Tax and discount slab'!$J$4:$K$14)</f>
        <v>0.05</v>
      </c>
      <c r="P726" s="9">
        <f t="shared" si="56"/>
        <v>3.4419</v>
      </c>
      <c r="Q726" s="9">
        <f>VLOOKUP(A726,'QTY &amp; shipping cost'!$A$1:$C$1038,2,FALSE)</f>
        <v>5</v>
      </c>
      <c r="R726" s="9">
        <f t="shared" si="57"/>
        <v>17.209499999999998</v>
      </c>
      <c r="S726" s="16">
        <f>LOOKUP(M726,'Tax and discount slab'!$M$4:$N$14)</f>
        <v>0.02</v>
      </c>
      <c r="T726" s="9">
        <f t="shared" si="58"/>
        <v>0.34419</v>
      </c>
      <c r="U726" s="9">
        <f>VLOOKUP(A726,'QTY &amp; shipping cost'!$A$1:$C$1038,3,FALSE)</f>
        <v>1.6300000000000001</v>
      </c>
      <c r="V726" s="9">
        <f t="shared" si="59"/>
        <v>18.495309999999996</v>
      </c>
    </row>
    <row r="727" spans="1:22" x14ac:dyDescent="0.3">
      <c r="A727" s="9" t="s">
        <v>1221</v>
      </c>
      <c r="B727" s="8">
        <f>VLOOKUP($A727,'Order date customer name'!$A$1:$C$1038,2,FALSE)</f>
        <v>42270</v>
      </c>
      <c r="C727" s="8" t="str">
        <f>VLOOKUP($A727,'Order date customer name'!$A$1:$C$1038,3,FALSE)</f>
        <v>DUSTIN ROGERS</v>
      </c>
      <c r="D727" s="9" t="str">
        <f>VLOOKUP($A727,'State and cust type'!$A$1:$C$1038,2,FALSE)</f>
        <v>Illinois</v>
      </c>
      <c r="E727" s="9" t="str">
        <f>VLOOKUP($A727,'State and cust type'!$A$1:$C$1038,3,FALSE)</f>
        <v>Home Office</v>
      </c>
      <c r="F727" s="9" t="str">
        <f>VLOOKUP($A727,'Account, order priority and cat'!$A$1:$D$1038,2,FALSE)</f>
        <v>MANUEL BARNES</v>
      </c>
      <c r="G727" s="9" t="str">
        <f>VLOOKUP($A727,'Account, order priority and cat'!$A$1:$D$1038,3,FALSE)</f>
        <v>Not Specified</v>
      </c>
      <c r="H727" s="9" t="str">
        <f>VLOOKUP($A727,'Account, order priority and cat'!$A$1:$D$1038,4,FALSE)</f>
        <v>Office Supplies</v>
      </c>
      <c r="I727" s="14" t="str">
        <f>VLOOKUP($A727,'Cost and price details'!$A$1:$F$1038,Table!I$1,FALSE)</f>
        <v>Small Box</v>
      </c>
      <c r="J727" s="14" t="str">
        <f>VLOOKUP($A727,'Cost and price details'!$A$1:$F$1038,Table!J$1,FALSE)</f>
        <v>Regular Air</v>
      </c>
      <c r="K727" s="14">
        <f>VLOOKUP($A727,'Cost and price details'!$A$1:$F$1038,Table!K$1,FALSE)</f>
        <v>42278</v>
      </c>
      <c r="L727" s="14">
        <f>VLOOKUP($A727,'Cost and price details'!$A$1:$F$1038,Table!L$1,FALSE)</f>
        <v>15.004000000000001</v>
      </c>
      <c r="M727" s="14">
        <f>VLOOKUP($A727,'Cost and price details'!$A$1:$F$1038,Table!M$1,FALSE)</f>
        <v>23.078000000000003</v>
      </c>
      <c r="N727" s="16">
        <f t="shared" si="55"/>
        <v>0.5381231671554253</v>
      </c>
      <c r="O727" s="16">
        <f>LOOKUP(M727,'Tax and discount slab'!$J$4:$K$14)</f>
        <v>0.15000000000000002</v>
      </c>
      <c r="P727" s="9">
        <f t="shared" si="56"/>
        <v>26.5397</v>
      </c>
      <c r="Q727" s="9">
        <f>VLOOKUP(A727,'QTY &amp; shipping cost'!$A$1:$C$1038,2,FALSE)</f>
        <v>12</v>
      </c>
      <c r="R727" s="9">
        <f t="shared" si="57"/>
        <v>318.47640000000001</v>
      </c>
      <c r="S727" s="16">
        <f>LOOKUP(M727,'Tax and discount slab'!$M$4:$N$14)</f>
        <v>0.12000000000000001</v>
      </c>
      <c r="T727" s="9">
        <f t="shared" si="58"/>
        <v>38.217168000000008</v>
      </c>
      <c r="U727" s="9">
        <f>VLOOKUP(A727,'QTY &amp; shipping cost'!$A$1:$C$1038,3,FALSE)</f>
        <v>1.54</v>
      </c>
      <c r="V727" s="9">
        <f t="shared" si="59"/>
        <v>281.79923200000002</v>
      </c>
    </row>
    <row r="728" spans="1:22" x14ac:dyDescent="0.3">
      <c r="A728" s="9" t="s">
        <v>1222</v>
      </c>
      <c r="B728" s="8">
        <f>VLOOKUP($A728,'Order date customer name'!$A$1:$C$1038,2,FALSE)</f>
        <v>42270</v>
      </c>
      <c r="C728" s="8" t="str">
        <f>VLOOKUP($A728,'Order date customer name'!$A$1:$C$1038,3,FALSE)</f>
        <v>RUBEN CARTER</v>
      </c>
      <c r="D728" s="9" t="str">
        <f>VLOOKUP($A728,'State and cust type'!$A$1:$C$1038,2,FALSE)</f>
        <v>Illinois</v>
      </c>
      <c r="E728" s="9" t="str">
        <f>VLOOKUP($A728,'State and cust type'!$A$1:$C$1038,3,FALSE)</f>
        <v>Corporate</v>
      </c>
      <c r="F728" s="9" t="str">
        <f>VLOOKUP($A728,'Account, order priority and cat'!$A$1:$D$1038,2,FALSE)</f>
        <v>MANUEL BARNES</v>
      </c>
      <c r="G728" s="9" t="str">
        <f>VLOOKUP($A728,'Account, order priority and cat'!$A$1:$D$1038,3,FALSE)</f>
        <v>Critical</v>
      </c>
      <c r="H728" s="9" t="str">
        <f>VLOOKUP($A728,'Account, order priority and cat'!$A$1:$D$1038,4,FALSE)</f>
        <v>Office Supplies</v>
      </c>
      <c r="I728" s="14" t="str">
        <f>VLOOKUP($A728,'Cost and price details'!$A$1:$F$1038,Table!I$1,FALSE)</f>
        <v>Small Box</v>
      </c>
      <c r="J728" s="14" t="str">
        <f>VLOOKUP($A728,'Cost and price details'!$A$1:$F$1038,Table!J$1,FALSE)</f>
        <v>Regular Air</v>
      </c>
      <c r="K728" s="14">
        <f>VLOOKUP($A728,'Cost and price details'!$A$1:$F$1038,Table!K$1,FALSE)</f>
        <v>42279</v>
      </c>
      <c r="L728" s="14">
        <f>VLOOKUP($A728,'Cost and price details'!$A$1:$F$1038,Table!L$1,FALSE)</f>
        <v>2.3980000000000006</v>
      </c>
      <c r="M728" s="14">
        <f>VLOOKUP($A728,'Cost and price details'!$A$1:$F$1038,Table!M$1,FALSE)</f>
        <v>3.8720000000000003</v>
      </c>
      <c r="N728" s="16">
        <f t="shared" si="55"/>
        <v>0.61467889908256856</v>
      </c>
      <c r="O728" s="16">
        <f>LOOKUP(M728,'Tax and discount slab'!$J$4:$K$14)</f>
        <v>0.05</v>
      </c>
      <c r="P728" s="9">
        <f t="shared" si="56"/>
        <v>4.0656000000000008</v>
      </c>
      <c r="Q728" s="9">
        <f>VLOOKUP(A728,'QTY &amp; shipping cost'!$A$1:$C$1038,2,FALSE)</f>
        <v>15</v>
      </c>
      <c r="R728" s="9">
        <f t="shared" si="57"/>
        <v>60.984000000000009</v>
      </c>
      <c r="S728" s="16">
        <f>LOOKUP(M728,'Tax and discount slab'!$M$4:$N$14)</f>
        <v>0.02</v>
      </c>
      <c r="T728" s="9">
        <f t="shared" si="58"/>
        <v>1.2196800000000001</v>
      </c>
      <c r="U728" s="9">
        <f>VLOOKUP(A728,'QTY &amp; shipping cost'!$A$1:$C$1038,3,FALSE)</f>
        <v>6.88</v>
      </c>
      <c r="V728" s="9">
        <f t="shared" si="59"/>
        <v>66.644320000000008</v>
      </c>
    </row>
    <row r="729" spans="1:22" x14ac:dyDescent="0.3">
      <c r="A729" s="9" t="s">
        <v>1224</v>
      </c>
      <c r="B729" s="8">
        <f>VLOOKUP($A729,'Order date customer name'!$A$1:$C$1038,2,FALSE)</f>
        <v>42271</v>
      </c>
      <c r="C729" s="8" t="str">
        <f>VLOOKUP($A729,'Order date customer name'!$A$1:$C$1038,3,FALSE)</f>
        <v>JIM RICHARDSON</v>
      </c>
      <c r="D729" s="9" t="str">
        <f>VLOOKUP($A729,'State and cust type'!$A$1:$C$1038,2,FALSE)</f>
        <v>New York</v>
      </c>
      <c r="E729" s="9" t="str">
        <f>VLOOKUP($A729,'State and cust type'!$A$1:$C$1038,3,FALSE)</f>
        <v>Corporate</v>
      </c>
      <c r="F729" s="9" t="str">
        <f>VLOOKUP($A729,'Account, order priority and cat'!$A$1:$D$1038,2,FALSE)</f>
        <v>GREG BLACK</v>
      </c>
      <c r="G729" s="9" t="str">
        <f>VLOOKUP($A729,'Account, order priority and cat'!$A$1:$D$1038,3,FALSE)</f>
        <v>High</v>
      </c>
      <c r="H729" s="9" t="str">
        <f>VLOOKUP($A729,'Account, order priority and cat'!$A$1:$D$1038,4,FALSE)</f>
        <v>Office Supplies</v>
      </c>
      <c r="I729" s="14" t="str">
        <f>VLOOKUP($A729,'Cost and price details'!$A$1:$F$1038,Table!I$1,FALSE)</f>
        <v>Small Box</v>
      </c>
      <c r="J729" s="14" t="str">
        <f>VLOOKUP($A729,'Cost and price details'!$A$1:$F$1038,Table!J$1,FALSE)</f>
        <v>Regular Air</v>
      </c>
      <c r="K729" s="14">
        <f>VLOOKUP($A729,'Cost and price details'!$A$1:$F$1038,Table!K$1,FALSE)</f>
        <v>42280</v>
      </c>
      <c r="L729" s="14">
        <f>VLOOKUP($A729,'Cost and price details'!$A$1:$F$1038,Table!L$1,FALSE)</f>
        <v>3.74</v>
      </c>
      <c r="M729" s="14">
        <f>VLOOKUP($A729,'Cost and price details'!$A$1:$F$1038,Table!M$1,FALSE)</f>
        <v>5.9400000000000013</v>
      </c>
      <c r="N729" s="16">
        <f t="shared" si="55"/>
        <v>0.5882352941176473</v>
      </c>
      <c r="O729" s="16">
        <f>LOOKUP(M729,'Tax and discount slab'!$J$4:$K$14)</f>
        <v>0.05</v>
      </c>
      <c r="P729" s="9">
        <f t="shared" si="56"/>
        <v>6.2370000000000019</v>
      </c>
      <c r="Q729" s="9">
        <f>VLOOKUP(A729,'QTY &amp; shipping cost'!$A$1:$C$1038,2,FALSE)</f>
        <v>12</v>
      </c>
      <c r="R729" s="9">
        <f t="shared" si="57"/>
        <v>74.844000000000023</v>
      </c>
      <c r="S729" s="16">
        <f>LOOKUP(M729,'Tax and discount slab'!$M$4:$N$14)</f>
        <v>0.02</v>
      </c>
      <c r="T729" s="9">
        <f t="shared" si="58"/>
        <v>1.4968800000000004</v>
      </c>
      <c r="U729" s="9">
        <f>VLOOKUP(A729,'QTY &amp; shipping cost'!$A$1:$C$1038,3,FALSE)</f>
        <v>7.83</v>
      </c>
      <c r="V729" s="9">
        <f t="shared" si="59"/>
        <v>81.177120000000016</v>
      </c>
    </row>
    <row r="730" spans="1:22" x14ac:dyDescent="0.3">
      <c r="A730" s="9" t="s">
        <v>1225</v>
      </c>
      <c r="B730" s="8">
        <f>VLOOKUP($A730,'Order date customer name'!$A$1:$C$1038,2,FALSE)</f>
        <v>42272</v>
      </c>
      <c r="C730" s="8" t="str">
        <f>VLOOKUP($A730,'Order date customer name'!$A$1:$C$1038,3,FALSE)</f>
        <v>JEROME ROGERS</v>
      </c>
      <c r="D730" s="9" t="str">
        <f>VLOOKUP($A730,'State and cust type'!$A$1:$C$1038,2,FALSE)</f>
        <v>New York</v>
      </c>
      <c r="E730" s="9" t="str">
        <f>VLOOKUP($A730,'State and cust type'!$A$1:$C$1038,3,FALSE)</f>
        <v>Small Business</v>
      </c>
      <c r="F730" s="9" t="str">
        <f>VLOOKUP($A730,'Account, order priority and cat'!$A$1:$D$1038,2,FALSE)</f>
        <v>GREG BLACK</v>
      </c>
      <c r="G730" s="9" t="str">
        <f>VLOOKUP($A730,'Account, order priority and cat'!$A$1:$D$1038,3,FALSE)</f>
        <v>Not Specified</v>
      </c>
      <c r="H730" s="9" t="str">
        <f>VLOOKUP($A730,'Account, order priority and cat'!$A$1:$D$1038,4,FALSE)</f>
        <v>Office Supplies</v>
      </c>
      <c r="I730" s="14" t="str">
        <f>VLOOKUP($A730,'Cost and price details'!$A$1:$F$1038,Table!I$1,FALSE)</f>
        <v>Small Box</v>
      </c>
      <c r="J730" s="14" t="str">
        <f>VLOOKUP($A730,'Cost and price details'!$A$1:$F$1038,Table!J$1,FALSE)</f>
        <v>Regular Air</v>
      </c>
      <c r="K730" s="14">
        <f>VLOOKUP($A730,'Cost and price details'!$A$1:$F$1038,Table!K$1,FALSE)</f>
        <v>42281</v>
      </c>
      <c r="L730" s="14">
        <f>VLOOKUP($A730,'Cost and price details'!$A$1:$F$1038,Table!L$1,FALSE)</f>
        <v>13.629000000000001</v>
      </c>
      <c r="M730" s="14">
        <f>VLOOKUP($A730,'Cost and price details'!$A$1:$F$1038,Table!M$1,FALSE)</f>
        <v>21.978000000000002</v>
      </c>
      <c r="N730" s="16">
        <f t="shared" si="55"/>
        <v>0.61259079903147695</v>
      </c>
      <c r="O730" s="16">
        <f>LOOKUP(M730,'Tax and discount slab'!$J$4:$K$14)</f>
        <v>0.15000000000000002</v>
      </c>
      <c r="P730" s="9">
        <f t="shared" si="56"/>
        <v>25.274699999999999</v>
      </c>
      <c r="Q730" s="9">
        <f>VLOOKUP(A730,'QTY &amp; shipping cost'!$A$1:$C$1038,2,FALSE)</f>
        <v>22</v>
      </c>
      <c r="R730" s="9">
        <f t="shared" si="57"/>
        <v>556.04340000000002</v>
      </c>
      <c r="S730" s="16">
        <f>LOOKUP(M730,'Tax and discount slab'!$M$4:$N$14)</f>
        <v>0.12000000000000001</v>
      </c>
      <c r="T730" s="9">
        <f t="shared" si="58"/>
        <v>66.725208000000009</v>
      </c>
      <c r="U730" s="9">
        <f>VLOOKUP(A730,'QTY &amp; shipping cost'!$A$1:$C$1038,3,FALSE)</f>
        <v>5.8199999999999994</v>
      </c>
      <c r="V730" s="9">
        <f t="shared" si="59"/>
        <v>495.138192</v>
      </c>
    </row>
    <row r="731" spans="1:22" x14ac:dyDescent="0.3">
      <c r="A731" s="9" t="s">
        <v>1227</v>
      </c>
      <c r="B731" s="8">
        <f>VLOOKUP($A731,'Order date customer name'!$A$1:$C$1038,2,FALSE)</f>
        <v>42272</v>
      </c>
      <c r="C731" s="8" t="str">
        <f>VLOOKUP($A731,'Order date customer name'!$A$1:$C$1038,3,FALSE)</f>
        <v>ERNEST EDWARDS</v>
      </c>
      <c r="D731" s="9" t="str">
        <f>VLOOKUP($A731,'State and cust type'!$A$1:$C$1038,2,FALSE)</f>
        <v>Illinois</v>
      </c>
      <c r="E731" s="9" t="str">
        <f>VLOOKUP($A731,'State and cust type'!$A$1:$C$1038,3,FALSE)</f>
        <v>Corporate</v>
      </c>
      <c r="F731" s="9" t="str">
        <f>VLOOKUP($A731,'Account, order priority and cat'!$A$1:$D$1038,2,FALSE)</f>
        <v>COREY MILLS</v>
      </c>
      <c r="G731" s="9" t="str">
        <f>VLOOKUP($A731,'Account, order priority and cat'!$A$1:$D$1038,3,FALSE)</f>
        <v>Low</v>
      </c>
      <c r="H731" s="9" t="str">
        <f>VLOOKUP($A731,'Account, order priority and cat'!$A$1:$D$1038,4,FALSE)</f>
        <v>Office Supplies</v>
      </c>
      <c r="I731" s="14" t="str">
        <f>VLOOKUP($A731,'Cost and price details'!$A$1:$F$1038,Table!I$1,FALSE)</f>
        <v>Small Box</v>
      </c>
      <c r="J731" s="14" t="str">
        <f>VLOOKUP($A731,'Cost and price details'!$A$1:$F$1038,Table!J$1,FALSE)</f>
        <v>Regular Air</v>
      </c>
      <c r="K731" s="14">
        <f>VLOOKUP($A731,'Cost and price details'!$A$1:$F$1038,Table!K$1,FALSE)</f>
        <v>42279</v>
      </c>
      <c r="L731" s="14">
        <f>VLOOKUP($A731,'Cost and price details'!$A$1:$F$1038,Table!L$1,FALSE)</f>
        <v>13.629000000000001</v>
      </c>
      <c r="M731" s="14">
        <f>VLOOKUP($A731,'Cost and price details'!$A$1:$F$1038,Table!M$1,FALSE)</f>
        <v>21.978000000000002</v>
      </c>
      <c r="N731" s="16">
        <f t="shared" si="55"/>
        <v>0.61259079903147695</v>
      </c>
      <c r="O731" s="16">
        <f>LOOKUP(M731,'Tax and discount slab'!$J$4:$K$14)</f>
        <v>0.15000000000000002</v>
      </c>
      <c r="P731" s="9">
        <f t="shared" si="56"/>
        <v>25.274699999999999</v>
      </c>
      <c r="Q731" s="9">
        <f>VLOOKUP(A731,'QTY &amp; shipping cost'!$A$1:$C$1038,2,FALSE)</f>
        <v>36</v>
      </c>
      <c r="R731" s="9">
        <f t="shared" si="57"/>
        <v>909.88919999999996</v>
      </c>
      <c r="S731" s="16">
        <f>LOOKUP(M731,'Tax and discount slab'!$M$4:$N$14)</f>
        <v>0.12000000000000001</v>
      </c>
      <c r="T731" s="9">
        <f t="shared" si="58"/>
        <v>109.18670400000001</v>
      </c>
      <c r="U731" s="9">
        <f>VLOOKUP(A731,'QTY &amp; shipping cost'!$A$1:$C$1038,3,FALSE)</f>
        <v>5.8199999999999994</v>
      </c>
      <c r="V731" s="9">
        <f t="shared" si="59"/>
        <v>806.52249600000005</v>
      </c>
    </row>
    <row r="732" spans="1:22" x14ac:dyDescent="0.3">
      <c r="A732" s="9" t="s">
        <v>1228</v>
      </c>
      <c r="B732" s="8">
        <f>VLOOKUP($A732,'Order date customer name'!$A$1:$C$1038,2,FALSE)</f>
        <v>42273</v>
      </c>
      <c r="C732" s="8" t="str">
        <f>VLOOKUP($A732,'Order date customer name'!$A$1:$C$1038,3,FALSE)</f>
        <v>JARED MYERS</v>
      </c>
      <c r="D732" s="9" t="str">
        <f>VLOOKUP($A732,'State and cust type'!$A$1:$C$1038,2,FALSE)</f>
        <v>New York</v>
      </c>
      <c r="E732" s="9" t="str">
        <f>VLOOKUP($A732,'State and cust type'!$A$1:$C$1038,3,FALSE)</f>
        <v>Home Office</v>
      </c>
      <c r="F732" s="9" t="str">
        <f>VLOOKUP($A732,'Account, order priority and cat'!$A$1:$D$1038,2,FALSE)</f>
        <v>GREG BLACK</v>
      </c>
      <c r="G732" s="9" t="str">
        <f>VLOOKUP($A732,'Account, order priority and cat'!$A$1:$D$1038,3,FALSE)</f>
        <v>Not Specified</v>
      </c>
      <c r="H732" s="9" t="str">
        <f>VLOOKUP($A732,'Account, order priority and cat'!$A$1:$D$1038,4,FALSE)</f>
        <v>Office Supplies</v>
      </c>
      <c r="I732" s="14" t="str">
        <f>VLOOKUP($A732,'Cost and price details'!$A$1:$F$1038,Table!I$1,FALSE)</f>
        <v>Wrap Bag</v>
      </c>
      <c r="J732" s="14" t="str">
        <f>VLOOKUP($A732,'Cost and price details'!$A$1:$F$1038,Table!J$1,FALSE)</f>
        <v>Regular Air</v>
      </c>
      <c r="K732" s="14">
        <f>VLOOKUP($A732,'Cost and price details'!$A$1:$F$1038,Table!K$1,FALSE)</f>
        <v>42282</v>
      </c>
      <c r="L732" s="14">
        <f>VLOOKUP($A732,'Cost and price details'!$A$1:$F$1038,Table!L$1,FALSE)</f>
        <v>4.125</v>
      </c>
      <c r="M732" s="14">
        <f>VLOOKUP($A732,'Cost and price details'!$A$1:$F$1038,Table!M$1,FALSE)</f>
        <v>7.7880000000000011</v>
      </c>
      <c r="N732" s="16">
        <f t="shared" si="55"/>
        <v>0.88800000000000023</v>
      </c>
      <c r="O732" s="16">
        <f>LOOKUP(M732,'Tax and discount slab'!$J$4:$K$14)</f>
        <v>0.05</v>
      </c>
      <c r="P732" s="9">
        <f t="shared" si="56"/>
        <v>8.1774000000000022</v>
      </c>
      <c r="Q732" s="9">
        <f>VLOOKUP(A732,'QTY &amp; shipping cost'!$A$1:$C$1038,2,FALSE)</f>
        <v>39</v>
      </c>
      <c r="R732" s="9">
        <f t="shared" si="57"/>
        <v>318.91860000000008</v>
      </c>
      <c r="S732" s="16">
        <f>LOOKUP(M732,'Tax and discount slab'!$M$4:$N$14)</f>
        <v>0.02</v>
      </c>
      <c r="T732" s="9">
        <f t="shared" si="58"/>
        <v>6.3783720000000015</v>
      </c>
      <c r="U732" s="9">
        <f>VLOOKUP(A732,'QTY &amp; shipping cost'!$A$1:$C$1038,3,FALSE)</f>
        <v>2.4</v>
      </c>
      <c r="V732" s="9">
        <f t="shared" si="59"/>
        <v>314.94022800000005</v>
      </c>
    </row>
    <row r="733" spans="1:22" x14ac:dyDescent="0.3">
      <c r="A733" s="9" t="s">
        <v>1230</v>
      </c>
      <c r="B733" s="8">
        <f>VLOOKUP($A733,'Order date customer name'!$A$1:$C$1038,2,FALSE)</f>
        <v>42274</v>
      </c>
      <c r="C733" s="8" t="str">
        <f>VLOOKUP($A733,'Order date customer name'!$A$1:$C$1038,3,FALSE)</f>
        <v>TROY MORENO</v>
      </c>
      <c r="D733" s="9" t="str">
        <f>VLOOKUP($A733,'State and cust type'!$A$1:$C$1038,2,FALSE)</f>
        <v>Illinois</v>
      </c>
      <c r="E733" s="9" t="str">
        <f>VLOOKUP($A733,'State and cust type'!$A$1:$C$1038,3,FALSE)</f>
        <v>Small Business</v>
      </c>
      <c r="F733" s="9" t="str">
        <f>VLOOKUP($A733,'Account, order priority and cat'!$A$1:$D$1038,2,FALSE)</f>
        <v>MANUEL BARNES</v>
      </c>
      <c r="G733" s="9" t="str">
        <f>VLOOKUP($A733,'Account, order priority and cat'!$A$1:$D$1038,3,FALSE)</f>
        <v>Medium</v>
      </c>
      <c r="H733" s="9" t="str">
        <f>VLOOKUP($A733,'Account, order priority and cat'!$A$1:$D$1038,4,FALSE)</f>
        <v>Office Supplies</v>
      </c>
      <c r="I733" s="14" t="str">
        <f>VLOOKUP($A733,'Cost and price details'!$A$1:$F$1038,Table!I$1,FALSE)</f>
        <v>Small Box</v>
      </c>
      <c r="J733" s="14" t="str">
        <f>VLOOKUP($A733,'Cost and price details'!$A$1:$F$1038,Table!J$1,FALSE)</f>
        <v>Express Air</v>
      </c>
      <c r="K733" s="14">
        <f>VLOOKUP($A733,'Cost and price details'!$A$1:$F$1038,Table!K$1,FALSE)</f>
        <v>42282</v>
      </c>
      <c r="L733" s="14">
        <f>VLOOKUP($A733,'Cost and price details'!$A$1:$F$1038,Table!L$1,FALSE)</f>
        <v>3.8500000000000005</v>
      </c>
      <c r="M733" s="14">
        <f>VLOOKUP($A733,'Cost and price details'!$A$1:$F$1038,Table!M$1,FALSE)</f>
        <v>6.3140000000000009</v>
      </c>
      <c r="N733" s="16">
        <f t="shared" si="55"/>
        <v>0.64</v>
      </c>
      <c r="O733" s="16">
        <f>LOOKUP(M733,'Tax and discount slab'!$J$4:$K$14)</f>
        <v>0.05</v>
      </c>
      <c r="P733" s="9">
        <f t="shared" si="56"/>
        <v>6.6297000000000015</v>
      </c>
      <c r="Q733" s="9">
        <f>VLOOKUP(A733,'QTY &amp; shipping cost'!$A$1:$C$1038,2,FALSE)</f>
        <v>28</v>
      </c>
      <c r="R733" s="9">
        <f t="shared" si="57"/>
        <v>185.63160000000005</v>
      </c>
      <c r="S733" s="16">
        <f>LOOKUP(M733,'Tax and discount slab'!$M$4:$N$14)</f>
        <v>0.02</v>
      </c>
      <c r="T733" s="9">
        <f t="shared" si="58"/>
        <v>3.712632000000001</v>
      </c>
      <c r="U733" s="9">
        <f>VLOOKUP(A733,'QTY &amp; shipping cost'!$A$1:$C$1038,3,FALSE)</f>
        <v>5.0599999999999996</v>
      </c>
      <c r="V733" s="9">
        <f t="shared" si="59"/>
        <v>186.97896800000004</v>
      </c>
    </row>
    <row r="734" spans="1:22" x14ac:dyDescent="0.3">
      <c r="A734" s="9" t="s">
        <v>1231</v>
      </c>
      <c r="B734" s="8">
        <f>VLOOKUP($A734,'Order date customer name'!$A$1:$C$1038,2,FALSE)</f>
        <v>42276</v>
      </c>
      <c r="C734" s="8" t="str">
        <f>VLOOKUP($A734,'Order date customer name'!$A$1:$C$1038,3,FALSE)</f>
        <v>CLYDE GIBSON</v>
      </c>
      <c r="D734" s="9" t="str">
        <f>VLOOKUP($A734,'State and cust type'!$A$1:$C$1038,2,FALSE)</f>
        <v>New York</v>
      </c>
      <c r="E734" s="9" t="str">
        <f>VLOOKUP($A734,'State and cust type'!$A$1:$C$1038,3,FALSE)</f>
        <v>Corporate</v>
      </c>
      <c r="F734" s="9" t="str">
        <f>VLOOKUP($A734,'Account, order priority and cat'!$A$1:$D$1038,2,FALSE)</f>
        <v>BRYAN JENKINS</v>
      </c>
      <c r="G734" s="9" t="str">
        <f>VLOOKUP($A734,'Account, order priority and cat'!$A$1:$D$1038,3,FALSE)</f>
        <v>Low</v>
      </c>
      <c r="H734" s="9" t="str">
        <f>VLOOKUP($A734,'Account, order priority and cat'!$A$1:$D$1038,4,FALSE)</f>
        <v>Office Supplies</v>
      </c>
      <c r="I734" s="14" t="str">
        <f>VLOOKUP($A734,'Cost and price details'!$A$1:$F$1038,Table!I$1,FALSE)</f>
        <v>Wrap Bag</v>
      </c>
      <c r="J734" s="14" t="str">
        <f>VLOOKUP($A734,'Cost and price details'!$A$1:$F$1038,Table!J$1,FALSE)</f>
        <v>Regular Air</v>
      </c>
      <c r="K734" s="14">
        <f>VLOOKUP($A734,'Cost and price details'!$A$1:$F$1038,Table!K$1,FALSE)</f>
        <v>42292</v>
      </c>
      <c r="L734" s="14">
        <f>VLOOKUP($A734,'Cost and price details'!$A$1:$F$1038,Table!L$1,FALSE)</f>
        <v>1.1550000000000002</v>
      </c>
      <c r="M734" s="14">
        <f>VLOOKUP($A734,'Cost and price details'!$A$1:$F$1038,Table!M$1,FALSE)</f>
        <v>2.145</v>
      </c>
      <c r="N734" s="16">
        <f t="shared" si="55"/>
        <v>0.85714285714285676</v>
      </c>
      <c r="O734" s="16">
        <f>LOOKUP(M734,'Tax and discount slab'!$J$4:$K$14)</f>
        <v>0.05</v>
      </c>
      <c r="P734" s="9">
        <f t="shared" si="56"/>
        <v>2.2522500000000001</v>
      </c>
      <c r="Q734" s="9">
        <f>VLOOKUP(A734,'QTY &amp; shipping cost'!$A$1:$C$1038,2,FALSE)</f>
        <v>6</v>
      </c>
      <c r="R734" s="9">
        <f t="shared" si="57"/>
        <v>13.513500000000001</v>
      </c>
      <c r="S734" s="16">
        <f>LOOKUP(M734,'Tax and discount slab'!$M$4:$N$14)</f>
        <v>0.02</v>
      </c>
      <c r="T734" s="9">
        <f t="shared" si="58"/>
        <v>0.27027000000000001</v>
      </c>
      <c r="U734" s="9">
        <f>VLOOKUP(A734,'QTY &amp; shipping cost'!$A$1:$C$1038,3,FALSE)</f>
        <v>1.68</v>
      </c>
      <c r="V734" s="9">
        <f t="shared" si="59"/>
        <v>14.92323</v>
      </c>
    </row>
    <row r="735" spans="1:22" x14ac:dyDescent="0.3">
      <c r="A735" s="9" t="s">
        <v>1233</v>
      </c>
      <c r="B735" s="8">
        <f>VLOOKUP($A735,'Order date customer name'!$A$1:$C$1038,2,FALSE)</f>
        <v>42284</v>
      </c>
      <c r="C735" s="8" t="str">
        <f>VLOOKUP($A735,'Order date customer name'!$A$1:$C$1038,3,FALSE)</f>
        <v>ROGER FOSTER</v>
      </c>
      <c r="D735" s="9" t="str">
        <f>VLOOKUP($A735,'State and cust type'!$A$1:$C$1038,2,FALSE)</f>
        <v>New York</v>
      </c>
      <c r="E735" s="9" t="str">
        <f>VLOOKUP($A735,'State and cust type'!$A$1:$C$1038,3,FALSE)</f>
        <v>Consumer</v>
      </c>
      <c r="F735" s="9" t="str">
        <f>VLOOKUP($A735,'Account, order priority and cat'!$A$1:$D$1038,2,FALSE)</f>
        <v>GREG BLACK</v>
      </c>
      <c r="G735" s="9" t="str">
        <f>VLOOKUP($A735,'Account, order priority and cat'!$A$1:$D$1038,3,FALSE)</f>
        <v>High</v>
      </c>
      <c r="H735" s="9" t="str">
        <f>VLOOKUP($A735,'Account, order priority and cat'!$A$1:$D$1038,4,FALSE)</f>
        <v>Technology</v>
      </c>
      <c r="I735" s="14" t="str">
        <f>VLOOKUP($A735,'Cost and price details'!$A$1:$F$1038,Table!I$1,FALSE)</f>
        <v>Jumbo Drum</v>
      </c>
      <c r="J735" s="14" t="str">
        <f>VLOOKUP($A735,'Cost and price details'!$A$1:$F$1038,Table!J$1,FALSE)</f>
        <v>Delivery Truck</v>
      </c>
      <c r="K735" s="14">
        <f>VLOOKUP($A735,'Cost and price details'!$A$1:$F$1038,Table!K$1,FALSE)</f>
        <v>42293</v>
      </c>
      <c r="L735" s="14">
        <f>VLOOKUP($A735,'Cost and price details'!$A$1:$F$1038,Table!L$1,FALSE)</f>
        <v>347.17100000000005</v>
      </c>
      <c r="M735" s="14">
        <f>VLOOKUP($A735,'Cost and price details'!$A$1:$F$1038,Table!M$1,FALSE)</f>
        <v>551.06700000000012</v>
      </c>
      <c r="N735" s="16">
        <f t="shared" si="55"/>
        <v>0.58730711954627557</v>
      </c>
      <c r="O735" s="16">
        <f>LOOKUP(M735,'Tax and discount slab'!$J$4:$K$14)</f>
        <v>0.32000000000000006</v>
      </c>
      <c r="P735" s="9">
        <f t="shared" si="56"/>
        <v>727.40844000000016</v>
      </c>
      <c r="Q735" s="9">
        <f>VLOOKUP(A735,'QTY &amp; shipping cost'!$A$1:$C$1038,2,FALSE)</f>
        <v>27</v>
      </c>
      <c r="R735" s="9">
        <f t="shared" si="57"/>
        <v>19640.027880000005</v>
      </c>
      <c r="S735" s="16">
        <f>LOOKUP(M735,'Tax and discount slab'!$M$4:$N$14)</f>
        <v>0.47</v>
      </c>
      <c r="T735" s="9">
        <f t="shared" si="58"/>
        <v>9230.8131036000013</v>
      </c>
      <c r="U735" s="9">
        <f>VLOOKUP(A735,'QTY &amp; shipping cost'!$A$1:$C$1038,3,FALSE)</f>
        <v>69.349999999999994</v>
      </c>
      <c r="V735" s="9">
        <f t="shared" si="59"/>
        <v>10478.564776400004</v>
      </c>
    </row>
    <row r="736" spans="1:22" x14ac:dyDescent="0.3">
      <c r="A736" s="9" t="s">
        <v>1235</v>
      </c>
      <c r="B736" s="8">
        <f>VLOOKUP($A736,'Order date customer name'!$A$1:$C$1038,2,FALSE)</f>
        <v>42287</v>
      </c>
      <c r="C736" s="8" t="str">
        <f>VLOOKUP($A736,'Order date customer name'!$A$1:$C$1038,3,FALSE)</f>
        <v>LEWIS ROBINSON</v>
      </c>
      <c r="D736" s="9" t="str">
        <f>VLOOKUP($A736,'State and cust type'!$A$1:$C$1038,2,FALSE)</f>
        <v>New York</v>
      </c>
      <c r="E736" s="9" t="str">
        <f>VLOOKUP($A736,'State and cust type'!$A$1:$C$1038,3,FALSE)</f>
        <v>Corporate</v>
      </c>
      <c r="F736" s="9" t="str">
        <f>VLOOKUP($A736,'Account, order priority and cat'!$A$1:$D$1038,2,FALSE)</f>
        <v>WILLIE STEWART</v>
      </c>
      <c r="G736" s="9" t="str">
        <f>VLOOKUP($A736,'Account, order priority and cat'!$A$1:$D$1038,3,FALSE)</f>
        <v>High</v>
      </c>
      <c r="H736" s="9" t="str">
        <f>VLOOKUP($A736,'Account, order priority and cat'!$A$1:$D$1038,4,FALSE)</f>
        <v>Office Supplies</v>
      </c>
      <c r="I736" s="14" t="str">
        <f>VLOOKUP($A736,'Cost and price details'!$A$1:$F$1038,Table!I$1,FALSE)</f>
        <v>Small Box</v>
      </c>
      <c r="J736" s="14" t="str">
        <f>VLOOKUP($A736,'Cost and price details'!$A$1:$F$1038,Table!J$1,FALSE)</f>
        <v>Regular Air</v>
      </c>
      <c r="K736" s="14">
        <f>VLOOKUP($A736,'Cost and price details'!$A$1:$F$1038,Table!K$1,FALSE)</f>
        <v>42296</v>
      </c>
      <c r="L736" s="14">
        <f>VLOOKUP($A736,'Cost and price details'!$A$1:$F$1038,Table!L$1,FALSE)</f>
        <v>1.298</v>
      </c>
      <c r="M736" s="14">
        <f>VLOOKUP($A736,'Cost and price details'!$A$1:$F$1038,Table!M$1,FALSE)</f>
        <v>2.0680000000000001</v>
      </c>
      <c r="N736" s="16">
        <f t="shared" si="55"/>
        <v>0.59322033898305082</v>
      </c>
      <c r="O736" s="16">
        <f>LOOKUP(M736,'Tax and discount slab'!$J$4:$K$14)</f>
        <v>0.05</v>
      </c>
      <c r="P736" s="9">
        <f t="shared" si="56"/>
        <v>2.1714000000000002</v>
      </c>
      <c r="Q736" s="9">
        <f>VLOOKUP(A736,'QTY &amp; shipping cost'!$A$1:$C$1038,2,FALSE)</f>
        <v>31</v>
      </c>
      <c r="R736" s="9">
        <f t="shared" si="57"/>
        <v>67.313400000000001</v>
      </c>
      <c r="S736" s="16">
        <f>LOOKUP(M736,'Tax and discount slab'!$M$4:$N$14)</f>
        <v>0.02</v>
      </c>
      <c r="T736" s="9">
        <f t="shared" si="58"/>
        <v>1.346268</v>
      </c>
      <c r="U736" s="9">
        <f>VLOOKUP(A736,'QTY &amp; shipping cost'!$A$1:$C$1038,3,FALSE)</f>
        <v>1.54</v>
      </c>
      <c r="V736" s="9">
        <f t="shared" si="59"/>
        <v>67.507132000000013</v>
      </c>
    </row>
    <row r="737" spans="1:22" x14ac:dyDescent="0.3">
      <c r="A737" s="9" t="s">
        <v>1236</v>
      </c>
      <c r="B737" s="8">
        <f>VLOOKUP($A737,'Order date customer name'!$A$1:$C$1038,2,FALSE)</f>
        <v>42288</v>
      </c>
      <c r="C737" s="8" t="str">
        <f>VLOOKUP($A737,'Order date customer name'!$A$1:$C$1038,3,FALSE)</f>
        <v>TERRY GONZALES</v>
      </c>
      <c r="D737" s="9" t="str">
        <f>VLOOKUP($A737,'State and cust type'!$A$1:$C$1038,2,FALSE)</f>
        <v>New York</v>
      </c>
      <c r="E737" s="9" t="str">
        <f>VLOOKUP($A737,'State and cust type'!$A$1:$C$1038,3,FALSE)</f>
        <v>Small Business</v>
      </c>
      <c r="F737" s="9" t="str">
        <f>VLOOKUP($A737,'Account, order priority and cat'!$A$1:$D$1038,2,FALSE)</f>
        <v>EDWIN AGUILAR</v>
      </c>
      <c r="G737" s="9" t="str">
        <f>VLOOKUP($A737,'Account, order priority and cat'!$A$1:$D$1038,3,FALSE)</f>
        <v>Low</v>
      </c>
      <c r="H737" s="9" t="str">
        <f>VLOOKUP($A737,'Account, order priority and cat'!$A$1:$D$1038,4,FALSE)</f>
        <v>Technology</v>
      </c>
      <c r="I737" s="14" t="str">
        <f>VLOOKUP($A737,'Cost and price details'!$A$1:$F$1038,Table!I$1,FALSE)</f>
        <v>Jumbo Drum</v>
      </c>
      <c r="J737" s="14" t="str">
        <f>VLOOKUP($A737,'Cost and price details'!$A$1:$F$1038,Table!J$1,FALSE)</f>
        <v>Delivery Truck</v>
      </c>
      <c r="K737" s="14">
        <f>VLOOKUP($A737,'Cost and price details'!$A$1:$F$1038,Table!K$1,FALSE)</f>
        <v>42297</v>
      </c>
      <c r="L737" s="14">
        <f>VLOOKUP($A737,'Cost and price details'!$A$1:$F$1038,Table!L$1,FALSE)</f>
        <v>306.88900000000001</v>
      </c>
      <c r="M737" s="14">
        <f>VLOOKUP($A737,'Cost and price details'!$A$1:$F$1038,Table!M$1,FALSE)</f>
        <v>494.98900000000003</v>
      </c>
      <c r="N737" s="16">
        <f t="shared" si="55"/>
        <v>0.61292519445141413</v>
      </c>
      <c r="O737" s="16">
        <f>LOOKUP(M737,'Tax and discount slab'!$J$4:$K$14)</f>
        <v>0.32000000000000006</v>
      </c>
      <c r="P737" s="9">
        <f t="shared" si="56"/>
        <v>653.38548000000003</v>
      </c>
      <c r="Q737" s="9">
        <f>VLOOKUP(A737,'QTY &amp; shipping cost'!$A$1:$C$1038,2,FALSE)</f>
        <v>49</v>
      </c>
      <c r="R737" s="9">
        <f t="shared" si="57"/>
        <v>32015.88852</v>
      </c>
      <c r="S737" s="16">
        <f>LOOKUP(M737,'Tax and discount slab'!$M$4:$N$14)</f>
        <v>0.47</v>
      </c>
      <c r="T737" s="9">
        <f t="shared" si="58"/>
        <v>15047.467604399999</v>
      </c>
      <c r="U737" s="9">
        <f>VLOOKUP(A737,'QTY &amp; shipping cost'!$A$1:$C$1038,3,FALSE)</f>
        <v>49.05</v>
      </c>
      <c r="V737" s="9">
        <f t="shared" si="59"/>
        <v>17017.470915599999</v>
      </c>
    </row>
    <row r="738" spans="1:22" x14ac:dyDescent="0.3">
      <c r="A738" s="9" t="s">
        <v>1237</v>
      </c>
      <c r="B738" s="8">
        <f>VLOOKUP($A738,'Order date customer name'!$A$1:$C$1038,2,FALSE)</f>
        <v>42290</v>
      </c>
      <c r="C738" s="8" t="str">
        <f>VLOOKUP($A738,'Order date customer name'!$A$1:$C$1038,3,FALSE)</f>
        <v>LEWIS HANSEN</v>
      </c>
      <c r="D738" s="9" t="str">
        <f>VLOOKUP($A738,'State and cust type'!$A$1:$C$1038,2,FALSE)</f>
        <v>Illinois</v>
      </c>
      <c r="E738" s="9" t="str">
        <f>VLOOKUP($A738,'State and cust type'!$A$1:$C$1038,3,FALSE)</f>
        <v>Small Business</v>
      </c>
      <c r="F738" s="9" t="str">
        <f>VLOOKUP($A738,'Account, order priority and cat'!$A$1:$D$1038,2,FALSE)</f>
        <v>MANUEL BARNES</v>
      </c>
      <c r="G738" s="9" t="str">
        <f>VLOOKUP($A738,'Account, order priority and cat'!$A$1:$D$1038,3,FALSE)</f>
        <v>Critical</v>
      </c>
      <c r="H738" s="9" t="str">
        <f>VLOOKUP($A738,'Account, order priority and cat'!$A$1:$D$1038,4,FALSE)</f>
        <v>Office Supplies</v>
      </c>
      <c r="I738" s="14" t="str">
        <f>VLOOKUP($A738,'Cost and price details'!$A$1:$F$1038,Table!I$1,FALSE)</f>
        <v>Small Box</v>
      </c>
      <c r="J738" s="14" t="str">
        <f>VLOOKUP($A738,'Cost and price details'!$A$1:$F$1038,Table!J$1,FALSE)</f>
        <v>Regular Air</v>
      </c>
      <c r="K738" s="14">
        <f>VLOOKUP($A738,'Cost and price details'!$A$1:$F$1038,Table!K$1,FALSE)</f>
        <v>42298</v>
      </c>
      <c r="L738" s="14">
        <f>VLOOKUP($A738,'Cost and price details'!$A$1:$F$1038,Table!L$1,FALSE)</f>
        <v>3.74</v>
      </c>
      <c r="M738" s="14">
        <f>VLOOKUP($A738,'Cost and price details'!$A$1:$F$1038,Table!M$1,FALSE)</f>
        <v>5.9400000000000013</v>
      </c>
      <c r="N738" s="16">
        <f t="shared" si="55"/>
        <v>0.5882352941176473</v>
      </c>
      <c r="O738" s="16">
        <f>LOOKUP(M738,'Tax and discount slab'!$J$4:$K$14)</f>
        <v>0.05</v>
      </c>
      <c r="P738" s="9">
        <f t="shared" si="56"/>
        <v>6.2370000000000019</v>
      </c>
      <c r="Q738" s="9">
        <f>VLOOKUP(A738,'QTY &amp; shipping cost'!$A$1:$C$1038,2,FALSE)</f>
        <v>10</v>
      </c>
      <c r="R738" s="9">
        <f t="shared" si="57"/>
        <v>62.370000000000019</v>
      </c>
      <c r="S738" s="16">
        <f>LOOKUP(M738,'Tax and discount slab'!$M$4:$N$14)</f>
        <v>0.02</v>
      </c>
      <c r="T738" s="9">
        <f t="shared" si="58"/>
        <v>1.2474000000000005</v>
      </c>
      <c r="U738" s="9">
        <f>VLOOKUP(A738,'QTY &amp; shipping cost'!$A$1:$C$1038,3,FALSE)</f>
        <v>7.83</v>
      </c>
      <c r="V738" s="9">
        <f t="shared" si="59"/>
        <v>68.952600000000018</v>
      </c>
    </row>
    <row r="739" spans="1:22" x14ac:dyDescent="0.3">
      <c r="A739" s="9" t="s">
        <v>1239</v>
      </c>
      <c r="B739" s="8">
        <f>VLOOKUP($A739,'Order date customer name'!$A$1:$C$1038,2,FALSE)</f>
        <v>42295</v>
      </c>
      <c r="C739" s="8" t="str">
        <f>VLOOKUP($A739,'Order date customer name'!$A$1:$C$1038,3,FALSE)</f>
        <v>ELMER COLEMAN</v>
      </c>
      <c r="D739" s="9" t="str">
        <f>VLOOKUP($A739,'State and cust type'!$A$1:$C$1038,2,FALSE)</f>
        <v>New York</v>
      </c>
      <c r="E739" s="9" t="str">
        <f>VLOOKUP($A739,'State and cust type'!$A$1:$C$1038,3,FALSE)</f>
        <v>Home Office</v>
      </c>
      <c r="F739" s="9" t="str">
        <f>VLOOKUP($A739,'Account, order priority and cat'!$A$1:$D$1038,2,FALSE)</f>
        <v>BRYAN JENKINS</v>
      </c>
      <c r="G739" s="9" t="str">
        <f>VLOOKUP($A739,'Account, order priority and cat'!$A$1:$D$1038,3,FALSE)</f>
        <v>Low</v>
      </c>
      <c r="H739" s="9" t="str">
        <f>VLOOKUP($A739,'Account, order priority and cat'!$A$1:$D$1038,4,FALSE)</f>
        <v>Office Supplies</v>
      </c>
      <c r="I739" s="14" t="str">
        <f>VLOOKUP($A739,'Cost and price details'!$A$1:$F$1038,Table!I$1,FALSE)</f>
        <v>Small Box</v>
      </c>
      <c r="J739" s="14" t="str">
        <f>VLOOKUP($A739,'Cost and price details'!$A$1:$F$1038,Table!J$1,FALSE)</f>
        <v>Regular Air</v>
      </c>
      <c r="K739" s="14">
        <f>VLOOKUP($A739,'Cost and price details'!$A$1:$F$1038,Table!K$1,FALSE)</f>
        <v>42306</v>
      </c>
      <c r="L739" s="14">
        <f>VLOOKUP($A739,'Cost and price details'!$A$1:$F$1038,Table!L$1,FALSE)</f>
        <v>1.3089999999999999</v>
      </c>
      <c r="M739" s="14">
        <f>VLOOKUP($A739,'Cost and price details'!$A$1:$F$1038,Table!M$1,FALSE)</f>
        <v>2.1779999999999999</v>
      </c>
      <c r="N739" s="16">
        <f t="shared" si="55"/>
        <v>0.66386554621848737</v>
      </c>
      <c r="O739" s="16">
        <f>LOOKUP(M739,'Tax and discount slab'!$J$4:$K$14)</f>
        <v>0.05</v>
      </c>
      <c r="P739" s="9">
        <f t="shared" si="56"/>
        <v>2.2869000000000002</v>
      </c>
      <c r="Q739" s="9">
        <f>VLOOKUP(A739,'QTY &amp; shipping cost'!$A$1:$C$1038,2,FALSE)</f>
        <v>6</v>
      </c>
      <c r="R739" s="9">
        <f t="shared" si="57"/>
        <v>13.721400000000001</v>
      </c>
      <c r="S739" s="16">
        <f>LOOKUP(M739,'Tax and discount slab'!$M$4:$N$14)</f>
        <v>0.02</v>
      </c>
      <c r="T739" s="9">
        <f t="shared" si="58"/>
        <v>0.27442800000000001</v>
      </c>
      <c r="U739" s="9">
        <f>VLOOKUP(A739,'QTY &amp; shipping cost'!$A$1:$C$1038,3,FALSE)</f>
        <v>4.8199999999999994</v>
      </c>
      <c r="V739" s="9">
        <f t="shared" si="59"/>
        <v>18.266971999999999</v>
      </c>
    </row>
    <row r="740" spans="1:22" x14ac:dyDescent="0.3">
      <c r="A740" s="9" t="s">
        <v>1241</v>
      </c>
      <c r="B740" s="8">
        <f>VLOOKUP($A740,'Order date customer name'!$A$1:$C$1038,2,FALSE)</f>
        <v>42296</v>
      </c>
      <c r="C740" s="8" t="str">
        <f>VLOOKUP($A740,'Order date customer name'!$A$1:$C$1038,3,FALSE)</f>
        <v>MIKE ARMSTRONG</v>
      </c>
      <c r="D740" s="9" t="str">
        <f>VLOOKUP($A740,'State and cust type'!$A$1:$C$1038,2,FALSE)</f>
        <v>New York</v>
      </c>
      <c r="E740" s="9" t="str">
        <f>VLOOKUP($A740,'State and cust type'!$A$1:$C$1038,3,FALSE)</f>
        <v>Home Office</v>
      </c>
      <c r="F740" s="9" t="str">
        <f>VLOOKUP($A740,'Account, order priority and cat'!$A$1:$D$1038,2,FALSE)</f>
        <v>ROY COOK</v>
      </c>
      <c r="G740" s="9" t="str">
        <f>VLOOKUP($A740,'Account, order priority and cat'!$A$1:$D$1038,3,FALSE)</f>
        <v>Medium</v>
      </c>
      <c r="H740" s="9" t="str">
        <f>VLOOKUP($A740,'Account, order priority and cat'!$A$1:$D$1038,4,FALSE)</f>
        <v>Office Supplies</v>
      </c>
      <c r="I740" s="14" t="str">
        <f>VLOOKUP($A740,'Cost and price details'!$A$1:$F$1038,Table!I$1,FALSE)</f>
        <v>Wrap Bag</v>
      </c>
      <c r="J740" s="14" t="str">
        <f>VLOOKUP($A740,'Cost and price details'!$A$1:$F$1038,Table!J$1,FALSE)</f>
        <v>Express Air</v>
      </c>
      <c r="K740" s="14">
        <f>VLOOKUP($A740,'Cost and price details'!$A$1:$F$1038,Table!K$1,FALSE)</f>
        <v>42305</v>
      </c>
      <c r="L740" s="14">
        <f>VLOOKUP($A740,'Cost and price details'!$A$1:$F$1038,Table!L$1,FALSE)</f>
        <v>2.343</v>
      </c>
      <c r="M740" s="14">
        <f>VLOOKUP($A740,'Cost and price details'!$A$1:$F$1038,Table!M$1,FALSE)</f>
        <v>3.8390000000000004</v>
      </c>
      <c r="N740" s="16">
        <f t="shared" si="55"/>
        <v>0.63849765258215985</v>
      </c>
      <c r="O740" s="16">
        <f>LOOKUP(M740,'Tax and discount slab'!$J$4:$K$14)</f>
        <v>0.05</v>
      </c>
      <c r="P740" s="9">
        <f t="shared" si="56"/>
        <v>4.0309500000000007</v>
      </c>
      <c r="Q740" s="9">
        <f>VLOOKUP(A740,'QTY &amp; shipping cost'!$A$1:$C$1038,2,FALSE)</f>
        <v>5</v>
      </c>
      <c r="R740" s="9">
        <f t="shared" si="57"/>
        <v>20.154750000000003</v>
      </c>
      <c r="S740" s="16">
        <f>LOOKUP(M740,'Tax and discount slab'!$M$4:$N$14)</f>
        <v>0.02</v>
      </c>
      <c r="T740" s="9">
        <f t="shared" si="58"/>
        <v>0.40309500000000009</v>
      </c>
      <c r="U740" s="9">
        <f>VLOOKUP(A740,'QTY &amp; shipping cost'!$A$1:$C$1038,3,FALSE)</f>
        <v>0.81</v>
      </c>
      <c r="V740" s="9">
        <f t="shared" si="59"/>
        <v>20.561655000000002</v>
      </c>
    </row>
    <row r="741" spans="1:22" x14ac:dyDescent="0.3">
      <c r="A741" s="9" t="s">
        <v>1242</v>
      </c>
      <c r="B741" s="8">
        <f>VLOOKUP($A741,'Order date customer name'!$A$1:$C$1038,2,FALSE)</f>
        <v>42296</v>
      </c>
      <c r="C741" s="8" t="str">
        <f>VLOOKUP($A741,'Order date customer name'!$A$1:$C$1038,3,FALSE)</f>
        <v>CRAIG SIMMONS</v>
      </c>
      <c r="D741" s="9" t="str">
        <f>VLOOKUP($A741,'State and cust type'!$A$1:$C$1038,2,FALSE)</f>
        <v>New York</v>
      </c>
      <c r="E741" s="9" t="str">
        <f>VLOOKUP($A741,'State and cust type'!$A$1:$C$1038,3,FALSE)</f>
        <v>Corporate</v>
      </c>
      <c r="F741" s="9" t="str">
        <f>VLOOKUP($A741,'Account, order priority and cat'!$A$1:$D$1038,2,FALSE)</f>
        <v>BOBBY CHAVEZ</v>
      </c>
      <c r="G741" s="9" t="str">
        <f>VLOOKUP($A741,'Account, order priority and cat'!$A$1:$D$1038,3,FALSE)</f>
        <v>High</v>
      </c>
      <c r="H741" s="9" t="str">
        <f>VLOOKUP($A741,'Account, order priority and cat'!$A$1:$D$1038,4,FALSE)</f>
        <v>Office Supplies</v>
      </c>
      <c r="I741" s="14" t="str">
        <f>VLOOKUP($A741,'Cost and price details'!$A$1:$F$1038,Table!I$1,FALSE)</f>
        <v>Small Box</v>
      </c>
      <c r="J741" s="14" t="str">
        <f>VLOOKUP($A741,'Cost and price details'!$A$1:$F$1038,Table!J$1,FALSE)</f>
        <v>Regular Air</v>
      </c>
      <c r="K741" s="14">
        <f>VLOOKUP($A741,'Cost and price details'!$A$1:$F$1038,Table!K$1,FALSE)</f>
        <v>42305</v>
      </c>
      <c r="L741" s="14">
        <f>VLOOKUP($A741,'Cost and price details'!$A$1:$F$1038,Table!L$1,FALSE)</f>
        <v>1.298</v>
      </c>
      <c r="M741" s="14">
        <f>VLOOKUP($A741,'Cost and price details'!$A$1:$F$1038,Table!M$1,FALSE)</f>
        <v>2.0680000000000001</v>
      </c>
      <c r="N741" s="16">
        <f t="shared" si="55"/>
        <v>0.59322033898305082</v>
      </c>
      <c r="O741" s="16">
        <f>LOOKUP(M741,'Tax and discount slab'!$J$4:$K$14)</f>
        <v>0.05</v>
      </c>
      <c r="P741" s="9">
        <f t="shared" si="56"/>
        <v>2.1714000000000002</v>
      </c>
      <c r="Q741" s="9">
        <f>VLOOKUP(A741,'QTY &amp; shipping cost'!$A$1:$C$1038,2,FALSE)</f>
        <v>8</v>
      </c>
      <c r="R741" s="9">
        <f t="shared" si="57"/>
        <v>17.371200000000002</v>
      </c>
      <c r="S741" s="16">
        <f>LOOKUP(M741,'Tax and discount slab'!$M$4:$N$14)</f>
        <v>0.02</v>
      </c>
      <c r="T741" s="9">
        <f t="shared" si="58"/>
        <v>0.34742400000000007</v>
      </c>
      <c r="U741" s="9">
        <f>VLOOKUP(A741,'QTY &amp; shipping cost'!$A$1:$C$1038,3,FALSE)</f>
        <v>1.54</v>
      </c>
      <c r="V741" s="9">
        <f t="shared" si="59"/>
        <v>18.563776000000001</v>
      </c>
    </row>
    <row r="742" spans="1:22" x14ac:dyDescent="0.3">
      <c r="A742" s="9" t="s">
        <v>1244</v>
      </c>
      <c r="B742" s="8">
        <f>VLOOKUP($A742,'Order date customer name'!$A$1:$C$1038,2,FALSE)</f>
        <v>42299</v>
      </c>
      <c r="C742" s="8" t="str">
        <f>VLOOKUP($A742,'Order date customer name'!$A$1:$C$1038,3,FALSE)</f>
        <v>RAFAEL MARTINEZ</v>
      </c>
      <c r="D742" s="9" t="str">
        <f>VLOOKUP($A742,'State and cust type'!$A$1:$C$1038,2,FALSE)</f>
        <v>Illinois</v>
      </c>
      <c r="E742" s="9" t="str">
        <f>VLOOKUP($A742,'State and cust type'!$A$1:$C$1038,3,FALSE)</f>
        <v>Consumer</v>
      </c>
      <c r="F742" s="9" t="str">
        <f>VLOOKUP($A742,'Account, order priority and cat'!$A$1:$D$1038,2,FALSE)</f>
        <v>COREY MILLS</v>
      </c>
      <c r="G742" s="9" t="str">
        <f>VLOOKUP($A742,'Account, order priority and cat'!$A$1:$D$1038,3,FALSE)</f>
        <v>Critical</v>
      </c>
      <c r="H742" s="9" t="str">
        <f>VLOOKUP($A742,'Account, order priority and cat'!$A$1:$D$1038,4,FALSE)</f>
        <v>Office Supplies</v>
      </c>
      <c r="I742" s="14" t="str">
        <f>VLOOKUP($A742,'Cost and price details'!$A$1:$F$1038,Table!I$1,FALSE)</f>
        <v>Small Box</v>
      </c>
      <c r="J742" s="14" t="str">
        <f>VLOOKUP($A742,'Cost and price details'!$A$1:$F$1038,Table!J$1,FALSE)</f>
        <v>Regular Air</v>
      </c>
      <c r="K742" s="14">
        <f>VLOOKUP($A742,'Cost and price details'!$A$1:$F$1038,Table!K$1,FALSE)</f>
        <v>42308</v>
      </c>
      <c r="L742" s="14">
        <f>VLOOKUP($A742,'Cost and price details'!$A$1:$F$1038,Table!L$1,FALSE)</f>
        <v>4.9830000000000005</v>
      </c>
      <c r="M742" s="14">
        <f>VLOOKUP($A742,'Cost and price details'!$A$1:$F$1038,Table!M$1,FALSE)</f>
        <v>8.0300000000000011</v>
      </c>
      <c r="N742" s="16">
        <f t="shared" si="55"/>
        <v>0.61147902869757176</v>
      </c>
      <c r="O742" s="16">
        <f>LOOKUP(M742,'Tax and discount slab'!$J$4:$K$14)</f>
        <v>0.05</v>
      </c>
      <c r="P742" s="9">
        <f t="shared" si="56"/>
        <v>8.4315000000000015</v>
      </c>
      <c r="Q742" s="9">
        <f>VLOOKUP(A742,'QTY &amp; shipping cost'!$A$1:$C$1038,2,FALSE)</f>
        <v>36</v>
      </c>
      <c r="R742" s="9">
        <f t="shared" si="57"/>
        <v>303.53400000000005</v>
      </c>
      <c r="S742" s="16">
        <f>LOOKUP(M742,'Tax and discount slab'!$M$4:$N$14)</f>
        <v>0.02</v>
      </c>
      <c r="T742" s="9">
        <f t="shared" si="58"/>
        <v>6.0706800000000012</v>
      </c>
      <c r="U742" s="9">
        <f>VLOOKUP(A742,'QTY &amp; shipping cost'!$A$1:$C$1038,3,FALSE)</f>
        <v>7.77</v>
      </c>
      <c r="V742" s="9">
        <f t="shared" si="59"/>
        <v>305.23332000000005</v>
      </c>
    </row>
    <row r="743" spans="1:22" x14ac:dyDescent="0.3">
      <c r="A743" s="9" t="s">
        <v>1245</v>
      </c>
      <c r="B743" s="8">
        <f>VLOOKUP($A743,'Order date customer name'!$A$1:$C$1038,2,FALSE)</f>
        <v>42299</v>
      </c>
      <c r="C743" s="8" t="str">
        <f>VLOOKUP($A743,'Order date customer name'!$A$1:$C$1038,3,FALSE)</f>
        <v>CHARLIE SANTOS</v>
      </c>
      <c r="D743" s="9" t="str">
        <f>VLOOKUP($A743,'State and cust type'!$A$1:$C$1038,2,FALSE)</f>
        <v>New York</v>
      </c>
      <c r="E743" s="9" t="str">
        <f>VLOOKUP($A743,'State and cust type'!$A$1:$C$1038,3,FALSE)</f>
        <v>Small Business</v>
      </c>
      <c r="F743" s="9" t="str">
        <f>VLOOKUP($A743,'Account, order priority and cat'!$A$1:$D$1038,2,FALSE)</f>
        <v>VINCENT JORDAN</v>
      </c>
      <c r="G743" s="9" t="str">
        <f>VLOOKUP($A743,'Account, order priority and cat'!$A$1:$D$1038,3,FALSE)</f>
        <v>High</v>
      </c>
      <c r="H743" s="9" t="str">
        <f>VLOOKUP($A743,'Account, order priority and cat'!$A$1:$D$1038,4,FALSE)</f>
        <v>Office Supplies</v>
      </c>
      <c r="I743" s="14" t="str">
        <f>VLOOKUP($A743,'Cost and price details'!$A$1:$F$1038,Table!I$1,FALSE)</f>
        <v>Small Box</v>
      </c>
      <c r="J743" s="14" t="str">
        <f>VLOOKUP($A743,'Cost and price details'!$A$1:$F$1038,Table!J$1,FALSE)</f>
        <v>Regular Air</v>
      </c>
      <c r="K743" s="14">
        <f>VLOOKUP($A743,'Cost and price details'!$A$1:$F$1038,Table!K$1,FALSE)</f>
        <v>42308</v>
      </c>
      <c r="L743" s="14">
        <f>VLOOKUP($A743,'Cost and price details'!$A$1:$F$1038,Table!L$1,FALSE)</f>
        <v>2.4750000000000001</v>
      </c>
      <c r="M743" s="14">
        <f>VLOOKUP($A743,'Cost and price details'!$A$1:$F$1038,Table!M$1,FALSE)</f>
        <v>4.0590000000000002</v>
      </c>
      <c r="N743" s="16">
        <f t="shared" si="55"/>
        <v>0.64</v>
      </c>
      <c r="O743" s="16">
        <f>LOOKUP(M743,'Tax and discount slab'!$J$4:$K$14)</f>
        <v>0.05</v>
      </c>
      <c r="P743" s="9">
        <f t="shared" si="56"/>
        <v>4.2619500000000006</v>
      </c>
      <c r="Q743" s="9">
        <f>VLOOKUP(A743,'QTY &amp; shipping cost'!$A$1:$C$1038,2,FALSE)</f>
        <v>49</v>
      </c>
      <c r="R743" s="9">
        <f t="shared" si="57"/>
        <v>208.83555000000004</v>
      </c>
      <c r="S743" s="16">
        <f>LOOKUP(M743,'Tax and discount slab'!$M$4:$N$14)</f>
        <v>0.02</v>
      </c>
      <c r="T743" s="9">
        <f t="shared" si="58"/>
        <v>4.176711000000001</v>
      </c>
      <c r="U743" s="9">
        <f>VLOOKUP(A743,'QTY &amp; shipping cost'!$A$1:$C$1038,3,FALSE)</f>
        <v>2.5499999999999998</v>
      </c>
      <c r="V743" s="9">
        <f t="shared" si="59"/>
        <v>207.20883900000004</v>
      </c>
    </row>
    <row r="744" spans="1:22" x14ac:dyDescent="0.3">
      <c r="A744" s="9" t="s">
        <v>1247</v>
      </c>
      <c r="B744" s="8">
        <f>VLOOKUP($A744,'Order date customer name'!$A$1:$C$1038,2,FALSE)</f>
        <v>42303</v>
      </c>
      <c r="C744" s="8" t="str">
        <f>VLOOKUP($A744,'Order date customer name'!$A$1:$C$1038,3,FALSE)</f>
        <v>BRIAN GRANT</v>
      </c>
      <c r="D744" s="9" t="str">
        <f>VLOOKUP($A744,'State and cust type'!$A$1:$C$1038,2,FALSE)</f>
        <v>Illinois</v>
      </c>
      <c r="E744" s="9" t="str">
        <f>VLOOKUP($A744,'State and cust type'!$A$1:$C$1038,3,FALSE)</f>
        <v>Corporate</v>
      </c>
      <c r="F744" s="9" t="str">
        <f>VLOOKUP($A744,'Account, order priority and cat'!$A$1:$D$1038,2,FALSE)</f>
        <v>COREY MILLS</v>
      </c>
      <c r="G744" s="9" t="str">
        <f>VLOOKUP($A744,'Account, order priority and cat'!$A$1:$D$1038,3,FALSE)</f>
        <v>Not Specified</v>
      </c>
      <c r="H744" s="9" t="str">
        <f>VLOOKUP($A744,'Account, order priority and cat'!$A$1:$D$1038,4,FALSE)</f>
        <v>Technology</v>
      </c>
      <c r="I744" s="14" t="str">
        <f>VLOOKUP($A744,'Cost and price details'!$A$1:$F$1038,Table!I$1,FALSE)</f>
        <v>Medium Box</v>
      </c>
      <c r="J744" s="14" t="str">
        <f>VLOOKUP($A744,'Cost and price details'!$A$1:$F$1038,Table!J$1,FALSE)</f>
        <v>Regular Air</v>
      </c>
      <c r="K744" s="14">
        <f>VLOOKUP($A744,'Cost and price details'!$A$1:$F$1038,Table!K$1,FALSE)</f>
        <v>42312</v>
      </c>
      <c r="L744" s="14">
        <f>VLOOKUP($A744,'Cost and price details'!$A$1:$F$1038,Table!L$1,FALSE)</f>
        <v>8.7119999999999997</v>
      </c>
      <c r="M744" s="14">
        <f>VLOOKUP($A744,'Cost and price details'!$A$1:$F$1038,Table!M$1,FALSE)</f>
        <v>14.289000000000001</v>
      </c>
      <c r="N744" s="16">
        <f t="shared" si="55"/>
        <v>0.64015151515151536</v>
      </c>
      <c r="O744" s="16">
        <f>LOOKUP(M744,'Tax and discount slab'!$J$4:$K$14)</f>
        <v>0.1</v>
      </c>
      <c r="P744" s="9">
        <f t="shared" si="56"/>
        <v>15.717900000000004</v>
      </c>
      <c r="Q744" s="9">
        <f>VLOOKUP(A744,'QTY &amp; shipping cost'!$A$1:$C$1038,2,FALSE)</f>
        <v>48</v>
      </c>
      <c r="R744" s="9">
        <f t="shared" si="57"/>
        <v>754.45920000000024</v>
      </c>
      <c r="S744" s="16">
        <f>LOOKUP(M744,'Tax and discount slab'!$M$4:$N$14)</f>
        <v>7.0000000000000007E-2</v>
      </c>
      <c r="T744" s="9">
        <f t="shared" si="58"/>
        <v>52.812144000000025</v>
      </c>
      <c r="U744" s="9">
        <f>VLOOKUP(A744,'QTY &amp; shipping cost'!$A$1:$C$1038,3,FALSE)</f>
        <v>9.49</v>
      </c>
      <c r="V744" s="9">
        <f t="shared" si="59"/>
        <v>711.13705600000026</v>
      </c>
    </row>
    <row r="745" spans="1:22" x14ac:dyDescent="0.3">
      <c r="A745" s="9" t="s">
        <v>1248</v>
      </c>
      <c r="B745" s="8">
        <f>VLOOKUP($A745,'Order date customer name'!$A$1:$C$1038,2,FALSE)</f>
        <v>42306</v>
      </c>
      <c r="C745" s="8" t="str">
        <f>VLOOKUP($A745,'Order date customer name'!$A$1:$C$1038,3,FALSE)</f>
        <v>ALLEN JAMES</v>
      </c>
      <c r="D745" s="9" t="str">
        <f>VLOOKUP($A745,'State and cust type'!$A$1:$C$1038,2,FALSE)</f>
        <v>New York</v>
      </c>
      <c r="E745" s="9" t="str">
        <f>VLOOKUP($A745,'State and cust type'!$A$1:$C$1038,3,FALSE)</f>
        <v>Home Office</v>
      </c>
      <c r="F745" s="9" t="str">
        <f>VLOOKUP($A745,'Account, order priority and cat'!$A$1:$D$1038,2,FALSE)</f>
        <v>WILLIE STEWART</v>
      </c>
      <c r="G745" s="9" t="str">
        <f>VLOOKUP($A745,'Account, order priority and cat'!$A$1:$D$1038,3,FALSE)</f>
        <v>High</v>
      </c>
      <c r="H745" s="9" t="str">
        <f>VLOOKUP($A745,'Account, order priority and cat'!$A$1:$D$1038,4,FALSE)</f>
        <v>Office Supplies</v>
      </c>
      <c r="I745" s="14" t="str">
        <f>VLOOKUP($A745,'Cost and price details'!$A$1:$F$1038,Table!I$1,FALSE)</f>
        <v>Small Box</v>
      </c>
      <c r="J745" s="14" t="str">
        <f>VLOOKUP($A745,'Cost and price details'!$A$1:$F$1038,Table!J$1,FALSE)</f>
        <v>Regular Air</v>
      </c>
      <c r="K745" s="14">
        <f>VLOOKUP($A745,'Cost and price details'!$A$1:$F$1038,Table!K$1,FALSE)</f>
        <v>42313</v>
      </c>
      <c r="L745" s="14">
        <f>VLOOKUP($A745,'Cost and price details'!$A$1:$F$1038,Table!L$1,FALSE)</f>
        <v>196.71300000000002</v>
      </c>
      <c r="M745" s="14">
        <f>VLOOKUP($A745,'Cost and price details'!$A$1:$F$1038,Table!M$1,FALSE)</f>
        <v>457.46800000000002</v>
      </c>
      <c r="N745" s="16">
        <f t="shared" si="55"/>
        <v>1.3255605882681876</v>
      </c>
      <c r="O745" s="16">
        <f>LOOKUP(M745,'Tax and discount slab'!$J$4:$K$14)</f>
        <v>0.32000000000000006</v>
      </c>
      <c r="P745" s="9">
        <f t="shared" si="56"/>
        <v>603.8577600000001</v>
      </c>
      <c r="Q745" s="9">
        <f>VLOOKUP(A745,'QTY &amp; shipping cost'!$A$1:$C$1038,2,FALSE)</f>
        <v>23</v>
      </c>
      <c r="R745" s="9">
        <f t="shared" si="57"/>
        <v>13888.728480000002</v>
      </c>
      <c r="S745" s="16">
        <f>LOOKUP(M745,'Tax and discount slab'!$M$4:$N$14)</f>
        <v>0.47</v>
      </c>
      <c r="T745" s="9">
        <f t="shared" si="58"/>
        <v>6527.7023856000005</v>
      </c>
      <c r="U745" s="9">
        <f>VLOOKUP(A745,'QTY &amp; shipping cost'!$A$1:$C$1038,3,FALSE)</f>
        <v>11.42</v>
      </c>
      <c r="V745" s="9">
        <f t="shared" si="59"/>
        <v>7372.4460944000011</v>
      </c>
    </row>
    <row r="746" spans="1:22" x14ac:dyDescent="0.3">
      <c r="A746" s="9" t="s">
        <v>1250</v>
      </c>
      <c r="B746" s="8">
        <f>VLOOKUP($A746,'Order date customer name'!$A$1:$C$1038,2,FALSE)</f>
        <v>42306</v>
      </c>
      <c r="C746" s="8" t="str">
        <f>VLOOKUP($A746,'Order date customer name'!$A$1:$C$1038,3,FALSE)</f>
        <v>CECIL COOPER</v>
      </c>
      <c r="D746" s="9" t="str">
        <f>VLOOKUP($A746,'State and cust type'!$A$1:$C$1038,2,FALSE)</f>
        <v>New York</v>
      </c>
      <c r="E746" s="9" t="str">
        <f>VLOOKUP($A746,'State and cust type'!$A$1:$C$1038,3,FALSE)</f>
        <v>Corporate</v>
      </c>
      <c r="F746" s="9" t="str">
        <f>VLOOKUP($A746,'Account, order priority and cat'!$A$1:$D$1038,2,FALSE)</f>
        <v>CLAUDE WILLIS</v>
      </c>
      <c r="G746" s="9" t="str">
        <f>VLOOKUP($A746,'Account, order priority and cat'!$A$1:$D$1038,3,FALSE)</f>
        <v>High</v>
      </c>
      <c r="H746" s="9" t="str">
        <f>VLOOKUP($A746,'Account, order priority and cat'!$A$1:$D$1038,4,FALSE)</f>
        <v>Technology</v>
      </c>
      <c r="I746" s="14" t="str">
        <f>VLOOKUP($A746,'Cost and price details'!$A$1:$F$1038,Table!I$1,FALSE)</f>
        <v>Small Box</v>
      </c>
      <c r="J746" s="14" t="str">
        <f>VLOOKUP($A746,'Cost and price details'!$A$1:$F$1038,Table!J$1,FALSE)</f>
        <v>Regular Air</v>
      </c>
      <c r="K746" s="14">
        <f>VLOOKUP($A746,'Cost and price details'!$A$1:$F$1038,Table!K$1,FALSE)</f>
        <v>42314</v>
      </c>
      <c r="L746" s="14">
        <f>VLOOKUP($A746,'Cost and price details'!$A$1:$F$1038,Table!L$1,FALSE)</f>
        <v>172.15</v>
      </c>
      <c r="M746" s="14">
        <f>VLOOKUP($A746,'Cost and price details'!$A$1:$F$1038,Table!M$1,FALSE)</f>
        <v>331.06700000000006</v>
      </c>
      <c r="N746" s="16">
        <f t="shared" si="55"/>
        <v>0.92313099041533575</v>
      </c>
      <c r="O746" s="16">
        <f>LOOKUP(M746,'Tax and discount slab'!$J$4:$K$14)</f>
        <v>0.32000000000000006</v>
      </c>
      <c r="P746" s="9">
        <f t="shared" si="56"/>
        <v>437.00844000000012</v>
      </c>
      <c r="Q746" s="9">
        <f>VLOOKUP(A746,'QTY &amp; shipping cost'!$A$1:$C$1038,2,FALSE)</f>
        <v>25</v>
      </c>
      <c r="R746" s="9">
        <f t="shared" si="57"/>
        <v>10925.211000000003</v>
      </c>
      <c r="S746" s="16">
        <f>LOOKUP(M746,'Tax and discount slab'!$M$4:$N$14)</f>
        <v>0.47</v>
      </c>
      <c r="T746" s="9">
        <f t="shared" si="58"/>
        <v>5134.8491700000013</v>
      </c>
      <c r="U746" s="9">
        <f>VLOOKUP(A746,'QTY &amp; shipping cost'!$A$1:$C$1038,3,FALSE)</f>
        <v>7.2299999999999995</v>
      </c>
      <c r="V746" s="9">
        <f t="shared" si="59"/>
        <v>5797.5918300000012</v>
      </c>
    </row>
    <row r="747" spans="1:22" x14ac:dyDescent="0.3">
      <c r="A747" s="9" t="s">
        <v>1252</v>
      </c>
      <c r="B747" s="8">
        <f>VLOOKUP($A747,'Order date customer name'!$A$1:$C$1038,2,FALSE)</f>
        <v>42312</v>
      </c>
      <c r="C747" s="8" t="str">
        <f>VLOOKUP($A747,'Order date customer name'!$A$1:$C$1038,3,FALSE)</f>
        <v>ADRIAN SANDERS</v>
      </c>
      <c r="D747" s="9" t="str">
        <f>VLOOKUP($A747,'State and cust type'!$A$1:$C$1038,2,FALSE)</f>
        <v>Illinois</v>
      </c>
      <c r="E747" s="9" t="str">
        <f>VLOOKUP($A747,'State and cust type'!$A$1:$C$1038,3,FALSE)</f>
        <v>Corporate</v>
      </c>
      <c r="F747" s="9" t="str">
        <f>VLOOKUP($A747,'Account, order priority and cat'!$A$1:$D$1038,2,FALSE)</f>
        <v>MANUEL BARNES</v>
      </c>
      <c r="G747" s="9" t="str">
        <f>VLOOKUP($A747,'Account, order priority and cat'!$A$1:$D$1038,3,FALSE)</f>
        <v>High</v>
      </c>
      <c r="H747" s="9" t="str">
        <f>VLOOKUP($A747,'Account, order priority and cat'!$A$1:$D$1038,4,FALSE)</f>
        <v>Technology</v>
      </c>
      <c r="I747" s="14" t="str">
        <f>VLOOKUP($A747,'Cost and price details'!$A$1:$F$1038,Table!I$1,FALSE)</f>
        <v>Small Box</v>
      </c>
      <c r="J747" s="14" t="str">
        <f>VLOOKUP($A747,'Cost and price details'!$A$1:$F$1038,Table!J$1,FALSE)</f>
        <v>Express Air</v>
      </c>
      <c r="K747" s="14">
        <f>VLOOKUP($A747,'Cost and price details'!$A$1:$F$1038,Table!K$1,FALSE)</f>
        <v>42319</v>
      </c>
      <c r="L747" s="14">
        <f>VLOOKUP($A747,'Cost and price details'!$A$1:$F$1038,Table!L$1,FALSE)</f>
        <v>16.170000000000002</v>
      </c>
      <c r="M747" s="14">
        <f>VLOOKUP($A747,'Cost and price details'!$A$1:$F$1038,Table!M$1,FALSE)</f>
        <v>32.989000000000004</v>
      </c>
      <c r="N747" s="16">
        <f t="shared" si="55"/>
        <v>1.0401360544217688</v>
      </c>
      <c r="O747" s="16">
        <f>LOOKUP(M747,'Tax and discount slab'!$J$4:$K$14)</f>
        <v>0.2</v>
      </c>
      <c r="P747" s="9">
        <f t="shared" si="56"/>
        <v>39.586800000000004</v>
      </c>
      <c r="Q747" s="9">
        <f>VLOOKUP(A747,'QTY &amp; shipping cost'!$A$1:$C$1038,2,FALSE)</f>
        <v>22</v>
      </c>
      <c r="R747" s="9">
        <f t="shared" si="57"/>
        <v>870.90960000000007</v>
      </c>
      <c r="S747" s="16">
        <f>LOOKUP(M747,'Tax and discount slab'!$M$4:$N$14)</f>
        <v>0.17</v>
      </c>
      <c r="T747" s="9">
        <f t="shared" si="58"/>
        <v>148.05463200000003</v>
      </c>
      <c r="U747" s="9">
        <f>VLOOKUP(A747,'QTY &amp; shipping cost'!$A$1:$C$1038,3,FALSE)</f>
        <v>5.55</v>
      </c>
      <c r="V747" s="9">
        <f t="shared" si="59"/>
        <v>728.40496800000005</v>
      </c>
    </row>
    <row r="748" spans="1:22" x14ac:dyDescent="0.3">
      <c r="A748" s="9" t="s">
        <v>1253</v>
      </c>
      <c r="B748" s="8">
        <f>VLOOKUP($A748,'Order date customer name'!$A$1:$C$1038,2,FALSE)</f>
        <v>42312</v>
      </c>
      <c r="C748" s="8" t="str">
        <f>VLOOKUP($A748,'Order date customer name'!$A$1:$C$1038,3,FALSE)</f>
        <v>GORDON LEWIS</v>
      </c>
      <c r="D748" s="9" t="str">
        <f>VLOOKUP($A748,'State and cust type'!$A$1:$C$1038,2,FALSE)</f>
        <v>New York</v>
      </c>
      <c r="E748" s="9" t="str">
        <f>VLOOKUP($A748,'State and cust type'!$A$1:$C$1038,3,FALSE)</f>
        <v>Small Business</v>
      </c>
      <c r="F748" s="9" t="str">
        <f>VLOOKUP($A748,'Account, order priority and cat'!$A$1:$D$1038,2,FALSE)</f>
        <v>WILLIE STEWART</v>
      </c>
      <c r="G748" s="9" t="str">
        <f>VLOOKUP($A748,'Account, order priority and cat'!$A$1:$D$1038,3,FALSE)</f>
        <v>Low</v>
      </c>
      <c r="H748" s="9" t="str">
        <f>VLOOKUP($A748,'Account, order priority and cat'!$A$1:$D$1038,4,FALSE)</f>
        <v>Office Supplies</v>
      </c>
      <c r="I748" s="14" t="str">
        <f>VLOOKUP($A748,'Cost and price details'!$A$1:$F$1038,Table!I$1,FALSE)</f>
        <v>Small Box</v>
      </c>
      <c r="J748" s="14" t="str">
        <f>VLOOKUP($A748,'Cost and price details'!$A$1:$F$1038,Table!J$1,FALSE)</f>
        <v>Regular Air</v>
      </c>
      <c r="K748" s="14">
        <f>VLOOKUP($A748,'Cost and price details'!$A$1:$F$1038,Table!K$1,FALSE)</f>
        <v>42326</v>
      </c>
      <c r="L748" s="14">
        <f>VLOOKUP($A748,'Cost and price details'!$A$1:$F$1038,Table!L$1,FALSE)</f>
        <v>59.719000000000001</v>
      </c>
      <c r="M748" s="14">
        <f>VLOOKUP($A748,'Cost and price details'!$A$1:$F$1038,Table!M$1,FALSE)</f>
        <v>99.528000000000006</v>
      </c>
      <c r="N748" s="16">
        <f t="shared" si="55"/>
        <v>0.66660526800515751</v>
      </c>
      <c r="O748" s="16">
        <f>LOOKUP(M748,'Tax and discount slab'!$J$4:$K$14)</f>
        <v>0.32000000000000006</v>
      </c>
      <c r="P748" s="9">
        <f t="shared" si="56"/>
        <v>131.37696000000003</v>
      </c>
      <c r="Q748" s="9">
        <f>VLOOKUP(A748,'QTY &amp; shipping cost'!$A$1:$C$1038,2,FALSE)</f>
        <v>51</v>
      </c>
      <c r="R748" s="9">
        <f t="shared" si="57"/>
        <v>6700.2249600000014</v>
      </c>
      <c r="S748" s="16">
        <f>LOOKUP(M748,'Tax and discount slab'!$M$4:$N$14)</f>
        <v>0.47</v>
      </c>
      <c r="T748" s="9">
        <f t="shared" si="58"/>
        <v>3149.1057312000003</v>
      </c>
      <c r="U748" s="9">
        <f>VLOOKUP(A748,'QTY &amp; shipping cost'!$A$1:$C$1038,3,FALSE)</f>
        <v>20.04</v>
      </c>
      <c r="V748" s="9">
        <f t="shared" si="59"/>
        <v>3571.1592288000011</v>
      </c>
    </row>
    <row r="749" spans="1:22" x14ac:dyDescent="0.3">
      <c r="A749" s="9" t="s">
        <v>1254</v>
      </c>
      <c r="B749" s="8">
        <f>VLOOKUP($A749,'Order date customer name'!$A$1:$C$1038,2,FALSE)</f>
        <v>42313</v>
      </c>
      <c r="C749" s="8" t="str">
        <f>VLOOKUP($A749,'Order date customer name'!$A$1:$C$1038,3,FALSE)</f>
        <v>BILL GARCIA</v>
      </c>
      <c r="D749" s="9" t="str">
        <f>VLOOKUP($A749,'State and cust type'!$A$1:$C$1038,2,FALSE)</f>
        <v>Illinois</v>
      </c>
      <c r="E749" s="9" t="str">
        <f>VLOOKUP($A749,'State and cust type'!$A$1:$C$1038,3,FALSE)</f>
        <v>Corporate</v>
      </c>
      <c r="F749" s="9" t="str">
        <f>VLOOKUP($A749,'Account, order priority and cat'!$A$1:$D$1038,2,FALSE)</f>
        <v>MANUEL BARNES</v>
      </c>
      <c r="G749" s="9" t="str">
        <f>VLOOKUP($A749,'Account, order priority and cat'!$A$1:$D$1038,3,FALSE)</f>
        <v>Critical</v>
      </c>
      <c r="H749" s="9" t="str">
        <f>VLOOKUP($A749,'Account, order priority and cat'!$A$1:$D$1038,4,FALSE)</f>
        <v>Office Supplies</v>
      </c>
      <c r="I749" s="14" t="str">
        <f>VLOOKUP($A749,'Cost and price details'!$A$1:$F$1038,Table!I$1,FALSE)</f>
        <v>Wrap Bag</v>
      </c>
      <c r="J749" s="14" t="str">
        <f>VLOOKUP($A749,'Cost and price details'!$A$1:$F$1038,Table!J$1,FALSE)</f>
        <v>Regular Air</v>
      </c>
      <c r="K749" s="14">
        <f>VLOOKUP($A749,'Cost and price details'!$A$1:$F$1038,Table!K$1,FALSE)</f>
        <v>42321</v>
      </c>
      <c r="L749" s="14">
        <f>VLOOKUP($A749,'Cost and price details'!$A$1:$F$1038,Table!L$1,FALSE)</f>
        <v>3.8170000000000006</v>
      </c>
      <c r="M749" s="14">
        <f>VLOOKUP($A749,'Cost and price details'!$A$1:$F$1038,Table!M$1,FALSE)</f>
        <v>7.3479999999999999</v>
      </c>
      <c r="N749" s="16">
        <f t="shared" si="55"/>
        <v>0.92507204610950977</v>
      </c>
      <c r="O749" s="16">
        <f>LOOKUP(M749,'Tax and discount slab'!$J$4:$K$14)</f>
        <v>0.05</v>
      </c>
      <c r="P749" s="9">
        <f t="shared" si="56"/>
        <v>7.7153999999999998</v>
      </c>
      <c r="Q749" s="9">
        <f>VLOOKUP(A749,'QTY &amp; shipping cost'!$A$1:$C$1038,2,FALSE)</f>
        <v>14</v>
      </c>
      <c r="R749" s="9">
        <f t="shared" si="57"/>
        <v>108.01559999999999</v>
      </c>
      <c r="S749" s="16">
        <f>LOOKUP(M749,'Tax and discount slab'!$M$4:$N$14)</f>
        <v>0.02</v>
      </c>
      <c r="T749" s="9">
        <f t="shared" si="58"/>
        <v>2.1603119999999998</v>
      </c>
      <c r="U749" s="9">
        <f>VLOOKUP(A749,'QTY &amp; shipping cost'!$A$1:$C$1038,3,FALSE)</f>
        <v>1.55</v>
      </c>
      <c r="V749" s="9">
        <f t="shared" si="59"/>
        <v>107.40528799999998</v>
      </c>
    </row>
    <row r="750" spans="1:22" x14ac:dyDescent="0.3">
      <c r="A750" s="9" t="s">
        <v>1255</v>
      </c>
      <c r="B750" s="8">
        <f>VLOOKUP($A750,'Order date customer name'!$A$1:$C$1038,2,FALSE)</f>
        <v>42316</v>
      </c>
      <c r="C750" s="8" t="str">
        <f>VLOOKUP($A750,'Order date customer name'!$A$1:$C$1038,3,FALSE)</f>
        <v>SHANE MEYER</v>
      </c>
      <c r="D750" s="9" t="str">
        <f>VLOOKUP($A750,'State and cust type'!$A$1:$C$1038,2,FALSE)</f>
        <v>New York</v>
      </c>
      <c r="E750" s="9" t="str">
        <f>VLOOKUP($A750,'State and cust type'!$A$1:$C$1038,3,FALSE)</f>
        <v>Corporate</v>
      </c>
      <c r="F750" s="9" t="str">
        <f>VLOOKUP($A750,'Account, order priority and cat'!$A$1:$D$1038,2,FALSE)</f>
        <v>EDDIE MURRAY</v>
      </c>
      <c r="G750" s="9" t="str">
        <f>VLOOKUP($A750,'Account, order priority and cat'!$A$1:$D$1038,3,FALSE)</f>
        <v>Low</v>
      </c>
      <c r="H750" s="9" t="str">
        <f>VLOOKUP($A750,'Account, order priority and cat'!$A$1:$D$1038,4,FALSE)</f>
        <v>Office Supplies</v>
      </c>
      <c r="I750" s="14" t="str">
        <f>VLOOKUP($A750,'Cost and price details'!$A$1:$F$1038,Table!I$1,FALSE)</f>
        <v>Wrap Bag</v>
      </c>
      <c r="J750" s="14" t="str">
        <f>VLOOKUP($A750,'Cost and price details'!$A$1:$F$1038,Table!J$1,FALSE)</f>
        <v>Regular Air</v>
      </c>
      <c r="K750" s="14">
        <f>VLOOKUP($A750,'Cost and price details'!$A$1:$F$1038,Table!K$1,FALSE)</f>
        <v>42327</v>
      </c>
      <c r="L750" s="14">
        <f>VLOOKUP($A750,'Cost and price details'!$A$1:$F$1038,Table!L$1,FALSE)</f>
        <v>1.0230000000000001</v>
      </c>
      <c r="M750" s="14">
        <f>VLOOKUP($A750,'Cost and price details'!$A$1:$F$1038,Table!M$1,FALSE)</f>
        <v>1.6280000000000001</v>
      </c>
      <c r="N750" s="16">
        <f t="shared" si="55"/>
        <v>0.59139784946236551</v>
      </c>
      <c r="O750" s="16">
        <f>LOOKUP(M750,'Tax and discount slab'!$J$4:$K$14)</f>
        <v>0.05</v>
      </c>
      <c r="P750" s="9">
        <f t="shared" si="56"/>
        <v>1.7094000000000003</v>
      </c>
      <c r="Q750" s="9">
        <f>VLOOKUP(A750,'QTY &amp; shipping cost'!$A$1:$C$1038,2,FALSE)</f>
        <v>21</v>
      </c>
      <c r="R750" s="9">
        <f t="shared" si="57"/>
        <v>35.897400000000005</v>
      </c>
      <c r="S750" s="16">
        <f>LOOKUP(M750,'Tax and discount slab'!$M$4:$N$14)</f>
        <v>0.02</v>
      </c>
      <c r="T750" s="9">
        <f t="shared" si="58"/>
        <v>0.71794800000000014</v>
      </c>
      <c r="U750" s="9">
        <f>VLOOKUP(A750,'QTY &amp; shipping cost'!$A$1:$C$1038,3,FALSE)</f>
        <v>0.75</v>
      </c>
      <c r="V750" s="9">
        <f t="shared" si="59"/>
        <v>35.929452000000005</v>
      </c>
    </row>
    <row r="751" spans="1:22" x14ac:dyDescent="0.3">
      <c r="A751" s="9" t="s">
        <v>1256</v>
      </c>
      <c r="B751" s="8">
        <f>VLOOKUP($A751,'Order date customer name'!$A$1:$C$1038,2,FALSE)</f>
        <v>42316</v>
      </c>
      <c r="C751" s="8" t="str">
        <f>VLOOKUP($A751,'Order date customer name'!$A$1:$C$1038,3,FALSE)</f>
        <v>GREG OLSON</v>
      </c>
      <c r="D751" s="9" t="str">
        <f>VLOOKUP($A751,'State and cust type'!$A$1:$C$1038,2,FALSE)</f>
        <v>New York</v>
      </c>
      <c r="E751" s="9" t="str">
        <f>VLOOKUP($A751,'State and cust type'!$A$1:$C$1038,3,FALSE)</f>
        <v>Corporate</v>
      </c>
      <c r="F751" s="9" t="str">
        <f>VLOOKUP($A751,'Account, order priority and cat'!$A$1:$D$1038,2,FALSE)</f>
        <v>GREG BLACK</v>
      </c>
      <c r="G751" s="9" t="str">
        <f>VLOOKUP($A751,'Account, order priority and cat'!$A$1:$D$1038,3,FALSE)</f>
        <v>Medium</v>
      </c>
      <c r="H751" s="9" t="str">
        <f>VLOOKUP($A751,'Account, order priority and cat'!$A$1:$D$1038,4,FALSE)</f>
        <v>Office Supplies</v>
      </c>
      <c r="I751" s="14" t="str">
        <f>VLOOKUP($A751,'Cost and price details'!$A$1:$F$1038,Table!I$1,FALSE)</f>
        <v>Small Box</v>
      </c>
      <c r="J751" s="14" t="str">
        <f>VLOOKUP($A751,'Cost and price details'!$A$1:$F$1038,Table!J$1,FALSE)</f>
        <v>Regular Air</v>
      </c>
      <c r="K751" s="14">
        <f>VLOOKUP($A751,'Cost and price details'!$A$1:$F$1038,Table!K$1,FALSE)</f>
        <v>42323</v>
      </c>
      <c r="L751" s="14">
        <f>VLOOKUP($A751,'Cost and price details'!$A$1:$F$1038,Table!L$1,FALSE)</f>
        <v>4.4330000000000007</v>
      </c>
      <c r="M751" s="14">
        <f>VLOOKUP($A751,'Cost and price details'!$A$1:$F$1038,Table!M$1,FALSE)</f>
        <v>10.318000000000001</v>
      </c>
      <c r="N751" s="16">
        <f t="shared" si="55"/>
        <v>1.3275434243176178</v>
      </c>
      <c r="O751" s="16">
        <f>LOOKUP(M751,'Tax and discount slab'!$J$4:$K$14)</f>
        <v>0.1</v>
      </c>
      <c r="P751" s="9">
        <f t="shared" si="56"/>
        <v>11.349800000000002</v>
      </c>
      <c r="Q751" s="9">
        <f>VLOOKUP(A751,'QTY &amp; shipping cost'!$A$1:$C$1038,2,FALSE)</f>
        <v>26</v>
      </c>
      <c r="R751" s="9">
        <f t="shared" si="57"/>
        <v>295.09480000000008</v>
      </c>
      <c r="S751" s="16">
        <f>LOOKUP(M751,'Tax and discount slab'!$M$4:$N$14)</f>
        <v>7.0000000000000007E-2</v>
      </c>
      <c r="T751" s="9">
        <f t="shared" si="58"/>
        <v>20.656636000000006</v>
      </c>
      <c r="U751" s="9">
        <f>VLOOKUP(A751,'QTY &amp; shipping cost'!$A$1:$C$1038,3,FALSE)</f>
        <v>7.33</v>
      </c>
      <c r="V751" s="9">
        <f t="shared" si="59"/>
        <v>281.76816400000007</v>
      </c>
    </row>
    <row r="752" spans="1:22" x14ac:dyDescent="0.3">
      <c r="A752" s="9" t="s">
        <v>1257</v>
      </c>
      <c r="B752" s="8">
        <f>VLOOKUP($A752,'Order date customer name'!$A$1:$C$1038,2,FALSE)</f>
        <v>42317</v>
      </c>
      <c r="C752" s="8" t="str">
        <f>VLOOKUP($A752,'Order date customer name'!$A$1:$C$1038,3,FALSE)</f>
        <v>JAMES PRICE</v>
      </c>
      <c r="D752" s="9" t="str">
        <f>VLOOKUP($A752,'State and cust type'!$A$1:$C$1038,2,FALSE)</f>
        <v>New York</v>
      </c>
      <c r="E752" s="9" t="str">
        <f>VLOOKUP($A752,'State and cust type'!$A$1:$C$1038,3,FALSE)</f>
        <v>Home Office</v>
      </c>
      <c r="F752" s="9" t="str">
        <f>VLOOKUP($A752,'Account, order priority and cat'!$A$1:$D$1038,2,FALSE)</f>
        <v>EDDIE MURRAY</v>
      </c>
      <c r="G752" s="9" t="str">
        <f>VLOOKUP($A752,'Account, order priority and cat'!$A$1:$D$1038,3,FALSE)</f>
        <v>High</v>
      </c>
      <c r="H752" s="9" t="str">
        <f>VLOOKUP($A752,'Account, order priority and cat'!$A$1:$D$1038,4,FALSE)</f>
        <v>Office Supplies</v>
      </c>
      <c r="I752" s="14" t="str">
        <f>VLOOKUP($A752,'Cost and price details'!$A$1:$F$1038,Table!I$1,FALSE)</f>
        <v>Small Box</v>
      </c>
      <c r="J752" s="14" t="str">
        <f>VLOOKUP($A752,'Cost and price details'!$A$1:$F$1038,Table!J$1,FALSE)</f>
        <v>Regular Air</v>
      </c>
      <c r="K752" s="14">
        <f>VLOOKUP($A752,'Cost and price details'!$A$1:$F$1038,Table!K$1,FALSE)</f>
        <v>42326</v>
      </c>
      <c r="L752" s="14">
        <f>VLOOKUP($A752,'Cost and price details'!$A$1:$F$1038,Table!L$1,FALSE)</f>
        <v>1.7490000000000003</v>
      </c>
      <c r="M752" s="14">
        <f>VLOOKUP($A752,'Cost and price details'!$A$1:$F$1038,Table!M$1,FALSE)</f>
        <v>2.871</v>
      </c>
      <c r="N752" s="16">
        <f t="shared" si="55"/>
        <v>0.64150943396226379</v>
      </c>
      <c r="O752" s="16">
        <f>LOOKUP(M752,'Tax and discount slab'!$J$4:$K$14)</f>
        <v>0.05</v>
      </c>
      <c r="P752" s="9">
        <f t="shared" si="56"/>
        <v>3.0145500000000003</v>
      </c>
      <c r="Q752" s="9">
        <f>VLOOKUP(A752,'QTY &amp; shipping cost'!$A$1:$C$1038,2,FALSE)</f>
        <v>42</v>
      </c>
      <c r="R752" s="9">
        <f t="shared" si="57"/>
        <v>126.61110000000001</v>
      </c>
      <c r="S752" s="16">
        <f>LOOKUP(M752,'Tax and discount slab'!$M$4:$N$14)</f>
        <v>0.02</v>
      </c>
      <c r="T752" s="9">
        <f t="shared" si="58"/>
        <v>2.5322220000000004</v>
      </c>
      <c r="U752" s="9">
        <f>VLOOKUP(A752,'QTY &amp; shipping cost'!$A$1:$C$1038,3,FALSE)</f>
        <v>0.55000000000000004</v>
      </c>
      <c r="V752" s="9">
        <f t="shared" si="59"/>
        <v>124.628878</v>
      </c>
    </row>
    <row r="753" spans="1:22" x14ac:dyDescent="0.3">
      <c r="A753" s="9" t="s">
        <v>1258</v>
      </c>
      <c r="B753" s="8">
        <f>VLOOKUP($A753,'Order date customer name'!$A$1:$C$1038,2,FALSE)</f>
        <v>42318</v>
      </c>
      <c r="C753" s="8" t="str">
        <f>VLOOKUP($A753,'Order date customer name'!$A$1:$C$1038,3,FALSE)</f>
        <v>TROY MORENO</v>
      </c>
      <c r="D753" s="9" t="str">
        <f>VLOOKUP($A753,'State and cust type'!$A$1:$C$1038,2,FALSE)</f>
        <v>Illinois</v>
      </c>
      <c r="E753" s="9" t="str">
        <f>VLOOKUP($A753,'State and cust type'!$A$1:$C$1038,3,FALSE)</f>
        <v>Small Business</v>
      </c>
      <c r="F753" s="9" t="str">
        <f>VLOOKUP($A753,'Account, order priority and cat'!$A$1:$D$1038,2,FALSE)</f>
        <v>MANUEL BARNES</v>
      </c>
      <c r="G753" s="9" t="str">
        <f>VLOOKUP($A753,'Account, order priority and cat'!$A$1:$D$1038,3,FALSE)</f>
        <v>Not Specified</v>
      </c>
      <c r="H753" s="9" t="str">
        <f>VLOOKUP($A753,'Account, order priority and cat'!$A$1:$D$1038,4,FALSE)</f>
        <v>Office Supplies</v>
      </c>
      <c r="I753" s="14" t="str">
        <f>VLOOKUP($A753,'Cost and price details'!$A$1:$F$1038,Table!I$1,FALSE)</f>
        <v>Small Pack</v>
      </c>
      <c r="J753" s="14" t="str">
        <f>VLOOKUP($A753,'Cost and price details'!$A$1:$F$1038,Table!J$1,FALSE)</f>
        <v>Regular Air</v>
      </c>
      <c r="K753" s="14">
        <f>VLOOKUP($A753,'Cost and price details'!$A$1:$F$1038,Table!K$1,FALSE)</f>
        <v>42327</v>
      </c>
      <c r="L753" s="14">
        <f>VLOOKUP($A753,'Cost and price details'!$A$1:$F$1038,Table!L$1,FALSE)</f>
        <v>4.6090000000000009</v>
      </c>
      <c r="M753" s="14">
        <f>VLOOKUP($A753,'Cost and price details'!$A$1:$F$1038,Table!M$1,FALSE)</f>
        <v>11.253000000000002</v>
      </c>
      <c r="N753" s="16">
        <f t="shared" si="55"/>
        <v>1.4415274463007159</v>
      </c>
      <c r="O753" s="16">
        <f>LOOKUP(M753,'Tax and discount slab'!$J$4:$K$14)</f>
        <v>0.1</v>
      </c>
      <c r="P753" s="9">
        <f t="shared" si="56"/>
        <v>12.378300000000003</v>
      </c>
      <c r="Q753" s="9">
        <f>VLOOKUP(A753,'QTY &amp; shipping cost'!$A$1:$C$1038,2,FALSE)</f>
        <v>48</v>
      </c>
      <c r="R753" s="9">
        <f t="shared" si="57"/>
        <v>594.15840000000014</v>
      </c>
      <c r="S753" s="16">
        <f>LOOKUP(M753,'Tax and discount slab'!$M$4:$N$14)</f>
        <v>7.0000000000000007E-2</v>
      </c>
      <c r="T753" s="9">
        <f t="shared" si="58"/>
        <v>41.591088000000013</v>
      </c>
      <c r="U753" s="9">
        <f>VLOOKUP(A753,'QTY &amp; shipping cost'!$A$1:$C$1038,3,FALSE)</f>
        <v>4.7299999999999995</v>
      </c>
      <c r="V753" s="9">
        <f t="shared" si="59"/>
        <v>557.29731200000015</v>
      </c>
    </row>
    <row r="754" spans="1:22" x14ac:dyDescent="0.3">
      <c r="A754" s="9" t="s">
        <v>1259</v>
      </c>
      <c r="B754" s="8">
        <f>VLOOKUP($A754,'Order date customer name'!$A$1:$C$1038,2,FALSE)</f>
        <v>42321</v>
      </c>
      <c r="C754" s="8" t="str">
        <f>VLOOKUP($A754,'Order date customer name'!$A$1:$C$1038,3,FALSE)</f>
        <v>TIM CHAVEZ</v>
      </c>
      <c r="D754" s="9" t="str">
        <f>VLOOKUP($A754,'State and cust type'!$A$1:$C$1038,2,FALSE)</f>
        <v>Illinois</v>
      </c>
      <c r="E754" s="9" t="str">
        <f>VLOOKUP($A754,'State and cust type'!$A$1:$C$1038,3,FALSE)</f>
        <v>Corporate</v>
      </c>
      <c r="F754" s="9" t="str">
        <f>VLOOKUP($A754,'Account, order priority and cat'!$A$1:$D$1038,2,FALSE)</f>
        <v>COREY MILLS</v>
      </c>
      <c r="G754" s="9" t="str">
        <f>VLOOKUP($A754,'Account, order priority and cat'!$A$1:$D$1038,3,FALSE)</f>
        <v>Low</v>
      </c>
      <c r="H754" s="9" t="str">
        <f>VLOOKUP($A754,'Account, order priority and cat'!$A$1:$D$1038,4,FALSE)</f>
        <v>Office Supplies</v>
      </c>
      <c r="I754" s="14" t="str">
        <f>VLOOKUP($A754,'Cost and price details'!$A$1:$F$1038,Table!I$1,FALSE)</f>
        <v>Wrap Bag</v>
      </c>
      <c r="J754" s="14" t="str">
        <f>VLOOKUP($A754,'Cost and price details'!$A$1:$F$1038,Table!J$1,FALSE)</f>
        <v>Regular Air</v>
      </c>
      <c r="K754" s="14">
        <f>VLOOKUP($A754,'Cost and price details'!$A$1:$F$1038,Table!K$1,FALSE)</f>
        <v>42337</v>
      </c>
      <c r="L754" s="14">
        <f>VLOOKUP($A754,'Cost and price details'!$A$1:$F$1038,Table!L$1,FALSE)</f>
        <v>4.3450000000000006</v>
      </c>
      <c r="M754" s="14">
        <f>VLOOKUP($A754,'Cost and price details'!$A$1:$F$1038,Table!M$1,FALSE)</f>
        <v>6.6880000000000006</v>
      </c>
      <c r="N754" s="16">
        <f t="shared" si="55"/>
        <v>0.5392405063291138</v>
      </c>
      <c r="O754" s="16">
        <f>LOOKUP(M754,'Tax and discount slab'!$J$4:$K$14)</f>
        <v>0.05</v>
      </c>
      <c r="P754" s="9">
        <f t="shared" si="56"/>
        <v>7.0224000000000011</v>
      </c>
      <c r="Q754" s="9">
        <f>VLOOKUP(A754,'QTY &amp; shipping cost'!$A$1:$C$1038,2,FALSE)</f>
        <v>43</v>
      </c>
      <c r="R754" s="9">
        <f t="shared" si="57"/>
        <v>301.96320000000003</v>
      </c>
      <c r="S754" s="16">
        <f>LOOKUP(M754,'Tax and discount slab'!$M$4:$N$14)</f>
        <v>0.02</v>
      </c>
      <c r="T754" s="9">
        <f t="shared" si="58"/>
        <v>6.0392640000000011</v>
      </c>
      <c r="U754" s="9">
        <f>VLOOKUP(A754,'QTY &amp; shipping cost'!$A$1:$C$1038,3,FALSE)</f>
        <v>1.87</v>
      </c>
      <c r="V754" s="9">
        <f t="shared" si="59"/>
        <v>297.79393600000003</v>
      </c>
    </row>
    <row r="755" spans="1:22" x14ac:dyDescent="0.3">
      <c r="A755" s="9" t="s">
        <v>1261</v>
      </c>
      <c r="B755" s="8">
        <f>VLOOKUP($A755,'Order date customer name'!$A$1:$C$1038,2,FALSE)</f>
        <v>42322</v>
      </c>
      <c r="C755" s="8" t="str">
        <f>VLOOKUP($A755,'Order date customer name'!$A$1:$C$1038,3,FALSE)</f>
        <v>KYLE BELL</v>
      </c>
      <c r="D755" s="9" t="str">
        <f>VLOOKUP($A755,'State and cust type'!$A$1:$C$1038,2,FALSE)</f>
        <v>New York</v>
      </c>
      <c r="E755" s="9" t="str">
        <f>VLOOKUP($A755,'State and cust type'!$A$1:$C$1038,3,FALSE)</f>
        <v>Consumer</v>
      </c>
      <c r="F755" s="9" t="str">
        <f>VLOOKUP($A755,'Account, order priority and cat'!$A$1:$D$1038,2,FALSE)</f>
        <v>GREG BLACK</v>
      </c>
      <c r="G755" s="9" t="str">
        <f>VLOOKUP($A755,'Account, order priority and cat'!$A$1:$D$1038,3,FALSE)</f>
        <v>Critical</v>
      </c>
      <c r="H755" s="9" t="str">
        <f>VLOOKUP($A755,'Account, order priority and cat'!$A$1:$D$1038,4,FALSE)</f>
        <v>Office Supplies</v>
      </c>
      <c r="I755" s="14" t="str">
        <f>VLOOKUP($A755,'Cost and price details'!$A$1:$F$1038,Table!I$1,FALSE)</f>
        <v>Wrap Bag</v>
      </c>
      <c r="J755" s="14" t="str">
        <f>VLOOKUP($A755,'Cost and price details'!$A$1:$F$1038,Table!J$1,FALSE)</f>
        <v>Regular Air</v>
      </c>
      <c r="K755" s="14">
        <f>VLOOKUP($A755,'Cost and price details'!$A$1:$F$1038,Table!K$1,FALSE)</f>
        <v>42330</v>
      </c>
      <c r="L755" s="14">
        <f>VLOOKUP($A755,'Cost and price details'!$A$1:$F$1038,Table!L$1,FALSE)</f>
        <v>4.2679999999999998</v>
      </c>
      <c r="M755" s="14">
        <f>VLOOKUP($A755,'Cost and price details'!$A$1:$F$1038,Table!M$1,FALSE)</f>
        <v>7.117</v>
      </c>
      <c r="N755" s="16">
        <f t="shared" si="55"/>
        <v>0.66752577319587636</v>
      </c>
      <c r="O755" s="16">
        <f>LOOKUP(M755,'Tax and discount slab'!$J$4:$K$14)</f>
        <v>0.05</v>
      </c>
      <c r="P755" s="9">
        <f t="shared" si="56"/>
        <v>7.4728500000000002</v>
      </c>
      <c r="Q755" s="9">
        <f>VLOOKUP(A755,'QTY &amp; shipping cost'!$A$1:$C$1038,2,FALSE)</f>
        <v>24</v>
      </c>
      <c r="R755" s="9">
        <f t="shared" si="57"/>
        <v>179.3484</v>
      </c>
      <c r="S755" s="16">
        <f>LOOKUP(M755,'Tax and discount slab'!$M$4:$N$14)</f>
        <v>0.02</v>
      </c>
      <c r="T755" s="9">
        <f t="shared" si="58"/>
        <v>3.5869680000000002</v>
      </c>
      <c r="U755" s="9">
        <f>VLOOKUP(A755,'QTY &amp; shipping cost'!$A$1:$C$1038,3,FALSE)</f>
        <v>1.27</v>
      </c>
      <c r="V755" s="9">
        <f t="shared" si="59"/>
        <v>177.031432</v>
      </c>
    </row>
    <row r="756" spans="1:22" x14ac:dyDescent="0.3">
      <c r="A756" s="9" t="s">
        <v>1262</v>
      </c>
      <c r="B756" s="8">
        <f>VLOOKUP($A756,'Order date customer name'!$A$1:$C$1038,2,FALSE)</f>
        <v>42323</v>
      </c>
      <c r="C756" s="8" t="str">
        <f>VLOOKUP($A756,'Order date customer name'!$A$1:$C$1038,3,FALSE)</f>
        <v>JONATHAN MARSHALL</v>
      </c>
      <c r="D756" s="9" t="str">
        <f>VLOOKUP($A756,'State and cust type'!$A$1:$C$1038,2,FALSE)</f>
        <v>New York</v>
      </c>
      <c r="E756" s="9" t="str">
        <f>VLOOKUP($A756,'State and cust type'!$A$1:$C$1038,3,FALSE)</f>
        <v>Small Business</v>
      </c>
      <c r="F756" s="9" t="str">
        <f>VLOOKUP($A756,'Account, order priority and cat'!$A$1:$D$1038,2,FALSE)</f>
        <v>TONY PERRY</v>
      </c>
      <c r="G756" s="9" t="str">
        <f>VLOOKUP($A756,'Account, order priority and cat'!$A$1:$D$1038,3,FALSE)</f>
        <v>Critical</v>
      </c>
      <c r="H756" s="9" t="str">
        <f>VLOOKUP($A756,'Account, order priority and cat'!$A$1:$D$1038,4,FALSE)</f>
        <v>Office Supplies</v>
      </c>
      <c r="I756" s="14" t="str">
        <f>VLOOKUP($A756,'Cost and price details'!$A$1:$F$1038,Table!I$1,FALSE)</f>
        <v>Small Pack</v>
      </c>
      <c r="J756" s="14" t="str">
        <f>VLOOKUP($A756,'Cost and price details'!$A$1:$F$1038,Table!J$1,FALSE)</f>
        <v>Regular Air</v>
      </c>
      <c r="K756" s="14">
        <f>VLOOKUP($A756,'Cost and price details'!$A$1:$F$1038,Table!K$1,FALSE)</f>
        <v>42332</v>
      </c>
      <c r="L756" s="14">
        <f>VLOOKUP($A756,'Cost and price details'!$A$1:$F$1038,Table!L$1,FALSE)</f>
        <v>4.6090000000000009</v>
      </c>
      <c r="M756" s="14">
        <f>VLOOKUP($A756,'Cost and price details'!$A$1:$F$1038,Table!M$1,FALSE)</f>
        <v>11.253000000000002</v>
      </c>
      <c r="N756" s="16">
        <f t="shared" si="55"/>
        <v>1.4415274463007159</v>
      </c>
      <c r="O756" s="16">
        <f>LOOKUP(M756,'Tax and discount slab'!$J$4:$K$14)</f>
        <v>0.1</v>
      </c>
      <c r="P756" s="9">
        <f t="shared" si="56"/>
        <v>12.378300000000003</v>
      </c>
      <c r="Q756" s="9">
        <f>VLOOKUP(A756,'QTY &amp; shipping cost'!$A$1:$C$1038,2,FALSE)</f>
        <v>18</v>
      </c>
      <c r="R756" s="9">
        <f t="shared" si="57"/>
        <v>222.80940000000004</v>
      </c>
      <c r="S756" s="16">
        <f>LOOKUP(M756,'Tax and discount slab'!$M$4:$N$14)</f>
        <v>7.0000000000000007E-2</v>
      </c>
      <c r="T756" s="9">
        <f t="shared" si="58"/>
        <v>15.596658000000005</v>
      </c>
      <c r="U756" s="9">
        <f>VLOOKUP(A756,'QTY &amp; shipping cost'!$A$1:$C$1038,3,FALSE)</f>
        <v>4.7299999999999995</v>
      </c>
      <c r="V756" s="9">
        <f t="shared" si="59"/>
        <v>211.94274200000004</v>
      </c>
    </row>
    <row r="757" spans="1:22" x14ac:dyDescent="0.3">
      <c r="A757" s="9" t="s">
        <v>1264</v>
      </c>
      <c r="B757" s="8">
        <f>VLOOKUP($A757,'Order date customer name'!$A$1:$C$1038,2,FALSE)</f>
        <v>42323</v>
      </c>
      <c r="C757" s="8" t="str">
        <f>VLOOKUP($A757,'Order date customer name'!$A$1:$C$1038,3,FALSE)</f>
        <v>CHARLIE SANTOS</v>
      </c>
      <c r="D757" s="9" t="str">
        <f>VLOOKUP($A757,'State and cust type'!$A$1:$C$1038,2,FALSE)</f>
        <v>New York</v>
      </c>
      <c r="E757" s="9" t="str">
        <f>VLOOKUP($A757,'State and cust type'!$A$1:$C$1038,3,FALSE)</f>
        <v>Small Business</v>
      </c>
      <c r="F757" s="9" t="str">
        <f>VLOOKUP($A757,'Account, order priority and cat'!$A$1:$D$1038,2,FALSE)</f>
        <v>VINCENT JORDAN</v>
      </c>
      <c r="G757" s="9" t="str">
        <f>VLOOKUP($A757,'Account, order priority and cat'!$A$1:$D$1038,3,FALSE)</f>
        <v>Low</v>
      </c>
      <c r="H757" s="9" t="str">
        <f>VLOOKUP($A757,'Account, order priority and cat'!$A$1:$D$1038,4,FALSE)</f>
        <v>Office Supplies</v>
      </c>
      <c r="I757" s="14" t="str">
        <f>VLOOKUP($A757,'Cost and price details'!$A$1:$F$1038,Table!I$1,FALSE)</f>
        <v>Small Box</v>
      </c>
      <c r="J757" s="14" t="str">
        <f>VLOOKUP($A757,'Cost and price details'!$A$1:$F$1038,Table!J$1,FALSE)</f>
        <v>Regular Air</v>
      </c>
      <c r="K757" s="14">
        <f>VLOOKUP($A757,'Cost and price details'!$A$1:$F$1038,Table!K$1,FALSE)</f>
        <v>42337</v>
      </c>
      <c r="L757" s="14">
        <f>VLOOKUP($A757,'Cost and price details'!$A$1:$F$1038,Table!L$1,FALSE)</f>
        <v>4.9060000000000006</v>
      </c>
      <c r="M757" s="14">
        <f>VLOOKUP($A757,'Cost and price details'!$A$1:$F$1038,Table!M$1,FALSE)</f>
        <v>11.979000000000001</v>
      </c>
      <c r="N757" s="16">
        <f t="shared" si="55"/>
        <v>1.4417040358744393</v>
      </c>
      <c r="O757" s="16">
        <f>LOOKUP(M757,'Tax and discount slab'!$J$4:$K$14)</f>
        <v>0.1</v>
      </c>
      <c r="P757" s="9">
        <f t="shared" si="56"/>
        <v>13.176900000000002</v>
      </c>
      <c r="Q757" s="9">
        <f>VLOOKUP(A757,'QTY &amp; shipping cost'!$A$1:$C$1038,2,FALSE)</f>
        <v>12</v>
      </c>
      <c r="R757" s="9">
        <f t="shared" si="57"/>
        <v>158.12280000000001</v>
      </c>
      <c r="S757" s="16">
        <f>LOOKUP(M757,'Tax and discount slab'!$M$4:$N$14)</f>
        <v>7.0000000000000007E-2</v>
      </c>
      <c r="T757" s="9">
        <f t="shared" si="58"/>
        <v>11.068596000000001</v>
      </c>
      <c r="U757" s="9">
        <f>VLOOKUP(A757,'QTY &amp; shipping cost'!$A$1:$C$1038,3,FALSE)</f>
        <v>4.55</v>
      </c>
      <c r="V757" s="9">
        <f t="shared" si="59"/>
        <v>151.60420400000001</v>
      </c>
    </row>
    <row r="758" spans="1:22" x14ac:dyDescent="0.3">
      <c r="A758" s="9" t="s">
        <v>1265</v>
      </c>
      <c r="B758" s="8">
        <f>VLOOKUP($A758,'Order date customer name'!$A$1:$C$1038,2,FALSE)</f>
        <v>42326</v>
      </c>
      <c r="C758" s="8" t="str">
        <f>VLOOKUP($A758,'Order date customer name'!$A$1:$C$1038,3,FALSE)</f>
        <v>DOUGLAS EVANS</v>
      </c>
      <c r="D758" s="9" t="str">
        <f>VLOOKUP($A758,'State and cust type'!$A$1:$C$1038,2,FALSE)</f>
        <v>New York</v>
      </c>
      <c r="E758" s="9" t="str">
        <f>VLOOKUP($A758,'State and cust type'!$A$1:$C$1038,3,FALSE)</f>
        <v>Home Office</v>
      </c>
      <c r="F758" s="9" t="str">
        <f>VLOOKUP($A758,'Account, order priority and cat'!$A$1:$D$1038,2,FALSE)</f>
        <v>MARC ARNOLD</v>
      </c>
      <c r="G758" s="9" t="str">
        <f>VLOOKUP($A758,'Account, order priority and cat'!$A$1:$D$1038,3,FALSE)</f>
        <v>High</v>
      </c>
      <c r="H758" s="9" t="str">
        <f>VLOOKUP($A758,'Account, order priority and cat'!$A$1:$D$1038,4,FALSE)</f>
        <v>Office Supplies</v>
      </c>
      <c r="I758" s="14" t="str">
        <f>VLOOKUP($A758,'Cost and price details'!$A$1:$F$1038,Table!I$1,FALSE)</f>
        <v>Small Box</v>
      </c>
      <c r="J758" s="14" t="str">
        <f>VLOOKUP($A758,'Cost and price details'!$A$1:$F$1038,Table!J$1,FALSE)</f>
        <v>Regular Air</v>
      </c>
      <c r="K758" s="14">
        <f>VLOOKUP($A758,'Cost and price details'!$A$1:$F$1038,Table!K$1,FALSE)</f>
        <v>42335</v>
      </c>
      <c r="L758" s="14">
        <f>VLOOKUP($A758,'Cost and price details'!$A$1:$F$1038,Table!L$1,FALSE)</f>
        <v>2.1339999999999999</v>
      </c>
      <c r="M758" s="14">
        <f>VLOOKUP($A758,'Cost and price details'!$A$1:$F$1038,Table!M$1,FALSE)</f>
        <v>3.3880000000000003</v>
      </c>
      <c r="N758" s="16">
        <f t="shared" si="55"/>
        <v>0.58762886597938169</v>
      </c>
      <c r="O758" s="16">
        <f>LOOKUP(M758,'Tax and discount slab'!$J$4:$K$14)</f>
        <v>0.05</v>
      </c>
      <c r="P758" s="9">
        <f t="shared" si="56"/>
        <v>3.5574000000000003</v>
      </c>
      <c r="Q758" s="9">
        <f>VLOOKUP(A758,'QTY &amp; shipping cost'!$A$1:$C$1038,2,FALSE)</f>
        <v>13</v>
      </c>
      <c r="R758" s="9">
        <f t="shared" si="57"/>
        <v>46.246200000000002</v>
      </c>
      <c r="S758" s="16">
        <f>LOOKUP(M758,'Tax and discount slab'!$M$4:$N$14)</f>
        <v>0.02</v>
      </c>
      <c r="T758" s="9">
        <f t="shared" si="58"/>
        <v>0.92492400000000008</v>
      </c>
      <c r="U758" s="9">
        <f>VLOOKUP(A758,'QTY &amp; shipping cost'!$A$1:$C$1038,3,FALSE)</f>
        <v>1.04</v>
      </c>
      <c r="V758" s="9">
        <f t="shared" si="59"/>
        <v>46.361276000000004</v>
      </c>
    </row>
    <row r="759" spans="1:22" x14ac:dyDescent="0.3">
      <c r="A759" s="9" t="s">
        <v>1266</v>
      </c>
      <c r="B759" s="8">
        <f>VLOOKUP($A759,'Order date customer name'!$A$1:$C$1038,2,FALSE)</f>
        <v>42328</v>
      </c>
      <c r="C759" s="8" t="str">
        <f>VLOOKUP($A759,'Order date customer name'!$A$1:$C$1038,3,FALSE)</f>
        <v>WARREN GOMEZ</v>
      </c>
      <c r="D759" s="9" t="str">
        <f>VLOOKUP($A759,'State and cust type'!$A$1:$C$1038,2,FALSE)</f>
        <v>New York</v>
      </c>
      <c r="E759" s="9" t="str">
        <f>VLOOKUP($A759,'State and cust type'!$A$1:$C$1038,3,FALSE)</f>
        <v>Corporate</v>
      </c>
      <c r="F759" s="9" t="str">
        <f>VLOOKUP($A759,'Account, order priority and cat'!$A$1:$D$1038,2,FALSE)</f>
        <v>GREG BLACK</v>
      </c>
      <c r="G759" s="9" t="str">
        <f>VLOOKUP($A759,'Account, order priority and cat'!$A$1:$D$1038,3,FALSE)</f>
        <v>Medium</v>
      </c>
      <c r="H759" s="9" t="str">
        <f>VLOOKUP($A759,'Account, order priority and cat'!$A$1:$D$1038,4,FALSE)</f>
        <v>Office Supplies</v>
      </c>
      <c r="I759" s="14" t="str">
        <f>VLOOKUP($A759,'Cost and price details'!$A$1:$F$1038,Table!I$1,FALSE)</f>
        <v>Wrap Bag</v>
      </c>
      <c r="J759" s="14" t="str">
        <f>VLOOKUP($A759,'Cost and price details'!$A$1:$F$1038,Table!J$1,FALSE)</f>
        <v>Regular Air</v>
      </c>
      <c r="K759" s="14">
        <f>VLOOKUP($A759,'Cost and price details'!$A$1:$F$1038,Table!K$1,FALSE)</f>
        <v>42336</v>
      </c>
      <c r="L759" s="14">
        <f>VLOOKUP($A759,'Cost and price details'!$A$1:$F$1038,Table!L$1,FALSE)</f>
        <v>1.6830000000000003</v>
      </c>
      <c r="M759" s="14">
        <f>VLOOKUP($A759,'Cost and price details'!$A$1:$F$1038,Table!M$1,FALSE)</f>
        <v>3.0579999999999998</v>
      </c>
      <c r="N759" s="16">
        <f t="shared" si="55"/>
        <v>0.81699346405228723</v>
      </c>
      <c r="O759" s="16">
        <f>LOOKUP(M759,'Tax and discount slab'!$J$4:$K$14)</f>
        <v>0.05</v>
      </c>
      <c r="P759" s="9">
        <f t="shared" si="56"/>
        <v>3.2109000000000001</v>
      </c>
      <c r="Q759" s="9">
        <f>VLOOKUP(A759,'QTY &amp; shipping cost'!$A$1:$C$1038,2,FALSE)</f>
        <v>23</v>
      </c>
      <c r="R759" s="9">
        <f t="shared" si="57"/>
        <v>73.850700000000003</v>
      </c>
      <c r="S759" s="16">
        <f>LOOKUP(M759,'Tax and discount slab'!$M$4:$N$14)</f>
        <v>0.02</v>
      </c>
      <c r="T759" s="9">
        <f t="shared" si="58"/>
        <v>1.477014</v>
      </c>
      <c r="U759" s="9">
        <f>VLOOKUP(A759,'QTY &amp; shipping cost'!$A$1:$C$1038,3,FALSE)</f>
        <v>1.3900000000000001</v>
      </c>
      <c r="V759" s="9">
        <f t="shared" si="59"/>
        <v>73.763686000000007</v>
      </c>
    </row>
    <row r="760" spans="1:22" x14ac:dyDescent="0.3">
      <c r="A760" s="9" t="s">
        <v>1267</v>
      </c>
      <c r="B760" s="8">
        <f>VLOOKUP($A760,'Order date customer name'!$A$1:$C$1038,2,FALSE)</f>
        <v>42330</v>
      </c>
      <c r="C760" s="8" t="str">
        <f>VLOOKUP($A760,'Order date customer name'!$A$1:$C$1038,3,FALSE)</f>
        <v>RAUL HOLMES</v>
      </c>
      <c r="D760" s="9" t="str">
        <f>VLOOKUP($A760,'State and cust type'!$A$1:$C$1038,2,FALSE)</f>
        <v>Illinois</v>
      </c>
      <c r="E760" s="9" t="str">
        <f>VLOOKUP($A760,'State and cust type'!$A$1:$C$1038,3,FALSE)</f>
        <v>Small Business</v>
      </c>
      <c r="F760" s="9" t="str">
        <f>VLOOKUP($A760,'Account, order priority and cat'!$A$1:$D$1038,2,FALSE)</f>
        <v>COREY MILLS</v>
      </c>
      <c r="G760" s="9" t="str">
        <f>VLOOKUP($A760,'Account, order priority and cat'!$A$1:$D$1038,3,FALSE)</f>
        <v>Low</v>
      </c>
      <c r="H760" s="9" t="str">
        <f>VLOOKUP($A760,'Account, order priority and cat'!$A$1:$D$1038,4,FALSE)</f>
        <v>Technology</v>
      </c>
      <c r="I760" s="14" t="str">
        <f>VLOOKUP($A760,'Cost and price details'!$A$1:$F$1038,Table!I$1,FALSE)</f>
        <v>Small Box</v>
      </c>
      <c r="J760" s="14" t="str">
        <f>VLOOKUP($A760,'Cost and price details'!$A$1:$F$1038,Table!J$1,FALSE)</f>
        <v>Regular Air</v>
      </c>
      <c r="K760" s="14">
        <f>VLOOKUP($A760,'Cost and price details'!$A$1:$F$1038,Table!K$1,FALSE)</f>
        <v>42337</v>
      </c>
      <c r="L760" s="14">
        <f>VLOOKUP($A760,'Cost and price details'!$A$1:$F$1038,Table!L$1,FALSE)</f>
        <v>43.604000000000006</v>
      </c>
      <c r="M760" s="14">
        <f>VLOOKUP($A760,'Cost and price details'!$A$1:$F$1038,Table!M$1,FALSE)</f>
        <v>167.72800000000001</v>
      </c>
      <c r="N760" s="16">
        <f t="shared" si="55"/>
        <v>2.8466195761856703</v>
      </c>
      <c r="O760" s="16">
        <f>LOOKUP(M760,'Tax and discount slab'!$J$4:$K$14)</f>
        <v>0.32000000000000006</v>
      </c>
      <c r="P760" s="9">
        <f t="shared" si="56"/>
        <v>221.40096000000003</v>
      </c>
      <c r="Q760" s="9">
        <f>VLOOKUP(A760,'QTY &amp; shipping cost'!$A$1:$C$1038,2,FALSE)</f>
        <v>19</v>
      </c>
      <c r="R760" s="9">
        <f t="shared" si="57"/>
        <v>4206.6182400000007</v>
      </c>
      <c r="S760" s="16">
        <f>LOOKUP(M760,'Tax and discount slab'!$M$4:$N$14)</f>
        <v>0.47</v>
      </c>
      <c r="T760" s="9">
        <f t="shared" si="58"/>
        <v>1977.1105728000002</v>
      </c>
      <c r="U760" s="9">
        <f>VLOOKUP(A760,'QTY &amp; shipping cost'!$A$1:$C$1038,3,FALSE)</f>
        <v>6.55</v>
      </c>
      <c r="V760" s="9">
        <f t="shared" si="59"/>
        <v>2236.0576672000007</v>
      </c>
    </row>
    <row r="761" spans="1:22" x14ac:dyDescent="0.3">
      <c r="A761" s="9" t="s">
        <v>1268</v>
      </c>
      <c r="B761" s="8">
        <f>VLOOKUP($A761,'Order date customer name'!$A$1:$C$1038,2,FALSE)</f>
        <v>42334</v>
      </c>
      <c r="C761" s="8" t="str">
        <f>VLOOKUP($A761,'Order date customer name'!$A$1:$C$1038,3,FALSE)</f>
        <v>MARTIN VARGAS</v>
      </c>
      <c r="D761" s="9" t="str">
        <f>VLOOKUP($A761,'State and cust type'!$A$1:$C$1038,2,FALSE)</f>
        <v>New York</v>
      </c>
      <c r="E761" s="9" t="str">
        <f>VLOOKUP($A761,'State and cust type'!$A$1:$C$1038,3,FALSE)</f>
        <v>Small Business</v>
      </c>
      <c r="F761" s="9" t="str">
        <f>VLOOKUP($A761,'Account, order priority and cat'!$A$1:$D$1038,2,FALSE)</f>
        <v>BOBBY CHAVEZ</v>
      </c>
      <c r="G761" s="9" t="str">
        <f>VLOOKUP($A761,'Account, order priority and cat'!$A$1:$D$1038,3,FALSE)</f>
        <v>Critical</v>
      </c>
      <c r="H761" s="9" t="str">
        <f>VLOOKUP($A761,'Account, order priority and cat'!$A$1:$D$1038,4,FALSE)</f>
        <v>Office Supplies</v>
      </c>
      <c r="I761" s="14" t="str">
        <f>VLOOKUP($A761,'Cost and price details'!$A$1:$F$1038,Table!I$1,FALSE)</f>
        <v>Wrap Bag</v>
      </c>
      <c r="J761" s="14" t="str">
        <f>VLOOKUP($A761,'Cost and price details'!$A$1:$F$1038,Table!J$1,FALSE)</f>
        <v>Regular Air</v>
      </c>
      <c r="K761" s="14">
        <f>VLOOKUP($A761,'Cost and price details'!$A$1:$F$1038,Table!K$1,FALSE)</f>
        <v>42343</v>
      </c>
      <c r="L761" s="14">
        <f>VLOOKUP($A761,'Cost and price details'!$A$1:$F$1038,Table!L$1,FALSE)</f>
        <v>4.2679999999999998</v>
      </c>
      <c r="M761" s="14">
        <f>VLOOKUP($A761,'Cost and price details'!$A$1:$F$1038,Table!M$1,FALSE)</f>
        <v>7.117</v>
      </c>
      <c r="N761" s="16">
        <f t="shared" si="55"/>
        <v>0.66752577319587636</v>
      </c>
      <c r="O761" s="16">
        <f>LOOKUP(M761,'Tax and discount slab'!$J$4:$K$14)</f>
        <v>0.05</v>
      </c>
      <c r="P761" s="9">
        <f t="shared" si="56"/>
        <v>7.4728500000000002</v>
      </c>
      <c r="Q761" s="9">
        <f>VLOOKUP(A761,'QTY &amp; shipping cost'!$A$1:$C$1038,2,FALSE)</f>
        <v>18</v>
      </c>
      <c r="R761" s="9">
        <f t="shared" si="57"/>
        <v>134.51130000000001</v>
      </c>
      <c r="S761" s="16">
        <f>LOOKUP(M761,'Tax and discount slab'!$M$4:$N$14)</f>
        <v>0.02</v>
      </c>
      <c r="T761" s="9">
        <f t="shared" si="58"/>
        <v>2.690226</v>
      </c>
      <c r="U761" s="9">
        <f>VLOOKUP(A761,'QTY &amp; shipping cost'!$A$1:$C$1038,3,FALSE)</f>
        <v>1.27</v>
      </c>
      <c r="V761" s="9">
        <f t="shared" si="59"/>
        <v>133.09107400000002</v>
      </c>
    </row>
    <row r="762" spans="1:22" x14ac:dyDescent="0.3">
      <c r="A762" s="9" t="s">
        <v>1270</v>
      </c>
      <c r="B762" s="8">
        <f>VLOOKUP($A762,'Order date customer name'!$A$1:$C$1038,2,FALSE)</f>
        <v>42334</v>
      </c>
      <c r="C762" s="8" t="str">
        <f>VLOOKUP($A762,'Order date customer name'!$A$1:$C$1038,3,FALSE)</f>
        <v>GERALD PATTERSON</v>
      </c>
      <c r="D762" s="9" t="str">
        <f>VLOOKUP($A762,'State and cust type'!$A$1:$C$1038,2,FALSE)</f>
        <v>New York</v>
      </c>
      <c r="E762" s="9" t="str">
        <f>VLOOKUP($A762,'State and cust type'!$A$1:$C$1038,3,FALSE)</f>
        <v>Corporate</v>
      </c>
      <c r="F762" s="9" t="str">
        <f>VLOOKUP($A762,'Account, order priority and cat'!$A$1:$D$1038,2,FALSE)</f>
        <v>WILLIE STEWART</v>
      </c>
      <c r="G762" s="9" t="str">
        <f>VLOOKUP($A762,'Account, order priority and cat'!$A$1:$D$1038,3,FALSE)</f>
        <v>Critical</v>
      </c>
      <c r="H762" s="9" t="str">
        <f>VLOOKUP($A762,'Account, order priority and cat'!$A$1:$D$1038,4,FALSE)</f>
        <v>Office Supplies</v>
      </c>
      <c r="I762" s="14" t="str">
        <f>VLOOKUP($A762,'Cost and price details'!$A$1:$F$1038,Table!I$1,FALSE)</f>
        <v>Wrap Bag</v>
      </c>
      <c r="J762" s="14" t="str">
        <f>VLOOKUP($A762,'Cost and price details'!$A$1:$F$1038,Table!J$1,FALSE)</f>
        <v>Regular Air</v>
      </c>
      <c r="K762" s="14">
        <f>VLOOKUP($A762,'Cost and price details'!$A$1:$F$1038,Table!K$1,FALSE)</f>
        <v>42344</v>
      </c>
      <c r="L762" s="14">
        <f>VLOOKUP($A762,'Cost and price details'!$A$1:$F$1038,Table!L$1,FALSE)</f>
        <v>2.8490000000000002</v>
      </c>
      <c r="M762" s="14">
        <f>VLOOKUP($A762,'Cost and price details'!$A$1:$F$1038,Table!M$1,FALSE)</f>
        <v>4.3780000000000001</v>
      </c>
      <c r="N762" s="16">
        <f t="shared" si="55"/>
        <v>0.53667953667953661</v>
      </c>
      <c r="O762" s="16">
        <f>LOOKUP(M762,'Tax and discount slab'!$J$4:$K$14)</f>
        <v>0.05</v>
      </c>
      <c r="P762" s="9">
        <f t="shared" si="56"/>
        <v>4.5969000000000007</v>
      </c>
      <c r="Q762" s="9">
        <f>VLOOKUP(A762,'QTY &amp; shipping cost'!$A$1:$C$1038,2,FALSE)</f>
        <v>13</v>
      </c>
      <c r="R762" s="9">
        <f t="shared" si="57"/>
        <v>59.759700000000009</v>
      </c>
      <c r="S762" s="16">
        <f>LOOKUP(M762,'Tax and discount slab'!$M$4:$N$14)</f>
        <v>0.02</v>
      </c>
      <c r="T762" s="9">
        <f t="shared" si="58"/>
        <v>1.1951940000000003</v>
      </c>
      <c r="U762" s="9">
        <f>VLOOKUP(A762,'QTY &amp; shipping cost'!$A$1:$C$1038,3,FALSE)</f>
        <v>3.02</v>
      </c>
      <c r="V762" s="9">
        <f t="shared" si="59"/>
        <v>61.584506000000012</v>
      </c>
    </row>
    <row r="763" spans="1:22" x14ac:dyDescent="0.3">
      <c r="A763" s="9" t="s">
        <v>1271</v>
      </c>
      <c r="B763" s="8">
        <f>VLOOKUP($A763,'Order date customer name'!$A$1:$C$1038,2,FALSE)</f>
        <v>42336</v>
      </c>
      <c r="C763" s="8" t="str">
        <f>VLOOKUP($A763,'Order date customer name'!$A$1:$C$1038,3,FALSE)</f>
        <v>TOMMY JOHNSON</v>
      </c>
      <c r="D763" s="9" t="str">
        <f>VLOOKUP($A763,'State and cust type'!$A$1:$C$1038,2,FALSE)</f>
        <v>Illinois</v>
      </c>
      <c r="E763" s="9" t="str">
        <f>VLOOKUP($A763,'State and cust type'!$A$1:$C$1038,3,FALSE)</f>
        <v>Corporate</v>
      </c>
      <c r="F763" s="9" t="str">
        <f>VLOOKUP($A763,'Account, order priority and cat'!$A$1:$D$1038,2,FALSE)</f>
        <v>COREY MILLS</v>
      </c>
      <c r="G763" s="9" t="str">
        <f>VLOOKUP($A763,'Account, order priority and cat'!$A$1:$D$1038,3,FALSE)</f>
        <v>High</v>
      </c>
      <c r="H763" s="9" t="str">
        <f>VLOOKUP($A763,'Account, order priority and cat'!$A$1:$D$1038,4,FALSE)</f>
        <v>Office Supplies</v>
      </c>
      <c r="I763" s="14" t="str">
        <f>VLOOKUP($A763,'Cost and price details'!$A$1:$F$1038,Table!I$1,FALSE)</f>
        <v>Small Box</v>
      </c>
      <c r="J763" s="14" t="str">
        <f>VLOOKUP($A763,'Cost and price details'!$A$1:$F$1038,Table!J$1,FALSE)</f>
        <v>Regular Air</v>
      </c>
      <c r="K763" s="14">
        <f>VLOOKUP($A763,'Cost and price details'!$A$1:$F$1038,Table!K$1,FALSE)</f>
        <v>42344</v>
      </c>
      <c r="L763" s="14">
        <f>VLOOKUP($A763,'Cost and price details'!$A$1:$F$1038,Table!L$1,FALSE)</f>
        <v>39.622000000000007</v>
      </c>
      <c r="M763" s="14">
        <f>VLOOKUP($A763,'Cost and price details'!$A$1:$F$1038,Table!M$1,FALSE)</f>
        <v>63.910000000000004</v>
      </c>
      <c r="N763" s="16">
        <f t="shared" si="55"/>
        <v>0.6129927817878954</v>
      </c>
      <c r="O763" s="16">
        <f>LOOKUP(M763,'Tax and discount slab'!$J$4:$K$14)</f>
        <v>0.26</v>
      </c>
      <c r="P763" s="9">
        <f t="shared" si="56"/>
        <v>80.526600000000002</v>
      </c>
      <c r="Q763" s="9">
        <f>VLOOKUP(A763,'QTY &amp; shipping cost'!$A$1:$C$1038,2,FALSE)</f>
        <v>29</v>
      </c>
      <c r="R763" s="9">
        <f t="shared" si="57"/>
        <v>2335.2714000000001</v>
      </c>
      <c r="S763" s="16">
        <f>LOOKUP(M763,'Tax and discount slab'!$M$4:$N$14)</f>
        <v>0.32</v>
      </c>
      <c r="T763" s="9">
        <f t="shared" si="58"/>
        <v>747.28684800000008</v>
      </c>
      <c r="U763" s="9">
        <f>VLOOKUP(A763,'QTY &amp; shipping cost'!$A$1:$C$1038,3,FALSE)</f>
        <v>1.54</v>
      </c>
      <c r="V763" s="9">
        <f t="shared" si="59"/>
        <v>1589.5245519999999</v>
      </c>
    </row>
    <row r="764" spans="1:22" x14ac:dyDescent="0.3">
      <c r="A764" s="9" t="s">
        <v>1272</v>
      </c>
      <c r="B764" s="8">
        <f>VLOOKUP($A764,'Order date customer name'!$A$1:$C$1038,2,FALSE)</f>
        <v>42336</v>
      </c>
      <c r="C764" s="8" t="str">
        <f>VLOOKUP($A764,'Order date customer name'!$A$1:$C$1038,3,FALSE)</f>
        <v>JEROME NICHOLS</v>
      </c>
      <c r="D764" s="9" t="str">
        <f>VLOOKUP($A764,'State and cust type'!$A$1:$C$1038,2,FALSE)</f>
        <v>New York</v>
      </c>
      <c r="E764" s="9" t="str">
        <f>VLOOKUP($A764,'State and cust type'!$A$1:$C$1038,3,FALSE)</f>
        <v>Corporate</v>
      </c>
      <c r="F764" s="9" t="str">
        <f>VLOOKUP($A764,'Account, order priority and cat'!$A$1:$D$1038,2,FALSE)</f>
        <v>WILLIE STEWART</v>
      </c>
      <c r="G764" s="9" t="str">
        <f>VLOOKUP($A764,'Account, order priority and cat'!$A$1:$D$1038,3,FALSE)</f>
        <v>Not Specified</v>
      </c>
      <c r="H764" s="9" t="str">
        <f>VLOOKUP($A764,'Account, order priority and cat'!$A$1:$D$1038,4,FALSE)</f>
        <v>Office Supplies</v>
      </c>
      <c r="I764" s="14" t="str">
        <f>VLOOKUP($A764,'Cost and price details'!$A$1:$F$1038,Table!I$1,FALSE)</f>
        <v>Wrap Bag</v>
      </c>
      <c r="J764" s="14" t="str">
        <f>VLOOKUP($A764,'Cost and price details'!$A$1:$F$1038,Table!J$1,FALSE)</f>
        <v>Regular Air</v>
      </c>
      <c r="K764" s="14">
        <f>VLOOKUP($A764,'Cost and price details'!$A$1:$F$1038,Table!K$1,FALSE)</f>
        <v>42344</v>
      </c>
      <c r="L764" s="14">
        <f>VLOOKUP($A764,'Cost and price details'!$A$1:$F$1038,Table!L$1,FALSE)</f>
        <v>4.8070000000000004</v>
      </c>
      <c r="M764" s="14">
        <f>VLOOKUP($A764,'Cost and price details'!$A$1:$F$1038,Table!M$1,FALSE)</f>
        <v>10.021000000000001</v>
      </c>
      <c r="N764" s="16">
        <f t="shared" si="55"/>
        <v>1.0846681922196797</v>
      </c>
      <c r="O764" s="16">
        <f>LOOKUP(M764,'Tax and discount slab'!$J$4:$K$14)</f>
        <v>0.1</v>
      </c>
      <c r="P764" s="9">
        <f t="shared" si="56"/>
        <v>11.023100000000001</v>
      </c>
      <c r="Q764" s="9">
        <f>VLOOKUP(A764,'QTY &amp; shipping cost'!$A$1:$C$1038,2,FALSE)</f>
        <v>32</v>
      </c>
      <c r="R764" s="9">
        <f t="shared" si="57"/>
        <v>352.73920000000004</v>
      </c>
      <c r="S764" s="16">
        <f>LOOKUP(M764,'Tax and discount slab'!$M$4:$N$14)</f>
        <v>7.0000000000000007E-2</v>
      </c>
      <c r="T764" s="9">
        <f t="shared" si="58"/>
        <v>24.691744000000003</v>
      </c>
      <c r="U764" s="9">
        <f>VLOOKUP(A764,'QTY &amp; shipping cost'!$A$1:$C$1038,3,FALSE)</f>
        <v>2.2999999999999998</v>
      </c>
      <c r="V764" s="9">
        <f t="shared" si="59"/>
        <v>330.34745600000002</v>
      </c>
    </row>
    <row r="765" spans="1:22" x14ac:dyDescent="0.3">
      <c r="A765" s="9" t="s">
        <v>1274</v>
      </c>
      <c r="B765" s="8">
        <f>VLOOKUP($A765,'Order date customer name'!$A$1:$C$1038,2,FALSE)</f>
        <v>42340</v>
      </c>
      <c r="C765" s="8" t="str">
        <f>VLOOKUP($A765,'Order date customer name'!$A$1:$C$1038,3,FALSE)</f>
        <v>FRED FLORES</v>
      </c>
      <c r="D765" s="9" t="str">
        <f>VLOOKUP($A765,'State and cust type'!$A$1:$C$1038,2,FALSE)</f>
        <v>New York</v>
      </c>
      <c r="E765" s="9" t="str">
        <f>VLOOKUP($A765,'State and cust type'!$A$1:$C$1038,3,FALSE)</f>
        <v>Small Business</v>
      </c>
      <c r="F765" s="9" t="str">
        <f>VLOOKUP($A765,'Account, order priority and cat'!$A$1:$D$1038,2,FALSE)</f>
        <v>TONY PERRY</v>
      </c>
      <c r="G765" s="9" t="str">
        <f>VLOOKUP($A765,'Account, order priority and cat'!$A$1:$D$1038,3,FALSE)</f>
        <v>High</v>
      </c>
      <c r="H765" s="9" t="str">
        <f>VLOOKUP($A765,'Account, order priority and cat'!$A$1:$D$1038,4,FALSE)</f>
        <v>Office Supplies</v>
      </c>
      <c r="I765" s="14" t="str">
        <f>VLOOKUP($A765,'Cost and price details'!$A$1:$F$1038,Table!I$1,FALSE)</f>
        <v>Small Box</v>
      </c>
      <c r="J765" s="14" t="str">
        <f>VLOOKUP($A765,'Cost and price details'!$A$1:$F$1038,Table!J$1,FALSE)</f>
        <v>Regular Air</v>
      </c>
      <c r="K765" s="14">
        <f>VLOOKUP($A765,'Cost and price details'!$A$1:$F$1038,Table!K$1,FALSE)</f>
        <v>42348</v>
      </c>
      <c r="L765" s="14">
        <f>VLOOKUP($A765,'Cost and price details'!$A$1:$F$1038,Table!L$1,FALSE)</f>
        <v>2.0240000000000005</v>
      </c>
      <c r="M765" s="14">
        <f>VLOOKUP($A765,'Cost and price details'!$A$1:$F$1038,Table!M$1,FALSE)</f>
        <v>3.1680000000000001</v>
      </c>
      <c r="N765" s="16">
        <f t="shared" si="55"/>
        <v>0.56521739130434756</v>
      </c>
      <c r="O765" s="16">
        <f>LOOKUP(M765,'Tax and discount slab'!$J$4:$K$14)</f>
        <v>0.05</v>
      </c>
      <c r="P765" s="9">
        <f t="shared" si="56"/>
        <v>3.3264000000000005</v>
      </c>
      <c r="Q765" s="9">
        <f>VLOOKUP(A765,'QTY &amp; shipping cost'!$A$1:$C$1038,2,FALSE)</f>
        <v>30</v>
      </c>
      <c r="R765" s="9">
        <f t="shared" si="57"/>
        <v>99.792000000000016</v>
      </c>
      <c r="S765" s="16">
        <f>LOOKUP(M765,'Tax and discount slab'!$M$4:$N$14)</f>
        <v>0.02</v>
      </c>
      <c r="T765" s="9">
        <f t="shared" si="58"/>
        <v>1.9958400000000003</v>
      </c>
      <c r="U765" s="9">
        <f>VLOOKUP(A765,'QTY &amp; shipping cost'!$A$1:$C$1038,3,FALSE)</f>
        <v>1.04</v>
      </c>
      <c r="V765" s="9">
        <f t="shared" si="59"/>
        <v>98.836160000000021</v>
      </c>
    </row>
    <row r="766" spans="1:22" x14ac:dyDescent="0.3">
      <c r="A766" s="9" t="s">
        <v>1275</v>
      </c>
      <c r="B766" s="8">
        <f>VLOOKUP($A766,'Order date customer name'!$A$1:$C$1038,2,FALSE)</f>
        <v>42342</v>
      </c>
      <c r="C766" s="8" t="str">
        <f>VLOOKUP($A766,'Order date customer name'!$A$1:$C$1038,3,FALSE)</f>
        <v>STEPHEN CONTRERAS</v>
      </c>
      <c r="D766" s="9" t="str">
        <f>VLOOKUP($A766,'State and cust type'!$A$1:$C$1038,2,FALSE)</f>
        <v>New York</v>
      </c>
      <c r="E766" s="9" t="str">
        <f>VLOOKUP($A766,'State and cust type'!$A$1:$C$1038,3,FALSE)</f>
        <v>Corporate</v>
      </c>
      <c r="F766" s="9" t="str">
        <f>VLOOKUP($A766,'Account, order priority and cat'!$A$1:$D$1038,2,FALSE)</f>
        <v>ROY COOK</v>
      </c>
      <c r="G766" s="9" t="str">
        <f>VLOOKUP($A766,'Account, order priority and cat'!$A$1:$D$1038,3,FALSE)</f>
        <v>Low</v>
      </c>
      <c r="H766" s="9" t="str">
        <f>VLOOKUP($A766,'Account, order priority and cat'!$A$1:$D$1038,4,FALSE)</f>
        <v>Office Supplies</v>
      </c>
      <c r="I766" s="14" t="str">
        <f>VLOOKUP($A766,'Cost and price details'!$A$1:$F$1038,Table!I$1,FALSE)</f>
        <v>Wrap Bag</v>
      </c>
      <c r="J766" s="14" t="str">
        <f>VLOOKUP($A766,'Cost and price details'!$A$1:$F$1038,Table!J$1,FALSE)</f>
        <v>Regular Air</v>
      </c>
      <c r="K766" s="14">
        <f>VLOOKUP($A766,'Cost and price details'!$A$1:$F$1038,Table!K$1,FALSE)</f>
        <v>42351</v>
      </c>
      <c r="L766" s="14">
        <f>VLOOKUP($A766,'Cost and price details'!$A$1:$F$1038,Table!L$1,FALSE)</f>
        <v>1.2869999999999999</v>
      </c>
      <c r="M766" s="14">
        <f>VLOOKUP($A766,'Cost and price details'!$A$1:$F$1038,Table!M$1,FALSE)</f>
        <v>3.0579999999999998</v>
      </c>
      <c r="N766" s="16">
        <f t="shared" si="55"/>
        <v>1.3760683760683761</v>
      </c>
      <c r="O766" s="16">
        <f>LOOKUP(M766,'Tax and discount slab'!$J$4:$K$14)</f>
        <v>0.05</v>
      </c>
      <c r="P766" s="9">
        <f t="shared" si="56"/>
        <v>3.2109000000000001</v>
      </c>
      <c r="Q766" s="9">
        <f>VLOOKUP(A766,'QTY &amp; shipping cost'!$A$1:$C$1038,2,FALSE)</f>
        <v>41</v>
      </c>
      <c r="R766" s="9">
        <f t="shared" si="57"/>
        <v>131.64690000000002</v>
      </c>
      <c r="S766" s="16">
        <f>LOOKUP(M766,'Tax and discount slab'!$M$4:$N$14)</f>
        <v>0.02</v>
      </c>
      <c r="T766" s="9">
        <f t="shared" si="58"/>
        <v>2.6329380000000002</v>
      </c>
      <c r="U766" s="9">
        <f>VLOOKUP(A766,'QTY &amp; shipping cost'!$A$1:$C$1038,3,FALSE)</f>
        <v>1.25</v>
      </c>
      <c r="V766" s="9">
        <f t="shared" si="59"/>
        <v>130.26396200000002</v>
      </c>
    </row>
    <row r="767" spans="1:22" x14ac:dyDescent="0.3">
      <c r="A767" s="9" t="s">
        <v>1276</v>
      </c>
      <c r="B767" s="8">
        <f>VLOOKUP($A767,'Order date customer name'!$A$1:$C$1038,2,FALSE)</f>
        <v>42342</v>
      </c>
      <c r="C767" s="8" t="str">
        <f>VLOOKUP($A767,'Order date customer name'!$A$1:$C$1038,3,FALSE)</f>
        <v>RON LANE</v>
      </c>
      <c r="D767" s="9" t="str">
        <f>VLOOKUP($A767,'State and cust type'!$A$1:$C$1038,2,FALSE)</f>
        <v>New York</v>
      </c>
      <c r="E767" s="9" t="str">
        <f>VLOOKUP($A767,'State and cust type'!$A$1:$C$1038,3,FALSE)</f>
        <v>Corporate</v>
      </c>
      <c r="F767" s="9" t="str">
        <f>VLOOKUP($A767,'Account, order priority and cat'!$A$1:$D$1038,2,FALSE)</f>
        <v>BRYAN JENKINS</v>
      </c>
      <c r="G767" s="9" t="str">
        <f>VLOOKUP($A767,'Account, order priority and cat'!$A$1:$D$1038,3,FALSE)</f>
        <v>Not Specified</v>
      </c>
      <c r="H767" s="9" t="str">
        <f>VLOOKUP($A767,'Account, order priority and cat'!$A$1:$D$1038,4,FALSE)</f>
        <v>Office Supplies</v>
      </c>
      <c r="I767" s="14" t="str">
        <f>VLOOKUP($A767,'Cost and price details'!$A$1:$F$1038,Table!I$1,FALSE)</f>
        <v>Small Box</v>
      </c>
      <c r="J767" s="14" t="str">
        <f>VLOOKUP($A767,'Cost and price details'!$A$1:$F$1038,Table!J$1,FALSE)</f>
        <v>Regular Air</v>
      </c>
      <c r="K767" s="14">
        <f>VLOOKUP($A767,'Cost and price details'!$A$1:$F$1038,Table!K$1,FALSE)</f>
        <v>42350</v>
      </c>
      <c r="L767" s="14">
        <f>VLOOKUP($A767,'Cost and price details'!$A$1:$F$1038,Table!L$1,FALSE)</f>
        <v>1.298</v>
      </c>
      <c r="M767" s="14">
        <f>VLOOKUP($A767,'Cost and price details'!$A$1:$F$1038,Table!M$1,FALSE)</f>
        <v>2.0680000000000001</v>
      </c>
      <c r="N767" s="16">
        <f t="shared" si="55"/>
        <v>0.59322033898305082</v>
      </c>
      <c r="O767" s="16">
        <f>LOOKUP(M767,'Tax and discount slab'!$J$4:$K$14)</f>
        <v>0.05</v>
      </c>
      <c r="P767" s="9">
        <f t="shared" si="56"/>
        <v>2.1714000000000002</v>
      </c>
      <c r="Q767" s="9">
        <f>VLOOKUP(A767,'QTY &amp; shipping cost'!$A$1:$C$1038,2,FALSE)</f>
        <v>22</v>
      </c>
      <c r="R767" s="9">
        <f t="shared" si="57"/>
        <v>47.770800000000008</v>
      </c>
      <c r="S767" s="16">
        <f>LOOKUP(M767,'Tax and discount slab'!$M$4:$N$14)</f>
        <v>0.02</v>
      </c>
      <c r="T767" s="9">
        <f t="shared" si="58"/>
        <v>0.95541600000000015</v>
      </c>
      <c r="U767" s="9">
        <f>VLOOKUP(A767,'QTY &amp; shipping cost'!$A$1:$C$1038,3,FALSE)</f>
        <v>1.54</v>
      </c>
      <c r="V767" s="9">
        <f t="shared" si="59"/>
        <v>48.355384000000008</v>
      </c>
    </row>
    <row r="768" spans="1:22" x14ac:dyDescent="0.3">
      <c r="A768" s="9" t="s">
        <v>1278</v>
      </c>
      <c r="B768" s="8">
        <f>VLOOKUP($A768,'Order date customer name'!$A$1:$C$1038,2,FALSE)</f>
        <v>42344</v>
      </c>
      <c r="C768" s="8" t="str">
        <f>VLOOKUP($A768,'Order date customer name'!$A$1:$C$1038,3,FALSE)</f>
        <v>JESSIE MENDOZA</v>
      </c>
      <c r="D768" s="9" t="str">
        <f>VLOOKUP($A768,'State and cust type'!$A$1:$C$1038,2,FALSE)</f>
        <v>New York</v>
      </c>
      <c r="E768" s="9" t="str">
        <f>VLOOKUP($A768,'State and cust type'!$A$1:$C$1038,3,FALSE)</f>
        <v>Corporate</v>
      </c>
      <c r="F768" s="9" t="str">
        <f>VLOOKUP($A768,'Account, order priority and cat'!$A$1:$D$1038,2,FALSE)</f>
        <v>GREG BLACK</v>
      </c>
      <c r="G768" s="9" t="str">
        <f>VLOOKUP($A768,'Account, order priority and cat'!$A$1:$D$1038,3,FALSE)</f>
        <v>Low</v>
      </c>
      <c r="H768" s="9" t="str">
        <f>VLOOKUP($A768,'Account, order priority and cat'!$A$1:$D$1038,4,FALSE)</f>
        <v>Office Supplies</v>
      </c>
      <c r="I768" s="14" t="str">
        <f>VLOOKUP($A768,'Cost and price details'!$A$1:$F$1038,Table!I$1,FALSE)</f>
        <v>Wrap Bag</v>
      </c>
      <c r="J768" s="14" t="str">
        <f>VLOOKUP($A768,'Cost and price details'!$A$1:$F$1038,Table!J$1,FALSE)</f>
        <v>Regular Air</v>
      </c>
      <c r="K768" s="14">
        <f>VLOOKUP($A768,'Cost and price details'!$A$1:$F$1038,Table!K$1,FALSE)</f>
        <v>42355</v>
      </c>
      <c r="L768" s="14">
        <f>VLOOKUP($A768,'Cost and price details'!$A$1:$F$1038,Table!L$1,FALSE)</f>
        <v>1.7600000000000002</v>
      </c>
      <c r="M768" s="14">
        <f>VLOOKUP($A768,'Cost and price details'!$A$1:$F$1038,Table!M$1,FALSE)</f>
        <v>2.8820000000000006</v>
      </c>
      <c r="N768" s="16">
        <f t="shared" si="55"/>
        <v>0.63750000000000007</v>
      </c>
      <c r="O768" s="16">
        <f>LOOKUP(M768,'Tax and discount slab'!$J$4:$K$14)</f>
        <v>0.05</v>
      </c>
      <c r="P768" s="9">
        <f t="shared" si="56"/>
        <v>3.0261000000000009</v>
      </c>
      <c r="Q768" s="9">
        <f>VLOOKUP(A768,'QTY &amp; shipping cost'!$A$1:$C$1038,2,FALSE)</f>
        <v>28</v>
      </c>
      <c r="R768" s="9">
        <f t="shared" si="57"/>
        <v>84.730800000000031</v>
      </c>
      <c r="S768" s="16">
        <f>LOOKUP(M768,'Tax and discount slab'!$M$4:$N$14)</f>
        <v>0.02</v>
      </c>
      <c r="T768" s="9">
        <f t="shared" si="58"/>
        <v>1.6946160000000006</v>
      </c>
      <c r="U768" s="9">
        <f>VLOOKUP(A768,'QTY &amp; shipping cost'!$A$1:$C$1038,3,FALSE)</f>
        <v>0.85000000000000009</v>
      </c>
      <c r="V768" s="9">
        <f t="shared" si="59"/>
        <v>83.886184000000029</v>
      </c>
    </row>
    <row r="769" spans="1:22" x14ac:dyDescent="0.3">
      <c r="A769" s="9" t="s">
        <v>1279</v>
      </c>
      <c r="B769" s="8">
        <f>VLOOKUP($A769,'Order date customer name'!$A$1:$C$1038,2,FALSE)</f>
        <v>42345</v>
      </c>
      <c r="C769" s="8" t="str">
        <f>VLOOKUP($A769,'Order date customer name'!$A$1:$C$1038,3,FALSE)</f>
        <v>ARTHUR REED</v>
      </c>
      <c r="D769" s="9" t="str">
        <f>VLOOKUP($A769,'State and cust type'!$A$1:$C$1038,2,FALSE)</f>
        <v>Illinois</v>
      </c>
      <c r="E769" s="9" t="str">
        <f>VLOOKUP($A769,'State and cust type'!$A$1:$C$1038,3,FALSE)</f>
        <v>Corporate</v>
      </c>
      <c r="F769" s="9" t="str">
        <f>VLOOKUP($A769,'Account, order priority and cat'!$A$1:$D$1038,2,FALSE)</f>
        <v>MANUEL BARNES</v>
      </c>
      <c r="G769" s="9" t="str">
        <f>VLOOKUP($A769,'Account, order priority and cat'!$A$1:$D$1038,3,FALSE)</f>
        <v>High</v>
      </c>
      <c r="H769" s="9" t="str">
        <f>VLOOKUP($A769,'Account, order priority and cat'!$A$1:$D$1038,4,FALSE)</f>
        <v>Office Supplies</v>
      </c>
      <c r="I769" s="14" t="str">
        <f>VLOOKUP($A769,'Cost and price details'!$A$1:$F$1038,Table!I$1,FALSE)</f>
        <v>Wrap Bag</v>
      </c>
      <c r="J769" s="14" t="str">
        <f>VLOOKUP($A769,'Cost and price details'!$A$1:$F$1038,Table!J$1,FALSE)</f>
        <v>Regular Air</v>
      </c>
      <c r="K769" s="14">
        <f>VLOOKUP($A769,'Cost and price details'!$A$1:$F$1038,Table!K$1,FALSE)</f>
        <v>42352</v>
      </c>
      <c r="L769" s="14">
        <f>VLOOKUP($A769,'Cost and price details'!$A$1:$F$1038,Table!L$1,FALSE)</f>
        <v>1.1990000000000003</v>
      </c>
      <c r="M769" s="14">
        <f>VLOOKUP($A769,'Cost and price details'!$A$1:$F$1038,Table!M$1,FALSE)</f>
        <v>2.8600000000000003</v>
      </c>
      <c r="N769" s="16">
        <f t="shared" si="55"/>
        <v>1.3853211009174309</v>
      </c>
      <c r="O769" s="16">
        <f>LOOKUP(M769,'Tax and discount slab'!$J$4:$K$14)</f>
        <v>0.05</v>
      </c>
      <c r="P769" s="9">
        <f t="shared" si="56"/>
        <v>3.0030000000000006</v>
      </c>
      <c r="Q769" s="9">
        <f>VLOOKUP(A769,'QTY &amp; shipping cost'!$A$1:$C$1038,2,FALSE)</f>
        <v>16</v>
      </c>
      <c r="R769" s="9">
        <f t="shared" si="57"/>
        <v>48.048000000000009</v>
      </c>
      <c r="S769" s="16">
        <f>LOOKUP(M769,'Tax and discount slab'!$M$4:$N$14)</f>
        <v>0.02</v>
      </c>
      <c r="T769" s="9">
        <f t="shared" si="58"/>
        <v>0.96096000000000015</v>
      </c>
      <c r="U769" s="9">
        <f>VLOOKUP(A769,'QTY &amp; shipping cost'!$A$1:$C$1038,3,FALSE)</f>
        <v>2.4499999999999997</v>
      </c>
      <c r="V769" s="9">
        <f t="shared" si="59"/>
        <v>49.537040000000012</v>
      </c>
    </row>
    <row r="770" spans="1:22" x14ac:dyDescent="0.3">
      <c r="A770" s="9" t="s">
        <v>1280</v>
      </c>
      <c r="B770" s="8">
        <f>VLOOKUP($A770,'Order date customer name'!$A$1:$C$1038,2,FALSE)</f>
        <v>42345</v>
      </c>
      <c r="C770" s="8" t="str">
        <f>VLOOKUP($A770,'Order date customer name'!$A$1:$C$1038,3,FALSE)</f>
        <v>ADRIAN SANDERS</v>
      </c>
      <c r="D770" s="9" t="str">
        <f>VLOOKUP($A770,'State and cust type'!$A$1:$C$1038,2,FALSE)</f>
        <v>Illinois</v>
      </c>
      <c r="E770" s="9" t="str">
        <f>VLOOKUP($A770,'State and cust type'!$A$1:$C$1038,3,FALSE)</f>
        <v>Home Office</v>
      </c>
      <c r="F770" s="9" t="str">
        <f>VLOOKUP($A770,'Account, order priority and cat'!$A$1:$D$1038,2,FALSE)</f>
        <v>MANUEL BARNES</v>
      </c>
      <c r="G770" s="9" t="str">
        <f>VLOOKUP($A770,'Account, order priority and cat'!$A$1:$D$1038,3,FALSE)</f>
        <v>Medium</v>
      </c>
      <c r="H770" s="9" t="str">
        <f>VLOOKUP($A770,'Account, order priority and cat'!$A$1:$D$1038,4,FALSE)</f>
        <v>Office Supplies</v>
      </c>
      <c r="I770" s="14" t="str">
        <f>VLOOKUP($A770,'Cost and price details'!$A$1:$F$1038,Table!I$1,FALSE)</f>
        <v>Wrap Bag</v>
      </c>
      <c r="J770" s="14" t="str">
        <f>VLOOKUP($A770,'Cost and price details'!$A$1:$F$1038,Table!J$1,FALSE)</f>
        <v>Express Air</v>
      </c>
      <c r="K770" s="14">
        <f>VLOOKUP($A770,'Cost and price details'!$A$1:$F$1038,Table!K$1,FALSE)</f>
        <v>42353</v>
      </c>
      <c r="L770" s="14">
        <f>VLOOKUP($A770,'Cost and price details'!$A$1:$F$1038,Table!L$1,FALSE)</f>
        <v>0.35200000000000004</v>
      </c>
      <c r="M770" s="14">
        <f>VLOOKUP($A770,'Cost and price details'!$A$1:$F$1038,Table!M$1,FALSE)</f>
        <v>1.8480000000000001</v>
      </c>
      <c r="N770" s="16">
        <f t="shared" si="55"/>
        <v>4.25</v>
      </c>
      <c r="O770" s="16">
        <f>LOOKUP(M770,'Tax and discount slab'!$J$4:$K$14)</f>
        <v>0.05</v>
      </c>
      <c r="P770" s="9">
        <f t="shared" si="56"/>
        <v>1.9404000000000001</v>
      </c>
      <c r="Q770" s="9">
        <f>VLOOKUP(A770,'QTY &amp; shipping cost'!$A$1:$C$1038,2,FALSE)</f>
        <v>8</v>
      </c>
      <c r="R770" s="9">
        <f t="shared" si="57"/>
        <v>15.523200000000001</v>
      </c>
      <c r="S770" s="16">
        <f>LOOKUP(M770,'Tax and discount slab'!$M$4:$N$14)</f>
        <v>0.02</v>
      </c>
      <c r="T770" s="9">
        <f t="shared" si="58"/>
        <v>0.31046400000000002</v>
      </c>
      <c r="U770" s="9">
        <f>VLOOKUP(A770,'QTY &amp; shipping cost'!$A$1:$C$1038,3,FALSE)</f>
        <v>1.07</v>
      </c>
      <c r="V770" s="9">
        <f t="shared" si="59"/>
        <v>16.282736</v>
      </c>
    </row>
    <row r="771" spans="1:22" x14ac:dyDescent="0.3">
      <c r="A771" s="9" t="s">
        <v>1281</v>
      </c>
      <c r="B771" s="8">
        <f>VLOOKUP($A771,'Order date customer name'!$A$1:$C$1038,2,FALSE)</f>
        <v>42346</v>
      </c>
      <c r="C771" s="8" t="str">
        <f>VLOOKUP($A771,'Order date customer name'!$A$1:$C$1038,3,FALSE)</f>
        <v>DARRYL OLSON</v>
      </c>
      <c r="D771" s="9" t="str">
        <f>VLOOKUP($A771,'State and cust type'!$A$1:$C$1038,2,FALSE)</f>
        <v>New York</v>
      </c>
      <c r="E771" s="9" t="str">
        <f>VLOOKUP($A771,'State and cust type'!$A$1:$C$1038,3,FALSE)</f>
        <v>Corporate</v>
      </c>
      <c r="F771" s="9" t="str">
        <f>VLOOKUP($A771,'Account, order priority and cat'!$A$1:$D$1038,2,FALSE)</f>
        <v>BOBBY CHAVEZ</v>
      </c>
      <c r="G771" s="9" t="str">
        <f>VLOOKUP($A771,'Account, order priority and cat'!$A$1:$D$1038,3,FALSE)</f>
        <v>Critical</v>
      </c>
      <c r="H771" s="9" t="str">
        <f>VLOOKUP($A771,'Account, order priority and cat'!$A$1:$D$1038,4,FALSE)</f>
        <v>Technology</v>
      </c>
      <c r="I771" s="14" t="str">
        <f>VLOOKUP($A771,'Cost and price details'!$A$1:$F$1038,Table!I$1,FALSE)</f>
        <v>Small Box</v>
      </c>
      <c r="J771" s="14" t="str">
        <f>VLOOKUP($A771,'Cost and price details'!$A$1:$F$1038,Table!J$1,FALSE)</f>
        <v>Express Air</v>
      </c>
      <c r="K771" s="14">
        <f>VLOOKUP($A771,'Cost and price details'!$A$1:$F$1038,Table!K$1,FALSE)</f>
        <v>42355</v>
      </c>
      <c r="L771" s="14">
        <f>VLOOKUP($A771,'Cost and price details'!$A$1:$F$1038,Table!L$1,FALSE)</f>
        <v>172.15</v>
      </c>
      <c r="M771" s="14">
        <f>VLOOKUP($A771,'Cost and price details'!$A$1:$F$1038,Table!M$1,FALSE)</f>
        <v>331.06700000000006</v>
      </c>
      <c r="N771" s="16">
        <f t="shared" si="55"/>
        <v>0.92313099041533575</v>
      </c>
      <c r="O771" s="16">
        <f>LOOKUP(M771,'Tax and discount slab'!$J$4:$K$14)</f>
        <v>0.32000000000000006</v>
      </c>
      <c r="P771" s="9">
        <f t="shared" si="56"/>
        <v>437.00844000000012</v>
      </c>
      <c r="Q771" s="9">
        <f>VLOOKUP(A771,'QTY &amp; shipping cost'!$A$1:$C$1038,2,FALSE)</f>
        <v>10</v>
      </c>
      <c r="R771" s="9">
        <f t="shared" si="57"/>
        <v>4370.0844000000016</v>
      </c>
      <c r="S771" s="16">
        <f>LOOKUP(M771,'Tax and discount slab'!$M$4:$N$14)</f>
        <v>0.47</v>
      </c>
      <c r="T771" s="9">
        <f t="shared" si="58"/>
        <v>2053.9396680000004</v>
      </c>
      <c r="U771" s="9">
        <f>VLOOKUP(A771,'QTY &amp; shipping cost'!$A$1:$C$1038,3,FALSE)</f>
        <v>7.2299999999999995</v>
      </c>
      <c r="V771" s="9">
        <f t="shared" si="59"/>
        <v>2323.3747320000011</v>
      </c>
    </row>
    <row r="772" spans="1:22" x14ac:dyDescent="0.3">
      <c r="A772" s="9" t="s">
        <v>1282</v>
      </c>
      <c r="B772" s="8">
        <f>VLOOKUP($A772,'Order date customer name'!$A$1:$C$1038,2,FALSE)</f>
        <v>42352</v>
      </c>
      <c r="C772" s="8" t="str">
        <f>VLOOKUP($A772,'Order date customer name'!$A$1:$C$1038,3,FALSE)</f>
        <v>BRANDON GUERRERO</v>
      </c>
      <c r="D772" s="9" t="str">
        <f>VLOOKUP($A772,'State and cust type'!$A$1:$C$1038,2,FALSE)</f>
        <v>New York</v>
      </c>
      <c r="E772" s="9" t="str">
        <f>VLOOKUP($A772,'State and cust type'!$A$1:$C$1038,3,FALSE)</f>
        <v>Consumer</v>
      </c>
      <c r="F772" s="9" t="str">
        <f>VLOOKUP($A772,'Account, order priority and cat'!$A$1:$D$1038,2,FALSE)</f>
        <v>TONY PERRY</v>
      </c>
      <c r="G772" s="9" t="str">
        <f>VLOOKUP($A772,'Account, order priority and cat'!$A$1:$D$1038,3,FALSE)</f>
        <v>Medium</v>
      </c>
      <c r="H772" s="9" t="str">
        <f>VLOOKUP($A772,'Account, order priority and cat'!$A$1:$D$1038,4,FALSE)</f>
        <v>Office Supplies</v>
      </c>
      <c r="I772" s="14" t="str">
        <f>VLOOKUP($A772,'Cost and price details'!$A$1:$F$1038,Table!I$1,FALSE)</f>
        <v>Small Box</v>
      </c>
      <c r="J772" s="14" t="str">
        <f>VLOOKUP($A772,'Cost and price details'!$A$1:$F$1038,Table!J$1,FALSE)</f>
        <v>Regular Air</v>
      </c>
      <c r="K772" s="14">
        <f>VLOOKUP($A772,'Cost and price details'!$A$1:$F$1038,Table!K$1,FALSE)</f>
        <v>42360</v>
      </c>
      <c r="L772" s="14">
        <f>VLOOKUP($A772,'Cost and price details'!$A$1:$F$1038,Table!L$1,FALSE)</f>
        <v>109.32900000000001</v>
      </c>
      <c r="M772" s="14">
        <f>VLOOKUP($A772,'Cost and price details'!$A$1:$F$1038,Table!M$1,FALSE)</f>
        <v>179.22300000000001</v>
      </c>
      <c r="N772" s="16">
        <f t="shared" si="55"/>
        <v>0.63929972834289162</v>
      </c>
      <c r="O772" s="16">
        <f>LOOKUP(M772,'Tax and discount slab'!$J$4:$K$14)</f>
        <v>0.32000000000000006</v>
      </c>
      <c r="P772" s="9">
        <f t="shared" si="56"/>
        <v>236.57436000000004</v>
      </c>
      <c r="Q772" s="9">
        <f>VLOOKUP(A772,'QTY &amp; shipping cost'!$A$1:$C$1038,2,FALSE)</f>
        <v>43</v>
      </c>
      <c r="R772" s="9">
        <f t="shared" si="57"/>
        <v>10172.697480000003</v>
      </c>
      <c r="S772" s="16">
        <f>LOOKUP(M772,'Tax and discount slab'!$M$4:$N$14)</f>
        <v>0.47</v>
      </c>
      <c r="T772" s="9">
        <f t="shared" si="58"/>
        <v>4781.1678156000007</v>
      </c>
      <c r="U772" s="9">
        <f>VLOOKUP(A772,'QTY &amp; shipping cost'!$A$1:$C$1038,3,FALSE)</f>
        <v>20.04</v>
      </c>
      <c r="V772" s="9">
        <f t="shared" si="59"/>
        <v>5411.5696644000018</v>
      </c>
    </row>
    <row r="773" spans="1:22" x14ac:dyDescent="0.3">
      <c r="A773" s="9" t="s">
        <v>1283</v>
      </c>
      <c r="B773" s="8">
        <f>VLOOKUP($A773,'Order date customer name'!$A$1:$C$1038,2,FALSE)</f>
        <v>42355</v>
      </c>
      <c r="C773" s="8" t="str">
        <f>VLOOKUP($A773,'Order date customer name'!$A$1:$C$1038,3,FALSE)</f>
        <v>TROY NELSON</v>
      </c>
      <c r="D773" s="9" t="str">
        <f>VLOOKUP($A773,'State and cust type'!$A$1:$C$1038,2,FALSE)</f>
        <v>Illinois</v>
      </c>
      <c r="E773" s="9" t="str">
        <f>VLOOKUP($A773,'State and cust type'!$A$1:$C$1038,3,FALSE)</f>
        <v>Home Office</v>
      </c>
      <c r="F773" s="9" t="str">
        <f>VLOOKUP($A773,'Account, order priority and cat'!$A$1:$D$1038,2,FALSE)</f>
        <v>COREY MILLS</v>
      </c>
      <c r="G773" s="9" t="str">
        <f>VLOOKUP($A773,'Account, order priority and cat'!$A$1:$D$1038,3,FALSE)</f>
        <v>Not Specified</v>
      </c>
      <c r="H773" s="9" t="str">
        <f>VLOOKUP($A773,'Account, order priority and cat'!$A$1:$D$1038,4,FALSE)</f>
        <v>Office Supplies</v>
      </c>
      <c r="I773" s="14" t="str">
        <f>VLOOKUP($A773,'Cost and price details'!$A$1:$F$1038,Table!I$1,FALSE)</f>
        <v>Wrap Bag</v>
      </c>
      <c r="J773" s="14" t="str">
        <f>VLOOKUP($A773,'Cost and price details'!$A$1:$F$1038,Table!J$1,FALSE)</f>
        <v>Regular Air</v>
      </c>
      <c r="K773" s="14">
        <f>VLOOKUP($A773,'Cost and price details'!$A$1:$F$1038,Table!K$1,FALSE)</f>
        <v>42364</v>
      </c>
      <c r="L773" s="14">
        <f>VLOOKUP($A773,'Cost and price details'!$A$1:$F$1038,Table!L$1,FALSE)</f>
        <v>3.6520000000000001</v>
      </c>
      <c r="M773" s="14">
        <f>VLOOKUP($A773,'Cost and price details'!$A$1:$F$1038,Table!M$1,FALSE)</f>
        <v>5.6980000000000004</v>
      </c>
      <c r="N773" s="16">
        <f t="shared" ref="N773:N836" si="60">(M773-L773)/L773</f>
        <v>0.56024096385542177</v>
      </c>
      <c r="O773" s="16">
        <f>LOOKUP(M773,'Tax and discount slab'!$J$4:$K$14)</f>
        <v>0.05</v>
      </c>
      <c r="P773" s="9">
        <f t="shared" ref="P773:P836" si="61">(1+O773)*M773</f>
        <v>5.9829000000000008</v>
      </c>
      <c r="Q773" s="9">
        <f>VLOOKUP(A773,'QTY &amp; shipping cost'!$A$1:$C$1038,2,FALSE)</f>
        <v>27</v>
      </c>
      <c r="R773" s="9">
        <f t="shared" ref="R773:R836" si="62">P773*Q773</f>
        <v>161.53830000000002</v>
      </c>
      <c r="S773" s="16">
        <f>LOOKUP(M773,'Tax and discount slab'!$M$4:$N$14)</f>
        <v>0.02</v>
      </c>
      <c r="T773" s="9">
        <f t="shared" ref="T773:T836" si="63">R773*S773</f>
        <v>3.2307660000000005</v>
      </c>
      <c r="U773" s="9">
        <f>VLOOKUP(A773,'QTY &amp; shipping cost'!$A$1:$C$1038,3,FALSE)</f>
        <v>2.09</v>
      </c>
      <c r="V773" s="9">
        <f t="shared" ref="V773:V836" si="64">(R773-T773)+U773</f>
        <v>160.39753400000004</v>
      </c>
    </row>
    <row r="774" spans="1:22" x14ac:dyDescent="0.3">
      <c r="A774" s="9" t="s">
        <v>1284</v>
      </c>
      <c r="B774" s="8">
        <f>VLOOKUP($A774,'Order date customer name'!$A$1:$C$1038,2,FALSE)</f>
        <v>42355</v>
      </c>
      <c r="C774" s="8" t="str">
        <f>VLOOKUP($A774,'Order date customer name'!$A$1:$C$1038,3,FALSE)</f>
        <v>CLAUDE DANIELS</v>
      </c>
      <c r="D774" s="9" t="str">
        <f>VLOOKUP($A774,'State and cust type'!$A$1:$C$1038,2,FALSE)</f>
        <v>New York</v>
      </c>
      <c r="E774" s="9" t="str">
        <f>VLOOKUP($A774,'State and cust type'!$A$1:$C$1038,3,FALSE)</f>
        <v>Corporate</v>
      </c>
      <c r="F774" s="9" t="str">
        <f>VLOOKUP($A774,'Account, order priority and cat'!$A$1:$D$1038,2,FALSE)</f>
        <v>MARC ARNOLD</v>
      </c>
      <c r="G774" s="9" t="str">
        <f>VLOOKUP($A774,'Account, order priority and cat'!$A$1:$D$1038,3,FALSE)</f>
        <v>Critical</v>
      </c>
      <c r="H774" s="9" t="str">
        <f>VLOOKUP($A774,'Account, order priority and cat'!$A$1:$D$1038,4,FALSE)</f>
        <v>Office Supplies</v>
      </c>
      <c r="I774" s="14" t="str">
        <f>VLOOKUP($A774,'Cost and price details'!$A$1:$F$1038,Table!I$1,FALSE)</f>
        <v>Small Box</v>
      </c>
      <c r="J774" s="14" t="str">
        <f>VLOOKUP($A774,'Cost and price details'!$A$1:$F$1038,Table!J$1,FALSE)</f>
        <v>Regular Air</v>
      </c>
      <c r="K774" s="14">
        <f>VLOOKUP($A774,'Cost and price details'!$A$1:$F$1038,Table!K$1,FALSE)</f>
        <v>42364</v>
      </c>
      <c r="L774" s="14">
        <f>VLOOKUP($A774,'Cost and price details'!$A$1:$F$1038,Table!L$1,FALSE)</f>
        <v>4.9060000000000006</v>
      </c>
      <c r="M774" s="14">
        <f>VLOOKUP($A774,'Cost and price details'!$A$1:$F$1038,Table!M$1,FALSE)</f>
        <v>11.979000000000001</v>
      </c>
      <c r="N774" s="16">
        <f t="shared" si="60"/>
        <v>1.4417040358744393</v>
      </c>
      <c r="O774" s="16">
        <f>LOOKUP(M774,'Tax and discount slab'!$J$4:$K$14)</f>
        <v>0.1</v>
      </c>
      <c r="P774" s="9">
        <f t="shared" si="61"/>
        <v>13.176900000000002</v>
      </c>
      <c r="Q774" s="9">
        <f>VLOOKUP(A774,'QTY &amp; shipping cost'!$A$1:$C$1038,2,FALSE)</f>
        <v>32</v>
      </c>
      <c r="R774" s="9">
        <f t="shared" si="62"/>
        <v>421.66080000000005</v>
      </c>
      <c r="S774" s="16">
        <f>LOOKUP(M774,'Tax and discount slab'!$M$4:$N$14)</f>
        <v>7.0000000000000007E-2</v>
      </c>
      <c r="T774" s="9">
        <f t="shared" si="63"/>
        <v>29.516256000000006</v>
      </c>
      <c r="U774" s="9">
        <f>VLOOKUP(A774,'QTY &amp; shipping cost'!$A$1:$C$1038,3,FALSE)</f>
        <v>4.55</v>
      </c>
      <c r="V774" s="9">
        <f t="shared" si="64"/>
        <v>396.69454400000006</v>
      </c>
    </row>
    <row r="775" spans="1:22" x14ac:dyDescent="0.3">
      <c r="A775" s="9" t="s">
        <v>1285</v>
      </c>
      <c r="B775" s="8">
        <f>VLOOKUP($A775,'Order date customer name'!$A$1:$C$1038,2,FALSE)</f>
        <v>42358</v>
      </c>
      <c r="C775" s="8" t="str">
        <f>VLOOKUP($A775,'Order date customer name'!$A$1:$C$1038,3,FALSE)</f>
        <v>JEFFREY MENDEZ</v>
      </c>
      <c r="D775" s="9" t="str">
        <f>VLOOKUP($A775,'State and cust type'!$A$1:$C$1038,2,FALSE)</f>
        <v>New York</v>
      </c>
      <c r="E775" s="9" t="str">
        <f>VLOOKUP($A775,'State and cust type'!$A$1:$C$1038,3,FALSE)</f>
        <v>Home Office</v>
      </c>
      <c r="F775" s="9" t="str">
        <f>VLOOKUP($A775,'Account, order priority and cat'!$A$1:$D$1038,2,FALSE)</f>
        <v>EDWIN AGUILAR</v>
      </c>
      <c r="G775" s="9" t="str">
        <f>VLOOKUP($A775,'Account, order priority and cat'!$A$1:$D$1038,3,FALSE)</f>
        <v>Not Specified</v>
      </c>
      <c r="H775" s="9" t="str">
        <f>VLOOKUP($A775,'Account, order priority and cat'!$A$1:$D$1038,4,FALSE)</f>
        <v>Technology</v>
      </c>
      <c r="I775" s="14" t="str">
        <f>VLOOKUP($A775,'Cost and price details'!$A$1:$F$1038,Table!I$1,FALSE)</f>
        <v>Small Box</v>
      </c>
      <c r="J775" s="14" t="str">
        <f>VLOOKUP($A775,'Cost and price details'!$A$1:$F$1038,Table!J$1,FALSE)</f>
        <v>Regular Air</v>
      </c>
      <c r="K775" s="14">
        <f>VLOOKUP($A775,'Cost and price details'!$A$1:$F$1038,Table!K$1,FALSE)</f>
        <v>42367</v>
      </c>
      <c r="L775" s="14">
        <f>VLOOKUP($A775,'Cost and price details'!$A$1:$F$1038,Table!L$1,FALSE)</f>
        <v>21.758000000000003</v>
      </c>
      <c r="M775" s="14">
        <f>VLOOKUP($A775,'Cost and price details'!$A$1:$F$1038,Table!M$1,FALSE)</f>
        <v>50.589000000000006</v>
      </c>
      <c r="N775" s="16">
        <f t="shared" si="60"/>
        <v>1.3250758341759352</v>
      </c>
      <c r="O775" s="16">
        <f>LOOKUP(M775,'Tax and discount slab'!$J$4:$K$14)</f>
        <v>0.24</v>
      </c>
      <c r="P775" s="9">
        <f t="shared" si="61"/>
        <v>62.730360000000005</v>
      </c>
      <c r="Q775" s="9">
        <f>VLOOKUP(A775,'QTY &amp; shipping cost'!$A$1:$C$1038,2,FALSE)</f>
        <v>13</v>
      </c>
      <c r="R775" s="9">
        <f t="shared" si="62"/>
        <v>815.49468000000002</v>
      </c>
      <c r="S775" s="16">
        <f>LOOKUP(M775,'Tax and discount slab'!$M$4:$N$14)</f>
        <v>0.27</v>
      </c>
      <c r="T775" s="9">
        <f t="shared" si="63"/>
        <v>220.18356360000001</v>
      </c>
      <c r="U775" s="9">
        <f>VLOOKUP(A775,'QTY &amp; shipping cost'!$A$1:$C$1038,3,FALSE)</f>
        <v>5.04</v>
      </c>
      <c r="V775" s="9">
        <f t="shared" si="64"/>
        <v>600.35111639999991</v>
      </c>
    </row>
    <row r="776" spans="1:22" x14ac:dyDescent="0.3">
      <c r="A776" s="9" t="s">
        <v>1286</v>
      </c>
      <c r="B776" s="8">
        <f>VLOOKUP($A776,'Order date customer name'!$A$1:$C$1038,2,FALSE)</f>
        <v>42360</v>
      </c>
      <c r="C776" s="8" t="str">
        <f>VLOOKUP($A776,'Order date customer name'!$A$1:$C$1038,3,FALSE)</f>
        <v>MELVIN MORGAN</v>
      </c>
      <c r="D776" s="9" t="str">
        <f>VLOOKUP($A776,'State and cust type'!$A$1:$C$1038,2,FALSE)</f>
        <v>New York</v>
      </c>
      <c r="E776" s="9" t="str">
        <f>VLOOKUP($A776,'State and cust type'!$A$1:$C$1038,3,FALSE)</f>
        <v>Corporate</v>
      </c>
      <c r="F776" s="9" t="str">
        <f>VLOOKUP($A776,'Account, order priority and cat'!$A$1:$D$1038,2,FALSE)</f>
        <v>TONY PERRY</v>
      </c>
      <c r="G776" s="9" t="str">
        <f>VLOOKUP($A776,'Account, order priority and cat'!$A$1:$D$1038,3,FALSE)</f>
        <v>Critical</v>
      </c>
      <c r="H776" s="9" t="str">
        <f>VLOOKUP($A776,'Account, order priority and cat'!$A$1:$D$1038,4,FALSE)</f>
        <v>Office Supplies</v>
      </c>
      <c r="I776" s="14" t="str">
        <f>VLOOKUP($A776,'Cost and price details'!$A$1:$F$1038,Table!I$1,FALSE)</f>
        <v>Small Box</v>
      </c>
      <c r="J776" s="14" t="str">
        <f>VLOOKUP($A776,'Cost and price details'!$A$1:$F$1038,Table!J$1,FALSE)</f>
        <v>Regular Air</v>
      </c>
      <c r="K776" s="14">
        <f>VLOOKUP($A776,'Cost and price details'!$A$1:$F$1038,Table!K$1,FALSE)</f>
        <v>42369</v>
      </c>
      <c r="L776" s="14">
        <f>VLOOKUP($A776,'Cost and price details'!$A$1:$F$1038,Table!L$1,FALSE)</f>
        <v>1.298</v>
      </c>
      <c r="M776" s="14">
        <f>VLOOKUP($A776,'Cost and price details'!$A$1:$F$1038,Table!M$1,FALSE)</f>
        <v>2.0680000000000001</v>
      </c>
      <c r="N776" s="16">
        <f t="shared" si="60"/>
        <v>0.59322033898305082</v>
      </c>
      <c r="O776" s="16">
        <f>LOOKUP(M776,'Tax and discount slab'!$J$4:$K$14)</f>
        <v>0.05</v>
      </c>
      <c r="P776" s="9">
        <f t="shared" si="61"/>
        <v>2.1714000000000002</v>
      </c>
      <c r="Q776" s="9">
        <f>VLOOKUP(A776,'QTY &amp; shipping cost'!$A$1:$C$1038,2,FALSE)</f>
        <v>41</v>
      </c>
      <c r="R776" s="9">
        <f t="shared" si="62"/>
        <v>89.027400000000014</v>
      </c>
      <c r="S776" s="16">
        <f>LOOKUP(M776,'Tax and discount slab'!$M$4:$N$14)</f>
        <v>0.02</v>
      </c>
      <c r="T776" s="9">
        <f t="shared" si="63"/>
        <v>1.7805480000000002</v>
      </c>
      <c r="U776" s="9">
        <f>VLOOKUP(A776,'QTY &amp; shipping cost'!$A$1:$C$1038,3,FALSE)</f>
        <v>1.54</v>
      </c>
      <c r="V776" s="9">
        <f t="shared" si="64"/>
        <v>88.786852000000025</v>
      </c>
    </row>
    <row r="777" spans="1:22" x14ac:dyDescent="0.3">
      <c r="A777" s="9" t="s">
        <v>1287</v>
      </c>
      <c r="B777" s="8">
        <f>VLOOKUP($A777,'Order date customer name'!$A$1:$C$1038,2,FALSE)</f>
        <v>42361</v>
      </c>
      <c r="C777" s="8" t="str">
        <f>VLOOKUP($A777,'Order date customer name'!$A$1:$C$1038,3,FALSE)</f>
        <v>THOMAS ARNOLD</v>
      </c>
      <c r="D777" s="9" t="str">
        <f>VLOOKUP($A777,'State and cust type'!$A$1:$C$1038,2,FALSE)</f>
        <v>New York</v>
      </c>
      <c r="E777" s="9" t="str">
        <f>VLOOKUP($A777,'State and cust type'!$A$1:$C$1038,3,FALSE)</f>
        <v>Corporate</v>
      </c>
      <c r="F777" s="9" t="str">
        <f>VLOOKUP($A777,'Account, order priority and cat'!$A$1:$D$1038,2,FALSE)</f>
        <v>BOBBY CHAVEZ</v>
      </c>
      <c r="G777" s="9" t="str">
        <f>VLOOKUP($A777,'Account, order priority and cat'!$A$1:$D$1038,3,FALSE)</f>
        <v>Low</v>
      </c>
      <c r="H777" s="9" t="str">
        <f>VLOOKUP($A777,'Account, order priority and cat'!$A$1:$D$1038,4,FALSE)</f>
        <v>Technology</v>
      </c>
      <c r="I777" s="14" t="str">
        <f>VLOOKUP($A777,'Cost and price details'!$A$1:$F$1038,Table!I$1,FALSE)</f>
        <v>Large Box</v>
      </c>
      <c r="J777" s="14" t="str">
        <f>VLOOKUP($A777,'Cost and price details'!$A$1:$F$1038,Table!J$1,FALSE)</f>
        <v>Regular Air</v>
      </c>
      <c r="K777" s="14">
        <f>VLOOKUP($A777,'Cost and price details'!$A$1:$F$1038,Table!K$1,FALSE)</f>
        <v>42375</v>
      </c>
      <c r="L777" s="14">
        <f>VLOOKUP($A777,'Cost and price details'!$A$1:$F$1038,Table!L$1,FALSE)</f>
        <v>415.78900000000004</v>
      </c>
      <c r="M777" s="14">
        <f>VLOOKUP($A777,'Cost and price details'!$A$1:$F$1038,Table!M$1,FALSE)</f>
        <v>659.98900000000003</v>
      </c>
      <c r="N777" s="16">
        <f t="shared" si="60"/>
        <v>0.58731712479166109</v>
      </c>
      <c r="O777" s="16">
        <f>LOOKUP(M777,'Tax and discount slab'!$J$4:$K$14)</f>
        <v>0.32000000000000006</v>
      </c>
      <c r="P777" s="9">
        <f t="shared" si="61"/>
        <v>871.1854800000001</v>
      </c>
      <c r="Q777" s="9">
        <f>VLOOKUP(A777,'QTY &amp; shipping cost'!$A$1:$C$1038,2,FALSE)</f>
        <v>19</v>
      </c>
      <c r="R777" s="9">
        <f t="shared" si="62"/>
        <v>16552.524120000002</v>
      </c>
      <c r="S777" s="16">
        <f>LOOKUP(M777,'Tax and discount slab'!$M$4:$N$14)</f>
        <v>0.47</v>
      </c>
      <c r="T777" s="9">
        <f t="shared" si="63"/>
        <v>7779.6863364000001</v>
      </c>
      <c r="U777" s="9">
        <f>VLOOKUP(A777,'QTY &amp; shipping cost'!$A$1:$C$1038,3,FALSE)</f>
        <v>24.54</v>
      </c>
      <c r="V777" s="9">
        <f t="shared" si="64"/>
        <v>8797.3777836000027</v>
      </c>
    </row>
    <row r="778" spans="1:22" x14ac:dyDescent="0.3">
      <c r="A778" s="9" t="s">
        <v>1288</v>
      </c>
      <c r="B778" s="8">
        <f>VLOOKUP($A778,'Order date customer name'!$A$1:$C$1038,2,FALSE)</f>
        <v>42361</v>
      </c>
      <c r="C778" s="8" t="str">
        <f>VLOOKUP($A778,'Order date customer name'!$A$1:$C$1038,3,FALSE)</f>
        <v>HARRY JOHNSTON</v>
      </c>
      <c r="D778" s="9" t="str">
        <f>VLOOKUP($A778,'State and cust type'!$A$1:$C$1038,2,FALSE)</f>
        <v>New York</v>
      </c>
      <c r="E778" s="9" t="str">
        <f>VLOOKUP($A778,'State and cust type'!$A$1:$C$1038,3,FALSE)</f>
        <v>Corporate</v>
      </c>
      <c r="F778" s="9" t="str">
        <f>VLOOKUP($A778,'Account, order priority and cat'!$A$1:$D$1038,2,FALSE)</f>
        <v>GREG BLACK</v>
      </c>
      <c r="G778" s="9" t="str">
        <f>VLOOKUP($A778,'Account, order priority and cat'!$A$1:$D$1038,3,FALSE)</f>
        <v>High</v>
      </c>
      <c r="H778" s="9" t="str">
        <f>VLOOKUP($A778,'Account, order priority and cat'!$A$1:$D$1038,4,FALSE)</f>
        <v>Office Supplies</v>
      </c>
      <c r="I778" s="14" t="str">
        <f>VLOOKUP($A778,'Cost and price details'!$A$1:$F$1038,Table!I$1,FALSE)</f>
        <v>Wrap Bag</v>
      </c>
      <c r="J778" s="14" t="str">
        <f>VLOOKUP($A778,'Cost and price details'!$A$1:$F$1038,Table!J$1,FALSE)</f>
        <v>Regular Air</v>
      </c>
      <c r="K778" s="14">
        <f>VLOOKUP($A778,'Cost and price details'!$A$1:$F$1038,Table!K$1,FALSE)</f>
        <v>42369</v>
      </c>
      <c r="L778" s="14">
        <f>VLOOKUP($A778,'Cost and price details'!$A$1:$F$1038,Table!L$1,FALSE)</f>
        <v>1.1990000000000003</v>
      </c>
      <c r="M778" s="14">
        <f>VLOOKUP($A778,'Cost and price details'!$A$1:$F$1038,Table!M$1,FALSE)</f>
        <v>1.8480000000000001</v>
      </c>
      <c r="N778" s="16">
        <f t="shared" si="60"/>
        <v>0.54128440366972452</v>
      </c>
      <c r="O778" s="16">
        <f>LOOKUP(M778,'Tax and discount slab'!$J$4:$K$14)</f>
        <v>0.05</v>
      </c>
      <c r="P778" s="9">
        <f t="shared" si="61"/>
        <v>1.9404000000000001</v>
      </c>
      <c r="Q778" s="9">
        <f>VLOOKUP(A778,'QTY &amp; shipping cost'!$A$1:$C$1038,2,FALSE)</f>
        <v>26</v>
      </c>
      <c r="R778" s="9">
        <f t="shared" si="62"/>
        <v>50.450400000000002</v>
      </c>
      <c r="S778" s="16">
        <f>LOOKUP(M778,'Tax and discount slab'!$M$4:$N$14)</f>
        <v>0.02</v>
      </c>
      <c r="T778" s="9">
        <f t="shared" si="63"/>
        <v>1.0090080000000001</v>
      </c>
      <c r="U778" s="9">
        <f>VLOOKUP(A778,'QTY &amp; shipping cost'!$A$1:$C$1038,3,FALSE)</f>
        <v>1.05</v>
      </c>
      <c r="V778" s="9">
        <f t="shared" si="64"/>
        <v>50.491391999999998</v>
      </c>
    </row>
    <row r="779" spans="1:22" x14ac:dyDescent="0.3">
      <c r="A779" s="9" t="s">
        <v>1289</v>
      </c>
      <c r="B779" s="8">
        <f>VLOOKUP($A779,'Order date customer name'!$A$1:$C$1038,2,FALSE)</f>
        <v>42364</v>
      </c>
      <c r="C779" s="8" t="str">
        <f>VLOOKUP($A779,'Order date customer name'!$A$1:$C$1038,3,FALSE)</f>
        <v>CHRISTOPHER LOPEZ</v>
      </c>
      <c r="D779" s="9" t="str">
        <f>VLOOKUP($A779,'State and cust type'!$A$1:$C$1038,2,FALSE)</f>
        <v>Illinois</v>
      </c>
      <c r="E779" s="9" t="str">
        <f>VLOOKUP($A779,'State and cust type'!$A$1:$C$1038,3,FALSE)</f>
        <v>Home Office</v>
      </c>
      <c r="F779" s="9" t="str">
        <f>VLOOKUP($A779,'Account, order priority and cat'!$A$1:$D$1038,2,FALSE)</f>
        <v>COREY MILLS</v>
      </c>
      <c r="G779" s="9" t="str">
        <f>VLOOKUP($A779,'Account, order priority and cat'!$A$1:$D$1038,3,FALSE)</f>
        <v>High</v>
      </c>
      <c r="H779" s="9" t="str">
        <f>VLOOKUP($A779,'Account, order priority and cat'!$A$1:$D$1038,4,FALSE)</f>
        <v>Technology</v>
      </c>
      <c r="I779" s="14" t="str">
        <f>VLOOKUP($A779,'Cost and price details'!$A$1:$F$1038,Table!I$1,FALSE)</f>
        <v>Medium Box</v>
      </c>
      <c r="J779" s="14" t="str">
        <f>VLOOKUP($A779,'Cost and price details'!$A$1:$F$1038,Table!J$1,FALSE)</f>
        <v>Regular Air</v>
      </c>
      <c r="K779" s="14">
        <f>VLOOKUP($A779,'Cost and price details'!$A$1:$F$1038,Table!K$1,FALSE)</f>
        <v>42372</v>
      </c>
      <c r="L779" s="14">
        <f>VLOOKUP($A779,'Cost and price details'!$A$1:$F$1038,Table!L$1,FALSE)</f>
        <v>9.7020000000000017</v>
      </c>
      <c r="M779" s="14">
        <f>VLOOKUP($A779,'Cost and price details'!$A$1:$F$1038,Table!M$1,FALSE)</f>
        <v>23.088999999999999</v>
      </c>
      <c r="N779" s="16">
        <f t="shared" si="60"/>
        <v>1.3798185941043077</v>
      </c>
      <c r="O779" s="16">
        <f>LOOKUP(M779,'Tax and discount slab'!$J$4:$K$14)</f>
        <v>0.15000000000000002</v>
      </c>
      <c r="P779" s="9">
        <f t="shared" si="61"/>
        <v>26.552349999999997</v>
      </c>
      <c r="Q779" s="9">
        <f>VLOOKUP(A779,'QTY &amp; shipping cost'!$A$1:$C$1038,2,FALSE)</f>
        <v>32</v>
      </c>
      <c r="R779" s="9">
        <f t="shared" si="62"/>
        <v>849.6751999999999</v>
      </c>
      <c r="S779" s="16">
        <f>LOOKUP(M779,'Tax and discount slab'!$M$4:$N$14)</f>
        <v>0.12000000000000001</v>
      </c>
      <c r="T779" s="9">
        <f t="shared" si="63"/>
        <v>101.96102399999999</v>
      </c>
      <c r="U779" s="9">
        <f>VLOOKUP(A779,'QTY &amp; shipping cost'!$A$1:$C$1038,3,FALSE)</f>
        <v>4.8599999999999994</v>
      </c>
      <c r="V779" s="9">
        <f t="shared" si="64"/>
        <v>752.57417599999997</v>
      </c>
    </row>
    <row r="780" spans="1:22" x14ac:dyDescent="0.3">
      <c r="A780" s="9" t="s">
        <v>1291</v>
      </c>
      <c r="B780" s="8">
        <f>VLOOKUP($A780,'Order date customer name'!$A$1:$C$1038,2,FALSE)</f>
        <v>42364</v>
      </c>
      <c r="C780" s="8" t="str">
        <f>VLOOKUP($A780,'Order date customer name'!$A$1:$C$1038,3,FALSE)</f>
        <v>TODD KELLY</v>
      </c>
      <c r="D780" s="9" t="str">
        <f>VLOOKUP($A780,'State and cust type'!$A$1:$C$1038,2,FALSE)</f>
        <v>New York</v>
      </c>
      <c r="E780" s="9" t="str">
        <f>VLOOKUP($A780,'State and cust type'!$A$1:$C$1038,3,FALSE)</f>
        <v>Small Business</v>
      </c>
      <c r="F780" s="9" t="str">
        <f>VLOOKUP($A780,'Account, order priority and cat'!$A$1:$D$1038,2,FALSE)</f>
        <v>GREG BLACK</v>
      </c>
      <c r="G780" s="9" t="str">
        <f>VLOOKUP($A780,'Account, order priority and cat'!$A$1:$D$1038,3,FALSE)</f>
        <v>Critical</v>
      </c>
      <c r="H780" s="9" t="str">
        <f>VLOOKUP($A780,'Account, order priority and cat'!$A$1:$D$1038,4,FALSE)</f>
        <v>Office Supplies</v>
      </c>
      <c r="I780" s="14" t="str">
        <f>VLOOKUP($A780,'Cost and price details'!$A$1:$F$1038,Table!I$1,FALSE)</f>
        <v>Small Box</v>
      </c>
      <c r="J780" s="14" t="str">
        <f>VLOOKUP($A780,'Cost and price details'!$A$1:$F$1038,Table!J$1,FALSE)</f>
        <v>Regular Air</v>
      </c>
      <c r="K780" s="14">
        <f>VLOOKUP($A780,'Cost and price details'!$A$1:$F$1038,Table!K$1,FALSE)</f>
        <v>42373</v>
      </c>
      <c r="L780" s="14">
        <f>VLOOKUP($A780,'Cost and price details'!$A$1:$F$1038,Table!L$1,FALSE)</f>
        <v>1.298</v>
      </c>
      <c r="M780" s="14">
        <f>VLOOKUP($A780,'Cost and price details'!$A$1:$F$1038,Table!M$1,FALSE)</f>
        <v>2.0680000000000001</v>
      </c>
      <c r="N780" s="16">
        <f t="shared" si="60"/>
        <v>0.59322033898305082</v>
      </c>
      <c r="O780" s="16">
        <f>LOOKUP(M780,'Tax and discount slab'!$J$4:$K$14)</f>
        <v>0.05</v>
      </c>
      <c r="P780" s="9">
        <f t="shared" si="61"/>
        <v>2.1714000000000002</v>
      </c>
      <c r="Q780" s="9">
        <f>VLOOKUP(A780,'QTY &amp; shipping cost'!$A$1:$C$1038,2,FALSE)</f>
        <v>3</v>
      </c>
      <c r="R780" s="9">
        <f t="shared" si="62"/>
        <v>6.5142000000000007</v>
      </c>
      <c r="S780" s="16">
        <f>LOOKUP(M780,'Tax and discount slab'!$M$4:$N$14)</f>
        <v>0.02</v>
      </c>
      <c r="T780" s="9">
        <f t="shared" si="63"/>
        <v>0.13028400000000001</v>
      </c>
      <c r="U780" s="9">
        <f>VLOOKUP(A780,'QTY &amp; shipping cost'!$A$1:$C$1038,3,FALSE)</f>
        <v>1.54</v>
      </c>
      <c r="V780" s="9">
        <f t="shared" si="64"/>
        <v>7.9239160000000011</v>
      </c>
    </row>
    <row r="781" spans="1:22" x14ac:dyDescent="0.3">
      <c r="A781" s="9" t="s">
        <v>1292</v>
      </c>
      <c r="B781" s="8">
        <f>VLOOKUP($A781,'Order date customer name'!$A$1:$C$1038,2,FALSE)</f>
        <v>42364</v>
      </c>
      <c r="C781" s="8" t="str">
        <f>VLOOKUP($A781,'Order date customer name'!$A$1:$C$1038,3,FALSE)</f>
        <v>GLENN PETERS</v>
      </c>
      <c r="D781" s="9" t="str">
        <f>VLOOKUP($A781,'State and cust type'!$A$1:$C$1038,2,FALSE)</f>
        <v>New York</v>
      </c>
      <c r="E781" s="9" t="str">
        <f>VLOOKUP($A781,'State and cust type'!$A$1:$C$1038,3,FALSE)</f>
        <v>Corporate</v>
      </c>
      <c r="F781" s="9" t="str">
        <f>VLOOKUP($A781,'Account, order priority and cat'!$A$1:$D$1038,2,FALSE)</f>
        <v>WILLIE STEWART</v>
      </c>
      <c r="G781" s="9" t="str">
        <f>VLOOKUP($A781,'Account, order priority and cat'!$A$1:$D$1038,3,FALSE)</f>
        <v>Low</v>
      </c>
      <c r="H781" s="9" t="str">
        <f>VLOOKUP($A781,'Account, order priority and cat'!$A$1:$D$1038,4,FALSE)</f>
        <v>Office Supplies</v>
      </c>
      <c r="I781" s="14" t="str">
        <f>VLOOKUP($A781,'Cost and price details'!$A$1:$F$1038,Table!I$1,FALSE)</f>
        <v>Small Pack</v>
      </c>
      <c r="J781" s="14" t="str">
        <f>VLOOKUP($A781,'Cost and price details'!$A$1:$F$1038,Table!J$1,FALSE)</f>
        <v>Express Air</v>
      </c>
      <c r="K781" s="14">
        <f>VLOOKUP($A781,'Cost and price details'!$A$1:$F$1038,Table!K$1,FALSE)</f>
        <v>42378</v>
      </c>
      <c r="L781" s="14">
        <f>VLOOKUP($A781,'Cost and price details'!$A$1:$F$1038,Table!L$1,FALSE)</f>
        <v>18.480000000000004</v>
      </c>
      <c r="M781" s="14">
        <f>VLOOKUP($A781,'Cost and price details'!$A$1:$F$1038,Table!M$1,FALSE)</f>
        <v>45.067</v>
      </c>
      <c r="N781" s="16">
        <f t="shared" si="60"/>
        <v>1.4386904761904757</v>
      </c>
      <c r="O781" s="16">
        <f>LOOKUP(M781,'Tax and discount slab'!$J$4:$K$14)</f>
        <v>0.22</v>
      </c>
      <c r="P781" s="9">
        <f t="shared" si="61"/>
        <v>54.981740000000002</v>
      </c>
      <c r="Q781" s="9">
        <f>VLOOKUP(A781,'QTY &amp; shipping cost'!$A$1:$C$1038,2,FALSE)</f>
        <v>51</v>
      </c>
      <c r="R781" s="9">
        <f t="shared" si="62"/>
        <v>2804.0687400000002</v>
      </c>
      <c r="S781" s="16">
        <f>LOOKUP(M781,'Tax and discount slab'!$M$4:$N$14)</f>
        <v>0.22000000000000003</v>
      </c>
      <c r="T781" s="9">
        <f t="shared" si="63"/>
        <v>616.89512280000008</v>
      </c>
      <c r="U781" s="9">
        <f>VLOOKUP(A781,'QTY &amp; shipping cost'!$A$1:$C$1038,3,FALSE)</f>
        <v>9.0400000000000009</v>
      </c>
      <c r="V781" s="9">
        <f t="shared" si="64"/>
        <v>2196.2136172</v>
      </c>
    </row>
    <row r="782" spans="1:22" x14ac:dyDescent="0.3">
      <c r="A782" s="9" t="s">
        <v>1293</v>
      </c>
      <c r="B782" s="8">
        <f>VLOOKUP($A782,'Order date customer name'!$A$1:$C$1038,2,FALSE)</f>
        <v>42369</v>
      </c>
      <c r="C782" s="8" t="str">
        <f>VLOOKUP($A782,'Order date customer name'!$A$1:$C$1038,3,FALSE)</f>
        <v>RUSSELL SANTOS</v>
      </c>
      <c r="D782" s="9" t="str">
        <f>VLOOKUP($A782,'State and cust type'!$A$1:$C$1038,2,FALSE)</f>
        <v>New York</v>
      </c>
      <c r="E782" s="9" t="str">
        <f>VLOOKUP($A782,'State and cust type'!$A$1:$C$1038,3,FALSE)</f>
        <v>Corporate</v>
      </c>
      <c r="F782" s="9" t="str">
        <f>VLOOKUP($A782,'Account, order priority and cat'!$A$1:$D$1038,2,FALSE)</f>
        <v>EDDIE MURRAY</v>
      </c>
      <c r="G782" s="9" t="str">
        <f>VLOOKUP($A782,'Account, order priority and cat'!$A$1:$D$1038,3,FALSE)</f>
        <v>Not Specified</v>
      </c>
      <c r="H782" s="9" t="str">
        <f>VLOOKUP($A782,'Account, order priority and cat'!$A$1:$D$1038,4,FALSE)</f>
        <v>Technology</v>
      </c>
      <c r="I782" s="14" t="str">
        <f>VLOOKUP($A782,'Cost and price details'!$A$1:$F$1038,Table!I$1,FALSE)</f>
        <v>Small Box</v>
      </c>
      <c r="J782" s="14" t="str">
        <f>VLOOKUP($A782,'Cost and price details'!$A$1:$F$1038,Table!J$1,FALSE)</f>
        <v>Regular Air</v>
      </c>
      <c r="K782" s="14">
        <f>VLOOKUP($A782,'Cost and price details'!$A$1:$F$1038,Table!K$1,FALSE)</f>
        <v>42377</v>
      </c>
      <c r="L782" s="14">
        <f>VLOOKUP($A782,'Cost and price details'!$A$1:$F$1038,Table!L$1,FALSE)</f>
        <v>16.170000000000002</v>
      </c>
      <c r="M782" s="14">
        <f>VLOOKUP($A782,'Cost and price details'!$A$1:$F$1038,Table!M$1,FALSE)</f>
        <v>32.989000000000004</v>
      </c>
      <c r="N782" s="16">
        <f t="shared" si="60"/>
        <v>1.0401360544217688</v>
      </c>
      <c r="O782" s="16">
        <f>LOOKUP(M782,'Tax and discount slab'!$J$4:$K$14)</f>
        <v>0.2</v>
      </c>
      <c r="P782" s="9">
        <f t="shared" si="61"/>
        <v>39.586800000000004</v>
      </c>
      <c r="Q782" s="9">
        <f>VLOOKUP(A782,'QTY &amp; shipping cost'!$A$1:$C$1038,2,FALSE)</f>
        <v>16</v>
      </c>
      <c r="R782" s="9">
        <f t="shared" si="62"/>
        <v>633.38880000000006</v>
      </c>
      <c r="S782" s="16">
        <f>LOOKUP(M782,'Tax and discount slab'!$M$4:$N$14)</f>
        <v>0.17</v>
      </c>
      <c r="T782" s="9">
        <f t="shared" si="63"/>
        <v>107.67609600000002</v>
      </c>
      <c r="U782" s="9">
        <f>VLOOKUP(A782,'QTY &amp; shipping cost'!$A$1:$C$1038,3,FALSE)</f>
        <v>5.55</v>
      </c>
      <c r="V782" s="9">
        <f t="shared" si="64"/>
        <v>531.26270399999999</v>
      </c>
    </row>
    <row r="783" spans="1:22" x14ac:dyDescent="0.3">
      <c r="A783" s="9" t="s">
        <v>1295</v>
      </c>
      <c r="B783" s="8">
        <f>VLOOKUP($A783,'Order date customer name'!$A$1:$C$1038,2,FALSE)</f>
        <v>42376</v>
      </c>
      <c r="C783" s="8" t="str">
        <f>VLOOKUP($A783,'Order date customer name'!$A$1:$C$1038,3,FALSE)</f>
        <v>CLAUDE DANIELS</v>
      </c>
      <c r="D783" s="9" t="str">
        <f>VLOOKUP($A783,'State and cust type'!$A$1:$C$1038,2,FALSE)</f>
        <v>New York</v>
      </c>
      <c r="E783" s="9" t="str">
        <f>VLOOKUP($A783,'State and cust type'!$A$1:$C$1038,3,FALSE)</f>
        <v>Home Office</v>
      </c>
      <c r="F783" s="9" t="str">
        <f>VLOOKUP($A783,'Account, order priority and cat'!$A$1:$D$1038,2,FALSE)</f>
        <v>MARC ARNOLD</v>
      </c>
      <c r="G783" s="9" t="str">
        <f>VLOOKUP($A783,'Account, order priority and cat'!$A$1:$D$1038,3,FALSE)</f>
        <v>High</v>
      </c>
      <c r="H783" s="9" t="str">
        <f>VLOOKUP($A783,'Account, order priority and cat'!$A$1:$D$1038,4,FALSE)</f>
        <v>Office Supplies</v>
      </c>
      <c r="I783" s="14" t="str">
        <f>VLOOKUP($A783,'Cost and price details'!$A$1:$F$1038,Table!I$1,FALSE)</f>
        <v>Wrap Bag</v>
      </c>
      <c r="J783" s="14" t="str">
        <f>VLOOKUP($A783,'Cost and price details'!$A$1:$F$1038,Table!J$1,FALSE)</f>
        <v>Regular Air</v>
      </c>
      <c r="K783" s="14">
        <f>VLOOKUP($A783,'Cost and price details'!$A$1:$F$1038,Table!K$1,FALSE)</f>
        <v>42385</v>
      </c>
      <c r="L783" s="14">
        <f>VLOOKUP($A783,'Cost and price details'!$A$1:$F$1038,Table!L$1,FALSE)</f>
        <v>3.8170000000000006</v>
      </c>
      <c r="M783" s="14">
        <f>VLOOKUP($A783,'Cost and price details'!$A$1:$F$1038,Table!M$1,FALSE)</f>
        <v>7.3479999999999999</v>
      </c>
      <c r="N783" s="16">
        <f t="shared" si="60"/>
        <v>0.92507204610950977</v>
      </c>
      <c r="O783" s="16">
        <f>LOOKUP(M783,'Tax and discount slab'!$J$4:$K$14)</f>
        <v>0.05</v>
      </c>
      <c r="P783" s="9">
        <f t="shared" si="61"/>
        <v>7.7153999999999998</v>
      </c>
      <c r="Q783" s="9">
        <f>VLOOKUP(A783,'QTY &amp; shipping cost'!$A$1:$C$1038,2,FALSE)</f>
        <v>12</v>
      </c>
      <c r="R783" s="9">
        <f t="shared" si="62"/>
        <v>92.584800000000001</v>
      </c>
      <c r="S783" s="16">
        <f>LOOKUP(M783,'Tax and discount slab'!$M$4:$N$14)</f>
        <v>0.02</v>
      </c>
      <c r="T783" s="9">
        <f t="shared" si="63"/>
        <v>1.851696</v>
      </c>
      <c r="U783" s="9">
        <f>VLOOKUP(A783,'QTY &amp; shipping cost'!$A$1:$C$1038,3,FALSE)</f>
        <v>1.55</v>
      </c>
      <c r="V783" s="9">
        <f t="shared" si="64"/>
        <v>92.283103999999994</v>
      </c>
    </row>
    <row r="784" spans="1:22" x14ac:dyDescent="0.3">
      <c r="A784" s="9" t="s">
        <v>1296</v>
      </c>
      <c r="B784" s="8">
        <f>VLOOKUP($A784,'Order date customer name'!$A$1:$C$1038,2,FALSE)</f>
        <v>42379</v>
      </c>
      <c r="C784" s="8" t="str">
        <f>VLOOKUP($A784,'Order date customer name'!$A$1:$C$1038,3,FALSE)</f>
        <v>CHRIS OWENS</v>
      </c>
      <c r="D784" s="9" t="str">
        <f>VLOOKUP($A784,'State and cust type'!$A$1:$C$1038,2,FALSE)</f>
        <v>New York</v>
      </c>
      <c r="E784" s="9" t="str">
        <f>VLOOKUP($A784,'State and cust type'!$A$1:$C$1038,3,FALSE)</f>
        <v>Home Office</v>
      </c>
      <c r="F784" s="9" t="str">
        <f>VLOOKUP($A784,'Account, order priority and cat'!$A$1:$D$1038,2,FALSE)</f>
        <v>CLAUDE WILLIS</v>
      </c>
      <c r="G784" s="9" t="str">
        <f>VLOOKUP($A784,'Account, order priority and cat'!$A$1:$D$1038,3,FALSE)</f>
        <v>High</v>
      </c>
      <c r="H784" s="9" t="str">
        <f>VLOOKUP($A784,'Account, order priority and cat'!$A$1:$D$1038,4,FALSE)</f>
        <v>Office Supplies</v>
      </c>
      <c r="I784" s="14" t="str">
        <f>VLOOKUP($A784,'Cost and price details'!$A$1:$F$1038,Table!I$1,FALSE)</f>
        <v>Small Box</v>
      </c>
      <c r="J784" s="14" t="str">
        <f>VLOOKUP($A784,'Cost and price details'!$A$1:$F$1038,Table!J$1,FALSE)</f>
        <v>Regular Air</v>
      </c>
      <c r="K784" s="14">
        <f>VLOOKUP($A784,'Cost and price details'!$A$1:$F$1038,Table!K$1,FALSE)</f>
        <v>42388</v>
      </c>
      <c r="L784" s="14">
        <f>VLOOKUP($A784,'Cost and price details'!$A$1:$F$1038,Table!L$1,FALSE)</f>
        <v>15.004000000000001</v>
      </c>
      <c r="M784" s="14">
        <f>VLOOKUP($A784,'Cost and price details'!$A$1:$F$1038,Table!M$1,FALSE)</f>
        <v>23.078000000000003</v>
      </c>
      <c r="N784" s="16">
        <f t="shared" si="60"/>
        <v>0.5381231671554253</v>
      </c>
      <c r="O784" s="16">
        <f>LOOKUP(M784,'Tax and discount slab'!$J$4:$K$14)</f>
        <v>0.15000000000000002</v>
      </c>
      <c r="P784" s="9">
        <f t="shared" si="61"/>
        <v>26.5397</v>
      </c>
      <c r="Q784" s="9">
        <f>VLOOKUP(A784,'QTY &amp; shipping cost'!$A$1:$C$1038,2,FALSE)</f>
        <v>36</v>
      </c>
      <c r="R784" s="9">
        <f t="shared" si="62"/>
        <v>955.42920000000004</v>
      </c>
      <c r="S784" s="16">
        <f>LOOKUP(M784,'Tax and discount slab'!$M$4:$N$14)</f>
        <v>0.12000000000000001</v>
      </c>
      <c r="T784" s="9">
        <f t="shared" si="63"/>
        <v>114.65150400000002</v>
      </c>
      <c r="U784" s="9">
        <f>VLOOKUP(A784,'QTY &amp; shipping cost'!$A$1:$C$1038,3,FALSE)</f>
        <v>1.54</v>
      </c>
      <c r="V784" s="9">
        <f t="shared" si="64"/>
        <v>842.31769599999996</v>
      </c>
    </row>
    <row r="785" spans="1:22" x14ac:dyDescent="0.3">
      <c r="A785" s="9" t="s">
        <v>1297</v>
      </c>
      <c r="B785" s="8">
        <f>VLOOKUP($A785,'Order date customer name'!$A$1:$C$1038,2,FALSE)</f>
        <v>42384</v>
      </c>
      <c r="C785" s="8" t="str">
        <f>VLOOKUP($A785,'Order date customer name'!$A$1:$C$1038,3,FALSE)</f>
        <v>CURTIS LOPEZ</v>
      </c>
      <c r="D785" s="9" t="str">
        <f>VLOOKUP($A785,'State and cust type'!$A$1:$C$1038,2,FALSE)</f>
        <v>New York</v>
      </c>
      <c r="E785" s="9" t="str">
        <f>VLOOKUP($A785,'State and cust type'!$A$1:$C$1038,3,FALSE)</f>
        <v>Consumer</v>
      </c>
      <c r="F785" s="9" t="str">
        <f>VLOOKUP($A785,'Account, order priority and cat'!$A$1:$D$1038,2,FALSE)</f>
        <v>BRYAN JENKINS</v>
      </c>
      <c r="G785" s="9" t="str">
        <f>VLOOKUP($A785,'Account, order priority and cat'!$A$1:$D$1038,3,FALSE)</f>
        <v>Medium</v>
      </c>
      <c r="H785" s="9" t="str">
        <f>VLOOKUP($A785,'Account, order priority and cat'!$A$1:$D$1038,4,FALSE)</f>
        <v>Technology</v>
      </c>
      <c r="I785" s="14" t="str">
        <f>VLOOKUP($A785,'Cost and price details'!$A$1:$F$1038,Table!I$1,FALSE)</f>
        <v>Small Pack</v>
      </c>
      <c r="J785" s="14" t="str">
        <f>VLOOKUP($A785,'Cost and price details'!$A$1:$F$1038,Table!J$1,FALSE)</f>
        <v>Regular Air</v>
      </c>
      <c r="K785" s="14">
        <f>VLOOKUP($A785,'Cost and price details'!$A$1:$F$1038,Table!K$1,FALSE)</f>
        <v>42391</v>
      </c>
      <c r="L785" s="14">
        <f>VLOOKUP($A785,'Cost and price details'!$A$1:$F$1038,Table!L$1,FALSE)</f>
        <v>2.0570000000000004</v>
      </c>
      <c r="M785" s="14">
        <f>VLOOKUP($A785,'Cost and price details'!$A$1:$F$1038,Table!M$1,FALSE)</f>
        <v>8.9320000000000004</v>
      </c>
      <c r="N785" s="16">
        <f t="shared" si="60"/>
        <v>3.3422459893048124</v>
      </c>
      <c r="O785" s="16">
        <f>LOOKUP(M785,'Tax and discount slab'!$J$4:$K$14)</f>
        <v>0.05</v>
      </c>
      <c r="P785" s="9">
        <f t="shared" si="61"/>
        <v>9.3786000000000005</v>
      </c>
      <c r="Q785" s="9">
        <f>VLOOKUP(A785,'QTY &amp; shipping cost'!$A$1:$C$1038,2,FALSE)</f>
        <v>38</v>
      </c>
      <c r="R785" s="9">
        <f t="shared" si="62"/>
        <v>356.38679999999999</v>
      </c>
      <c r="S785" s="16">
        <f>LOOKUP(M785,'Tax and discount slab'!$M$4:$N$14)</f>
        <v>0.02</v>
      </c>
      <c r="T785" s="9">
        <f t="shared" si="63"/>
        <v>7.1277359999999996</v>
      </c>
      <c r="U785" s="9">
        <f>VLOOKUP(A785,'QTY &amp; shipping cost'!$A$1:$C$1038,3,FALSE)</f>
        <v>2.88</v>
      </c>
      <c r="V785" s="9">
        <f t="shared" si="64"/>
        <v>352.13906399999996</v>
      </c>
    </row>
    <row r="786" spans="1:22" x14ac:dyDescent="0.3">
      <c r="A786" s="9" t="s">
        <v>1298</v>
      </c>
      <c r="B786" s="8">
        <f>VLOOKUP($A786,'Order date customer name'!$A$1:$C$1038,2,FALSE)</f>
        <v>42384</v>
      </c>
      <c r="C786" s="8" t="str">
        <f>VLOOKUP($A786,'Order date customer name'!$A$1:$C$1038,3,FALSE)</f>
        <v>JARED MYERS</v>
      </c>
      <c r="D786" s="9" t="str">
        <f>VLOOKUP($A786,'State and cust type'!$A$1:$C$1038,2,FALSE)</f>
        <v>New York</v>
      </c>
      <c r="E786" s="9" t="str">
        <f>VLOOKUP($A786,'State and cust type'!$A$1:$C$1038,3,FALSE)</f>
        <v>Home Office</v>
      </c>
      <c r="F786" s="9" t="str">
        <f>VLOOKUP($A786,'Account, order priority and cat'!$A$1:$D$1038,2,FALSE)</f>
        <v>GREG BLACK</v>
      </c>
      <c r="G786" s="9" t="str">
        <f>VLOOKUP($A786,'Account, order priority and cat'!$A$1:$D$1038,3,FALSE)</f>
        <v>Medium</v>
      </c>
      <c r="H786" s="9" t="str">
        <f>VLOOKUP($A786,'Account, order priority and cat'!$A$1:$D$1038,4,FALSE)</f>
        <v>Office Supplies</v>
      </c>
      <c r="I786" s="14" t="str">
        <f>VLOOKUP($A786,'Cost and price details'!$A$1:$F$1038,Table!I$1,FALSE)</f>
        <v>Small Pack</v>
      </c>
      <c r="J786" s="14" t="str">
        <f>VLOOKUP($A786,'Cost and price details'!$A$1:$F$1038,Table!J$1,FALSE)</f>
        <v>Regular Air</v>
      </c>
      <c r="K786" s="14">
        <f>VLOOKUP($A786,'Cost and price details'!$A$1:$F$1038,Table!K$1,FALSE)</f>
        <v>42393</v>
      </c>
      <c r="L786" s="14">
        <f>VLOOKUP($A786,'Cost and price details'!$A$1:$F$1038,Table!L$1,FALSE)</f>
        <v>5.2690000000000001</v>
      </c>
      <c r="M786" s="14">
        <f>VLOOKUP($A786,'Cost and price details'!$A$1:$F$1038,Table!M$1,FALSE)</f>
        <v>13.167000000000002</v>
      </c>
      <c r="N786" s="16">
        <f t="shared" si="60"/>
        <v>1.4989561586638833</v>
      </c>
      <c r="O786" s="16">
        <f>LOOKUP(M786,'Tax and discount slab'!$J$4:$K$14)</f>
        <v>0.1</v>
      </c>
      <c r="P786" s="9">
        <f t="shared" si="61"/>
        <v>14.483700000000002</v>
      </c>
      <c r="Q786" s="9">
        <f>VLOOKUP(A786,'QTY &amp; shipping cost'!$A$1:$C$1038,2,FALSE)</f>
        <v>30</v>
      </c>
      <c r="R786" s="9">
        <f t="shared" si="62"/>
        <v>434.51100000000008</v>
      </c>
      <c r="S786" s="16">
        <f>LOOKUP(M786,'Tax and discount slab'!$M$4:$N$14)</f>
        <v>7.0000000000000007E-2</v>
      </c>
      <c r="T786" s="9">
        <f t="shared" si="63"/>
        <v>30.415770000000009</v>
      </c>
      <c r="U786" s="9">
        <f>VLOOKUP(A786,'QTY &amp; shipping cost'!$A$1:$C$1038,3,FALSE)</f>
        <v>5.8599999999999994</v>
      </c>
      <c r="V786" s="9">
        <f t="shared" si="64"/>
        <v>409.95523000000009</v>
      </c>
    </row>
    <row r="787" spans="1:22" x14ac:dyDescent="0.3">
      <c r="A787" s="9" t="s">
        <v>1299</v>
      </c>
      <c r="B787" s="8">
        <f>VLOOKUP($A787,'Order date customer name'!$A$1:$C$1038,2,FALSE)</f>
        <v>42385</v>
      </c>
      <c r="C787" s="8" t="str">
        <f>VLOOKUP($A787,'Order date customer name'!$A$1:$C$1038,3,FALSE)</f>
        <v>TIM GOMEZ</v>
      </c>
      <c r="D787" s="9" t="str">
        <f>VLOOKUP($A787,'State and cust type'!$A$1:$C$1038,2,FALSE)</f>
        <v>New York</v>
      </c>
      <c r="E787" s="9" t="str">
        <f>VLOOKUP($A787,'State and cust type'!$A$1:$C$1038,3,FALSE)</f>
        <v>Home Office</v>
      </c>
      <c r="F787" s="9" t="str">
        <f>VLOOKUP($A787,'Account, order priority and cat'!$A$1:$D$1038,2,FALSE)</f>
        <v>ROY COOK</v>
      </c>
      <c r="G787" s="9" t="str">
        <f>VLOOKUP($A787,'Account, order priority and cat'!$A$1:$D$1038,3,FALSE)</f>
        <v>Not Specified</v>
      </c>
      <c r="H787" s="9" t="str">
        <f>VLOOKUP($A787,'Account, order priority and cat'!$A$1:$D$1038,4,FALSE)</f>
        <v>Technology</v>
      </c>
      <c r="I787" s="14" t="str">
        <f>VLOOKUP($A787,'Cost and price details'!$A$1:$F$1038,Table!I$1,FALSE)</f>
        <v>Small Box</v>
      </c>
      <c r="J787" s="14" t="str">
        <f>VLOOKUP($A787,'Cost and price details'!$A$1:$F$1038,Table!J$1,FALSE)</f>
        <v>Regular Air</v>
      </c>
      <c r="K787" s="14">
        <f>VLOOKUP($A787,'Cost and price details'!$A$1:$F$1038,Table!K$1,FALSE)</f>
        <v>42394</v>
      </c>
      <c r="L787" s="14">
        <f>VLOOKUP($A787,'Cost and price details'!$A$1:$F$1038,Table!L$1,FALSE)</f>
        <v>9.1410000000000018</v>
      </c>
      <c r="M787" s="14">
        <f>VLOOKUP($A787,'Cost and price details'!$A$1:$F$1038,Table!M$1,FALSE)</f>
        <v>17.578000000000003</v>
      </c>
      <c r="N787" s="16">
        <f t="shared" si="60"/>
        <v>0.92298435619735253</v>
      </c>
      <c r="O787" s="16">
        <f>LOOKUP(M787,'Tax and discount slab'!$J$4:$K$14)</f>
        <v>0.1</v>
      </c>
      <c r="P787" s="9">
        <f t="shared" si="61"/>
        <v>19.335800000000006</v>
      </c>
      <c r="Q787" s="9">
        <f>VLOOKUP(A787,'QTY &amp; shipping cost'!$A$1:$C$1038,2,FALSE)</f>
        <v>6</v>
      </c>
      <c r="R787" s="9">
        <f t="shared" si="62"/>
        <v>116.01480000000004</v>
      </c>
      <c r="S787" s="16">
        <f>LOOKUP(M787,'Tax and discount slab'!$M$4:$N$14)</f>
        <v>7.0000000000000007E-2</v>
      </c>
      <c r="T787" s="9">
        <f t="shared" si="63"/>
        <v>8.1210360000000037</v>
      </c>
      <c r="U787" s="9">
        <f>VLOOKUP(A787,'QTY &amp; shipping cost'!$A$1:$C$1038,3,FALSE)</f>
        <v>6.55</v>
      </c>
      <c r="V787" s="9">
        <f t="shared" si="64"/>
        <v>114.44376400000003</v>
      </c>
    </row>
    <row r="788" spans="1:22" x14ac:dyDescent="0.3">
      <c r="A788" s="9" t="s">
        <v>1300</v>
      </c>
      <c r="B788" s="8">
        <f>VLOOKUP($A788,'Order date customer name'!$A$1:$C$1038,2,FALSE)</f>
        <v>42386</v>
      </c>
      <c r="C788" s="8" t="str">
        <f>VLOOKUP($A788,'Order date customer name'!$A$1:$C$1038,3,FALSE)</f>
        <v>WAYNE TORRES</v>
      </c>
      <c r="D788" s="9" t="str">
        <f>VLOOKUP($A788,'State and cust type'!$A$1:$C$1038,2,FALSE)</f>
        <v>New York</v>
      </c>
      <c r="E788" s="9" t="str">
        <f>VLOOKUP($A788,'State and cust type'!$A$1:$C$1038,3,FALSE)</f>
        <v>Corporate</v>
      </c>
      <c r="F788" s="9" t="str">
        <f>VLOOKUP($A788,'Account, order priority and cat'!$A$1:$D$1038,2,FALSE)</f>
        <v>TONY PERRY</v>
      </c>
      <c r="G788" s="9" t="str">
        <f>VLOOKUP($A788,'Account, order priority and cat'!$A$1:$D$1038,3,FALSE)</f>
        <v>High</v>
      </c>
      <c r="H788" s="9" t="str">
        <f>VLOOKUP($A788,'Account, order priority and cat'!$A$1:$D$1038,4,FALSE)</f>
        <v>Office Supplies</v>
      </c>
      <c r="I788" s="14" t="str">
        <f>VLOOKUP($A788,'Cost and price details'!$A$1:$F$1038,Table!I$1,FALSE)</f>
        <v>Small Box</v>
      </c>
      <c r="J788" s="14" t="str">
        <f>VLOOKUP($A788,'Cost and price details'!$A$1:$F$1038,Table!J$1,FALSE)</f>
        <v>Regular Air</v>
      </c>
      <c r="K788" s="14">
        <f>VLOOKUP($A788,'Cost and price details'!$A$1:$F$1038,Table!K$1,FALSE)</f>
        <v>42393</v>
      </c>
      <c r="L788" s="14">
        <f>VLOOKUP($A788,'Cost and price details'!$A$1:$F$1038,Table!L$1,FALSE)</f>
        <v>4.9060000000000006</v>
      </c>
      <c r="M788" s="14">
        <f>VLOOKUP($A788,'Cost and price details'!$A$1:$F$1038,Table!M$1,FALSE)</f>
        <v>11.979000000000001</v>
      </c>
      <c r="N788" s="16">
        <f t="shared" si="60"/>
        <v>1.4417040358744393</v>
      </c>
      <c r="O788" s="16">
        <f>LOOKUP(M788,'Tax and discount slab'!$J$4:$K$14)</f>
        <v>0.1</v>
      </c>
      <c r="P788" s="9">
        <f t="shared" si="61"/>
        <v>13.176900000000002</v>
      </c>
      <c r="Q788" s="9">
        <f>VLOOKUP(A788,'QTY &amp; shipping cost'!$A$1:$C$1038,2,FALSE)</f>
        <v>27</v>
      </c>
      <c r="R788" s="9">
        <f t="shared" si="62"/>
        <v>355.77630000000005</v>
      </c>
      <c r="S788" s="16">
        <f>LOOKUP(M788,'Tax and discount slab'!$M$4:$N$14)</f>
        <v>7.0000000000000007E-2</v>
      </c>
      <c r="T788" s="9">
        <f t="shared" si="63"/>
        <v>24.904341000000006</v>
      </c>
      <c r="U788" s="9">
        <f>VLOOKUP(A788,'QTY &amp; shipping cost'!$A$1:$C$1038,3,FALSE)</f>
        <v>4.55</v>
      </c>
      <c r="V788" s="9">
        <f t="shared" si="64"/>
        <v>335.42195900000007</v>
      </c>
    </row>
    <row r="789" spans="1:22" x14ac:dyDescent="0.3">
      <c r="A789" s="9" t="s">
        <v>1301</v>
      </c>
      <c r="B789" s="8">
        <f>VLOOKUP($A789,'Order date customer name'!$A$1:$C$1038,2,FALSE)</f>
        <v>42386</v>
      </c>
      <c r="C789" s="8" t="str">
        <f>VLOOKUP($A789,'Order date customer name'!$A$1:$C$1038,3,FALSE)</f>
        <v>ALEXANDER WILSON</v>
      </c>
      <c r="D789" s="9" t="str">
        <f>VLOOKUP($A789,'State and cust type'!$A$1:$C$1038,2,FALSE)</f>
        <v>New York</v>
      </c>
      <c r="E789" s="9" t="str">
        <f>VLOOKUP($A789,'State and cust type'!$A$1:$C$1038,3,FALSE)</f>
        <v>Consumer</v>
      </c>
      <c r="F789" s="9" t="str">
        <f>VLOOKUP($A789,'Account, order priority and cat'!$A$1:$D$1038,2,FALSE)</f>
        <v>MARC ARNOLD</v>
      </c>
      <c r="G789" s="9" t="str">
        <f>VLOOKUP($A789,'Account, order priority and cat'!$A$1:$D$1038,3,FALSE)</f>
        <v>Critical</v>
      </c>
      <c r="H789" s="9" t="str">
        <f>VLOOKUP($A789,'Account, order priority and cat'!$A$1:$D$1038,4,FALSE)</f>
        <v>Office Supplies</v>
      </c>
      <c r="I789" s="14" t="str">
        <f>VLOOKUP($A789,'Cost and price details'!$A$1:$F$1038,Table!I$1,FALSE)</f>
        <v>Small Pack</v>
      </c>
      <c r="J789" s="14" t="str">
        <f>VLOOKUP($A789,'Cost and price details'!$A$1:$F$1038,Table!J$1,FALSE)</f>
        <v>Regular Air</v>
      </c>
      <c r="K789" s="14">
        <f>VLOOKUP($A789,'Cost and price details'!$A$1:$F$1038,Table!K$1,FALSE)</f>
        <v>42393</v>
      </c>
      <c r="L789" s="14">
        <f>VLOOKUP($A789,'Cost and price details'!$A$1:$F$1038,Table!L$1,FALSE)</f>
        <v>1.034</v>
      </c>
      <c r="M789" s="14">
        <f>VLOOKUP($A789,'Cost and price details'!$A$1:$F$1038,Table!M$1,FALSE)</f>
        <v>2.2880000000000003</v>
      </c>
      <c r="N789" s="16">
        <f t="shared" si="60"/>
        <v>1.2127659574468086</v>
      </c>
      <c r="O789" s="16">
        <f>LOOKUP(M789,'Tax and discount slab'!$J$4:$K$14)</f>
        <v>0.05</v>
      </c>
      <c r="P789" s="9">
        <f t="shared" si="61"/>
        <v>2.4024000000000005</v>
      </c>
      <c r="Q789" s="9">
        <f>VLOOKUP(A789,'QTY &amp; shipping cost'!$A$1:$C$1038,2,FALSE)</f>
        <v>35</v>
      </c>
      <c r="R789" s="9">
        <f t="shared" si="62"/>
        <v>84.084000000000017</v>
      </c>
      <c r="S789" s="16">
        <f>LOOKUP(M789,'Tax and discount slab'!$M$4:$N$14)</f>
        <v>0.02</v>
      </c>
      <c r="T789" s="9">
        <f t="shared" si="63"/>
        <v>1.6816800000000003</v>
      </c>
      <c r="U789" s="9">
        <f>VLOOKUP(A789,'QTY &amp; shipping cost'!$A$1:$C$1038,3,FALSE)</f>
        <v>2.61</v>
      </c>
      <c r="V789" s="9">
        <f t="shared" si="64"/>
        <v>85.012320000000017</v>
      </c>
    </row>
    <row r="790" spans="1:22" x14ac:dyDescent="0.3">
      <c r="A790" s="9" t="s">
        <v>1303</v>
      </c>
      <c r="B790" s="8">
        <f>VLOOKUP($A790,'Order date customer name'!$A$1:$C$1038,2,FALSE)</f>
        <v>42386</v>
      </c>
      <c r="C790" s="8" t="str">
        <f>VLOOKUP($A790,'Order date customer name'!$A$1:$C$1038,3,FALSE)</f>
        <v>JOHN ELLIOTT</v>
      </c>
      <c r="D790" s="9" t="str">
        <f>VLOOKUP($A790,'State and cust type'!$A$1:$C$1038,2,FALSE)</f>
        <v>New York</v>
      </c>
      <c r="E790" s="9" t="str">
        <f>VLOOKUP($A790,'State and cust type'!$A$1:$C$1038,3,FALSE)</f>
        <v>Corporate</v>
      </c>
      <c r="F790" s="9" t="str">
        <f>VLOOKUP($A790,'Account, order priority and cat'!$A$1:$D$1038,2,FALSE)</f>
        <v>GREG BLACK</v>
      </c>
      <c r="G790" s="9" t="str">
        <f>VLOOKUP($A790,'Account, order priority and cat'!$A$1:$D$1038,3,FALSE)</f>
        <v>Critical</v>
      </c>
      <c r="H790" s="9" t="str">
        <f>VLOOKUP($A790,'Account, order priority and cat'!$A$1:$D$1038,4,FALSE)</f>
        <v>Technology</v>
      </c>
      <c r="I790" s="14" t="str">
        <f>VLOOKUP($A790,'Cost and price details'!$A$1:$F$1038,Table!I$1,FALSE)</f>
        <v>Small Box</v>
      </c>
      <c r="J790" s="14" t="str">
        <f>VLOOKUP($A790,'Cost and price details'!$A$1:$F$1038,Table!J$1,FALSE)</f>
        <v>Regular Air</v>
      </c>
      <c r="K790" s="14">
        <f>VLOOKUP($A790,'Cost and price details'!$A$1:$F$1038,Table!K$1,FALSE)</f>
        <v>42393</v>
      </c>
      <c r="L790" s="14">
        <f>VLOOKUP($A790,'Cost and price details'!$A$1:$F$1038,Table!L$1,FALSE)</f>
        <v>172.15</v>
      </c>
      <c r="M790" s="14">
        <f>VLOOKUP($A790,'Cost and price details'!$A$1:$F$1038,Table!M$1,FALSE)</f>
        <v>331.06700000000006</v>
      </c>
      <c r="N790" s="16">
        <f t="shared" si="60"/>
        <v>0.92313099041533575</v>
      </c>
      <c r="O790" s="16">
        <f>LOOKUP(M790,'Tax and discount slab'!$J$4:$K$14)</f>
        <v>0.32000000000000006</v>
      </c>
      <c r="P790" s="9">
        <f t="shared" si="61"/>
        <v>437.00844000000012</v>
      </c>
      <c r="Q790" s="9">
        <f>VLOOKUP(A790,'QTY &amp; shipping cost'!$A$1:$C$1038,2,FALSE)</f>
        <v>45</v>
      </c>
      <c r="R790" s="9">
        <f t="shared" si="62"/>
        <v>19665.379800000006</v>
      </c>
      <c r="S790" s="16">
        <f>LOOKUP(M790,'Tax and discount slab'!$M$4:$N$14)</f>
        <v>0.47</v>
      </c>
      <c r="T790" s="9">
        <f t="shared" si="63"/>
        <v>9242.7285060000031</v>
      </c>
      <c r="U790" s="9">
        <f>VLOOKUP(A790,'QTY &amp; shipping cost'!$A$1:$C$1038,3,FALSE)</f>
        <v>7.2299999999999995</v>
      </c>
      <c r="V790" s="9">
        <f t="shared" si="64"/>
        <v>10429.881294000003</v>
      </c>
    </row>
    <row r="791" spans="1:22" x14ac:dyDescent="0.3">
      <c r="A791" s="9" t="s">
        <v>1304</v>
      </c>
      <c r="B791" s="8">
        <f>VLOOKUP($A791,'Order date customer name'!$A$1:$C$1038,2,FALSE)</f>
        <v>42391</v>
      </c>
      <c r="C791" s="8" t="str">
        <f>VLOOKUP($A791,'Order date customer name'!$A$1:$C$1038,3,FALSE)</f>
        <v>MIKE SCHMIDT</v>
      </c>
      <c r="D791" s="9" t="str">
        <f>VLOOKUP($A791,'State and cust type'!$A$1:$C$1038,2,FALSE)</f>
        <v>New York</v>
      </c>
      <c r="E791" s="9" t="str">
        <f>VLOOKUP($A791,'State and cust type'!$A$1:$C$1038,3,FALSE)</f>
        <v>Home Office</v>
      </c>
      <c r="F791" s="9" t="str">
        <f>VLOOKUP($A791,'Account, order priority and cat'!$A$1:$D$1038,2,FALSE)</f>
        <v>EDDIE MURRAY</v>
      </c>
      <c r="G791" s="9" t="str">
        <f>VLOOKUP($A791,'Account, order priority and cat'!$A$1:$D$1038,3,FALSE)</f>
        <v>Critical</v>
      </c>
      <c r="H791" s="9" t="str">
        <f>VLOOKUP($A791,'Account, order priority and cat'!$A$1:$D$1038,4,FALSE)</f>
        <v>Office Supplies</v>
      </c>
      <c r="I791" s="14" t="str">
        <f>VLOOKUP($A791,'Cost and price details'!$A$1:$F$1038,Table!I$1,FALSE)</f>
        <v>Small Pack</v>
      </c>
      <c r="J791" s="14" t="str">
        <f>VLOOKUP($A791,'Cost and price details'!$A$1:$F$1038,Table!J$1,FALSE)</f>
        <v>Regular Air</v>
      </c>
      <c r="K791" s="14">
        <f>VLOOKUP($A791,'Cost and price details'!$A$1:$F$1038,Table!K$1,FALSE)</f>
        <v>42399</v>
      </c>
      <c r="L791" s="14">
        <f>VLOOKUP($A791,'Cost and price details'!$A$1:$F$1038,Table!L$1,FALSE)</f>
        <v>5.7090000000000005</v>
      </c>
      <c r="M791" s="14">
        <f>VLOOKUP($A791,'Cost and price details'!$A$1:$F$1038,Table!M$1,FALSE)</f>
        <v>14.278000000000002</v>
      </c>
      <c r="N791" s="16">
        <f t="shared" si="60"/>
        <v>1.5009633911368019</v>
      </c>
      <c r="O791" s="16">
        <f>LOOKUP(M791,'Tax and discount slab'!$J$4:$K$14)</f>
        <v>0.1</v>
      </c>
      <c r="P791" s="9">
        <f t="shared" si="61"/>
        <v>15.705800000000004</v>
      </c>
      <c r="Q791" s="9">
        <f>VLOOKUP(A791,'QTY &amp; shipping cost'!$A$1:$C$1038,2,FALSE)</f>
        <v>52</v>
      </c>
      <c r="R791" s="9">
        <f t="shared" si="62"/>
        <v>816.70160000000021</v>
      </c>
      <c r="S791" s="16">
        <f>LOOKUP(M791,'Tax and discount slab'!$M$4:$N$14)</f>
        <v>7.0000000000000007E-2</v>
      </c>
      <c r="T791" s="9">
        <f t="shared" si="63"/>
        <v>57.16911200000002</v>
      </c>
      <c r="U791" s="9">
        <f>VLOOKUP(A791,'QTY &amp; shipping cost'!$A$1:$C$1038,3,FALSE)</f>
        <v>3.19</v>
      </c>
      <c r="V791" s="9">
        <f t="shared" si="64"/>
        <v>762.72248800000023</v>
      </c>
    </row>
    <row r="792" spans="1:22" x14ac:dyDescent="0.3">
      <c r="A792" s="9" t="s">
        <v>1306</v>
      </c>
      <c r="B792" s="8">
        <f>VLOOKUP($A792,'Order date customer name'!$A$1:$C$1038,2,FALSE)</f>
        <v>42393</v>
      </c>
      <c r="C792" s="8" t="str">
        <f>VLOOKUP($A792,'Order date customer name'!$A$1:$C$1038,3,FALSE)</f>
        <v>GREG SALAZAR</v>
      </c>
      <c r="D792" s="9" t="str">
        <f>VLOOKUP($A792,'State and cust type'!$A$1:$C$1038,2,FALSE)</f>
        <v>New York</v>
      </c>
      <c r="E792" s="9" t="str">
        <f>VLOOKUP($A792,'State and cust type'!$A$1:$C$1038,3,FALSE)</f>
        <v>Corporate</v>
      </c>
      <c r="F792" s="9" t="str">
        <f>VLOOKUP($A792,'Account, order priority and cat'!$A$1:$D$1038,2,FALSE)</f>
        <v>GREG BLACK</v>
      </c>
      <c r="G792" s="9" t="str">
        <f>VLOOKUP($A792,'Account, order priority and cat'!$A$1:$D$1038,3,FALSE)</f>
        <v>High</v>
      </c>
      <c r="H792" s="9" t="str">
        <f>VLOOKUP($A792,'Account, order priority and cat'!$A$1:$D$1038,4,FALSE)</f>
        <v>Office Supplies</v>
      </c>
      <c r="I792" s="14" t="str">
        <f>VLOOKUP($A792,'Cost and price details'!$A$1:$F$1038,Table!I$1,FALSE)</f>
        <v>Wrap Bag</v>
      </c>
      <c r="J792" s="14" t="str">
        <f>VLOOKUP($A792,'Cost and price details'!$A$1:$F$1038,Table!J$1,FALSE)</f>
        <v>Express Air</v>
      </c>
      <c r="K792" s="14">
        <f>VLOOKUP($A792,'Cost and price details'!$A$1:$F$1038,Table!K$1,FALSE)</f>
        <v>42402</v>
      </c>
      <c r="L792" s="14">
        <f>VLOOKUP($A792,'Cost and price details'!$A$1:$F$1038,Table!L$1,FALSE)</f>
        <v>2.6510000000000002</v>
      </c>
      <c r="M792" s="14">
        <f>VLOOKUP($A792,'Cost and price details'!$A$1:$F$1038,Table!M$1,FALSE)</f>
        <v>4.0810000000000004</v>
      </c>
      <c r="N792" s="16">
        <f t="shared" si="60"/>
        <v>0.53941908713692943</v>
      </c>
      <c r="O792" s="16">
        <f>LOOKUP(M792,'Tax and discount slab'!$J$4:$K$14)</f>
        <v>0.05</v>
      </c>
      <c r="P792" s="9">
        <f t="shared" si="61"/>
        <v>4.2850500000000009</v>
      </c>
      <c r="Q792" s="9">
        <f>VLOOKUP(A792,'QTY &amp; shipping cost'!$A$1:$C$1038,2,FALSE)</f>
        <v>18</v>
      </c>
      <c r="R792" s="9">
        <f t="shared" si="62"/>
        <v>77.130900000000011</v>
      </c>
      <c r="S792" s="16">
        <f>LOOKUP(M792,'Tax and discount slab'!$M$4:$N$14)</f>
        <v>0.02</v>
      </c>
      <c r="T792" s="9">
        <f t="shared" si="63"/>
        <v>1.5426180000000003</v>
      </c>
      <c r="U792" s="9">
        <f>VLOOKUP(A792,'QTY &amp; shipping cost'!$A$1:$C$1038,3,FALSE)</f>
        <v>1.98</v>
      </c>
      <c r="V792" s="9">
        <f t="shared" si="64"/>
        <v>77.568282000000011</v>
      </c>
    </row>
    <row r="793" spans="1:22" x14ac:dyDescent="0.3">
      <c r="A793" s="9" t="s">
        <v>1307</v>
      </c>
      <c r="B793" s="8">
        <f>VLOOKUP($A793,'Order date customer name'!$A$1:$C$1038,2,FALSE)</f>
        <v>42395</v>
      </c>
      <c r="C793" s="8" t="str">
        <f>VLOOKUP($A793,'Order date customer name'!$A$1:$C$1038,3,FALSE)</f>
        <v>LEON JOHNSTON</v>
      </c>
      <c r="D793" s="9" t="str">
        <f>VLOOKUP($A793,'State and cust type'!$A$1:$C$1038,2,FALSE)</f>
        <v>New York</v>
      </c>
      <c r="E793" s="9" t="str">
        <f>VLOOKUP($A793,'State and cust type'!$A$1:$C$1038,3,FALSE)</f>
        <v>Home Office</v>
      </c>
      <c r="F793" s="9" t="str">
        <f>VLOOKUP($A793,'Account, order priority and cat'!$A$1:$D$1038,2,FALSE)</f>
        <v>ROY COOK</v>
      </c>
      <c r="G793" s="9" t="str">
        <f>VLOOKUP($A793,'Account, order priority and cat'!$A$1:$D$1038,3,FALSE)</f>
        <v>Medium</v>
      </c>
      <c r="H793" s="9" t="str">
        <f>VLOOKUP($A793,'Account, order priority and cat'!$A$1:$D$1038,4,FALSE)</f>
        <v>Technology</v>
      </c>
      <c r="I793" s="14" t="str">
        <f>VLOOKUP($A793,'Cost and price details'!$A$1:$F$1038,Table!I$1,FALSE)</f>
        <v>Small Box</v>
      </c>
      <c r="J793" s="14" t="str">
        <f>VLOOKUP($A793,'Cost and price details'!$A$1:$F$1038,Table!J$1,FALSE)</f>
        <v>Regular Air</v>
      </c>
      <c r="K793" s="14">
        <f>VLOOKUP($A793,'Cost and price details'!$A$1:$F$1038,Table!K$1,FALSE)</f>
        <v>42403</v>
      </c>
      <c r="L793" s="14">
        <f>VLOOKUP($A793,'Cost and price details'!$A$1:$F$1038,Table!L$1,FALSE)</f>
        <v>43.604000000000006</v>
      </c>
      <c r="M793" s="14">
        <f>VLOOKUP($A793,'Cost and price details'!$A$1:$F$1038,Table!M$1,FALSE)</f>
        <v>167.72800000000001</v>
      </c>
      <c r="N793" s="16">
        <f t="shared" si="60"/>
        <v>2.8466195761856703</v>
      </c>
      <c r="O793" s="16">
        <f>LOOKUP(M793,'Tax and discount slab'!$J$4:$K$14)</f>
        <v>0.32000000000000006</v>
      </c>
      <c r="P793" s="9">
        <f t="shared" si="61"/>
        <v>221.40096000000003</v>
      </c>
      <c r="Q793" s="9">
        <f>VLOOKUP(A793,'QTY &amp; shipping cost'!$A$1:$C$1038,2,FALSE)</f>
        <v>29</v>
      </c>
      <c r="R793" s="9">
        <f t="shared" si="62"/>
        <v>6420.627840000001</v>
      </c>
      <c r="S793" s="16">
        <f>LOOKUP(M793,'Tax and discount slab'!$M$4:$N$14)</f>
        <v>0.47</v>
      </c>
      <c r="T793" s="9">
        <f t="shared" si="63"/>
        <v>3017.6950848000001</v>
      </c>
      <c r="U793" s="9">
        <f>VLOOKUP(A793,'QTY &amp; shipping cost'!$A$1:$C$1038,3,FALSE)</f>
        <v>6.55</v>
      </c>
      <c r="V793" s="9">
        <f t="shared" si="64"/>
        <v>3409.4827552000011</v>
      </c>
    </row>
    <row r="794" spans="1:22" x14ac:dyDescent="0.3">
      <c r="A794" s="9" t="s">
        <v>1309</v>
      </c>
      <c r="B794" s="8">
        <f>VLOOKUP($A794,'Order date customer name'!$A$1:$C$1038,2,FALSE)</f>
        <v>42395</v>
      </c>
      <c r="C794" s="8" t="str">
        <f>VLOOKUP($A794,'Order date customer name'!$A$1:$C$1038,3,FALSE)</f>
        <v>VICTOR FORD</v>
      </c>
      <c r="D794" s="9" t="str">
        <f>VLOOKUP($A794,'State and cust type'!$A$1:$C$1038,2,FALSE)</f>
        <v>New York</v>
      </c>
      <c r="E794" s="9" t="str">
        <f>VLOOKUP($A794,'State and cust type'!$A$1:$C$1038,3,FALSE)</f>
        <v>Home Office</v>
      </c>
      <c r="F794" s="9" t="str">
        <f>VLOOKUP($A794,'Account, order priority and cat'!$A$1:$D$1038,2,FALSE)</f>
        <v>WILLIE STEWART</v>
      </c>
      <c r="G794" s="9" t="str">
        <f>VLOOKUP($A794,'Account, order priority and cat'!$A$1:$D$1038,3,FALSE)</f>
        <v>Critical</v>
      </c>
      <c r="H794" s="9" t="str">
        <f>VLOOKUP($A794,'Account, order priority and cat'!$A$1:$D$1038,4,FALSE)</f>
        <v>Office Supplies</v>
      </c>
      <c r="I794" s="14" t="str">
        <f>VLOOKUP($A794,'Cost and price details'!$A$1:$F$1038,Table!I$1,FALSE)</f>
        <v>Wrap Bag</v>
      </c>
      <c r="J794" s="14" t="str">
        <f>VLOOKUP($A794,'Cost and price details'!$A$1:$F$1038,Table!J$1,FALSE)</f>
        <v>Regular Air</v>
      </c>
      <c r="K794" s="14">
        <f>VLOOKUP($A794,'Cost and price details'!$A$1:$F$1038,Table!K$1,FALSE)</f>
        <v>42404</v>
      </c>
      <c r="L794" s="14">
        <f>VLOOKUP($A794,'Cost and price details'!$A$1:$F$1038,Table!L$1,FALSE)</f>
        <v>2.8490000000000002</v>
      </c>
      <c r="M794" s="14">
        <f>VLOOKUP($A794,'Cost and price details'!$A$1:$F$1038,Table!M$1,FALSE)</f>
        <v>4.3780000000000001</v>
      </c>
      <c r="N794" s="16">
        <f t="shared" si="60"/>
        <v>0.53667953667953661</v>
      </c>
      <c r="O794" s="16">
        <f>LOOKUP(M794,'Tax and discount slab'!$J$4:$K$14)</f>
        <v>0.05</v>
      </c>
      <c r="P794" s="9">
        <f t="shared" si="61"/>
        <v>4.5969000000000007</v>
      </c>
      <c r="Q794" s="9">
        <f>VLOOKUP(A794,'QTY &amp; shipping cost'!$A$1:$C$1038,2,FALSE)</f>
        <v>43</v>
      </c>
      <c r="R794" s="9">
        <f t="shared" si="62"/>
        <v>197.66670000000002</v>
      </c>
      <c r="S794" s="16">
        <f>LOOKUP(M794,'Tax and discount slab'!$M$4:$N$14)</f>
        <v>0.02</v>
      </c>
      <c r="T794" s="9">
        <f t="shared" si="63"/>
        <v>3.9533340000000003</v>
      </c>
      <c r="U794" s="9">
        <f>VLOOKUP(A794,'QTY &amp; shipping cost'!$A$1:$C$1038,3,FALSE)</f>
        <v>3.02</v>
      </c>
      <c r="V794" s="9">
        <f t="shared" si="64"/>
        <v>196.73336600000002</v>
      </c>
    </row>
    <row r="795" spans="1:22" x14ac:dyDescent="0.3">
      <c r="A795" s="9" t="s">
        <v>1311</v>
      </c>
      <c r="B795" s="8">
        <f>VLOOKUP($A795,'Order date customer name'!$A$1:$C$1038,2,FALSE)</f>
        <v>42396</v>
      </c>
      <c r="C795" s="8" t="str">
        <f>VLOOKUP($A795,'Order date customer name'!$A$1:$C$1038,3,FALSE)</f>
        <v>HARVEY WILLIAMS</v>
      </c>
      <c r="D795" s="9" t="str">
        <f>VLOOKUP($A795,'State and cust type'!$A$1:$C$1038,2,FALSE)</f>
        <v>New York</v>
      </c>
      <c r="E795" s="9" t="str">
        <f>VLOOKUP($A795,'State and cust type'!$A$1:$C$1038,3,FALSE)</f>
        <v>Home Office</v>
      </c>
      <c r="F795" s="9" t="str">
        <f>VLOOKUP($A795,'Account, order priority and cat'!$A$1:$D$1038,2,FALSE)</f>
        <v>CLAUDE WILLIS</v>
      </c>
      <c r="G795" s="9" t="str">
        <f>VLOOKUP($A795,'Account, order priority and cat'!$A$1:$D$1038,3,FALSE)</f>
        <v>Not Specified</v>
      </c>
      <c r="H795" s="9" t="str">
        <f>VLOOKUP($A795,'Account, order priority and cat'!$A$1:$D$1038,4,FALSE)</f>
        <v>Office Supplies</v>
      </c>
      <c r="I795" s="14" t="str">
        <f>VLOOKUP($A795,'Cost and price details'!$A$1:$F$1038,Table!I$1,FALSE)</f>
        <v>Wrap Bag</v>
      </c>
      <c r="J795" s="14" t="str">
        <f>VLOOKUP($A795,'Cost and price details'!$A$1:$F$1038,Table!J$1,FALSE)</f>
        <v>Regular Air</v>
      </c>
      <c r="K795" s="14">
        <f>VLOOKUP($A795,'Cost and price details'!$A$1:$F$1038,Table!K$1,FALSE)</f>
        <v>42405</v>
      </c>
      <c r="L795" s="14">
        <f>VLOOKUP($A795,'Cost and price details'!$A$1:$F$1038,Table!L$1,FALSE)</f>
        <v>1.6830000000000003</v>
      </c>
      <c r="M795" s="14">
        <f>VLOOKUP($A795,'Cost and price details'!$A$1:$F$1038,Table!M$1,FALSE)</f>
        <v>3.0579999999999998</v>
      </c>
      <c r="N795" s="16">
        <f t="shared" si="60"/>
        <v>0.81699346405228723</v>
      </c>
      <c r="O795" s="16">
        <f>LOOKUP(M795,'Tax and discount slab'!$J$4:$K$14)</f>
        <v>0.05</v>
      </c>
      <c r="P795" s="9">
        <f t="shared" si="61"/>
        <v>3.2109000000000001</v>
      </c>
      <c r="Q795" s="9">
        <f>VLOOKUP(A795,'QTY &amp; shipping cost'!$A$1:$C$1038,2,FALSE)</f>
        <v>40</v>
      </c>
      <c r="R795" s="9">
        <f t="shared" si="62"/>
        <v>128.43600000000001</v>
      </c>
      <c r="S795" s="16">
        <f>LOOKUP(M795,'Tax and discount slab'!$M$4:$N$14)</f>
        <v>0.02</v>
      </c>
      <c r="T795" s="9">
        <f t="shared" si="63"/>
        <v>2.5687200000000003</v>
      </c>
      <c r="U795" s="9">
        <f>VLOOKUP(A795,'QTY &amp; shipping cost'!$A$1:$C$1038,3,FALSE)</f>
        <v>1.3900000000000001</v>
      </c>
      <c r="V795" s="9">
        <f t="shared" si="64"/>
        <v>127.25728000000001</v>
      </c>
    </row>
    <row r="796" spans="1:22" x14ac:dyDescent="0.3">
      <c r="A796" s="9" t="s">
        <v>1312</v>
      </c>
      <c r="B796" s="8">
        <f>VLOOKUP($A796,'Order date customer name'!$A$1:$C$1038,2,FALSE)</f>
        <v>42399</v>
      </c>
      <c r="C796" s="8" t="str">
        <f>VLOOKUP($A796,'Order date customer name'!$A$1:$C$1038,3,FALSE)</f>
        <v>LEE GEORGE</v>
      </c>
      <c r="D796" s="9" t="str">
        <f>VLOOKUP($A796,'State and cust type'!$A$1:$C$1038,2,FALSE)</f>
        <v>Illinois</v>
      </c>
      <c r="E796" s="9" t="str">
        <f>VLOOKUP($A796,'State and cust type'!$A$1:$C$1038,3,FALSE)</f>
        <v>Consumer</v>
      </c>
      <c r="F796" s="9" t="str">
        <f>VLOOKUP($A796,'Account, order priority and cat'!$A$1:$D$1038,2,FALSE)</f>
        <v>MANUEL BARNES</v>
      </c>
      <c r="G796" s="9" t="str">
        <f>VLOOKUP($A796,'Account, order priority and cat'!$A$1:$D$1038,3,FALSE)</f>
        <v>High</v>
      </c>
      <c r="H796" s="9" t="str">
        <f>VLOOKUP($A796,'Account, order priority and cat'!$A$1:$D$1038,4,FALSE)</f>
        <v>Office Supplies</v>
      </c>
      <c r="I796" s="14" t="str">
        <f>VLOOKUP($A796,'Cost and price details'!$A$1:$F$1038,Table!I$1,FALSE)</f>
        <v>Small Box</v>
      </c>
      <c r="J796" s="14" t="str">
        <f>VLOOKUP($A796,'Cost and price details'!$A$1:$F$1038,Table!J$1,FALSE)</f>
        <v>Regular Air</v>
      </c>
      <c r="K796" s="14">
        <f>VLOOKUP($A796,'Cost and price details'!$A$1:$F$1038,Table!K$1,FALSE)</f>
        <v>42407</v>
      </c>
      <c r="L796" s="14">
        <f>VLOOKUP($A796,'Cost and price details'!$A$1:$F$1038,Table!L$1,FALSE)</f>
        <v>1.3089999999999999</v>
      </c>
      <c r="M796" s="14">
        <f>VLOOKUP($A796,'Cost and price details'!$A$1:$F$1038,Table!M$1,FALSE)</f>
        <v>2.1779999999999999</v>
      </c>
      <c r="N796" s="16">
        <f t="shared" si="60"/>
        <v>0.66386554621848737</v>
      </c>
      <c r="O796" s="16">
        <f>LOOKUP(M796,'Tax and discount slab'!$J$4:$K$14)</f>
        <v>0.05</v>
      </c>
      <c r="P796" s="9">
        <f t="shared" si="61"/>
        <v>2.2869000000000002</v>
      </c>
      <c r="Q796" s="9">
        <f>VLOOKUP(A796,'QTY &amp; shipping cost'!$A$1:$C$1038,2,FALSE)</f>
        <v>14</v>
      </c>
      <c r="R796" s="9">
        <f t="shared" si="62"/>
        <v>32.016600000000004</v>
      </c>
      <c r="S796" s="16">
        <f>LOOKUP(M796,'Tax and discount slab'!$M$4:$N$14)</f>
        <v>0.02</v>
      </c>
      <c r="T796" s="9">
        <f t="shared" si="63"/>
        <v>0.64033200000000012</v>
      </c>
      <c r="U796" s="9">
        <f>VLOOKUP(A796,'QTY &amp; shipping cost'!$A$1:$C$1038,3,FALSE)</f>
        <v>4.8199999999999994</v>
      </c>
      <c r="V796" s="9">
        <f t="shared" si="64"/>
        <v>36.196268000000003</v>
      </c>
    </row>
    <row r="797" spans="1:22" x14ac:dyDescent="0.3">
      <c r="A797" s="9" t="s">
        <v>1314</v>
      </c>
      <c r="B797" s="8">
        <f>VLOOKUP($A797,'Order date customer name'!$A$1:$C$1038,2,FALSE)</f>
        <v>42401</v>
      </c>
      <c r="C797" s="8" t="str">
        <f>VLOOKUP($A797,'Order date customer name'!$A$1:$C$1038,3,FALSE)</f>
        <v>DUSTIN KING</v>
      </c>
      <c r="D797" s="9" t="str">
        <f>VLOOKUP($A797,'State and cust type'!$A$1:$C$1038,2,FALSE)</f>
        <v>Illinois</v>
      </c>
      <c r="E797" s="9" t="str">
        <f>VLOOKUP($A797,'State and cust type'!$A$1:$C$1038,3,FALSE)</f>
        <v>Small Business</v>
      </c>
      <c r="F797" s="9" t="str">
        <f>VLOOKUP($A797,'Account, order priority and cat'!$A$1:$D$1038,2,FALSE)</f>
        <v>COREY MILLS</v>
      </c>
      <c r="G797" s="9" t="str">
        <f>VLOOKUP($A797,'Account, order priority and cat'!$A$1:$D$1038,3,FALSE)</f>
        <v>Low</v>
      </c>
      <c r="H797" s="9" t="str">
        <f>VLOOKUP($A797,'Account, order priority and cat'!$A$1:$D$1038,4,FALSE)</f>
        <v>Office Supplies</v>
      </c>
      <c r="I797" s="14" t="str">
        <f>VLOOKUP($A797,'Cost and price details'!$A$1:$F$1038,Table!I$1,FALSE)</f>
        <v>Wrap Bag</v>
      </c>
      <c r="J797" s="14" t="str">
        <f>VLOOKUP($A797,'Cost and price details'!$A$1:$F$1038,Table!J$1,FALSE)</f>
        <v>Regular Air</v>
      </c>
      <c r="K797" s="14">
        <f>VLOOKUP($A797,'Cost and price details'!$A$1:$F$1038,Table!K$1,FALSE)</f>
        <v>42410</v>
      </c>
      <c r="L797" s="14">
        <f>VLOOKUP($A797,'Cost and price details'!$A$1:$F$1038,Table!L$1,FALSE)</f>
        <v>4.3450000000000006</v>
      </c>
      <c r="M797" s="14">
        <f>VLOOKUP($A797,'Cost and price details'!$A$1:$F$1038,Table!M$1,FALSE)</f>
        <v>6.6880000000000006</v>
      </c>
      <c r="N797" s="16">
        <f t="shared" si="60"/>
        <v>0.5392405063291138</v>
      </c>
      <c r="O797" s="16">
        <f>LOOKUP(M797,'Tax and discount slab'!$J$4:$K$14)</f>
        <v>0.05</v>
      </c>
      <c r="P797" s="9">
        <f t="shared" si="61"/>
        <v>7.0224000000000011</v>
      </c>
      <c r="Q797" s="9">
        <f>VLOOKUP(A797,'QTY &amp; shipping cost'!$A$1:$C$1038,2,FALSE)</f>
        <v>44</v>
      </c>
      <c r="R797" s="9">
        <f t="shared" si="62"/>
        <v>308.98560000000003</v>
      </c>
      <c r="S797" s="16">
        <f>LOOKUP(M797,'Tax and discount slab'!$M$4:$N$14)</f>
        <v>0.02</v>
      </c>
      <c r="T797" s="9">
        <f t="shared" si="63"/>
        <v>6.1797120000000012</v>
      </c>
      <c r="U797" s="9">
        <f>VLOOKUP(A797,'QTY &amp; shipping cost'!$A$1:$C$1038,3,FALSE)</f>
        <v>1.87</v>
      </c>
      <c r="V797" s="9">
        <f t="shared" si="64"/>
        <v>304.67588800000004</v>
      </c>
    </row>
    <row r="798" spans="1:22" x14ac:dyDescent="0.3">
      <c r="A798" s="9" t="s">
        <v>1315</v>
      </c>
      <c r="B798" s="8">
        <f>VLOOKUP($A798,'Order date customer name'!$A$1:$C$1038,2,FALSE)</f>
        <v>42402</v>
      </c>
      <c r="C798" s="8" t="str">
        <f>VLOOKUP($A798,'Order date customer name'!$A$1:$C$1038,3,FALSE)</f>
        <v>MARVIN SILVA</v>
      </c>
      <c r="D798" s="9" t="str">
        <f>VLOOKUP($A798,'State and cust type'!$A$1:$C$1038,2,FALSE)</f>
        <v>New York</v>
      </c>
      <c r="E798" s="9" t="str">
        <f>VLOOKUP($A798,'State and cust type'!$A$1:$C$1038,3,FALSE)</f>
        <v>Small Business</v>
      </c>
      <c r="F798" s="9" t="str">
        <f>VLOOKUP($A798,'Account, order priority and cat'!$A$1:$D$1038,2,FALSE)</f>
        <v>TONY PERRY</v>
      </c>
      <c r="G798" s="9" t="str">
        <f>VLOOKUP($A798,'Account, order priority and cat'!$A$1:$D$1038,3,FALSE)</f>
        <v>Not Specified</v>
      </c>
      <c r="H798" s="9" t="str">
        <f>VLOOKUP($A798,'Account, order priority and cat'!$A$1:$D$1038,4,FALSE)</f>
        <v>Office Supplies</v>
      </c>
      <c r="I798" s="14" t="str">
        <f>VLOOKUP($A798,'Cost and price details'!$A$1:$F$1038,Table!I$1,FALSE)</f>
        <v>Small Pack</v>
      </c>
      <c r="J798" s="14" t="str">
        <f>VLOOKUP($A798,'Cost and price details'!$A$1:$F$1038,Table!J$1,FALSE)</f>
        <v>Express Air</v>
      </c>
      <c r="K798" s="14">
        <f>VLOOKUP($A798,'Cost and price details'!$A$1:$F$1038,Table!K$1,FALSE)</f>
        <v>42410</v>
      </c>
      <c r="L798" s="14">
        <f>VLOOKUP($A798,'Cost and price details'!$A$1:$F$1038,Table!L$1,FALSE)</f>
        <v>18.480000000000004</v>
      </c>
      <c r="M798" s="14">
        <f>VLOOKUP($A798,'Cost and price details'!$A$1:$F$1038,Table!M$1,FALSE)</f>
        <v>45.067</v>
      </c>
      <c r="N798" s="16">
        <f t="shared" si="60"/>
        <v>1.4386904761904757</v>
      </c>
      <c r="O798" s="16">
        <f>LOOKUP(M798,'Tax and discount slab'!$J$4:$K$14)</f>
        <v>0.22</v>
      </c>
      <c r="P798" s="9">
        <f t="shared" si="61"/>
        <v>54.981740000000002</v>
      </c>
      <c r="Q798" s="9">
        <f>VLOOKUP(A798,'QTY &amp; shipping cost'!$A$1:$C$1038,2,FALSE)</f>
        <v>51</v>
      </c>
      <c r="R798" s="9">
        <f t="shared" si="62"/>
        <v>2804.0687400000002</v>
      </c>
      <c r="S798" s="16">
        <f>LOOKUP(M798,'Tax and discount slab'!$M$4:$N$14)</f>
        <v>0.22000000000000003</v>
      </c>
      <c r="T798" s="9">
        <f t="shared" si="63"/>
        <v>616.89512280000008</v>
      </c>
      <c r="U798" s="9">
        <f>VLOOKUP(A798,'QTY &amp; shipping cost'!$A$1:$C$1038,3,FALSE)</f>
        <v>9.0400000000000009</v>
      </c>
      <c r="V798" s="9">
        <f t="shared" si="64"/>
        <v>2196.2136172</v>
      </c>
    </row>
    <row r="799" spans="1:22" x14ac:dyDescent="0.3">
      <c r="A799" s="9" t="s">
        <v>1316</v>
      </c>
      <c r="B799" s="8">
        <f>VLOOKUP($A799,'Order date customer name'!$A$1:$C$1038,2,FALSE)</f>
        <v>42406</v>
      </c>
      <c r="C799" s="8" t="str">
        <f>VLOOKUP($A799,'Order date customer name'!$A$1:$C$1038,3,FALSE)</f>
        <v>RAUL REYNOLDS</v>
      </c>
      <c r="D799" s="9" t="str">
        <f>VLOOKUP($A799,'State and cust type'!$A$1:$C$1038,2,FALSE)</f>
        <v>Illinois</v>
      </c>
      <c r="E799" s="9" t="str">
        <f>VLOOKUP($A799,'State and cust type'!$A$1:$C$1038,3,FALSE)</f>
        <v>Home Office</v>
      </c>
      <c r="F799" s="9" t="str">
        <f>VLOOKUP($A799,'Account, order priority and cat'!$A$1:$D$1038,2,FALSE)</f>
        <v>COREY MILLS</v>
      </c>
      <c r="G799" s="9" t="str">
        <f>VLOOKUP($A799,'Account, order priority and cat'!$A$1:$D$1038,3,FALSE)</f>
        <v>Medium</v>
      </c>
      <c r="H799" s="9" t="str">
        <f>VLOOKUP($A799,'Account, order priority and cat'!$A$1:$D$1038,4,FALSE)</f>
        <v>Office Supplies</v>
      </c>
      <c r="I799" s="14" t="str">
        <f>VLOOKUP($A799,'Cost and price details'!$A$1:$F$1038,Table!I$1,FALSE)</f>
        <v>Wrap Bag</v>
      </c>
      <c r="J799" s="14" t="str">
        <f>VLOOKUP($A799,'Cost and price details'!$A$1:$F$1038,Table!J$1,FALSE)</f>
        <v>Regular Air</v>
      </c>
      <c r="K799" s="14">
        <f>VLOOKUP($A799,'Cost and price details'!$A$1:$F$1038,Table!K$1,FALSE)</f>
        <v>42414</v>
      </c>
      <c r="L799" s="14">
        <f>VLOOKUP($A799,'Cost and price details'!$A$1:$F$1038,Table!L$1,FALSE)</f>
        <v>23.716000000000001</v>
      </c>
      <c r="M799" s="14">
        <f>VLOOKUP($A799,'Cost and price details'!$A$1:$F$1038,Table!M$1,FALSE)</f>
        <v>40.204999999999998</v>
      </c>
      <c r="N799" s="16">
        <f t="shared" si="60"/>
        <v>0.695269016697588</v>
      </c>
      <c r="O799" s="16">
        <f>LOOKUP(M799,'Tax and discount slab'!$J$4:$K$14)</f>
        <v>0.22</v>
      </c>
      <c r="P799" s="9">
        <f t="shared" si="61"/>
        <v>49.050099999999993</v>
      </c>
      <c r="Q799" s="9">
        <f>VLOOKUP(A799,'QTY &amp; shipping cost'!$A$1:$C$1038,2,FALSE)</f>
        <v>8</v>
      </c>
      <c r="R799" s="9">
        <f t="shared" si="62"/>
        <v>392.40079999999995</v>
      </c>
      <c r="S799" s="16">
        <f>LOOKUP(M799,'Tax and discount slab'!$M$4:$N$14)</f>
        <v>0.22000000000000003</v>
      </c>
      <c r="T799" s="9">
        <f t="shared" si="63"/>
        <v>86.328175999999999</v>
      </c>
      <c r="U799" s="9">
        <f>VLOOKUP(A799,'QTY &amp; shipping cost'!$A$1:$C$1038,3,FALSE)</f>
        <v>13.940000000000001</v>
      </c>
      <c r="V799" s="9">
        <f t="shared" si="64"/>
        <v>320.01262399999996</v>
      </c>
    </row>
    <row r="800" spans="1:22" x14ac:dyDescent="0.3">
      <c r="A800" s="9" t="s">
        <v>1317</v>
      </c>
      <c r="B800" s="8">
        <f>VLOOKUP($A800,'Order date customer name'!$A$1:$C$1038,2,FALSE)</f>
        <v>42407</v>
      </c>
      <c r="C800" s="8" t="str">
        <f>VLOOKUP($A800,'Order date customer name'!$A$1:$C$1038,3,FALSE)</f>
        <v>BRYAN LAWRENCE</v>
      </c>
      <c r="D800" s="9" t="str">
        <f>VLOOKUP($A800,'State and cust type'!$A$1:$C$1038,2,FALSE)</f>
        <v>New York</v>
      </c>
      <c r="E800" s="9" t="str">
        <f>VLOOKUP($A800,'State and cust type'!$A$1:$C$1038,3,FALSE)</f>
        <v>Corporate</v>
      </c>
      <c r="F800" s="9" t="str">
        <f>VLOOKUP($A800,'Account, order priority and cat'!$A$1:$D$1038,2,FALSE)</f>
        <v>MARC ARNOLD</v>
      </c>
      <c r="G800" s="9" t="str">
        <f>VLOOKUP($A800,'Account, order priority and cat'!$A$1:$D$1038,3,FALSE)</f>
        <v>Low</v>
      </c>
      <c r="H800" s="9" t="str">
        <f>VLOOKUP($A800,'Account, order priority and cat'!$A$1:$D$1038,4,FALSE)</f>
        <v>Office Supplies</v>
      </c>
      <c r="I800" s="14" t="str">
        <f>VLOOKUP($A800,'Cost and price details'!$A$1:$F$1038,Table!I$1,FALSE)</f>
        <v>Wrap Bag</v>
      </c>
      <c r="J800" s="14" t="str">
        <f>VLOOKUP($A800,'Cost and price details'!$A$1:$F$1038,Table!J$1,FALSE)</f>
        <v>Regular Air</v>
      </c>
      <c r="K800" s="14">
        <f>VLOOKUP($A800,'Cost and price details'!$A$1:$F$1038,Table!K$1,FALSE)</f>
        <v>42419</v>
      </c>
      <c r="L800" s="14">
        <f>VLOOKUP($A800,'Cost and price details'!$A$1:$F$1038,Table!L$1,FALSE)</f>
        <v>2.8490000000000002</v>
      </c>
      <c r="M800" s="14">
        <f>VLOOKUP($A800,'Cost and price details'!$A$1:$F$1038,Table!M$1,FALSE)</f>
        <v>4.3780000000000001</v>
      </c>
      <c r="N800" s="16">
        <f t="shared" si="60"/>
        <v>0.53667953667953661</v>
      </c>
      <c r="O800" s="16">
        <f>LOOKUP(M800,'Tax and discount slab'!$J$4:$K$14)</f>
        <v>0.05</v>
      </c>
      <c r="P800" s="9">
        <f t="shared" si="61"/>
        <v>4.5969000000000007</v>
      </c>
      <c r="Q800" s="9">
        <f>VLOOKUP(A800,'QTY &amp; shipping cost'!$A$1:$C$1038,2,FALSE)</f>
        <v>52</v>
      </c>
      <c r="R800" s="9">
        <f t="shared" si="62"/>
        <v>239.03880000000004</v>
      </c>
      <c r="S800" s="16">
        <f>LOOKUP(M800,'Tax and discount slab'!$M$4:$N$14)</f>
        <v>0.02</v>
      </c>
      <c r="T800" s="9">
        <f t="shared" si="63"/>
        <v>4.7807760000000012</v>
      </c>
      <c r="U800" s="9">
        <f>VLOOKUP(A800,'QTY &amp; shipping cost'!$A$1:$C$1038,3,FALSE)</f>
        <v>3.02</v>
      </c>
      <c r="V800" s="9">
        <f t="shared" si="64"/>
        <v>237.27802400000004</v>
      </c>
    </row>
    <row r="801" spans="1:22" x14ac:dyDescent="0.3">
      <c r="A801" s="9" t="s">
        <v>1318</v>
      </c>
      <c r="B801" s="8">
        <f>VLOOKUP($A801,'Order date customer name'!$A$1:$C$1038,2,FALSE)</f>
        <v>42408</v>
      </c>
      <c r="C801" s="8" t="str">
        <f>VLOOKUP($A801,'Order date customer name'!$A$1:$C$1038,3,FALSE)</f>
        <v>BRYAN LAWRENCE</v>
      </c>
      <c r="D801" s="9" t="str">
        <f>VLOOKUP($A801,'State and cust type'!$A$1:$C$1038,2,FALSE)</f>
        <v>New York</v>
      </c>
      <c r="E801" s="9" t="str">
        <f>VLOOKUP($A801,'State and cust type'!$A$1:$C$1038,3,FALSE)</f>
        <v>Corporate</v>
      </c>
      <c r="F801" s="9" t="str">
        <f>VLOOKUP($A801,'Account, order priority and cat'!$A$1:$D$1038,2,FALSE)</f>
        <v>MARC ARNOLD</v>
      </c>
      <c r="G801" s="9" t="str">
        <f>VLOOKUP($A801,'Account, order priority and cat'!$A$1:$D$1038,3,FALSE)</f>
        <v>Medium</v>
      </c>
      <c r="H801" s="9" t="str">
        <f>VLOOKUP($A801,'Account, order priority and cat'!$A$1:$D$1038,4,FALSE)</f>
        <v>Office Supplies</v>
      </c>
      <c r="I801" s="14" t="str">
        <f>VLOOKUP($A801,'Cost and price details'!$A$1:$F$1038,Table!I$1,FALSE)</f>
        <v>Wrap Bag</v>
      </c>
      <c r="J801" s="14" t="str">
        <f>VLOOKUP($A801,'Cost and price details'!$A$1:$F$1038,Table!J$1,FALSE)</f>
        <v>Regular Air</v>
      </c>
      <c r="K801" s="14">
        <f>VLOOKUP($A801,'Cost and price details'!$A$1:$F$1038,Table!K$1,FALSE)</f>
        <v>42416</v>
      </c>
      <c r="L801" s="14">
        <f>VLOOKUP($A801,'Cost and price details'!$A$1:$F$1038,Table!L$1,FALSE)</f>
        <v>12.221</v>
      </c>
      <c r="M801" s="14">
        <f>VLOOKUP($A801,'Cost and price details'!$A$1:$F$1038,Table!M$1,FALSE)</f>
        <v>21.824000000000002</v>
      </c>
      <c r="N801" s="16">
        <f t="shared" si="60"/>
        <v>0.78577857785778593</v>
      </c>
      <c r="O801" s="16">
        <f>LOOKUP(M801,'Tax and discount slab'!$J$4:$K$14)</f>
        <v>0.15000000000000002</v>
      </c>
      <c r="P801" s="9">
        <f t="shared" si="61"/>
        <v>25.0976</v>
      </c>
      <c r="Q801" s="9">
        <f>VLOOKUP(A801,'QTY &amp; shipping cost'!$A$1:$C$1038,2,FALSE)</f>
        <v>12</v>
      </c>
      <c r="R801" s="9">
        <f t="shared" si="62"/>
        <v>301.1712</v>
      </c>
      <c r="S801" s="16">
        <f>LOOKUP(M801,'Tax and discount slab'!$M$4:$N$14)</f>
        <v>0.12000000000000001</v>
      </c>
      <c r="T801" s="9">
        <f t="shared" si="63"/>
        <v>36.140544000000006</v>
      </c>
      <c r="U801" s="9">
        <f>VLOOKUP(A801,'QTY &amp; shipping cost'!$A$1:$C$1038,3,FALSE)</f>
        <v>4.1499999999999995</v>
      </c>
      <c r="V801" s="9">
        <f t="shared" si="64"/>
        <v>269.180656</v>
      </c>
    </row>
    <row r="802" spans="1:22" x14ac:dyDescent="0.3">
      <c r="A802" s="9" t="s">
        <v>1319</v>
      </c>
      <c r="B802" s="8">
        <f>VLOOKUP($A802,'Order date customer name'!$A$1:$C$1038,2,FALSE)</f>
        <v>42409</v>
      </c>
      <c r="C802" s="8" t="str">
        <f>VLOOKUP($A802,'Order date customer name'!$A$1:$C$1038,3,FALSE)</f>
        <v>NICHOLAS ORTIZ</v>
      </c>
      <c r="D802" s="9" t="str">
        <f>VLOOKUP($A802,'State and cust type'!$A$1:$C$1038,2,FALSE)</f>
        <v>New York</v>
      </c>
      <c r="E802" s="9" t="str">
        <f>VLOOKUP($A802,'State and cust type'!$A$1:$C$1038,3,FALSE)</f>
        <v>Consumer</v>
      </c>
      <c r="F802" s="9" t="str">
        <f>VLOOKUP($A802,'Account, order priority and cat'!$A$1:$D$1038,2,FALSE)</f>
        <v>CLAUDE WILLIS</v>
      </c>
      <c r="G802" s="9" t="str">
        <f>VLOOKUP($A802,'Account, order priority and cat'!$A$1:$D$1038,3,FALSE)</f>
        <v>Medium</v>
      </c>
      <c r="H802" s="9" t="str">
        <f>VLOOKUP($A802,'Account, order priority and cat'!$A$1:$D$1038,4,FALSE)</f>
        <v>Technology</v>
      </c>
      <c r="I802" s="14" t="str">
        <f>VLOOKUP($A802,'Cost and price details'!$A$1:$F$1038,Table!I$1,FALSE)</f>
        <v>Small Box</v>
      </c>
      <c r="J802" s="14" t="str">
        <f>VLOOKUP($A802,'Cost and price details'!$A$1:$F$1038,Table!J$1,FALSE)</f>
        <v>Regular Air</v>
      </c>
      <c r="K802" s="14">
        <f>VLOOKUP($A802,'Cost and price details'!$A$1:$F$1038,Table!K$1,FALSE)</f>
        <v>42418</v>
      </c>
      <c r="L802" s="14">
        <f>VLOOKUP($A802,'Cost and price details'!$A$1:$F$1038,Table!L$1,FALSE)</f>
        <v>45.408000000000008</v>
      </c>
      <c r="M802" s="14">
        <f>VLOOKUP($A802,'Cost and price details'!$A$1:$F$1038,Table!M$1,FALSE)</f>
        <v>105.589</v>
      </c>
      <c r="N802" s="16">
        <f t="shared" si="60"/>
        <v>1.3253391472868212</v>
      </c>
      <c r="O802" s="16">
        <f>LOOKUP(M802,'Tax and discount slab'!$J$4:$K$14)</f>
        <v>0.32000000000000006</v>
      </c>
      <c r="P802" s="9">
        <f t="shared" si="61"/>
        <v>139.37747999999999</v>
      </c>
      <c r="Q802" s="9">
        <f>VLOOKUP(A802,'QTY &amp; shipping cost'!$A$1:$C$1038,2,FALSE)</f>
        <v>16</v>
      </c>
      <c r="R802" s="9">
        <f t="shared" si="62"/>
        <v>2230.0396799999999</v>
      </c>
      <c r="S802" s="16">
        <f>LOOKUP(M802,'Tax and discount slab'!$M$4:$N$14)</f>
        <v>0.47</v>
      </c>
      <c r="T802" s="9">
        <f t="shared" si="63"/>
        <v>1048.1186495999998</v>
      </c>
      <c r="U802" s="9">
        <f>VLOOKUP(A802,'QTY &amp; shipping cost'!$A$1:$C$1038,3,FALSE)</f>
        <v>9.0400000000000009</v>
      </c>
      <c r="V802" s="9">
        <f t="shared" si="64"/>
        <v>1190.9610304</v>
      </c>
    </row>
    <row r="803" spans="1:22" x14ac:dyDescent="0.3">
      <c r="A803" s="9" t="s">
        <v>1320</v>
      </c>
      <c r="B803" s="8">
        <f>VLOOKUP($A803,'Order date customer name'!$A$1:$C$1038,2,FALSE)</f>
        <v>42409</v>
      </c>
      <c r="C803" s="8" t="str">
        <f>VLOOKUP($A803,'Order date customer name'!$A$1:$C$1038,3,FALSE)</f>
        <v>ELMER COLEMAN</v>
      </c>
      <c r="D803" s="9" t="str">
        <f>VLOOKUP($A803,'State and cust type'!$A$1:$C$1038,2,FALSE)</f>
        <v>New York</v>
      </c>
      <c r="E803" s="9" t="str">
        <f>VLOOKUP($A803,'State and cust type'!$A$1:$C$1038,3,FALSE)</f>
        <v>Home Office</v>
      </c>
      <c r="F803" s="9" t="str">
        <f>VLOOKUP($A803,'Account, order priority and cat'!$A$1:$D$1038,2,FALSE)</f>
        <v>BRYAN JENKINS</v>
      </c>
      <c r="G803" s="9" t="str">
        <f>VLOOKUP($A803,'Account, order priority and cat'!$A$1:$D$1038,3,FALSE)</f>
        <v>Low</v>
      </c>
      <c r="H803" s="9" t="str">
        <f>VLOOKUP($A803,'Account, order priority and cat'!$A$1:$D$1038,4,FALSE)</f>
        <v>Office Supplies</v>
      </c>
      <c r="I803" s="14" t="str">
        <f>VLOOKUP($A803,'Cost and price details'!$A$1:$F$1038,Table!I$1,FALSE)</f>
        <v>Small Box</v>
      </c>
      <c r="J803" s="14" t="str">
        <f>VLOOKUP($A803,'Cost and price details'!$A$1:$F$1038,Table!J$1,FALSE)</f>
        <v>Regular Air</v>
      </c>
      <c r="K803" s="14">
        <f>VLOOKUP($A803,'Cost and price details'!$A$1:$F$1038,Table!K$1,FALSE)</f>
        <v>42425</v>
      </c>
      <c r="L803" s="14">
        <f>VLOOKUP($A803,'Cost and price details'!$A$1:$F$1038,Table!L$1,FALSE)</f>
        <v>109.32900000000001</v>
      </c>
      <c r="M803" s="14">
        <f>VLOOKUP($A803,'Cost and price details'!$A$1:$F$1038,Table!M$1,FALSE)</f>
        <v>179.22300000000001</v>
      </c>
      <c r="N803" s="16">
        <f t="shared" si="60"/>
        <v>0.63929972834289162</v>
      </c>
      <c r="O803" s="16">
        <f>LOOKUP(M803,'Tax and discount slab'!$J$4:$K$14)</f>
        <v>0.32000000000000006</v>
      </c>
      <c r="P803" s="9">
        <f t="shared" si="61"/>
        <v>236.57436000000004</v>
      </c>
      <c r="Q803" s="9">
        <f>VLOOKUP(A803,'QTY &amp; shipping cost'!$A$1:$C$1038,2,FALSE)</f>
        <v>24</v>
      </c>
      <c r="R803" s="9">
        <f t="shared" si="62"/>
        <v>5677.7846400000008</v>
      </c>
      <c r="S803" s="16">
        <f>LOOKUP(M803,'Tax and discount slab'!$M$4:$N$14)</f>
        <v>0.47</v>
      </c>
      <c r="T803" s="9">
        <f t="shared" si="63"/>
        <v>2668.5587808</v>
      </c>
      <c r="U803" s="9">
        <f>VLOOKUP(A803,'QTY &amp; shipping cost'!$A$1:$C$1038,3,FALSE)</f>
        <v>20.04</v>
      </c>
      <c r="V803" s="9">
        <f t="shared" si="64"/>
        <v>3029.2658592000007</v>
      </c>
    </row>
    <row r="804" spans="1:22" x14ac:dyDescent="0.3">
      <c r="A804" s="9" t="s">
        <v>1321</v>
      </c>
      <c r="B804" s="8">
        <f>VLOOKUP($A804,'Order date customer name'!$A$1:$C$1038,2,FALSE)</f>
        <v>42411</v>
      </c>
      <c r="C804" s="8" t="str">
        <f>VLOOKUP($A804,'Order date customer name'!$A$1:$C$1038,3,FALSE)</f>
        <v>GABRIEL WAGNER</v>
      </c>
      <c r="D804" s="9" t="str">
        <f>VLOOKUP($A804,'State and cust type'!$A$1:$C$1038,2,FALSE)</f>
        <v>New York</v>
      </c>
      <c r="E804" s="9" t="str">
        <f>VLOOKUP($A804,'State and cust type'!$A$1:$C$1038,3,FALSE)</f>
        <v>Consumer</v>
      </c>
      <c r="F804" s="9" t="str">
        <f>VLOOKUP($A804,'Account, order priority and cat'!$A$1:$D$1038,2,FALSE)</f>
        <v>BOBBY CHAVEZ</v>
      </c>
      <c r="G804" s="9" t="str">
        <f>VLOOKUP($A804,'Account, order priority and cat'!$A$1:$D$1038,3,FALSE)</f>
        <v>High</v>
      </c>
      <c r="H804" s="9" t="str">
        <f>VLOOKUP($A804,'Account, order priority and cat'!$A$1:$D$1038,4,FALSE)</f>
        <v>Furniture</v>
      </c>
      <c r="I804" s="14" t="str">
        <f>VLOOKUP($A804,'Cost and price details'!$A$1:$F$1038,Table!I$1,FALSE)</f>
        <v>Small Pack</v>
      </c>
      <c r="J804" s="14" t="str">
        <f>VLOOKUP($A804,'Cost and price details'!$A$1:$F$1038,Table!J$1,FALSE)</f>
        <v>Regular Air</v>
      </c>
      <c r="K804" s="14">
        <f>VLOOKUP($A804,'Cost and price details'!$A$1:$F$1038,Table!K$1,FALSE)</f>
        <v>42419</v>
      </c>
      <c r="L804" s="14">
        <f>VLOOKUP($A804,'Cost and price details'!$A$1:$F$1038,Table!L$1,FALSE)</f>
        <v>6.0500000000000007</v>
      </c>
      <c r="M804" s="14">
        <f>VLOOKUP($A804,'Cost and price details'!$A$1:$F$1038,Table!M$1,FALSE)</f>
        <v>13.442000000000002</v>
      </c>
      <c r="N804" s="16">
        <f t="shared" si="60"/>
        <v>1.2218181818181819</v>
      </c>
      <c r="O804" s="16">
        <f>LOOKUP(M804,'Tax and discount slab'!$J$4:$K$14)</f>
        <v>0.1</v>
      </c>
      <c r="P804" s="9">
        <f t="shared" si="61"/>
        <v>14.786200000000003</v>
      </c>
      <c r="Q804" s="9">
        <f>VLOOKUP(A804,'QTY &amp; shipping cost'!$A$1:$C$1038,2,FALSE)</f>
        <v>12</v>
      </c>
      <c r="R804" s="9">
        <f t="shared" si="62"/>
        <v>177.43440000000004</v>
      </c>
      <c r="S804" s="16">
        <f>LOOKUP(M804,'Tax and discount slab'!$M$4:$N$14)</f>
        <v>7.0000000000000007E-2</v>
      </c>
      <c r="T804" s="9">
        <f t="shared" si="63"/>
        <v>12.420408000000004</v>
      </c>
      <c r="U804" s="9">
        <f>VLOOKUP(A804,'QTY &amp; shipping cost'!$A$1:$C$1038,3,FALSE)</f>
        <v>2.9</v>
      </c>
      <c r="V804" s="9">
        <f t="shared" si="64"/>
        <v>167.91399200000004</v>
      </c>
    </row>
    <row r="805" spans="1:22" x14ac:dyDescent="0.3">
      <c r="A805" s="9" t="s">
        <v>1322</v>
      </c>
      <c r="B805" s="8">
        <f>VLOOKUP($A805,'Order date customer name'!$A$1:$C$1038,2,FALSE)</f>
        <v>42411</v>
      </c>
      <c r="C805" s="8" t="str">
        <f>VLOOKUP($A805,'Order date customer name'!$A$1:$C$1038,3,FALSE)</f>
        <v>FRANKLIN FOSTER</v>
      </c>
      <c r="D805" s="9" t="str">
        <f>VLOOKUP($A805,'State and cust type'!$A$1:$C$1038,2,FALSE)</f>
        <v>New York</v>
      </c>
      <c r="E805" s="9" t="str">
        <f>VLOOKUP($A805,'State and cust type'!$A$1:$C$1038,3,FALSE)</f>
        <v>Corporate</v>
      </c>
      <c r="F805" s="9" t="str">
        <f>VLOOKUP($A805,'Account, order priority and cat'!$A$1:$D$1038,2,FALSE)</f>
        <v>BRYAN JENKINS</v>
      </c>
      <c r="G805" s="9" t="str">
        <f>VLOOKUP($A805,'Account, order priority and cat'!$A$1:$D$1038,3,FALSE)</f>
        <v>High</v>
      </c>
      <c r="H805" s="9" t="str">
        <f>VLOOKUP($A805,'Account, order priority and cat'!$A$1:$D$1038,4,FALSE)</f>
        <v>Office Supplies</v>
      </c>
      <c r="I805" s="14" t="str">
        <f>VLOOKUP($A805,'Cost and price details'!$A$1:$F$1038,Table!I$1,FALSE)</f>
        <v>Small Pack</v>
      </c>
      <c r="J805" s="14" t="str">
        <f>VLOOKUP($A805,'Cost and price details'!$A$1:$F$1038,Table!J$1,FALSE)</f>
        <v>Express Air</v>
      </c>
      <c r="K805" s="14">
        <f>VLOOKUP($A805,'Cost and price details'!$A$1:$F$1038,Table!K$1,FALSE)</f>
        <v>42421</v>
      </c>
      <c r="L805" s="14">
        <f>VLOOKUP($A805,'Cost and price details'!$A$1:$F$1038,Table!L$1,FALSE)</f>
        <v>4.6090000000000009</v>
      </c>
      <c r="M805" s="14">
        <f>VLOOKUP($A805,'Cost and price details'!$A$1:$F$1038,Table!M$1,FALSE)</f>
        <v>11.253000000000002</v>
      </c>
      <c r="N805" s="16">
        <f t="shared" si="60"/>
        <v>1.4415274463007159</v>
      </c>
      <c r="O805" s="16">
        <f>LOOKUP(M805,'Tax and discount slab'!$J$4:$K$14)</f>
        <v>0.1</v>
      </c>
      <c r="P805" s="9">
        <f t="shared" si="61"/>
        <v>12.378300000000003</v>
      </c>
      <c r="Q805" s="9">
        <f>VLOOKUP(A805,'QTY &amp; shipping cost'!$A$1:$C$1038,2,FALSE)</f>
        <v>21</v>
      </c>
      <c r="R805" s="9">
        <f t="shared" si="62"/>
        <v>259.94430000000006</v>
      </c>
      <c r="S805" s="16">
        <f>LOOKUP(M805,'Tax and discount slab'!$M$4:$N$14)</f>
        <v>7.0000000000000007E-2</v>
      </c>
      <c r="T805" s="9">
        <f t="shared" si="63"/>
        <v>18.196101000000006</v>
      </c>
      <c r="U805" s="9">
        <f>VLOOKUP(A805,'QTY &amp; shipping cost'!$A$1:$C$1038,3,FALSE)</f>
        <v>4.7299999999999995</v>
      </c>
      <c r="V805" s="9">
        <f t="shared" si="64"/>
        <v>246.47819900000005</v>
      </c>
    </row>
    <row r="806" spans="1:22" x14ac:dyDescent="0.3">
      <c r="A806" s="9" t="s">
        <v>1324</v>
      </c>
      <c r="B806" s="8">
        <f>VLOOKUP($A806,'Order date customer name'!$A$1:$C$1038,2,FALSE)</f>
        <v>42411</v>
      </c>
      <c r="C806" s="8" t="str">
        <f>VLOOKUP($A806,'Order date customer name'!$A$1:$C$1038,3,FALSE)</f>
        <v>HARVEY ALVAREZ</v>
      </c>
      <c r="D806" s="9" t="str">
        <f>VLOOKUP($A806,'State and cust type'!$A$1:$C$1038,2,FALSE)</f>
        <v>Illinois</v>
      </c>
      <c r="E806" s="9" t="str">
        <f>VLOOKUP($A806,'State and cust type'!$A$1:$C$1038,3,FALSE)</f>
        <v>Consumer</v>
      </c>
      <c r="F806" s="9" t="str">
        <f>VLOOKUP($A806,'Account, order priority and cat'!$A$1:$D$1038,2,FALSE)</f>
        <v>MANUEL BARNES</v>
      </c>
      <c r="G806" s="9" t="str">
        <f>VLOOKUP($A806,'Account, order priority and cat'!$A$1:$D$1038,3,FALSE)</f>
        <v>High</v>
      </c>
      <c r="H806" s="9" t="str">
        <f>VLOOKUP($A806,'Account, order priority and cat'!$A$1:$D$1038,4,FALSE)</f>
        <v>Office Supplies</v>
      </c>
      <c r="I806" s="14" t="str">
        <f>VLOOKUP($A806,'Cost and price details'!$A$1:$F$1038,Table!I$1,FALSE)</f>
        <v>Wrap Bag</v>
      </c>
      <c r="J806" s="14" t="str">
        <f>VLOOKUP($A806,'Cost and price details'!$A$1:$F$1038,Table!J$1,FALSE)</f>
        <v>Regular Air</v>
      </c>
      <c r="K806" s="14">
        <f>VLOOKUP($A806,'Cost and price details'!$A$1:$F$1038,Table!K$1,FALSE)</f>
        <v>42421</v>
      </c>
      <c r="L806" s="14">
        <f>VLOOKUP($A806,'Cost and price details'!$A$1:$F$1038,Table!L$1,FALSE)</f>
        <v>3.19</v>
      </c>
      <c r="M806" s="14">
        <f>VLOOKUP($A806,'Cost and price details'!$A$1:$F$1038,Table!M$1,FALSE)</f>
        <v>5.2359999999999998</v>
      </c>
      <c r="N806" s="16">
        <f t="shared" si="60"/>
        <v>0.64137931034482754</v>
      </c>
      <c r="O806" s="16">
        <f>LOOKUP(M806,'Tax and discount slab'!$J$4:$K$14)</f>
        <v>0.05</v>
      </c>
      <c r="P806" s="9">
        <f t="shared" si="61"/>
        <v>5.4977999999999998</v>
      </c>
      <c r="Q806" s="9">
        <f>VLOOKUP(A806,'QTY &amp; shipping cost'!$A$1:$C$1038,2,FALSE)</f>
        <v>35</v>
      </c>
      <c r="R806" s="9">
        <f t="shared" si="62"/>
        <v>192.423</v>
      </c>
      <c r="S806" s="16">
        <f>LOOKUP(M806,'Tax and discount slab'!$M$4:$N$14)</f>
        <v>0.02</v>
      </c>
      <c r="T806" s="9">
        <f t="shared" si="63"/>
        <v>3.8484600000000002</v>
      </c>
      <c r="U806" s="9">
        <f>VLOOKUP(A806,'QTY &amp; shipping cost'!$A$1:$C$1038,3,FALSE)</f>
        <v>0.93</v>
      </c>
      <c r="V806" s="9">
        <f t="shared" si="64"/>
        <v>189.50454000000002</v>
      </c>
    </row>
    <row r="807" spans="1:22" x14ac:dyDescent="0.3">
      <c r="A807" s="9" t="s">
        <v>1325</v>
      </c>
      <c r="B807" s="8">
        <f>VLOOKUP($A807,'Order date customer name'!$A$1:$C$1038,2,FALSE)</f>
        <v>42414</v>
      </c>
      <c r="C807" s="8" t="str">
        <f>VLOOKUP($A807,'Order date customer name'!$A$1:$C$1038,3,FALSE)</f>
        <v>EDWARD DAVIS</v>
      </c>
      <c r="D807" s="9" t="str">
        <f>VLOOKUP($A807,'State and cust type'!$A$1:$C$1038,2,FALSE)</f>
        <v>New York</v>
      </c>
      <c r="E807" s="9" t="str">
        <f>VLOOKUP($A807,'State and cust type'!$A$1:$C$1038,3,FALSE)</f>
        <v>Small Business</v>
      </c>
      <c r="F807" s="9" t="str">
        <f>VLOOKUP($A807,'Account, order priority and cat'!$A$1:$D$1038,2,FALSE)</f>
        <v>WILLIE STEWART</v>
      </c>
      <c r="G807" s="9" t="str">
        <f>VLOOKUP($A807,'Account, order priority and cat'!$A$1:$D$1038,3,FALSE)</f>
        <v>Not Specified</v>
      </c>
      <c r="H807" s="9" t="str">
        <f>VLOOKUP($A807,'Account, order priority and cat'!$A$1:$D$1038,4,FALSE)</f>
        <v>Office Supplies</v>
      </c>
      <c r="I807" s="14" t="str">
        <f>VLOOKUP($A807,'Cost and price details'!$A$1:$F$1038,Table!I$1,FALSE)</f>
        <v>Small Box</v>
      </c>
      <c r="J807" s="14" t="str">
        <f>VLOOKUP($A807,'Cost and price details'!$A$1:$F$1038,Table!J$1,FALSE)</f>
        <v>Regular Air</v>
      </c>
      <c r="K807" s="14">
        <f>VLOOKUP($A807,'Cost and price details'!$A$1:$F$1038,Table!K$1,FALSE)</f>
        <v>42422</v>
      </c>
      <c r="L807" s="14">
        <f>VLOOKUP($A807,'Cost and price details'!$A$1:$F$1038,Table!L$1,FALSE)</f>
        <v>4.9830000000000005</v>
      </c>
      <c r="M807" s="14">
        <f>VLOOKUP($A807,'Cost and price details'!$A$1:$F$1038,Table!M$1,FALSE)</f>
        <v>8.0300000000000011</v>
      </c>
      <c r="N807" s="16">
        <f t="shared" si="60"/>
        <v>0.61147902869757176</v>
      </c>
      <c r="O807" s="16">
        <f>LOOKUP(M807,'Tax and discount slab'!$J$4:$K$14)</f>
        <v>0.05</v>
      </c>
      <c r="P807" s="9">
        <f t="shared" si="61"/>
        <v>8.4315000000000015</v>
      </c>
      <c r="Q807" s="9">
        <f>VLOOKUP(A807,'QTY &amp; shipping cost'!$A$1:$C$1038,2,FALSE)</f>
        <v>38</v>
      </c>
      <c r="R807" s="9">
        <f t="shared" si="62"/>
        <v>320.39700000000005</v>
      </c>
      <c r="S807" s="16">
        <f>LOOKUP(M807,'Tax and discount slab'!$M$4:$N$14)</f>
        <v>0.02</v>
      </c>
      <c r="T807" s="9">
        <f t="shared" si="63"/>
        <v>6.4079400000000009</v>
      </c>
      <c r="U807" s="9">
        <f>VLOOKUP(A807,'QTY &amp; shipping cost'!$A$1:$C$1038,3,FALSE)</f>
        <v>7.77</v>
      </c>
      <c r="V807" s="9">
        <f t="shared" si="64"/>
        <v>321.75906000000003</v>
      </c>
    </row>
    <row r="808" spans="1:22" x14ac:dyDescent="0.3">
      <c r="A808" s="9" t="s">
        <v>1326</v>
      </c>
      <c r="B808" s="8">
        <f>VLOOKUP($A808,'Order date customer name'!$A$1:$C$1038,2,FALSE)</f>
        <v>42414</v>
      </c>
      <c r="C808" s="8" t="str">
        <f>VLOOKUP($A808,'Order date customer name'!$A$1:$C$1038,3,FALSE)</f>
        <v>DUSTIN RICHARDSON</v>
      </c>
      <c r="D808" s="9" t="str">
        <f>VLOOKUP($A808,'State and cust type'!$A$1:$C$1038,2,FALSE)</f>
        <v>New York</v>
      </c>
      <c r="E808" s="9" t="str">
        <f>VLOOKUP($A808,'State and cust type'!$A$1:$C$1038,3,FALSE)</f>
        <v>Corporate</v>
      </c>
      <c r="F808" s="9" t="str">
        <f>VLOOKUP($A808,'Account, order priority and cat'!$A$1:$D$1038,2,FALSE)</f>
        <v>BRYAN JENKINS</v>
      </c>
      <c r="G808" s="9" t="str">
        <f>VLOOKUP($A808,'Account, order priority and cat'!$A$1:$D$1038,3,FALSE)</f>
        <v>Low</v>
      </c>
      <c r="H808" s="9" t="str">
        <f>VLOOKUP($A808,'Account, order priority and cat'!$A$1:$D$1038,4,FALSE)</f>
        <v>Office Supplies</v>
      </c>
      <c r="I808" s="14" t="str">
        <f>VLOOKUP($A808,'Cost and price details'!$A$1:$F$1038,Table!I$1,FALSE)</f>
        <v>Wrap Bag</v>
      </c>
      <c r="J808" s="14" t="str">
        <f>VLOOKUP($A808,'Cost and price details'!$A$1:$F$1038,Table!J$1,FALSE)</f>
        <v>Regular Air</v>
      </c>
      <c r="K808" s="14">
        <f>VLOOKUP($A808,'Cost and price details'!$A$1:$F$1038,Table!K$1,FALSE)</f>
        <v>42426</v>
      </c>
      <c r="L808" s="14">
        <f>VLOOKUP($A808,'Cost and price details'!$A$1:$F$1038,Table!L$1,FALSE)</f>
        <v>2.8490000000000002</v>
      </c>
      <c r="M808" s="14">
        <f>VLOOKUP($A808,'Cost and price details'!$A$1:$F$1038,Table!M$1,FALSE)</f>
        <v>4.3780000000000001</v>
      </c>
      <c r="N808" s="16">
        <f t="shared" si="60"/>
        <v>0.53667953667953661</v>
      </c>
      <c r="O808" s="16">
        <f>LOOKUP(M808,'Tax and discount slab'!$J$4:$K$14)</f>
        <v>0.05</v>
      </c>
      <c r="P808" s="9">
        <f t="shared" si="61"/>
        <v>4.5969000000000007</v>
      </c>
      <c r="Q808" s="9">
        <f>VLOOKUP(A808,'QTY &amp; shipping cost'!$A$1:$C$1038,2,FALSE)</f>
        <v>13</v>
      </c>
      <c r="R808" s="9">
        <f t="shared" si="62"/>
        <v>59.759700000000009</v>
      </c>
      <c r="S808" s="16">
        <f>LOOKUP(M808,'Tax and discount slab'!$M$4:$N$14)</f>
        <v>0.02</v>
      </c>
      <c r="T808" s="9">
        <f t="shared" si="63"/>
        <v>1.1951940000000003</v>
      </c>
      <c r="U808" s="9">
        <f>VLOOKUP(A808,'QTY &amp; shipping cost'!$A$1:$C$1038,3,FALSE)</f>
        <v>3.02</v>
      </c>
      <c r="V808" s="9">
        <f t="shared" si="64"/>
        <v>61.584506000000012</v>
      </c>
    </row>
    <row r="809" spans="1:22" x14ac:dyDescent="0.3">
      <c r="A809" s="9" t="s">
        <v>1328</v>
      </c>
      <c r="B809" s="8">
        <f>VLOOKUP($A809,'Order date customer name'!$A$1:$C$1038,2,FALSE)</f>
        <v>42415</v>
      </c>
      <c r="C809" s="8" t="str">
        <f>VLOOKUP($A809,'Order date customer name'!$A$1:$C$1038,3,FALSE)</f>
        <v>DARRELL HUNTER</v>
      </c>
      <c r="D809" s="9" t="str">
        <f>VLOOKUP($A809,'State and cust type'!$A$1:$C$1038,2,FALSE)</f>
        <v>Illinois</v>
      </c>
      <c r="E809" s="9" t="str">
        <f>VLOOKUP($A809,'State and cust type'!$A$1:$C$1038,3,FALSE)</f>
        <v>Home Office</v>
      </c>
      <c r="F809" s="9" t="str">
        <f>VLOOKUP($A809,'Account, order priority and cat'!$A$1:$D$1038,2,FALSE)</f>
        <v>COREY MILLS</v>
      </c>
      <c r="G809" s="9" t="str">
        <f>VLOOKUP($A809,'Account, order priority and cat'!$A$1:$D$1038,3,FALSE)</f>
        <v>Not Specified</v>
      </c>
      <c r="H809" s="9" t="str">
        <f>VLOOKUP($A809,'Account, order priority and cat'!$A$1:$D$1038,4,FALSE)</f>
        <v>Office Supplies</v>
      </c>
      <c r="I809" s="14" t="str">
        <f>VLOOKUP($A809,'Cost and price details'!$A$1:$F$1038,Table!I$1,FALSE)</f>
        <v>Wrap Bag</v>
      </c>
      <c r="J809" s="14" t="str">
        <f>VLOOKUP($A809,'Cost and price details'!$A$1:$F$1038,Table!J$1,FALSE)</f>
        <v>Regular Air</v>
      </c>
      <c r="K809" s="14">
        <f>VLOOKUP($A809,'Cost and price details'!$A$1:$F$1038,Table!K$1,FALSE)</f>
        <v>42423</v>
      </c>
      <c r="L809" s="14">
        <f>VLOOKUP($A809,'Cost and price details'!$A$1:$F$1038,Table!L$1,FALSE)</f>
        <v>1.7600000000000002</v>
      </c>
      <c r="M809" s="14">
        <f>VLOOKUP($A809,'Cost and price details'!$A$1:$F$1038,Table!M$1,FALSE)</f>
        <v>2.8820000000000006</v>
      </c>
      <c r="N809" s="16">
        <f t="shared" si="60"/>
        <v>0.63750000000000007</v>
      </c>
      <c r="O809" s="16">
        <f>LOOKUP(M809,'Tax and discount slab'!$J$4:$K$14)</f>
        <v>0.05</v>
      </c>
      <c r="P809" s="9">
        <f t="shared" si="61"/>
        <v>3.0261000000000009</v>
      </c>
      <c r="Q809" s="9">
        <f>VLOOKUP(A809,'QTY &amp; shipping cost'!$A$1:$C$1038,2,FALSE)</f>
        <v>50</v>
      </c>
      <c r="R809" s="9">
        <f t="shared" si="62"/>
        <v>151.30500000000004</v>
      </c>
      <c r="S809" s="16">
        <f>LOOKUP(M809,'Tax and discount slab'!$M$4:$N$14)</f>
        <v>0.02</v>
      </c>
      <c r="T809" s="9">
        <f t="shared" si="63"/>
        <v>3.0261000000000009</v>
      </c>
      <c r="U809" s="9">
        <f>VLOOKUP(A809,'QTY &amp; shipping cost'!$A$1:$C$1038,3,FALSE)</f>
        <v>0.85000000000000009</v>
      </c>
      <c r="V809" s="9">
        <f t="shared" si="64"/>
        <v>149.12890000000002</v>
      </c>
    </row>
    <row r="810" spans="1:22" x14ac:dyDescent="0.3">
      <c r="A810" s="9" t="s">
        <v>1329</v>
      </c>
      <c r="B810" s="8">
        <f>VLOOKUP($A810,'Order date customer name'!$A$1:$C$1038,2,FALSE)</f>
        <v>42418</v>
      </c>
      <c r="C810" s="8" t="str">
        <f>VLOOKUP($A810,'Order date customer name'!$A$1:$C$1038,3,FALSE)</f>
        <v>STANLEY ROBERTSON</v>
      </c>
      <c r="D810" s="9" t="str">
        <f>VLOOKUP($A810,'State and cust type'!$A$1:$C$1038,2,FALSE)</f>
        <v>Illinois</v>
      </c>
      <c r="E810" s="9" t="str">
        <f>VLOOKUP($A810,'State and cust type'!$A$1:$C$1038,3,FALSE)</f>
        <v>Corporate</v>
      </c>
      <c r="F810" s="9" t="str">
        <f>VLOOKUP($A810,'Account, order priority and cat'!$A$1:$D$1038,2,FALSE)</f>
        <v>COREY MILLS</v>
      </c>
      <c r="G810" s="9" t="str">
        <f>VLOOKUP($A810,'Account, order priority and cat'!$A$1:$D$1038,3,FALSE)</f>
        <v>Critical</v>
      </c>
      <c r="H810" s="9" t="str">
        <f>VLOOKUP($A810,'Account, order priority and cat'!$A$1:$D$1038,4,FALSE)</f>
        <v>Technology</v>
      </c>
      <c r="I810" s="14" t="str">
        <f>VLOOKUP($A810,'Cost and price details'!$A$1:$F$1038,Table!I$1,FALSE)</f>
        <v>Small Box</v>
      </c>
      <c r="J810" s="14" t="str">
        <f>VLOOKUP($A810,'Cost and price details'!$A$1:$F$1038,Table!J$1,FALSE)</f>
        <v>Regular Air</v>
      </c>
      <c r="K810" s="14">
        <f>VLOOKUP($A810,'Cost and price details'!$A$1:$F$1038,Table!K$1,FALSE)</f>
        <v>42427</v>
      </c>
      <c r="L810" s="14">
        <f>VLOOKUP($A810,'Cost and price details'!$A$1:$F$1038,Table!L$1,FALSE)</f>
        <v>16.170000000000002</v>
      </c>
      <c r="M810" s="14">
        <f>VLOOKUP($A810,'Cost and price details'!$A$1:$F$1038,Table!M$1,FALSE)</f>
        <v>32.989000000000004</v>
      </c>
      <c r="N810" s="16">
        <f t="shared" si="60"/>
        <v>1.0401360544217688</v>
      </c>
      <c r="O810" s="16">
        <f>LOOKUP(M810,'Tax and discount slab'!$J$4:$K$14)</f>
        <v>0.2</v>
      </c>
      <c r="P810" s="9">
        <f t="shared" si="61"/>
        <v>39.586800000000004</v>
      </c>
      <c r="Q810" s="9">
        <f>VLOOKUP(A810,'QTY &amp; shipping cost'!$A$1:$C$1038,2,FALSE)</f>
        <v>13</v>
      </c>
      <c r="R810" s="9">
        <f t="shared" si="62"/>
        <v>514.62840000000006</v>
      </c>
      <c r="S810" s="16">
        <f>LOOKUP(M810,'Tax and discount slab'!$M$4:$N$14)</f>
        <v>0.17</v>
      </c>
      <c r="T810" s="9">
        <f t="shared" si="63"/>
        <v>87.486828000000017</v>
      </c>
      <c r="U810" s="9">
        <f>VLOOKUP(A810,'QTY &amp; shipping cost'!$A$1:$C$1038,3,FALSE)</f>
        <v>5.55</v>
      </c>
      <c r="V810" s="9">
        <f t="shared" si="64"/>
        <v>432.69157200000006</v>
      </c>
    </row>
    <row r="811" spans="1:22" x14ac:dyDescent="0.3">
      <c r="A811" s="9" t="s">
        <v>1330</v>
      </c>
      <c r="B811" s="8">
        <f>VLOOKUP($A811,'Order date customer name'!$A$1:$C$1038,2,FALSE)</f>
        <v>42420</v>
      </c>
      <c r="C811" s="8" t="str">
        <f>VLOOKUP($A811,'Order date customer name'!$A$1:$C$1038,3,FALSE)</f>
        <v>ZACHARY KENNEDY</v>
      </c>
      <c r="D811" s="9" t="str">
        <f>VLOOKUP($A811,'State and cust type'!$A$1:$C$1038,2,FALSE)</f>
        <v>New York</v>
      </c>
      <c r="E811" s="9" t="str">
        <f>VLOOKUP($A811,'State and cust type'!$A$1:$C$1038,3,FALSE)</f>
        <v>Small Business</v>
      </c>
      <c r="F811" s="9" t="str">
        <f>VLOOKUP($A811,'Account, order priority and cat'!$A$1:$D$1038,2,FALSE)</f>
        <v>BRYAN JENKINS</v>
      </c>
      <c r="G811" s="9" t="str">
        <f>VLOOKUP($A811,'Account, order priority and cat'!$A$1:$D$1038,3,FALSE)</f>
        <v>Not Specified</v>
      </c>
      <c r="H811" s="9" t="str">
        <f>VLOOKUP($A811,'Account, order priority and cat'!$A$1:$D$1038,4,FALSE)</f>
        <v>Technology</v>
      </c>
      <c r="I811" s="14" t="str">
        <f>VLOOKUP($A811,'Cost and price details'!$A$1:$F$1038,Table!I$1,FALSE)</f>
        <v>Jumbo Drum</v>
      </c>
      <c r="J811" s="14" t="str">
        <f>VLOOKUP($A811,'Cost and price details'!$A$1:$F$1038,Table!J$1,FALSE)</f>
        <v>Delivery Truck</v>
      </c>
      <c r="K811" s="14">
        <f>VLOOKUP($A811,'Cost and price details'!$A$1:$F$1038,Table!K$1,FALSE)</f>
        <v>42428</v>
      </c>
      <c r="L811" s="14">
        <f>VLOOKUP($A811,'Cost and price details'!$A$1:$F$1038,Table!L$1,FALSE)</f>
        <v>306.88900000000001</v>
      </c>
      <c r="M811" s="14">
        <f>VLOOKUP($A811,'Cost and price details'!$A$1:$F$1038,Table!M$1,FALSE)</f>
        <v>494.98900000000003</v>
      </c>
      <c r="N811" s="16">
        <f t="shared" si="60"/>
        <v>0.61292519445141413</v>
      </c>
      <c r="O811" s="16">
        <f>LOOKUP(M811,'Tax and discount slab'!$J$4:$K$14)</f>
        <v>0.32000000000000006</v>
      </c>
      <c r="P811" s="9">
        <f t="shared" si="61"/>
        <v>653.38548000000003</v>
      </c>
      <c r="Q811" s="9">
        <f>VLOOKUP(A811,'QTY &amp; shipping cost'!$A$1:$C$1038,2,FALSE)</f>
        <v>40</v>
      </c>
      <c r="R811" s="9">
        <f t="shared" si="62"/>
        <v>26135.4192</v>
      </c>
      <c r="S811" s="16">
        <f>LOOKUP(M811,'Tax and discount slab'!$M$4:$N$14)</f>
        <v>0.47</v>
      </c>
      <c r="T811" s="9">
        <f t="shared" si="63"/>
        <v>12283.647024</v>
      </c>
      <c r="U811" s="9">
        <f>VLOOKUP(A811,'QTY &amp; shipping cost'!$A$1:$C$1038,3,FALSE)</f>
        <v>49.05</v>
      </c>
      <c r="V811" s="9">
        <f t="shared" si="64"/>
        <v>13900.822176</v>
      </c>
    </row>
    <row r="812" spans="1:22" x14ac:dyDescent="0.3">
      <c r="A812" s="9" t="s">
        <v>1332</v>
      </c>
      <c r="B812" s="8">
        <f>VLOOKUP($A812,'Order date customer name'!$A$1:$C$1038,2,FALSE)</f>
        <v>42421</v>
      </c>
      <c r="C812" s="8" t="str">
        <f>VLOOKUP($A812,'Order date customer name'!$A$1:$C$1038,3,FALSE)</f>
        <v>ROLAND WILLIAMS</v>
      </c>
      <c r="D812" s="9" t="str">
        <f>VLOOKUP($A812,'State and cust type'!$A$1:$C$1038,2,FALSE)</f>
        <v>New York</v>
      </c>
      <c r="E812" s="9" t="str">
        <f>VLOOKUP($A812,'State and cust type'!$A$1:$C$1038,3,FALSE)</f>
        <v>Small Business</v>
      </c>
      <c r="F812" s="9" t="str">
        <f>VLOOKUP($A812,'Account, order priority and cat'!$A$1:$D$1038,2,FALSE)</f>
        <v>MARC ARNOLD</v>
      </c>
      <c r="G812" s="9" t="str">
        <f>VLOOKUP($A812,'Account, order priority and cat'!$A$1:$D$1038,3,FALSE)</f>
        <v>Medium</v>
      </c>
      <c r="H812" s="9" t="str">
        <f>VLOOKUP($A812,'Account, order priority and cat'!$A$1:$D$1038,4,FALSE)</f>
        <v>Office Supplies</v>
      </c>
      <c r="I812" s="14" t="str">
        <f>VLOOKUP($A812,'Cost and price details'!$A$1:$F$1038,Table!I$1,FALSE)</f>
        <v>Small Box</v>
      </c>
      <c r="J812" s="14" t="str">
        <f>VLOOKUP($A812,'Cost and price details'!$A$1:$F$1038,Table!J$1,FALSE)</f>
        <v>Regular Air</v>
      </c>
      <c r="K812" s="14">
        <f>VLOOKUP($A812,'Cost and price details'!$A$1:$F$1038,Table!K$1,FALSE)</f>
        <v>42429</v>
      </c>
      <c r="L812" s="14">
        <f>VLOOKUP($A812,'Cost and price details'!$A$1:$F$1038,Table!L$1,FALSE)</f>
        <v>24.167000000000002</v>
      </c>
      <c r="M812" s="14">
        <f>VLOOKUP($A812,'Cost and price details'!$A$1:$F$1038,Table!M$1,FALSE)</f>
        <v>38.984000000000002</v>
      </c>
      <c r="N812" s="16">
        <f t="shared" si="60"/>
        <v>0.61310878470641783</v>
      </c>
      <c r="O812" s="16">
        <f>LOOKUP(M812,'Tax and discount slab'!$J$4:$K$14)</f>
        <v>0.2</v>
      </c>
      <c r="P812" s="9">
        <f t="shared" si="61"/>
        <v>46.780799999999999</v>
      </c>
      <c r="Q812" s="9">
        <f>VLOOKUP(A812,'QTY &amp; shipping cost'!$A$1:$C$1038,2,FALSE)</f>
        <v>50</v>
      </c>
      <c r="R812" s="9">
        <f t="shared" si="62"/>
        <v>2339.04</v>
      </c>
      <c r="S812" s="16">
        <f>LOOKUP(M812,'Tax and discount slab'!$M$4:$N$14)</f>
        <v>0.17</v>
      </c>
      <c r="T812" s="9">
        <f t="shared" si="63"/>
        <v>397.63680000000005</v>
      </c>
      <c r="U812" s="9">
        <f>VLOOKUP(A812,'QTY &amp; shipping cost'!$A$1:$C$1038,3,FALSE)</f>
        <v>4.97</v>
      </c>
      <c r="V812" s="9">
        <f t="shared" si="64"/>
        <v>1946.3732</v>
      </c>
    </row>
    <row r="813" spans="1:22" x14ac:dyDescent="0.3">
      <c r="A813" s="9" t="s">
        <v>1334</v>
      </c>
      <c r="B813" s="8">
        <f>VLOOKUP($A813,'Order date customer name'!$A$1:$C$1038,2,FALSE)</f>
        <v>42424</v>
      </c>
      <c r="C813" s="8" t="str">
        <f>VLOOKUP($A813,'Order date customer name'!$A$1:$C$1038,3,FALSE)</f>
        <v>CLYDE ROSE</v>
      </c>
      <c r="D813" s="9" t="str">
        <f>VLOOKUP($A813,'State and cust type'!$A$1:$C$1038,2,FALSE)</f>
        <v>New York</v>
      </c>
      <c r="E813" s="9" t="str">
        <f>VLOOKUP($A813,'State and cust type'!$A$1:$C$1038,3,FALSE)</f>
        <v>Consumer</v>
      </c>
      <c r="F813" s="9" t="str">
        <f>VLOOKUP($A813,'Account, order priority and cat'!$A$1:$D$1038,2,FALSE)</f>
        <v>TONY PERRY</v>
      </c>
      <c r="G813" s="9" t="str">
        <f>VLOOKUP($A813,'Account, order priority and cat'!$A$1:$D$1038,3,FALSE)</f>
        <v>Low</v>
      </c>
      <c r="H813" s="9" t="str">
        <f>VLOOKUP($A813,'Account, order priority and cat'!$A$1:$D$1038,4,FALSE)</f>
        <v>Office Supplies</v>
      </c>
      <c r="I813" s="14" t="str">
        <f>VLOOKUP($A813,'Cost and price details'!$A$1:$F$1038,Table!I$1,FALSE)</f>
        <v>Wrap Bag</v>
      </c>
      <c r="J813" s="14" t="str">
        <f>VLOOKUP($A813,'Cost and price details'!$A$1:$F$1038,Table!J$1,FALSE)</f>
        <v>Regular Air</v>
      </c>
      <c r="K813" s="14">
        <f>VLOOKUP($A813,'Cost and price details'!$A$1:$F$1038,Table!K$1,FALSE)</f>
        <v>42438</v>
      </c>
      <c r="L813" s="14">
        <f>VLOOKUP($A813,'Cost and price details'!$A$1:$F$1038,Table!L$1,FALSE)</f>
        <v>3.278</v>
      </c>
      <c r="M813" s="14">
        <f>VLOOKUP($A813,'Cost and price details'!$A$1:$F$1038,Table!M$1,FALSE)</f>
        <v>6.4240000000000004</v>
      </c>
      <c r="N813" s="16">
        <f t="shared" si="60"/>
        <v>0.95973154362416113</v>
      </c>
      <c r="O813" s="16">
        <f>LOOKUP(M813,'Tax and discount slab'!$J$4:$K$14)</f>
        <v>0.05</v>
      </c>
      <c r="P813" s="9">
        <f t="shared" si="61"/>
        <v>6.7452000000000005</v>
      </c>
      <c r="Q813" s="9">
        <f>VLOOKUP(A813,'QTY &amp; shipping cost'!$A$1:$C$1038,2,FALSE)</f>
        <v>21</v>
      </c>
      <c r="R813" s="9">
        <f t="shared" si="62"/>
        <v>141.64920000000001</v>
      </c>
      <c r="S813" s="16">
        <f>LOOKUP(M813,'Tax and discount slab'!$M$4:$N$14)</f>
        <v>0.02</v>
      </c>
      <c r="T813" s="9">
        <f t="shared" si="63"/>
        <v>2.8329840000000002</v>
      </c>
      <c r="U813" s="9">
        <f>VLOOKUP(A813,'QTY &amp; shipping cost'!$A$1:$C$1038,3,FALSE)</f>
        <v>0.88</v>
      </c>
      <c r="V813" s="9">
        <f t="shared" si="64"/>
        <v>139.69621599999999</v>
      </c>
    </row>
    <row r="814" spans="1:22" x14ac:dyDescent="0.3">
      <c r="A814" s="9" t="s">
        <v>1335</v>
      </c>
      <c r="B814" s="8">
        <f>VLOOKUP($A814,'Order date customer name'!$A$1:$C$1038,2,FALSE)</f>
        <v>42427</v>
      </c>
      <c r="C814" s="8" t="str">
        <f>VLOOKUP($A814,'Order date customer name'!$A$1:$C$1038,3,FALSE)</f>
        <v>JIMMY HARRIS</v>
      </c>
      <c r="D814" s="9" t="str">
        <f>VLOOKUP($A814,'State and cust type'!$A$1:$C$1038,2,FALSE)</f>
        <v>New York</v>
      </c>
      <c r="E814" s="9" t="str">
        <f>VLOOKUP($A814,'State and cust type'!$A$1:$C$1038,3,FALSE)</f>
        <v>Small Business</v>
      </c>
      <c r="F814" s="9" t="str">
        <f>VLOOKUP($A814,'Account, order priority and cat'!$A$1:$D$1038,2,FALSE)</f>
        <v>TONY PERRY</v>
      </c>
      <c r="G814" s="9" t="str">
        <f>VLOOKUP($A814,'Account, order priority and cat'!$A$1:$D$1038,3,FALSE)</f>
        <v>Medium</v>
      </c>
      <c r="H814" s="9" t="str">
        <f>VLOOKUP($A814,'Account, order priority and cat'!$A$1:$D$1038,4,FALSE)</f>
        <v>Office Supplies</v>
      </c>
      <c r="I814" s="14" t="str">
        <f>VLOOKUP($A814,'Cost and price details'!$A$1:$F$1038,Table!I$1,FALSE)</f>
        <v>Small Box</v>
      </c>
      <c r="J814" s="14" t="str">
        <f>VLOOKUP($A814,'Cost and price details'!$A$1:$F$1038,Table!J$1,FALSE)</f>
        <v>Regular Air</v>
      </c>
      <c r="K814" s="14">
        <f>VLOOKUP($A814,'Cost and price details'!$A$1:$F$1038,Table!K$1,FALSE)</f>
        <v>42434</v>
      </c>
      <c r="L814" s="14">
        <f>VLOOKUP($A814,'Cost and price details'!$A$1:$F$1038,Table!L$1,FALSE)</f>
        <v>59.719000000000001</v>
      </c>
      <c r="M814" s="14">
        <f>VLOOKUP($A814,'Cost and price details'!$A$1:$F$1038,Table!M$1,FALSE)</f>
        <v>99.528000000000006</v>
      </c>
      <c r="N814" s="16">
        <f t="shared" si="60"/>
        <v>0.66660526800515751</v>
      </c>
      <c r="O814" s="16">
        <f>LOOKUP(M814,'Tax and discount slab'!$J$4:$K$14)</f>
        <v>0.32000000000000006</v>
      </c>
      <c r="P814" s="9">
        <f t="shared" si="61"/>
        <v>131.37696000000003</v>
      </c>
      <c r="Q814" s="9">
        <f>VLOOKUP(A814,'QTY &amp; shipping cost'!$A$1:$C$1038,2,FALSE)</f>
        <v>18</v>
      </c>
      <c r="R814" s="9">
        <f t="shared" si="62"/>
        <v>2364.7852800000005</v>
      </c>
      <c r="S814" s="16">
        <f>LOOKUP(M814,'Tax and discount slab'!$M$4:$N$14)</f>
        <v>0.47</v>
      </c>
      <c r="T814" s="9">
        <f t="shared" si="63"/>
        <v>1111.4490816000002</v>
      </c>
      <c r="U814" s="9">
        <f>VLOOKUP(A814,'QTY &amp; shipping cost'!$A$1:$C$1038,3,FALSE)</f>
        <v>20.04</v>
      </c>
      <c r="V814" s="9">
        <f t="shared" si="64"/>
        <v>1273.3761984000002</v>
      </c>
    </row>
    <row r="815" spans="1:22" x14ac:dyDescent="0.3">
      <c r="A815" s="9" t="s">
        <v>1336</v>
      </c>
      <c r="B815" s="8">
        <f>VLOOKUP($A815,'Order date customer name'!$A$1:$C$1038,2,FALSE)</f>
        <v>42432</v>
      </c>
      <c r="C815" s="8" t="str">
        <f>VLOOKUP($A815,'Order date customer name'!$A$1:$C$1038,3,FALSE)</f>
        <v>TOM GRIFFIN</v>
      </c>
      <c r="D815" s="9" t="str">
        <f>VLOOKUP($A815,'State and cust type'!$A$1:$C$1038,2,FALSE)</f>
        <v>New York</v>
      </c>
      <c r="E815" s="9" t="str">
        <f>VLOOKUP($A815,'State and cust type'!$A$1:$C$1038,3,FALSE)</f>
        <v>Home Office</v>
      </c>
      <c r="F815" s="9" t="str">
        <f>VLOOKUP($A815,'Account, order priority and cat'!$A$1:$D$1038,2,FALSE)</f>
        <v>ROY COOK</v>
      </c>
      <c r="G815" s="9" t="str">
        <f>VLOOKUP($A815,'Account, order priority and cat'!$A$1:$D$1038,3,FALSE)</f>
        <v>Low</v>
      </c>
      <c r="H815" s="9" t="str">
        <f>VLOOKUP($A815,'Account, order priority and cat'!$A$1:$D$1038,4,FALSE)</f>
        <v>Office Supplies</v>
      </c>
      <c r="I815" s="14" t="str">
        <f>VLOOKUP($A815,'Cost and price details'!$A$1:$F$1038,Table!I$1,FALSE)</f>
        <v>Wrap Bag</v>
      </c>
      <c r="J815" s="14" t="str">
        <f>VLOOKUP($A815,'Cost and price details'!$A$1:$F$1038,Table!J$1,FALSE)</f>
        <v>Regular Air</v>
      </c>
      <c r="K815" s="14">
        <f>VLOOKUP($A815,'Cost and price details'!$A$1:$F$1038,Table!K$1,FALSE)</f>
        <v>42443</v>
      </c>
      <c r="L815" s="14">
        <f>VLOOKUP($A815,'Cost and price details'!$A$1:$F$1038,Table!L$1,FALSE)</f>
        <v>1.0230000000000001</v>
      </c>
      <c r="M815" s="14">
        <f>VLOOKUP($A815,'Cost and price details'!$A$1:$F$1038,Table!M$1,FALSE)</f>
        <v>1.7600000000000002</v>
      </c>
      <c r="N815" s="16">
        <f t="shared" si="60"/>
        <v>0.72043010752688175</v>
      </c>
      <c r="O815" s="16">
        <f>LOOKUP(M815,'Tax and discount slab'!$J$4:$K$14)</f>
        <v>0.05</v>
      </c>
      <c r="P815" s="9">
        <f t="shared" si="61"/>
        <v>1.8480000000000003</v>
      </c>
      <c r="Q815" s="9">
        <f>VLOOKUP(A815,'QTY &amp; shipping cost'!$A$1:$C$1038,2,FALSE)</f>
        <v>45</v>
      </c>
      <c r="R815" s="9">
        <f t="shared" si="62"/>
        <v>83.160000000000011</v>
      </c>
      <c r="S815" s="16">
        <f>LOOKUP(M815,'Tax and discount slab'!$M$4:$N$14)</f>
        <v>0.02</v>
      </c>
      <c r="T815" s="9">
        <f t="shared" si="63"/>
        <v>1.6632000000000002</v>
      </c>
      <c r="U815" s="9">
        <f>VLOOKUP(A815,'QTY &amp; shipping cost'!$A$1:$C$1038,3,FALSE)</f>
        <v>1.34</v>
      </c>
      <c r="V815" s="9">
        <f t="shared" si="64"/>
        <v>82.836800000000011</v>
      </c>
    </row>
    <row r="816" spans="1:22" x14ac:dyDescent="0.3">
      <c r="A816" s="9" t="s">
        <v>1338</v>
      </c>
      <c r="B816" s="8">
        <f>VLOOKUP($A816,'Order date customer name'!$A$1:$C$1038,2,FALSE)</f>
        <v>42433</v>
      </c>
      <c r="C816" s="8" t="str">
        <f>VLOOKUP($A816,'Order date customer name'!$A$1:$C$1038,3,FALSE)</f>
        <v>LLOYD LEWIS</v>
      </c>
      <c r="D816" s="9" t="str">
        <f>VLOOKUP($A816,'State and cust type'!$A$1:$C$1038,2,FALSE)</f>
        <v>New York</v>
      </c>
      <c r="E816" s="9" t="str">
        <f>VLOOKUP($A816,'State and cust type'!$A$1:$C$1038,3,FALSE)</f>
        <v>Small Business</v>
      </c>
      <c r="F816" s="9" t="str">
        <f>VLOOKUP($A816,'Account, order priority and cat'!$A$1:$D$1038,2,FALSE)</f>
        <v>GREG BLACK</v>
      </c>
      <c r="G816" s="9" t="str">
        <f>VLOOKUP($A816,'Account, order priority and cat'!$A$1:$D$1038,3,FALSE)</f>
        <v>Low</v>
      </c>
      <c r="H816" s="9" t="str">
        <f>VLOOKUP($A816,'Account, order priority and cat'!$A$1:$D$1038,4,FALSE)</f>
        <v>Technology</v>
      </c>
      <c r="I816" s="14" t="str">
        <f>VLOOKUP($A816,'Cost and price details'!$A$1:$F$1038,Table!I$1,FALSE)</f>
        <v>Small Box</v>
      </c>
      <c r="J816" s="14" t="str">
        <f>VLOOKUP($A816,'Cost and price details'!$A$1:$F$1038,Table!J$1,FALSE)</f>
        <v>Regular Air</v>
      </c>
      <c r="K816" s="14">
        <f>VLOOKUP($A816,'Cost and price details'!$A$1:$F$1038,Table!K$1,FALSE)</f>
        <v>42445</v>
      </c>
      <c r="L816" s="14">
        <f>VLOOKUP($A816,'Cost and price details'!$A$1:$F$1038,Table!L$1,FALSE)</f>
        <v>45.408000000000008</v>
      </c>
      <c r="M816" s="14">
        <f>VLOOKUP($A816,'Cost and price details'!$A$1:$F$1038,Table!M$1,FALSE)</f>
        <v>105.589</v>
      </c>
      <c r="N816" s="16">
        <f t="shared" si="60"/>
        <v>1.3253391472868212</v>
      </c>
      <c r="O816" s="16">
        <f>LOOKUP(M816,'Tax and discount slab'!$J$4:$K$14)</f>
        <v>0.32000000000000006</v>
      </c>
      <c r="P816" s="9">
        <f t="shared" si="61"/>
        <v>139.37747999999999</v>
      </c>
      <c r="Q816" s="9">
        <f>VLOOKUP(A816,'QTY &amp; shipping cost'!$A$1:$C$1038,2,FALSE)</f>
        <v>42</v>
      </c>
      <c r="R816" s="9">
        <f t="shared" si="62"/>
        <v>5853.8541599999999</v>
      </c>
      <c r="S816" s="16">
        <f>LOOKUP(M816,'Tax and discount slab'!$M$4:$N$14)</f>
        <v>0.47</v>
      </c>
      <c r="T816" s="9">
        <f t="shared" si="63"/>
        <v>2751.3114551999997</v>
      </c>
      <c r="U816" s="9">
        <f>VLOOKUP(A816,'QTY &amp; shipping cost'!$A$1:$C$1038,3,FALSE)</f>
        <v>9.0400000000000009</v>
      </c>
      <c r="V816" s="9">
        <f t="shared" si="64"/>
        <v>3111.5827048000001</v>
      </c>
    </row>
    <row r="817" spans="1:22" x14ac:dyDescent="0.3">
      <c r="A817" s="9" t="s">
        <v>1339</v>
      </c>
      <c r="B817" s="8">
        <f>VLOOKUP($A817,'Order date customer name'!$A$1:$C$1038,2,FALSE)</f>
        <v>42433</v>
      </c>
      <c r="C817" s="8" t="str">
        <f>VLOOKUP($A817,'Order date customer name'!$A$1:$C$1038,3,FALSE)</f>
        <v>JEROME WHITE</v>
      </c>
      <c r="D817" s="9" t="str">
        <f>VLOOKUP($A817,'State and cust type'!$A$1:$C$1038,2,FALSE)</f>
        <v>New York</v>
      </c>
      <c r="E817" s="9" t="str">
        <f>VLOOKUP($A817,'State and cust type'!$A$1:$C$1038,3,FALSE)</f>
        <v>Corporate</v>
      </c>
      <c r="F817" s="9" t="str">
        <f>VLOOKUP($A817,'Account, order priority and cat'!$A$1:$D$1038,2,FALSE)</f>
        <v>EDDIE MURRAY</v>
      </c>
      <c r="G817" s="9" t="str">
        <f>VLOOKUP($A817,'Account, order priority and cat'!$A$1:$D$1038,3,FALSE)</f>
        <v>Not Specified</v>
      </c>
      <c r="H817" s="9" t="str">
        <f>VLOOKUP($A817,'Account, order priority and cat'!$A$1:$D$1038,4,FALSE)</f>
        <v>Office Supplies</v>
      </c>
      <c r="I817" s="14" t="str">
        <f>VLOOKUP($A817,'Cost and price details'!$A$1:$F$1038,Table!I$1,FALSE)</f>
        <v>Small Box</v>
      </c>
      <c r="J817" s="14" t="str">
        <f>VLOOKUP($A817,'Cost and price details'!$A$1:$F$1038,Table!J$1,FALSE)</f>
        <v>Express Air</v>
      </c>
      <c r="K817" s="14">
        <f>VLOOKUP($A817,'Cost and price details'!$A$1:$F$1038,Table!K$1,FALSE)</f>
        <v>42441</v>
      </c>
      <c r="L817" s="14">
        <f>VLOOKUP($A817,'Cost and price details'!$A$1:$F$1038,Table!L$1,FALSE)</f>
        <v>4.3890000000000002</v>
      </c>
      <c r="M817" s="14">
        <f>VLOOKUP($A817,'Cost and price details'!$A$1:$F$1038,Table!M$1,FALSE)</f>
        <v>6.8530000000000006</v>
      </c>
      <c r="N817" s="16">
        <f t="shared" si="60"/>
        <v>0.5614035087719299</v>
      </c>
      <c r="O817" s="16">
        <f>LOOKUP(M817,'Tax and discount slab'!$J$4:$K$14)</f>
        <v>0.05</v>
      </c>
      <c r="P817" s="9">
        <f t="shared" si="61"/>
        <v>7.1956500000000005</v>
      </c>
      <c r="Q817" s="9">
        <f>VLOOKUP(A817,'QTY &amp; shipping cost'!$A$1:$C$1038,2,FALSE)</f>
        <v>35</v>
      </c>
      <c r="R817" s="9">
        <f t="shared" si="62"/>
        <v>251.84775000000002</v>
      </c>
      <c r="S817" s="16">
        <f>LOOKUP(M817,'Tax and discount slab'!$M$4:$N$14)</f>
        <v>0.02</v>
      </c>
      <c r="T817" s="9">
        <f t="shared" si="63"/>
        <v>5.0369550000000007</v>
      </c>
      <c r="U817" s="9">
        <f>VLOOKUP(A817,'QTY &amp; shipping cost'!$A$1:$C$1038,3,FALSE)</f>
        <v>7.02</v>
      </c>
      <c r="V817" s="9">
        <f t="shared" si="64"/>
        <v>253.83079500000002</v>
      </c>
    </row>
    <row r="818" spans="1:22" x14ac:dyDescent="0.3">
      <c r="A818" s="9" t="s">
        <v>1341</v>
      </c>
      <c r="B818" s="8">
        <f>VLOOKUP($A818,'Order date customer name'!$A$1:$C$1038,2,FALSE)</f>
        <v>42434</v>
      </c>
      <c r="C818" s="8" t="str">
        <f>VLOOKUP($A818,'Order date customer name'!$A$1:$C$1038,3,FALSE)</f>
        <v>BRETT PARKER</v>
      </c>
      <c r="D818" s="9" t="str">
        <f>VLOOKUP($A818,'State and cust type'!$A$1:$C$1038,2,FALSE)</f>
        <v>New York</v>
      </c>
      <c r="E818" s="9" t="str">
        <f>VLOOKUP($A818,'State and cust type'!$A$1:$C$1038,3,FALSE)</f>
        <v>Home Office</v>
      </c>
      <c r="F818" s="9" t="str">
        <f>VLOOKUP($A818,'Account, order priority and cat'!$A$1:$D$1038,2,FALSE)</f>
        <v>BRYAN JENKINS</v>
      </c>
      <c r="G818" s="9" t="str">
        <f>VLOOKUP($A818,'Account, order priority and cat'!$A$1:$D$1038,3,FALSE)</f>
        <v>Medium</v>
      </c>
      <c r="H818" s="9" t="str">
        <f>VLOOKUP($A818,'Account, order priority and cat'!$A$1:$D$1038,4,FALSE)</f>
        <v>Office Supplies</v>
      </c>
      <c r="I818" s="14" t="str">
        <f>VLOOKUP($A818,'Cost and price details'!$A$1:$F$1038,Table!I$1,FALSE)</f>
        <v>Small Pack</v>
      </c>
      <c r="J818" s="14" t="str">
        <f>VLOOKUP($A818,'Cost and price details'!$A$1:$F$1038,Table!J$1,FALSE)</f>
        <v>Regular Air</v>
      </c>
      <c r="K818" s="14">
        <f>VLOOKUP($A818,'Cost and price details'!$A$1:$F$1038,Table!K$1,FALSE)</f>
        <v>42442</v>
      </c>
      <c r="L818" s="14">
        <f>VLOOKUP($A818,'Cost and price details'!$A$1:$F$1038,Table!L$1,FALSE)</f>
        <v>18.480000000000004</v>
      </c>
      <c r="M818" s="14">
        <f>VLOOKUP($A818,'Cost and price details'!$A$1:$F$1038,Table!M$1,FALSE)</f>
        <v>45.067</v>
      </c>
      <c r="N818" s="16">
        <f t="shared" si="60"/>
        <v>1.4386904761904757</v>
      </c>
      <c r="O818" s="16">
        <f>LOOKUP(M818,'Tax and discount slab'!$J$4:$K$14)</f>
        <v>0.22</v>
      </c>
      <c r="P818" s="9">
        <f t="shared" si="61"/>
        <v>54.981740000000002</v>
      </c>
      <c r="Q818" s="9">
        <f>VLOOKUP(A818,'QTY &amp; shipping cost'!$A$1:$C$1038,2,FALSE)</f>
        <v>16</v>
      </c>
      <c r="R818" s="9">
        <f t="shared" si="62"/>
        <v>879.70784000000003</v>
      </c>
      <c r="S818" s="16">
        <f>LOOKUP(M818,'Tax and discount slab'!$M$4:$N$14)</f>
        <v>0.22000000000000003</v>
      </c>
      <c r="T818" s="9">
        <f t="shared" si="63"/>
        <v>193.53572480000003</v>
      </c>
      <c r="U818" s="9">
        <f>VLOOKUP(A818,'QTY &amp; shipping cost'!$A$1:$C$1038,3,FALSE)</f>
        <v>9.0400000000000009</v>
      </c>
      <c r="V818" s="9">
        <f t="shared" si="64"/>
        <v>695.21211519999997</v>
      </c>
    </row>
    <row r="819" spans="1:22" x14ac:dyDescent="0.3">
      <c r="A819" s="9" t="s">
        <v>1342</v>
      </c>
      <c r="B819" s="8">
        <f>VLOOKUP($A819,'Order date customer name'!$A$1:$C$1038,2,FALSE)</f>
        <v>42436</v>
      </c>
      <c r="C819" s="8" t="str">
        <f>VLOOKUP($A819,'Order date customer name'!$A$1:$C$1038,3,FALSE)</f>
        <v>HOWARD FOX</v>
      </c>
      <c r="D819" s="9" t="str">
        <f>VLOOKUP($A819,'State and cust type'!$A$1:$C$1038,2,FALSE)</f>
        <v>Illinois</v>
      </c>
      <c r="E819" s="9" t="str">
        <f>VLOOKUP($A819,'State and cust type'!$A$1:$C$1038,3,FALSE)</f>
        <v>Corporate</v>
      </c>
      <c r="F819" s="9" t="str">
        <f>VLOOKUP($A819,'Account, order priority and cat'!$A$1:$D$1038,2,FALSE)</f>
        <v>COREY MILLS</v>
      </c>
      <c r="G819" s="9" t="str">
        <f>VLOOKUP($A819,'Account, order priority and cat'!$A$1:$D$1038,3,FALSE)</f>
        <v>Medium</v>
      </c>
      <c r="H819" s="9" t="str">
        <f>VLOOKUP($A819,'Account, order priority and cat'!$A$1:$D$1038,4,FALSE)</f>
        <v>Technology</v>
      </c>
      <c r="I819" s="14" t="str">
        <f>VLOOKUP($A819,'Cost and price details'!$A$1:$F$1038,Table!I$1,FALSE)</f>
        <v>Small Box</v>
      </c>
      <c r="J819" s="14" t="str">
        <f>VLOOKUP($A819,'Cost and price details'!$A$1:$F$1038,Table!J$1,FALSE)</f>
        <v>Regular Air</v>
      </c>
      <c r="K819" s="14">
        <f>VLOOKUP($A819,'Cost and price details'!$A$1:$F$1038,Table!K$1,FALSE)</f>
        <v>42444</v>
      </c>
      <c r="L819" s="14">
        <f>VLOOKUP($A819,'Cost and price details'!$A$1:$F$1038,Table!L$1,FALSE)</f>
        <v>7.0289999999999999</v>
      </c>
      <c r="M819" s="14">
        <f>VLOOKUP($A819,'Cost and price details'!$A$1:$F$1038,Table!M$1,FALSE)</f>
        <v>21.978000000000002</v>
      </c>
      <c r="N819" s="16">
        <f t="shared" si="60"/>
        <v>2.126760563380282</v>
      </c>
      <c r="O819" s="16">
        <f>LOOKUP(M819,'Tax and discount slab'!$J$4:$K$14)</f>
        <v>0.15000000000000002</v>
      </c>
      <c r="P819" s="9">
        <f t="shared" si="61"/>
        <v>25.274699999999999</v>
      </c>
      <c r="Q819" s="9">
        <f>VLOOKUP(A819,'QTY &amp; shipping cost'!$A$1:$C$1038,2,FALSE)</f>
        <v>41</v>
      </c>
      <c r="R819" s="9">
        <f t="shared" si="62"/>
        <v>1036.2627</v>
      </c>
      <c r="S819" s="16">
        <f>LOOKUP(M819,'Tax and discount slab'!$M$4:$N$14)</f>
        <v>0.12000000000000001</v>
      </c>
      <c r="T819" s="9">
        <f t="shared" si="63"/>
        <v>124.35152400000001</v>
      </c>
      <c r="U819" s="9">
        <f>VLOOKUP(A819,'QTY &amp; shipping cost'!$A$1:$C$1038,3,FALSE)</f>
        <v>4.05</v>
      </c>
      <c r="V819" s="9">
        <f t="shared" si="64"/>
        <v>915.96117599999991</v>
      </c>
    </row>
    <row r="820" spans="1:22" x14ac:dyDescent="0.3">
      <c r="A820" s="9" t="s">
        <v>1344</v>
      </c>
      <c r="B820" s="8">
        <f>VLOOKUP($A820,'Order date customer name'!$A$1:$C$1038,2,FALSE)</f>
        <v>42438</v>
      </c>
      <c r="C820" s="8" t="str">
        <f>VLOOKUP($A820,'Order date customer name'!$A$1:$C$1038,3,FALSE)</f>
        <v>HOWARD ROGERS</v>
      </c>
      <c r="D820" s="9" t="str">
        <f>VLOOKUP($A820,'State and cust type'!$A$1:$C$1038,2,FALSE)</f>
        <v>New York</v>
      </c>
      <c r="E820" s="9" t="str">
        <f>VLOOKUP($A820,'State and cust type'!$A$1:$C$1038,3,FALSE)</f>
        <v>Small Business</v>
      </c>
      <c r="F820" s="9" t="str">
        <f>VLOOKUP($A820,'Account, order priority and cat'!$A$1:$D$1038,2,FALSE)</f>
        <v>ROY COOK</v>
      </c>
      <c r="G820" s="9" t="str">
        <f>VLOOKUP($A820,'Account, order priority and cat'!$A$1:$D$1038,3,FALSE)</f>
        <v>Medium</v>
      </c>
      <c r="H820" s="9" t="str">
        <f>VLOOKUP($A820,'Account, order priority and cat'!$A$1:$D$1038,4,FALSE)</f>
        <v>Office Supplies</v>
      </c>
      <c r="I820" s="14" t="str">
        <f>VLOOKUP($A820,'Cost and price details'!$A$1:$F$1038,Table!I$1,FALSE)</f>
        <v>Small Box</v>
      </c>
      <c r="J820" s="14" t="str">
        <f>VLOOKUP($A820,'Cost and price details'!$A$1:$F$1038,Table!J$1,FALSE)</f>
        <v>Regular Air</v>
      </c>
      <c r="K820" s="14">
        <f>VLOOKUP($A820,'Cost and price details'!$A$1:$F$1038,Table!K$1,FALSE)</f>
        <v>42447</v>
      </c>
      <c r="L820" s="14">
        <f>VLOOKUP($A820,'Cost and price details'!$A$1:$F$1038,Table!L$1,FALSE)</f>
        <v>16.445</v>
      </c>
      <c r="M820" s="14">
        <f>VLOOKUP($A820,'Cost and price details'!$A$1:$F$1038,Table!M$1,FALSE)</f>
        <v>38.236000000000004</v>
      </c>
      <c r="N820" s="16">
        <f t="shared" si="60"/>
        <v>1.3250836120401339</v>
      </c>
      <c r="O820" s="16">
        <f>LOOKUP(M820,'Tax and discount slab'!$J$4:$K$14)</f>
        <v>0.2</v>
      </c>
      <c r="P820" s="9">
        <f t="shared" si="61"/>
        <v>45.883200000000002</v>
      </c>
      <c r="Q820" s="9">
        <f>VLOOKUP(A820,'QTY &amp; shipping cost'!$A$1:$C$1038,2,FALSE)</f>
        <v>29</v>
      </c>
      <c r="R820" s="9">
        <f t="shared" si="62"/>
        <v>1330.6128000000001</v>
      </c>
      <c r="S820" s="16">
        <f>LOOKUP(M820,'Tax and discount slab'!$M$4:$N$14)</f>
        <v>0.17</v>
      </c>
      <c r="T820" s="9">
        <f t="shared" si="63"/>
        <v>226.20417600000005</v>
      </c>
      <c r="U820" s="9">
        <f>VLOOKUP(A820,'QTY &amp; shipping cost'!$A$1:$C$1038,3,FALSE)</f>
        <v>8.2700000000000014</v>
      </c>
      <c r="V820" s="9">
        <f t="shared" si="64"/>
        <v>1112.6786240000001</v>
      </c>
    </row>
    <row r="821" spans="1:22" x14ac:dyDescent="0.3">
      <c r="A821" s="9" t="s">
        <v>1345</v>
      </c>
      <c r="B821" s="8">
        <f>VLOOKUP($A821,'Order date customer name'!$A$1:$C$1038,2,FALSE)</f>
        <v>42439</v>
      </c>
      <c r="C821" s="8" t="str">
        <f>VLOOKUP($A821,'Order date customer name'!$A$1:$C$1038,3,FALSE)</f>
        <v>RUBEN DANIELS</v>
      </c>
      <c r="D821" s="9" t="str">
        <f>VLOOKUP($A821,'State and cust type'!$A$1:$C$1038,2,FALSE)</f>
        <v>New York</v>
      </c>
      <c r="E821" s="9" t="str">
        <f>VLOOKUP($A821,'State and cust type'!$A$1:$C$1038,3,FALSE)</f>
        <v>Home Office</v>
      </c>
      <c r="F821" s="9" t="str">
        <f>VLOOKUP($A821,'Account, order priority and cat'!$A$1:$D$1038,2,FALSE)</f>
        <v>GREG BLACK</v>
      </c>
      <c r="G821" s="9" t="str">
        <f>VLOOKUP($A821,'Account, order priority and cat'!$A$1:$D$1038,3,FALSE)</f>
        <v>Medium</v>
      </c>
      <c r="H821" s="9" t="str">
        <f>VLOOKUP($A821,'Account, order priority and cat'!$A$1:$D$1038,4,FALSE)</f>
        <v>Office Supplies</v>
      </c>
      <c r="I821" s="14" t="str">
        <f>VLOOKUP($A821,'Cost and price details'!$A$1:$F$1038,Table!I$1,FALSE)</f>
        <v>Wrap Bag</v>
      </c>
      <c r="J821" s="14" t="str">
        <f>VLOOKUP($A821,'Cost and price details'!$A$1:$F$1038,Table!J$1,FALSE)</f>
        <v>Regular Air</v>
      </c>
      <c r="K821" s="14">
        <f>VLOOKUP($A821,'Cost and price details'!$A$1:$F$1038,Table!K$1,FALSE)</f>
        <v>42446</v>
      </c>
      <c r="L821" s="14">
        <f>VLOOKUP($A821,'Cost and price details'!$A$1:$F$1038,Table!L$1,FALSE)</f>
        <v>1.034</v>
      </c>
      <c r="M821" s="14">
        <f>VLOOKUP($A821,'Cost and price details'!$A$1:$F$1038,Table!M$1,FALSE)</f>
        <v>2.0680000000000001</v>
      </c>
      <c r="N821" s="16">
        <f t="shared" si="60"/>
        <v>1</v>
      </c>
      <c r="O821" s="16">
        <f>LOOKUP(M821,'Tax and discount slab'!$J$4:$K$14)</f>
        <v>0.05</v>
      </c>
      <c r="P821" s="9">
        <f t="shared" si="61"/>
        <v>2.1714000000000002</v>
      </c>
      <c r="Q821" s="9">
        <f>VLOOKUP(A821,'QTY &amp; shipping cost'!$A$1:$C$1038,2,FALSE)</f>
        <v>38</v>
      </c>
      <c r="R821" s="9">
        <f t="shared" si="62"/>
        <v>82.513200000000012</v>
      </c>
      <c r="S821" s="16">
        <f>LOOKUP(M821,'Tax and discount slab'!$M$4:$N$14)</f>
        <v>0.02</v>
      </c>
      <c r="T821" s="9">
        <f t="shared" si="63"/>
        <v>1.6502640000000002</v>
      </c>
      <c r="U821" s="9">
        <f>VLOOKUP(A821,'QTY &amp; shipping cost'!$A$1:$C$1038,3,FALSE)</f>
        <v>0.84000000000000008</v>
      </c>
      <c r="V821" s="9">
        <f t="shared" si="64"/>
        <v>81.702936000000008</v>
      </c>
    </row>
    <row r="822" spans="1:22" x14ac:dyDescent="0.3">
      <c r="A822" s="9" t="s">
        <v>1346</v>
      </c>
      <c r="B822" s="8">
        <f>VLOOKUP($A822,'Order date customer name'!$A$1:$C$1038,2,FALSE)</f>
        <v>42439</v>
      </c>
      <c r="C822" s="8" t="str">
        <f>VLOOKUP($A822,'Order date customer name'!$A$1:$C$1038,3,FALSE)</f>
        <v>TONY COLLINS</v>
      </c>
      <c r="D822" s="9" t="str">
        <f>VLOOKUP($A822,'State and cust type'!$A$1:$C$1038,2,FALSE)</f>
        <v>New York</v>
      </c>
      <c r="E822" s="9" t="str">
        <f>VLOOKUP($A822,'State and cust type'!$A$1:$C$1038,3,FALSE)</f>
        <v>Corporate</v>
      </c>
      <c r="F822" s="9" t="str">
        <f>VLOOKUP($A822,'Account, order priority and cat'!$A$1:$D$1038,2,FALSE)</f>
        <v>TONY PERRY</v>
      </c>
      <c r="G822" s="9" t="str">
        <f>VLOOKUP($A822,'Account, order priority and cat'!$A$1:$D$1038,3,FALSE)</f>
        <v>Low</v>
      </c>
      <c r="H822" s="9" t="str">
        <f>VLOOKUP($A822,'Account, order priority and cat'!$A$1:$D$1038,4,FALSE)</f>
        <v>Office Supplies</v>
      </c>
      <c r="I822" s="14" t="str">
        <f>VLOOKUP($A822,'Cost and price details'!$A$1:$F$1038,Table!I$1,FALSE)</f>
        <v>Wrap Bag</v>
      </c>
      <c r="J822" s="14" t="str">
        <f>VLOOKUP($A822,'Cost and price details'!$A$1:$F$1038,Table!J$1,FALSE)</f>
        <v>Regular Air</v>
      </c>
      <c r="K822" s="14">
        <f>VLOOKUP($A822,'Cost and price details'!$A$1:$F$1038,Table!K$1,FALSE)</f>
        <v>42451</v>
      </c>
      <c r="L822" s="14">
        <f>VLOOKUP($A822,'Cost and price details'!$A$1:$F$1038,Table!L$1,FALSE)</f>
        <v>1.0230000000000001</v>
      </c>
      <c r="M822" s="14">
        <f>VLOOKUP($A822,'Cost and price details'!$A$1:$F$1038,Table!M$1,FALSE)</f>
        <v>1.7600000000000002</v>
      </c>
      <c r="N822" s="16">
        <f t="shared" si="60"/>
        <v>0.72043010752688175</v>
      </c>
      <c r="O822" s="16">
        <f>LOOKUP(M822,'Tax and discount slab'!$J$4:$K$14)</f>
        <v>0.05</v>
      </c>
      <c r="P822" s="9">
        <f t="shared" si="61"/>
        <v>1.8480000000000003</v>
      </c>
      <c r="Q822" s="9">
        <f>VLOOKUP(A822,'QTY &amp; shipping cost'!$A$1:$C$1038,2,FALSE)</f>
        <v>42</v>
      </c>
      <c r="R822" s="9">
        <f t="shared" si="62"/>
        <v>77.616000000000014</v>
      </c>
      <c r="S822" s="16">
        <f>LOOKUP(M822,'Tax and discount slab'!$M$4:$N$14)</f>
        <v>0.02</v>
      </c>
      <c r="T822" s="9">
        <f t="shared" si="63"/>
        <v>1.5523200000000004</v>
      </c>
      <c r="U822" s="9">
        <f>VLOOKUP(A822,'QTY &amp; shipping cost'!$A$1:$C$1038,3,FALSE)</f>
        <v>1.34</v>
      </c>
      <c r="V822" s="9">
        <f t="shared" si="64"/>
        <v>77.403680000000023</v>
      </c>
    </row>
    <row r="823" spans="1:22" x14ac:dyDescent="0.3">
      <c r="A823" s="9" t="s">
        <v>1347</v>
      </c>
      <c r="B823" s="8">
        <f>VLOOKUP($A823,'Order date customer name'!$A$1:$C$1038,2,FALSE)</f>
        <v>42441</v>
      </c>
      <c r="C823" s="8" t="str">
        <f>VLOOKUP($A823,'Order date customer name'!$A$1:$C$1038,3,FALSE)</f>
        <v>RODNEY WILSON</v>
      </c>
      <c r="D823" s="9" t="str">
        <f>VLOOKUP($A823,'State and cust type'!$A$1:$C$1038,2,FALSE)</f>
        <v>New York</v>
      </c>
      <c r="E823" s="9" t="str">
        <f>VLOOKUP($A823,'State and cust type'!$A$1:$C$1038,3,FALSE)</f>
        <v>Home Office</v>
      </c>
      <c r="F823" s="9" t="str">
        <f>VLOOKUP($A823,'Account, order priority and cat'!$A$1:$D$1038,2,FALSE)</f>
        <v>TONY PERRY</v>
      </c>
      <c r="G823" s="9" t="str">
        <f>VLOOKUP($A823,'Account, order priority and cat'!$A$1:$D$1038,3,FALSE)</f>
        <v>Low</v>
      </c>
      <c r="H823" s="9" t="str">
        <f>VLOOKUP($A823,'Account, order priority and cat'!$A$1:$D$1038,4,FALSE)</f>
        <v>Office Supplies</v>
      </c>
      <c r="I823" s="14" t="str">
        <f>VLOOKUP($A823,'Cost and price details'!$A$1:$F$1038,Table!I$1,FALSE)</f>
        <v>Small Box</v>
      </c>
      <c r="J823" s="14" t="str">
        <f>VLOOKUP($A823,'Cost and price details'!$A$1:$F$1038,Table!J$1,FALSE)</f>
        <v>Regular Air</v>
      </c>
      <c r="K823" s="14">
        <f>VLOOKUP($A823,'Cost and price details'!$A$1:$F$1038,Table!K$1,FALSE)</f>
        <v>42452</v>
      </c>
      <c r="L823" s="14">
        <f>VLOOKUP($A823,'Cost and price details'!$A$1:$F$1038,Table!L$1,FALSE)</f>
        <v>13.629000000000001</v>
      </c>
      <c r="M823" s="14">
        <f>VLOOKUP($A823,'Cost and price details'!$A$1:$F$1038,Table!M$1,FALSE)</f>
        <v>21.978000000000002</v>
      </c>
      <c r="N823" s="16">
        <f t="shared" si="60"/>
        <v>0.61259079903147695</v>
      </c>
      <c r="O823" s="16">
        <f>LOOKUP(M823,'Tax and discount slab'!$J$4:$K$14)</f>
        <v>0.15000000000000002</v>
      </c>
      <c r="P823" s="9">
        <f t="shared" si="61"/>
        <v>25.274699999999999</v>
      </c>
      <c r="Q823" s="9">
        <f>VLOOKUP(A823,'QTY &amp; shipping cost'!$A$1:$C$1038,2,FALSE)</f>
        <v>49</v>
      </c>
      <c r="R823" s="9">
        <f t="shared" si="62"/>
        <v>1238.4603</v>
      </c>
      <c r="S823" s="16">
        <f>LOOKUP(M823,'Tax and discount slab'!$M$4:$N$14)</f>
        <v>0.12000000000000001</v>
      </c>
      <c r="T823" s="9">
        <f t="shared" si="63"/>
        <v>148.61523600000001</v>
      </c>
      <c r="U823" s="9">
        <f>VLOOKUP(A823,'QTY &amp; shipping cost'!$A$1:$C$1038,3,FALSE)</f>
        <v>5.8199999999999994</v>
      </c>
      <c r="V823" s="9">
        <f t="shared" si="64"/>
        <v>1095.6650639999998</v>
      </c>
    </row>
    <row r="824" spans="1:22" x14ac:dyDescent="0.3">
      <c r="A824" s="9" t="s">
        <v>1349</v>
      </c>
      <c r="B824" s="8">
        <f>VLOOKUP($A824,'Order date customer name'!$A$1:$C$1038,2,FALSE)</f>
        <v>42444</v>
      </c>
      <c r="C824" s="8" t="str">
        <f>VLOOKUP($A824,'Order date customer name'!$A$1:$C$1038,3,FALSE)</f>
        <v>CORY HOWARD</v>
      </c>
      <c r="D824" s="9" t="str">
        <f>VLOOKUP($A824,'State and cust type'!$A$1:$C$1038,2,FALSE)</f>
        <v>New York</v>
      </c>
      <c r="E824" s="9" t="str">
        <f>VLOOKUP($A824,'State and cust type'!$A$1:$C$1038,3,FALSE)</f>
        <v>Corporate</v>
      </c>
      <c r="F824" s="9" t="str">
        <f>VLOOKUP($A824,'Account, order priority and cat'!$A$1:$D$1038,2,FALSE)</f>
        <v>CLAUDE WILLIS</v>
      </c>
      <c r="G824" s="9" t="str">
        <f>VLOOKUP($A824,'Account, order priority and cat'!$A$1:$D$1038,3,FALSE)</f>
        <v>Critical</v>
      </c>
      <c r="H824" s="9" t="str">
        <f>VLOOKUP($A824,'Account, order priority and cat'!$A$1:$D$1038,4,FALSE)</f>
        <v>Office Supplies</v>
      </c>
      <c r="I824" s="14" t="str">
        <f>VLOOKUP($A824,'Cost and price details'!$A$1:$F$1038,Table!I$1,FALSE)</f>
        <v>Wrap Bag</v>
      </c>
      <c r="J824" s="14" t="str">
        <f>VLOOKUP($A824,'Cost and price details'!$A$1:$F$1038,Table!J$1,FALSE)</f>
        <v>Regular Air</v>
      </c>
      <c r="K824" s="14">
        <f>VLOOKUP($A824,'Cost and price details'!$A$1:$F$1038,Table!K$1,FALSE)</f>
        <v>42454</v>
      </c>
      <c r="L824" s="14">
        <f>VLOOKUP($A824,'Cost and price details'!$A$1:$F$1038,Table!L$1,FALSE)</f>
        <v>0.26400000000000001</v>
      </c>
      <c r="M824" s="14">
        <f>VLOOKUP($A824,'Cost and price details'!$A$1:$F$1038,Table!M$1,FALSE)</f>
        <v>1.3860000000000001</v>
      </c>
      <c r="N824" s="16">
        <f t="shared" si="60"/>
        <v>4.25</v>
      </c>
      <c r="O824" s="16">
        <f>LOOKUP(M824,'Tax and discount slab'!$J$4:$K$14)</f>
        <v>0.05</v>
      </c>
      <c r="P824" s="9">
        <f t="shared" si="61"/>
        <v>1.4553000000000003</v>
      </c>
      <c r="Q824" s="9">
        <f>VLOOKUP(A824,'QTY &amp; shipping cost'!$A$1:$C$1038,2,FALSE)</f>
        <v>49</v>
      </c>
      <c r="R824" s="9">
        <f t="shared" si="62"/>
        <v>71.309700000000007</v>
      </c>
      <c r="S824" s="16">
        <f>LOOKUP(M824,'Tax and discount slab'!$M$4:$N$14)</f>
        <v>0.02</v>
      </c>
      <c r="T824" s="9">
        <f t="shared" si="63"/>
        <v>1.4261940000000002</v>
      </c>
      <c r="U824" s="9">
        <f>VLOOKUP(A824,'QTY &amp; shipping cost'!$A$1:$C$1038,3,FALSE)</f>
        <v>0.75</v>
      </c>
      <c r="V824" s="9">
        <f t="shared" si="64"/>
        <v>70.633506000000011</v>
      </c>
    </row>
    <row r="825" spans="1:22" x14ac:dyDescent="0.3">
      <c r="A825" s="9" t="s">
        <v>1350</v>
      </c>
      <c r="B825" s="8">
        <f>VLOOKUP($A825,'Order date customer name'!$A$1:$C$1038,2,FALSE)</f>
        <v>42444</v>
      </c>
      <c r="C825" s="8" t="str">
        <f>VLOOKUP($A825,'Order date customer name'!$A$1:$C$1038,3,FALSE)</f>
        <v>HAROLD HUNTER</v>
      </c>
      <c r="D825" s="9" t="str">
        <f>VLOOKUP($A825,'State and cust type'!$A$1:$C$1038,2,FALSE)</f>
        <v>Illinois</v>
      </c>
      <c r="E825" s="9" t="str">
        <f>VLOOKUP($A825,'State and cust type'!$A$1:$C$1038,3,FALSE)</f>
        <v>Small Business</v>
      </c>
      <c r="F825" s="9" t="str">
        <f>VLOOKUP($A825,'Account, order priority and cat'!$A$1:$D$1038,2,FALSE)</f>
        <v>COREY MILLS</v>
      </c>
      <c r="G825" s="9" t="str">
        <f>VLOOKUP($A825,'Account, order priority and cat'!$A$1:$D$1038,3,FALSE)</f>
        <v>Medium</v>
      </c>
      <c r="H825" s="9" t="str">
        <f>VLOOKUP($A825,'Account, order priority and cat'!$A$1:$D$1038,4,FALSE)</f>
        <v>Technology</v>
      </c>
      <c r="I825" s="14" t="str">
        <f>VLOOKUP($A825,'Cost and price details'!$A$1:$F$1038,Table!I$1,FALSE)</f>
        <v>Small Pack</v>
      </c>
      <c r="J825" s="14" t="str">
        <f>VLOOKUP($A825,'Cost and price details'!$A$1:$F$1038,Table!J$1,FALSE)</f>
        <v>Express Air</v>
      </c>
      <c r="K825" s="14">
        <f>VLOOKUP($A825,'Cost and price details'!$A$1:$F$1038,Table!K$1,FALSE)</f>
        <v>42452</v>
      </c>
      <c r="L825" s="14">
        <f>VLOOKUP($A825,'Cost and price details'!$A$1:$F$1038,Table!L$1,FALSE)</f>
        <v>2.0570000000000004</v>
      </c>
      <c r="M825" s="14">
        <f>VLOOKUP($A825,'Cost and price details'!$A$1:$F$1038,Table!M$1,FALSE)</f>
        <v>8.9320000000000004</v>
      </c>
      <c r="N825" s="16">
        <f t="shared" si="60"/>
        <v>3.3422459893048124</v>
      </c>
      <c r="O825" s="16">
        <f>LOOKUP(M825,'Tax and discount slab'!$J$4:$K$14)</f>
        <v>0.05</v>
      </c>
      <c r="P825" s="9">
        <f t="shared" si="61"/>
        <v>9.3786000000000005</v>
      </c>
      <c r="Q825" s="9">
        <f>VLOOKUP(A825,'QTY &amp; shipping cost'!$A$1:$C$1038,2,FALSE)</f>
        <v>39</v>
      </c>
      <c r="R825" s="9">
        <f t="shared" si="62"/>
        <v>365.7654</v>
      </c>
      <c r="S825" s="16">
        <f>LOOKUP(M825,'Tax and discount slab'!$M$4:$N$14)</f>
        <v>0.02</v>
      </c>
      <c r="T825" s="9">
        <f t="shared" si="63"/>
        <v>7.3153079999999999</v>
      </c>
      <c r="U825" s="9">
        <f>VLOOKUP(A825,'QTY &amp; shipping cost'!$A$1:$C$1038,3,FALSE)</f>
        <v>2.88</v>
      </c>
      <c r="V825" s="9">
        <f t="shared" si="64"/>
        <v>361.33009199999998</v>
      </c>
    </row>
    <row r="826" spans="1:22" x14ac:dyDescent="0.3">
      <c r="A826" s="9" t="s">
        <v>1352</v>
      </c>
      <c r="B826" s="8">
        <f>VLOOKUP($A826,'Order date customer name'!$A$1:$C$1038,2,FALSE)</f>
        <v>42445</v>
      </c>
      <c r="C826" s="8" t="str">
        <f>VLOOKUP($A826,'Order date customer name'!$A$1:$C$1038,3,FALSE)</f>
        <v>JEROME WHITE</v>
      </c>
      <c r="D826" s="9" t="str">
        <f>VLOOKUP($A826,'State and cust type'!$A$1:$C$1038,2,FALSE)</f>
        <v>New York</v>
      </c>
      <c r="E826" s="9" t="str">
        <f>VLOOKUP($A826,'State and cust type'!$A$1:$C$1038,3,FALSE)</f>
        <v>Corporate</v>
      </c>
      <c r="F826" s="9" t="str">
        <f>VLOOKUP($A826,'Account, order priority and cat'!$A$1:$D$1038,2,FALSE)</f>
        <v>EDDIE MURRAY</v>
      </c>
      <c r="G826" s="9" t="str">
        <f>VLOOKUP($A826,'Account, order priority and cat'!$A$1:$D$1038,3,FALSE)</f>
        <v>Low</v>
      </c>
      <c r="H826" s="9" t="str">
        <f>VLOOKUP($A826,'Account, order priority and cat'!$A$1:$D$1038,4,FALSE)</f>
        <v>Office Supplies</v>
      </c>
      <c r="I826" s="14" t="str">
        <f>VLOOKUP($A826,'Cost and price details'!$A$1:$F$1038,Table!I$1,FALSE)</f>
        <v>Small Box</v>
      </c>
      <c r="J826" s="14" t="str">
        <f>VLOOKUP($A826,'Cost and price details'!$A$1:$F$1038,Table!J$1,FALSE)</f>
        <v>Regular Air</v>
      </c>
      <c r="K826" s="14">
        <f>VLOOKUP($A826,'Cost and price details'!$A$1:$F$1038,Table!K$1,FALSE)</f>
        <v>42457</v>
      </c>
      <c r="L826" s="14">
        <f>VLOOKUP($A826,'Cost and price details'!$A$1:$F$1038,Table!L$1,FALSE)</f>
        <v>2.0240000000000005</v>
      </c>
      <c r="M826" s="14">
        <f>VLOOKUP($A826,'Cost and price details'!$A$1:$F$1038,Table!M$1,FALSE)</f>
        <v>3.1680000000000001</v>
      </c>
      <c r="N826" s="16">
        <f t="shared" si="60"/>
        <v>0.56521739130434756</v>
      </c>
      <c r="O826" s="16">
        <f>LOOKUP(M826,'Tax and discount slab'!$J$4:$K$14)</f>
        <v>0.05</v>
      </c>
      <c r="P826" s="9">
        <f t="shared" si="61"/>
        <v>3.3264000000000005</v>
      </c>
      <c r="Q826" s="9">
        <f>VLOOKUP(A826,'QTY &amp; shipping cost'!$A$1:$C$1038,2,FALSE)</f>
        <v>20</v>
      </c>
      <c r="R826" s="9">
        <f t="shared" si="62"/>
        <v>66.528000000000006</v>
      </c>
      <c r="S826" s="16">
        <f>LOOKUP(M826,'Tax and discount slab'!$M$4:$N$14)</f>
        <v>0.02</v>
      </c>
      <c r="T826" s="9">
        <f t="shared" si="63"/>
        <v>1.3305600000000002</v>
      </c>
      <c r="U826" s="9">
        <f>VLOOKUP(A826,'QTY &amp; shipping cost'!$A$1:$C$1038,3,FALSE)</f>
        <v>5.38</v>
      </c>
      <c r="V826" s="9">
        <f t="shared" si="64"/>
        <v>70.577439999999996</v>
      </c>
    </row>
    <row r="827" spans="1:22" x14ac:dyDescent="0.3">
      <c r="A827" s="9" t="s">
        <v>1353</v>
      </c>
      <c r="B827" s="8">
        <f>VLOOKUP($A827,'Order date customer name'!$A$1:$C$1038,2,FALSE)</f>
        <v>42445</v>
      </c>
      <c r="C827" s="8" t="str">
        <f>VLOOKUP($A827,'Order date customer name'!$A$1:$C$1038,3,FALSE)</f>
        <v>STANLEY ALVARADO</v>
      </c>
      <c r="D827" s="9" t="str">
        <f>VLOOKUP($A827,'State and cust type'!$A$1:$C$1038,2,FALSE)</f>
        <v>Illinois</v>
      </c>
      <c r="E827" s="9" t="str">
        <f>VLOOKUP($A827,'State and cust type'!$A$1:$C$1038,3,FALSE)</f>
        <v>Home Office</v>
      </c>
      <c r="F827" s="9" t="str">
        <f>VLOOKUP($A827,'Account, order priority and cat'!$A$1:$D$1038,2,FALSE)</f>
        <v>COREY MILLS</v>
      </c>
      <c r="G827" s="9" t="str">
        <f>VLOOKUP($A827,'Account, order priority and cat'!$A$1:$D$1038,3,FALSE)</f>
        <v>High</v>
      </c>
      <c r="H827" s="9" t="str">
        <f>VLOOKUP($A827,'Account, order priority and cat'!$A$1:$D$1038,4,FALSE)</f>
        <v>Office Supplies</v>
      </c>
      <c r="I827" s="14" t="str">
        <f>VLOOKUP($A827,'Cost and price details'!$A$1:$F$1038,Table!I$1,FALSE)</f>
        <v>Wrap Bag</v>
      </c>
      <c r="J827" s="14" t="str">
        <f>VLOOKUP($A827,'Cost and price details'!$A$1:$F$1038,Table!J$1,FALSE)</f>
        <v>Regular Air</v>
      </c>
      <c r="K827" s="14">
        <f>VLOOKUP($A827,'Cost and price details'!$A$1:$F$1038,Table!K$1,FALSE)</f>
        <v>42452</v>
      </c>
      <c r="L827" s="14">
        <f>VLOOKUP($A827,'Cost and price details'!$A$1:$F$1038,Table!L$1,FALSE)</f>
        <v>4.125</v>
      </c>
      <c r="M827" s="14">
        <f>VLOOKUP($A827,'Cost and price details'!$A$1:$F$1038,Table!M$1,FALSE)</f>
        <v>7.7880000000000011</v>
      </c>
      <c r="N827" s="16">
        <f t="shared" si="60"/>
        <v>0.88800000000000023</v>
      </c>
      <c r="O827" s="16">
        <f>LOOKUP(M827,'Tax and discount slab'!$J$4:$K$14)</f>
        <v>0.05</v>
      </c>
      <c r="P827" s="9">
        <f t="shared" si="61"/>
        <v>8.1774000000000022</v>
      </c>
      <c r="Q827" s="9">
        <f>VLOOKUP(A827,'QTY &amp; shipping cost'!$A$1:$C$1038,2,FALSE)</f>
        <v>18</v>
      </c>
      <c r="R827" s="9">
        <f t="shared" si="62"/>
        <v>147.19320000000005</v>
      </c>
      <c r="S827" s="16">
        <f>LOOKUP(M827,'Tax and discount slab'!$M$4:$N$14)</f>
        <v>0.02</v>
      </c>
      <c r="T827" s="9">
        <f t="shared" si="63"/>
        <v>2.9438640000000009</v>
      </c>
      <c r="U827" s="9">
        <f>VLOOKUP(A827,'QTY &amp; shipping cost'!$A$1:$C$1038,3,FALSE)</f>
        <v>2.4</v>
      </c>
      <c r="V827" s="9">
        <f t="shared" si="64"/>
        <v>146.64933600000006</v>
      </c>
    </row>
    <row r="828" spans="1:22" x14ac:dyDescent="0.3">
      <c r="A828" s="9" t="s">
        <v>1355</v>
      </c>
      <c r="B828" s="8">
        <f>VLOOKUP($A828,'Order date customer name'!$A$1:$C$1038,2,FALSE)</f>
        <v>42447</v>
      </c>
      <c r="C828" s="8" t="str">
        <f>VLOOKUP($A828,'Order date customer name'!$A$1:$C$1038,3,FALSE)</f>
        <v>CHARLES KIM</v>
      </c>
      <c r="D828" s="9" t="str">
        <f>VLOOKUP($A828,'State and cust type'!$A$1:$C$1038,2,FALSE)</f>
        <v>New York</v>
      </c>
      <c r="E828" s="9" t="str">
        <f>VLOOKUP($A828,'State and cust type'!$A$1:$C$1038,3,FALSE)</f>
        <v>Corporate</v>
      </c>
      <c r="F828" s="9" t="str">
        <f>VLOOKUP($A828,'Account, order priority and cat'!$A$1:$D$1038,2,FALSE)</f>
        <v>BOBBY CHAVEZ</v>
      </c>
      <c r="G828" s="9" t="str">
        <f>VLOOKUP($A828,'Account, order priority and cat'!$A$1:$D$1038,3,FALSE)</f>
        <v>Not Specified</v>
      </c>
      <c r="H828" s="9" t="str">
        <f>VLOOKUP($A828,'Account, order priority and cat'!$A$1:$D$1038,4,FALSE)</f>
        <v>Office Supplies</v>
      </c>
      <c r="I828" s="14" t="str">
        <f>VLOOKUP($A828,'Cost and price details'!$A$1:$F$1038,Table!I$1,FALSE)</f>
        <v>Wrap Bag</v>
      </c>
      <c r="J828" s="14" t="str">
        <f>VLOOKUP($A828,'Cost and price details'!$A$1:$F$1038,Table!J$1,FALSE)</f>
        <v>Regular Air</v>
      </c>
      <c r="K828" s="14">
        <f>VLOOKUP($A828,'Cost and price details'!$A$1:$F$1038,Table!K$1,FALSE)</f>
        <v>42456</v>
      </c>
      <c r="L828" s="14">
        <f>VLOOKUP($A828,'Cost and price details'!$A$1:$F$1038,Table!L$1,FALSE)</f>
        <v>3.19</v>
      </c>
      <c r="M828" s="14">
        <f>VLOOKUP($A828,'Cost and price details'!$A$1:$F$1038,Table!M$1,FALSE)</f>
        <v>5.2359999999999998</v>
      </c>
      <c r="N828" s="16">
        <f t="shared" si="60"/>
        <v>0.64137931034482754</v>
      </c>
      <c r="O828" s="16">
        <f>LOOKUP(M828,'Tax and discount slab'!$J$4:$K$14)</f>
        <v>0.05</v>
      </c>
      <c r="P828" s="9">
        <f t="shared" si="61"/>
        <v>5.4977999999999998</v>
      </c>
      <c r="Q828" s="9">
        <f>VLOOKUP(A828,'QTY &amp; shipping cost'!$A$1:$C$1038,2,FALSE)</f>
        <v>25</v>
      </c>
      <c r="R828" s="9">
        <f t="shared" si="62"/>
        <v>137.44499999999999</v>
      </c>
      <c r="S828" s="16">
        <f>LOOKUP(M828,'Tax and discount slab'!$M$4:$N$14)</f>
        <v>0.02</v>
      </c>
      <c r="T828" s="9">
        <f t="shared" si="63"/>
        <v>2.7488999999999999</v>
      </c>
      <c r="U828" s="9">
        <f>VLOOKUP(A828,'QTY &amp; shipping cost'!$A$1:$C$1038,3,FALSE)</f>
        <v>0.93</v>
      </c>
      <c r="V828" s="9">
        <f t="shared" si="64"/>
        <v>135.62610000000001</v>
      </c>
    </row>
    <row r="829" spans="1:22" x14ac:dyDescent="0.3">
      <c r="A829" s="9" t="s">
        <v>1357</v>
      </c>
      <c r="B829" s="8">
        <f>VLOOKUP($A829,'Order date customer name'!$A$1:$C$1038,2,FALSE)</f>
        <v>42448</v>
      </c>
      <c r="C829" s="8" t="str">
        <f>VLOOKUP($A829,'Order date customer name'!$A$1:$C$1038,3,FALSE)</f>
        <v>CHAD BAKER</v>
      </c>
      <c r="D829" s="9" t="str">
        <f>VLOOKUP($A829,'State and cust type'!$A$1:$C$1038,2,FALSE)</f>
        <v>Illinois</v>
      </c>
      <c r="E829" s="9" t="str">
        <f>VLOOKUP($A829,'State and cust type'!$A$1:$C$1038,3,FALSE)</f>
        <v>Corporate</v>
      </c>
      <c r="F829" s="9" t="str">
        <f>VLOOKUP($A829,'Account, order priority and cat'!$A$1:$D$1038,2,FALSE)</f>
        <v>MANUEL BARNES</v>
      </c>
      <c r="G829" s="9" t="str">
        <f>VLOOKUP($A829,'Account, order priority and cat'!$A$1:$D$1038,3,FALSE)</f>
        <v>Medium</v>
      </c>
      <c r="H829" s="9" t="str">
        <f>VLOOKUP($A829,'Account, order priority and cat'!$A$1:$D$1038,4,FALSE)</f>
        <v>Technology</v>
      </c>
      <c r="I829" s="14" t="str">
        <f>VLOOKUP($A829,'Cost and price details'!$A$1:$F$1038,Table!I$1,FALSE)</f>
        <v>Medium Box</v>
      </c>
      <c r="J829" s="14" t="str">
        <f>VLOOKUP($A829,'Cost and price details'!$A$1:$F$1038,Table!J$1,FALSE)</f>
        <v>Regular Air</v>
      </c>
      <c r="K829" s="14">
        <f>VLOOKUP($A829,'Cost and price details'!$A$1:$F$1038,Table!K$1,FALSE)</f>
        <v>42456</v>
      </c>
      <c r="L829" s="14">
        <f>VLOOKUP($A829,'Cost and price details'!$A$1:$F$1038,Table!L$1,FALSE)</f>
        <v>9.7020000000000017</v>
      </c>
      <c r="M829" s="14">
        <f>VLOOKUP($A829,'Cost and price details'!$A$1:$F$1038,Table!M$1,FALSE)</f>
        <v>23.088999999999999</v>
      </c>
      <c r="N829" s="16">
        <f t="shared" si="60"/>
        <v>1.3798185941043077</v>
      </c>
      <c r="O829" s="16">
        <f>LOOKUP(M829,'Tax and discount slab'!$J$4:$K$14)</f>
        <v>0.15000000000000002</v>
      </c>
      <c r="P829" s="9">
        <f t="shared" si="61"/>
        <v>26.552349999999997</v>
      </c>
      <c r="Q829" s="9">
        <f>VLOOKUP(A829,'QTY &amp; shipping cost'!$A$1:$C$1038,2,FALSE)</f>
        <v>4</v>
      </c>
      <c r="R829" s="9">
        <f t="shared" si="62"/>
        <v>106.20939999999999</v>
      </c>
      <c r="S829" s="16">
        <f>LOOKUP(M829,'Tax and discount slab'!$M$4:$N$14)</f>
        <v>0.12000000000000001</v>
      </c>
      <c r="T829" s="9">
        <f t="shared" si="63"/>
        <v>12.745127999999999</v>
      </c>
      <c r="U829" s="9">
        <f>VLOOKUP(A829,'QTY &amp; shipping cost'!$A$1:$C$1038,3,FALSE)</f>
        <v>4.8599999999999994</v>
      </c>
      <c r="V829" s="9">
        <f t="shared" si="64"/>
        <v>98.324271999999993</v>
      </c>
    </row>
    <row r="830" spans="1:22" x14ac:dyDescent="0.3">
      <c r="A830" s="9" t="s">
        <v>1359</v>
      </c>
      <c r="B830" s="8">
        <f>VLOOKUP($A830,'Order date customer name'!$A$1:$C$1038,2,FALSE)</f>
        <v>42452</v>
      </c>
      <c r="C830" s="8" t="str">
        <f>VLOOKUP($A830,'Order date customer name'!$A$1:$C$1038,3,FALSE)</f>
        <v>LEO WALKER</v>
      </c>
      <c r="D830" s="9" t="str">
        <f>VLOOKUP($A830,'State and cust type'!$A$1:$C$1038,2,FALSE)</f>
        <v>Illinois</v>
      </c>
      <c r="E830" s="9" t="str">
        <f>VLOOKUP($A830,'State and cust type'!$A$1:$C$1038,3,FALSE)</f>
        <v>Corporate</v>
      </c>
      <c r="F830" s="9" t="str">
        <f>VLOOKUP($A830,'Account, order priority and cat'!$A$1:$D$1038,2,FALSE)</f>
        <v>MANUEL BARNES</v>
      </c>
      <c r="G830" s="9" t="str">
        <f>VLOOKUP($A830,'Account, order priority and cat'!$A$1:$D$1038,3,FALSE)</f>
        <v>Not Specified</v>
      </c>
      <c r="H830" s="9" t="str">
        <f>VLOOKUP($A830,'Account, order priority and cat'!$A$1:$D$1038,4,FALSE)</f>
        <v>Office Supplies</v>
      </c>
      <c r="I830" s="14" t="str">
        <f>VLOOKUP($A830,'Cost and price details'!$A$1:$F$1038,Table!I$1,FALSE)</f>
        <v>Wrap Bag</v>
      </c>
      <c r="J830" s="14" t="str">
        <f>VLOOKUP($A830,'Cost and price details'!$A$1:$F$1038,Table!J$1,FALSE)</f>
        <v>Regular Air</v>
      </c>
      <c r="K830" s="14">
        <f>VLOOKUP($A830,'Cost and price details'!$A$1:$F$1038,Table!K$1,FALSE)</f>
        <v>42459</v>
      </c>
      <c r="L830" s="14">
        <f>VLOOKUP($A830,'Cost and price details'!$A$1:$F$1038,Table!L$1,FALSE)</f>
        <v>2.5410000000000004</v>
      </c>
      <c r="M830" s="14">
        <f>VLOOKUP($A830,'Cost and price details'!$A$1:$F$1038,Table!M$1,FALSE)</f>
        <v>4.1580000000000004</v>
      </c>
      <c r="N830" s="16">
        <f t="shared" si="60"/>
        <v>0.63636363636363624</v>
      </c>
      <c r="O830" s="16">
        <f>LOOKUP(M830,'Tax and discount slab'!$J$4:$K$14)</f>
        <v>0.05</v>
      </c>
      <c r="P830" s="9">
        <f t="shared" si="61"/>
        <v>4.3659000000000008</v>
      </c>
      <c r="Q830" s="9">
        <f>VLOOKUP(A830,'QTY &amp; shipping cost'!$A$1:$C$1038,2,FALSE)</f>
        <v>30</v>
      </c>
      <c r="R830" s="9">
        <f t="shared" si="62"/>
        <v>130.97700000000003</v>
      </c>
      <c r="S830" s="16">
        <f>LOOKUP(M830,'Tax and discount slab'!$M$4:$N$14)</f>
        <v>0.02</v>
      </c>
      <c r="T830" s="9">
        <f t="shared" si="63"/>
        <v>2.6195400000000006</v>
      </c>
      <c r="U830" s="9">
        <f>VLOOKUP(A830,'QTY &amp; shipping cost'!$A$1:$C$1038,3,FALSE)</f>
        <v>0.76</v>
      </c>
      <c r="V830" s="9">
        <f t="shared" si="64"/>
        <v>129.11746000000002</v>
      </c>
    </row>
    <row r="831" spans="1:22" x14ac:dyDescent="0.3">
      <c r="A831" s="9" t="s">
        <v>1360</v>
      </c>
      <c r="B831" s="8">
        <f>VLOOKUP($A831,'Order date customer name'!$A$1:$C$1038,2,FALSE)</f>
        <v>42453</v>
      </c>
      <c r="C831" s="8" t="str">
        <f>VLOOKUP($A831,'Order date customer name'!$A$1:$C$1038,3,FALSE)</f>
        <v>JASON MCDONALD</v>
      </c>
      <c r="D831" s="9" t="str">
        <f>VLOOKUP($A831,'State and cust type'!$A$1:$C$1038,2,FALSE)</f>
        <v>New York</v>
      </c>
      <c r="E831" s="9" t="str">
        <f>VLOOKUP($A831,'State and cust type'!$A$1:$C$1038,3,FALSE)</f>
        <v>Corporate</v>
      </c>
      <c r="F831" s="9" t="str">
        <f>VLOOKUP($A831,'Account, order priority and cat'!$A$1:$D$1038,2,FALSE)</f>
        <v>TONY PERRY</v>
      </c>
      <c r="G831" s="9" t="str">
        <f>VLOOKUP($A831,'Account, order priority and cat'!$A$1:$D$1038,3,FALSE)</f>
        <v>Low</v>
      </c>
      <c r="H831" s="9" t="str">
        <f>VLOOKUP($A831,'Account, order priority and cat'!$A$1:$D$1038,4,FALSE)</f>
        <v>Office Supplies</v>
      </c>
      <c r="I831" s="14" t="str">
        <f>VLOOKUP($A831,'Cost and price details'!$A$1:$F$1038,Table!I$1,FALSE)</f>
        <v>Small Pack</v>
      </c>
      <c r="J831" s="14" t="str">
        <f>VLOOKUP($A831,'Cost and price details'!$A$1:$F$1038,Table!J$1,FALSE)</f>
        <v>Regular Air</v>
      </c>
      <c r="K831" s="14">
        <f>VLOOKUP($A831,'Cost and price details'!$A$1:$F$1038,Table!K$1,FALSE)</f>
        <v>42462</v>
      </c>
      <c r="L831" s="14">
        <f>VLOOKUP($A831,'Cost and price details'!$A$1:$F$1038,Table!L$1,FALSE)</f>
        <v>2.75</v>
      </c>
      <c r="M831" s="14">
        <f>VLOOKUP($A831,'Cost and price details'!$A$1:$F$1038,Table!M$1,FALSE)</f>
        <v>6.2480000000000002</v>
      </c>
      <c r="N831" s="16">
        <f t="shared" si="60"/>
        <v>1.272</v>
      </c>
      <c r="O831" s="16">
        <f>LOOKUP(M831,'Tax and discount slab'!$J$4:$K$14)</f>
        <v>0.05</v>
      </c>
      <c r="P831" s="9">
        <f t="shared" si="61"/>
        <v>6.5604000000000005</v>
      </c>
      <c r="Q831" s="9">
        <f>VLOOKUP(A831,'QTY &amp; shipping cost'!$A$1:$C$1038,2,FALSE)</f>
        <v>47</v>
      </c>
      <c r="R831" s="9">
        <f t="shared" si="62"/>
        <v>308.33880000000005</v>
      </c>
      <c r="S831" s="16">
        <f>LOOKUP(M831,'Tax and discount slab'!$M$4:$N$14)</f>
        <v>0.02</v>
      </c>
      <c r="T831" s="9">
        <f t="shared" si="63"/>
        <v>6.1667760000000014</v>
      </c>
      <c r="U831" s="9">
        <f>VLOOKUP(A831,'QTY &amp; shipping cost'!$A$1:$C$1038,3,FALSE)</f>
        <v>3.65</v>
      </c>
      <c r="V831" s="9">
        <f t="shared" si="64"/>
        <v>305.822024</v>
      </c>
    </row>
    <row r="832" spans="1:22" x14ac:dyDescent="0.3">
      <c r="A832" s="9" t="s">
        <v>1362</v>
      </c>
      <c r="B832" s="8">
        <f>VLOOKUP($A832,'Order date customer name'!$A$1:$C$1038,2,FALSE)</f>
        <v>42453</v>
      </c>
      <c r="C832" s="8" t="str">
        <f>VLOOKUP($A832,'Order date customer name'!$A$1:$C$1038,3,FALSE)</f>
        <v>MARVIN SILVA</v>
      </c>
      <c r="D832" s="9" t="str">
        <f>VLOOKUP($A832,'State and cust type'!$A$1:$C$1038,2,FALSE)</f>
        <v>New York</v>
      </c>
      <c r="E832" s="9" t="str">
        <f>VLOOKUP($A832,'State and cust type'!$A$1:$C$1038,3,FALSE)</f>
        <v>Small Business</v>
      </c>
      <c r="F832" s="9" t="str">
        <f>VLOOKUP($A832,'Account, order priority and cat'!$A$1:$D$1038,2,FALSE)</f>
        <v>TONY PERRY</v>
      </c>
      <c r="G832" s="9" t="str">
        <f>VLOOKUP($A832,'Account, order priority and cat'!$A$1:$D$1038,3,FALSE)</f>
        <v>Critical</v>
      </c>
      <c r="H832" s="9" t="str">
        <f>VLOOKUP($A832,'Account, order priority and cat'!$A$1:$D$1038,4,FALSE)</f>
        <v>Office Supplies</v>
      </c>
      <c r="I832" s="14" t="str">
        <f>VLOOKUP($A832,'Cost and price details'!$A$1:$F$1038,Table!I$1,FALSE)</f>
        <v>Small Box</v>
      </c>
      <c r="J832" s="14" t="str">
        <f>VLOOKUP($A832,'Cost and price details'!$A$1:$F$1038,Table!J$1,FALSE)</f>
        <v>Regular Air</v>
      </c>
      <c r="K832" s="14">
        <f>VLOOKUP($A832,'Cost and price details'!$A$1:$F$1038,Table!K$1,FALSE)</f>
        <v>42462</v>
      </c>
      <c r="L832" s="14">
        <f>VLOOKUP($A832,'Cost and price details'!$A$1:$F$1038,Table!L$1,FALSE)</f>
        <v>1.7490000000000003</v>
      </c>
      <c r="M832" s="14">
        <f>VLOOKUP($A832,'Cost and price details'!$A$1:$F$1038,Table!M$1,FALSE)</f>
        <v>2.871</v>
      </c>
      <c r="N832" s="16">
        <f t="shared" si="60"/>
        <v>0.64150943396226379</v>
      </c>
      <c r="O832" s="16">
        <f>LOOKUP(M832,'Tax and discount slab'!$J$4:$K$14)</f>
        <v>0.05</v>
      </c>
      <c r="P832" s="9">
        <f t="shared" si="61"/>
        <v>3.0145500000000003</v>
      </c>
      <c r="Q832" s="9">
        <f>VLOOKUP(A832,'QTY &amp; shipping cost'!$A$1:$C$1038,2,FALSE)</f>
        <v>10</v>
      </c>
      <c r="R832" s="9">
        <f t="shared" si="62"/>
        <v>30.145500000000002</v>
      </c>
      <c r="S832" s="16">
        <f>LOOKUP(M832,'Tax and discount slab'!$M$4:$N$14)</f>
        <v>0.02</v>
      </c>
      <c r="T832" s="9">
        <f t="shared" si="63"/>
        <v>0.60291000000000006</v>
      </c>
      <c r="U832" s="9">
        <f>VLOOKUP(A832,'QTY &amp; shipping cost'!$A$1:$C$1038,3,FALSE)</f>
        <v>0.55000000000000004</v>
      </c>
      <c r="V832" s="9">
        <f t="shared" si="64"/>
        <v>30.092590000000001</v>
      </c>
    </row>
    <row r="833" spans="1:22" x14ac:dyDescent="0.3">
      <c r="A833" s="9" t="s">
        <v>1363</v>
      </c>
      <c r="B833" s="8">
        <f>VLOOKUP($A833,'Order date customer name'!$A$1:$C$1038,2,FALSE)</f>
        <v>42454</v>
      </c>
      <c r="C833" s="8" t="str">
        <f>VLOOKUP($A833,'Order date customer name'!$A$1:$C$1038,3,FALSE)</f>
        <v>JONATHAN WASHINGTON</v>
      </c>
      <c r="D833" s="9" t="str">
        <f>VLOOKUP($A833,'State and cust type'!$A$1:$C$1038,2,FALSE)</f>
        <v>Illinois</v>
      </c>
      <c r="E833" s="9" t="str">
        <f>VLOOKUP($A833,'State and cust type'!$A$1:$C$1038,3,FALSE)</f>
        <v>Consumer</v>
      </c>
      <c r="F833" s="9" t="str">
        <f>VLOOKUP($A833,'Account, order priority and cat'!$A$1:$D$1038,2,FALSE)</f>
        <v>CLAUDE WILLIS</v>
      </c>
      <c r="G833" s="9" t="str">
        <f>VLOOKUP($A833,'Account, order priority and cat'!$A$1:$D$1038,3,FALSE)</f>
        <v>High</v>
      </c>
      <c r="H833" s="9" t="str">
        <f>VLOOKUP($A833,'Account, order priority and cat'!$A$1:$D$1038,4,FALSE)</f>
        <v>Technology</v>
      </c>
      <c r="I833" s="14" t="str">
        <f>VLOOKUP($A833,'Cost and price details'!$A$1:$F$1038,Table!I$1,FALSE)</f>
        <v>Large Box</v>
      </c>
      <c r="J833" s="14" t="str">
        <f>VLOOKUP($A833,'Cost and price details'!$A$1:$F$1038,Table!J$1,FALSE)</f>
        <v>Regular Air</v>
      </c>
      <c r="K833" s="14">
        <f>VLOOKUP($A833,'Cost and price details'!$A$1:$F$1038,Table!K$1,FALSE)</f>
        <v>42462</v>
      </c>
      <c r="L833" s="14">
        <f>VLOOKUP($A833,'Cost and price details'!$A$1:$F$1038,Table!L$1,FALSE)</f>
        <v>237.60000000000002</v>
      </c>
      <c r="M833" s="14">
        <f>VLOOKUP($A833,'Cost and price details'!$A$1:$F$1038,Table!M$1,FALSE)</f>
        <v>494.98900000000003</v>
      </c>
      <c r="N833" s="16">
        <f t="shared" si="60"/>
        <v>1.0832870370370369</v>
      </c>
      <c r="O833" s="16">
        <f>LOOKUP(M833,'Tax and discount slab'!$J$4:$K$14)</f>
        <v>0.32000000000000006</v>
      </c>
      <c r="P833" s="9">
        <f t="shared" si="61"/>
        <v>653.38548000000003</v>
      </c>
      <c r="Q833" s="9">
        <f>VLOOKUP(A833,'QTY &amp; shipping cost'!$A$1:$C$1038,2,FALSE)</f>
        <v>51</v>
      </c>
      <c r="R833" s="9">
        <f t="shared" si="62"/>
        <v>33322.659480000002</v>
      </c>
      <c r="S833" s="16">
        <f>LOOKUP(M833,'Tax and discount slab'!$M$4:$N$14)</f>
        <v>0.47</v>
      </c>
      <c r="T833" s="9">
        <f t="shared" si="63"/>
        <v>15661.6499556</v>
      </c>
      <c r="U833" s="9">
        <f>VLOOKUP(A833,'QTY &amp; shipping cost'!$A$1:$C$1038,3,FALSE)</f>
        <v>24.54</v>
      </c>
      <c r="V833" s="9">
        <f t="shared" si="64"/>
        <v>17685.549524400005</v>
      </c>
    </row>
    <row r="834" spans="1:22" x14ac:dyDescent="0.3">
      <c r="A834" s="9" t="s">
        <v>1364</v>
      </c>
      <c r="B834" s="8">
        <f>VLOOKUP($A834,'Order date customer name'!$A$1:$C$1038,2,FALSE)</f>
        <v>42454</v>
      </c>
      <c r="C834" s="8" t="str">
        <f>VLOOKUP($A834,'Order date customer name'!$A$1:$C$1038,3,FALSE)</f>
        <v>CLARENCE SANCHEZ</v>
      </c>
      <c r="D834" s="9" t="str">
        <f>VLOOKUP($A834,'State and cust type'!$A$1:$C$1038,2,FALSE)</f>
        <v>New York</v>
      </c>
      <c r="E834" s="9" t="str">
        <f>VLOOKUP($A834,'State and cust type'!$A$1:$C$1038,3,FALSE)</f>
        <v>Home Office</v>
      </c>
      <c r="F834" s="9" t="str">
        <f>VLOOKUP($A834,'Account, order priority and cat'!$A$1:$D$1038,2,FALSE)</f>
        <v>VINCENT JORDAN</v>
      </c>
      <c r="G834" s="9" t="str">
        <f>VLOOKUP($A834,'Account, order priority and cat'!$A$1:$D$1038,3,FALSE)</f>
        <v>Low</v>
      </c>
      <c r="H834" s="9" t="str">
        <f>VLOOKUP($A834,'Account, order priority and cat'!$A$1:$D$1038,4,FALSE)</f>
        <v>Technology</v>
      </c>
      <c r="I834" s="14" t="str">
        <f>VLOOKUP($A834,'Cost and price details'!$A$1:$F$1038,Table!I$1,FALSE)</f>
        <v>Jumbo Drum</v>
      </c>
      <c r="J834" s="14" t="str">
        <f>VLOOKUP($A834,'Cost and price details'!$A$1:$F$1038,Table!J$1,FALSE)</f>
        <v>Delivery Truck</v>
      </c>
      <c r="K834" s="14">
        <f>VLOOKUP($A834,'Cost and price details'!$A$1:$F$1038,Table!K$1,FALSE)</f>
        <v>42468</v>
      </c>
      <c r="L834" s="14">
        <f>VLOOKUP($A834,'Cost and price details'!$A$1:$F$1038,Table!L$1,FALSE)</f>
        <v>82.5</v>
      </c>
      <c r="M834" s="14">
        <f>VLOOKUP($A834,'Cost and price details'!$A$1:$F$1038,Table!M$1,FALSE)</f>
        <v>133.06700000000001</v>
      </c>
      <c r="N834" s="16">
        <f t="shared" si="60"/>
        <v>0.61293333333333344</v>
      </c>
      <c r="O834" s="16">
        <f>LOOKUP(M834,'Tax and discount slab'!$J$4:$K$14)</f>
        <v>0.32000000000000006</v>
      </c>
      <c r="P834" s="9">
        <f t="shared" si="61"/>
        <v>175.64844000000002</v>
      </c>
      <c r="Q834" s="9">
        <f>VLOOKUP(A834,'QTY &amp; shipping cost'!$A$1:$C$1038,2,FALSE)</f>
        <v>44</v>
      </c>
      <c r="R834" s="9">
        <f t="shared" si="62"/>
        <v>7728.5313600000009</v>
      </c>
      <c r="S834" s="16">
        <f>LOOKUP(M834,'Tax and discount slab'!$M$4:$N$14)</f>
        <v>0.47</v>
      </c>
      <c r="T834" s="9">
        <f t="shared" si="63"/>
        <v>3632.4097392000003</v>
      </c>
      <c r="U834" s="9">
        <f>VLOOKUP(A834,'QTY &amp; shipping cost'!$A$1:$C$1038,3,FALSE)</f>
        <v>26.35</v>
      </c>
      <c r="V834" s="9">
        <f t="shared" si="64"/>
        <v>4122.4716208000009</v>
      </c>
    </row>
    <row r="835" spans="1:22" x14ac:dyDescent="0.3">
      <c r="A835" s="9" t="s">
        <v>1366</v>
      </c>
      <c r="B835" s="8">
        <f>VLOOKUP($A835,'Order date customer name'!$A$1:$C$1038,2,FALSE)</f>
        <v>42456</v>
      </c>
      <c r="C835" s="8" t="str">
        <f>VLOOKUP($A835,'Order date customer name'!$A$1:$C$1038,3,FALSE)</f>
        <v>CRAIG SIMMONS</v>
      </c>
      <c r="D835" s="9" t="str">
        <f>VLOOKUP($A835,'State and cust type'!$A$1:$C$1038,2,FALSE)</f>
        <v>New York</v>
      </c>
      <c r="E835" s="9" t="str">
        <f>VLOOKUP($A835,'State and cust type'!$A$1:$C$1038,3,FALSE)</f>
        <v>Corporate</v>
      </c>
      <c r="F835" s="9" t="str">
        <f>VLOOKUP($A835,'Account, order priority and cat'!$A$1:$D$1038,2,FALSE)</f>
        <v>BOBBY CHAVEZ</v>
      </c>
      <c r="G835" s="9" t="str">
        <f>VLOOKUP($A835,'Account, order priority and cat'!$A$1:$D$1038,3,FALSE)</f>
        <v>Critical</v>
      </c>
      <c r="H835" s="9" t="str">
        <f>VLOOKUP($A835,'Account, order priority and cat'!$A$1:$D$1038,4,FALSE)</f>
        <v>Office Supplies</v>
      </c>
      <c r="I835" s="14" t="str">
        <f>VLOOKUP($A835,'Cost and price details'!$A$1:$F$1038,Table!I$1,FALSE)</f>
        <v>Small Pack</v>
      </c>
      <c r="J835" s="14" t="str">
        <f>VLOOKUP($A835,'Cost and price details'!$A$1:$F$1038,Table!J$1,FALSE)</f>
        <v>Regular Air</v>
      </c>
      <c r="K835" s="14">
        <f>VLOOKUP($A835,'Cost and price details'!$A$1:$F$1038,Table!K$1,FALSE)</f>
        <v>42464</v>
      </c>
      <c r="L835" s="14">
        <f>VLOOKUP($A835,'Cost and price details'!$A$1:$F$1038,Table!L$1,FALSE)</f>
        <v>5.7090000000000005</v>
      </c>
      <c r="M835" s="14">
        <f>VLOOKUP($A835,'Cost and price details'!$A$1:$F$1038,Table!M$1,FALSE)</f>
        <v>14.278000000000002</v>
      </c>
      <c r="N835" s="16">
        <f t="shared" si="60"/>
        <v>1.5009633911368019</v>
      </c>
      <c r="O835" s="16">
        <f>LOOKUP(M835,'Tax and discount slab'!$J$4:$K$14)</f>
        <v>0.1</v>
      </c>
      <c r="P835" s="9">
        <f t="shared" si="61"/>
        <v>15.705800000000004</v>
      </c>
      <c r="Q835" s="9">
        <f>VLOOKUP(A835,'QTY &amp; shipping cost'!$A$1:$C$1038,2,FALSE)</f>
        <v>47</v>
      </c>
      <c r="R835" s="9">
        <f t="shared" si="62"/>
        <v>738.17260000000022</v>
      </c>
      <c r="S835" s="16">
        <f>LOOKUP(M835,'Tax and discount slab'!$M$4:$N$14)</f>
        <v>7.0000000000000007E-2</v>
      </c>
      <c r="T835" s="9">
        <f t="shared" si="63"/>
        <v>51.672082000000017</v>
      </c>
      <c r="U835" s="9">
        <f>VLOOKUP(A835,'QTY &amp; shipping cost'!$A$1:$C$1038,3,FALSE)</f>
        <v>3.19</v>
      </c>
      <c r="V835" s="9">
        <f t="shared" si="64"/>
        <v>689.69051800000022</v>
      </c>
    </row>
    <row r="836" spans="1:22" x14ac:dyDescent="0.3">
      <c r="A836" s="9" t="s">
        <v>1367</v>
      </c>
      <c r="B836" s="8">
        <f>VLOOKUP($A836,'Order date customer name'!$A$1:$C$1038,2,FALSE)</f>
        <v>42456</v>
      </c>
      <c r="C836" s="8" t="str">
        <f>VLOOKUP($A836,'Order date customer name'!$A$1:$C$1038,3,FALSE)</f>
        <v>JAMIE BENNETT</v>
      </c>
      <c r="D836" s="9" t="str">
        <f>VLOOKUP($A836,'State and cust type'!$A$1:$C$1038,2,FALSE)</f>
        <v>Illinois</v>
      </c>
      <c r="E836" s="9" t="str">
        <f>VLOOKUP($A836,'State and cust type'!$A$1:$C$1038,3,FALSE)</f>
        <v>Corporate</v>
      </c>
      <c r="F836" s="9" t="str">
        <f>VLOOKUP($A836,'Account, order priority and cat'!$A$1:$D$1038,2,FALSE)</f>
        <v>COREY MILLS</v>
      </c>
      <c r="G836" s="9" t="str">
        <f>VLOOKUP($A836,'Account, order priority and cat'!$A$1:$D$1038,3,FALSE)</f>
        <v>Low</v>
      </c>
      <c r="H836" s="9" t="str">
        <f>VLOOKUP($A836,'Account, order priority and cat'!$A$1:$D$1038,4,FALSE)</f>
        <v>Office Supplies</v>
      </c>
      <c r="I836" s="14" t="str">
        <f>VLOOKUP($A836,'Cost and price details'!$A$1:$F$1038,Table!I$1,FALSE)</f>
        <v>Small Box</v>
      </c>
      <c r="J836" s="14" t="str">
        <f>VLOOKUP($A836,'Cost and price details'!$A$1:$F$1038,Table!J$1,FALSE)</f>
        <v>Regular Air</v>
      </c>
      <c r="K836" s="14">
        <f>VLOOKUP($A836,'Cost and price details'!$A$1:$F$1038,Table!K$1,FALSE)</f>
        <v>42465</v>
      </c>
      <c r="L836" s="14">
        <f>VLOOKUP($A836,'Cost and price details'!$A$1:$F$1038,Table!L$1,FALSE)</f>
        <v>2.1339999999999999</v>
      </c>
      <c r="M836" s="14">
        <f>VLOOKUP($A836,'Cost and price details'!$A$1:$F$1038,Table!M$1,FALSE)</f>
        <v>3.3880000000000003</v>
      </c>
      <c r="N836" s="16">
        <f t="shared" si="60"/>
        <v>0.58762886597938169</v>
      </c>
      <c r="O836" s="16">
        <f>LOOKUP(M836,'Tax and discount slab'!$J$4:$K$14)</f>
        <v>0.05</v>
      </c>
      <c r="P836" s="9">
        <f t="shared" si="61"/>
        <v>3.5574000000000003</v>
      </c>
      <c r="Q836" s="9">
        <f>VLOOKUP(A836,'QTY &amp; shipping cost'!$A$1:$C$1038,2,FALSE)</f>
        <v>44</v>
      </c>
      <c r="R836" s="9">
        <f t="shared" si="62"/>
        <v>156.52560000000003</v>
      </c>
      <c r="S836" s="16">
        <f>LOOKUP(M836,'Tax and discount slab'!$M$4:$N$14)</f>
        <v>0.02</v>
      </c>
      <c r="T836" s="9">
        <f t="shared" si="63"/>
        <v>3.1305120000000004</v>
      </c>
      <c r="U836" s="9">
        <f>VLOOKUP(A836,'QTY &amp; shipping cost'!$A$1:$C$1038,3,FALSE)</f>
        <v>1.04</v>
      </c>
      <c r="V836" s="9">
        <f t="shared" si="64"/>
        <v>154.43508800000001</v>
      </c>
    </row>
    <row r="837" spans="1:22" x14ac:dyDescent="0.3">
      <c r="A837" s="9" t="s">
        <v>1369</v>
      </c>
      <c r="B837" s="8">
        <f>VLOOKUP($A837,'Order date customer name'!$A$1:$C$1038,2,FALSE)</f>
        <v>42457</v>
      </c>
      <c r="C837" s="8" t="str">
        <f>VLOOKUP($A837,'Order date customer name'!$A$1:$C$1038,3,FALSE)</f>
        <v>DARRELL WOOD</v>
      </c>
      <c r="D837" s="9" t="str">
        <f>VLOOKUP($A837,'State and cust type'!$A$1:$C$1038,2,FALSE)</f>
        <v>New York</v>
      </c>
      <c r="E837" s="9" t="str">
        <f>VLOOKUP($A837,'State and cust type'!$A$1:$C$1038,3,FALSE)</f>
        <v>Corporate</v>
      </c>
      <c r="F837" s="9" t="str">
        <f>VLOOKUP($A837,'Account, order priority and cat'!$A$1:$D$1038,2,FALSE)</f>
        <v>GREG BLACK</v>
      </c>
      <c r="G837" s="9" t="str">
        <f>VLOOKUP($A837,'Account, order priority and cat'!$A$1:$D$1038,3,FALSE)</f>
        <v>Not Specified</v>
      </c>
      <c r="H837" s="9" t="str">
        <f>VLOOKUP($A837,'Account, order priority and cat'!$A$1:$D$1038,4,FALSE)</f>
        <v>Office Supplies</v>
      </c>
      <c r="I837" s="14" t="str">
        <f>VLOOKUP($A837,'Cost and price details'!$A$1:$F$1038,Table!I$1,FALSE)</f>
        <v>Small Pack</v>
      </c>
      <c r="J837" s="14" t="str">
        <f>VLOOKUP($A837,'Cost and price details'!$A$1:$F$1038,Table!J$1,FALSE)</f>
        <v>Regular Air</v>
      </c>
      <c r="K837" s="14">
        <f>VLOOKUP($A837,'Cost and price details'!$A$1:$F$1038,Table!K$1,FALSE)</f>
        <v>42465</v>
      </c>
      <c r="L837" s="14">
        <f>VLOOKUP($A837,'Cost and price details'!$A$1:$F$1038,Table!L$1,FALSE)</f>
        <v>1.034</v>
      </c>
      <c r="M837" s="14">
        <f>VLOOKUP($A837,'Cost and price details'!$A$1:$F$1038,Table!M$1,FALSE)</f>
        <v>2.2880000000000003</v>
      </c>
      <c r="N837" s="16">
        <f t="shared" ref="N837:N900" si="65">(M837-L837)/L837</f>
        <v>1.2127659574468086</v>
      </c>
      <c r="O837" s="16">
        <f>LOOKUP(M837,'Tax and discount slab'!$J$4:$K$14)</f>
        <v>0.05</v>
      </c>
      <c r="P837" s="9">
        <f t="shared" ref="P837:P900" si="66">(1+O837)*M837</f>
        <v>2.4024000000000005</v>
      </c>
      <c r="Q837" s="9">
        <f>VLOOKUP(A837,'QTY &amp; shipping cost'!$A$1:$C$1038,2,FALSE)</f>
        <v>4</v>
      </c>
      <c r="R837" s="9">
        <f t="shared" ref="R837:R900" si="67">P837*Q837</f>
        <v>9.6096000000000021</v>
      </c>
      <c r="S837" s="16">
        <f>LOOKUP(M837,'Tax and discount slab'!$M$4:$N$14)</f>
        <v>0.02</v>
      </c>
      <c r="T837" s="9">
        <f t="shared" ref="T837:T900" si="68">R837*S837</f>
        <v>0.19219200000000006</v>
      </c>
      <c r="U837" s="9">
        <f>VLOOKUP(A837,'QTY &amp; shipping cost'!$A$1:$C$1038,3,FALSE)</f>
        <v>2.61</v>
      </c>
      <c r="V837" s="9">
        <f t="shared" ref="V837:V900" si="69">(R837-T837)+U837</f>
        <v>12.027408000000001</v>
      </c>
    </row>
    <row r="838" spans="1:22" x14ac:dyDescent="0.3">
      <c r="A838" s="9" t="s">
        <v>1371</v>
      </c>
      <c r="B838" s="8">
        <f>VLOOKUP($A838,'Order date customer name'!$A$1:$C$1038,2,FALSE)</f>
        <v>42460</v>
      </c>
      <c r="C838" s="8" t="str">
        <f>VLOOKUP($A838,'Order date customer name'!$A$1:$C$1038,3,FALSE)</f>
        <v>MIKE JIMENEZ</v>
      </c>
      <c r="D838" s="9" t="str">
        <f>VLOOKUP($A838,'State and cust type'!$A$1:$C$1038,2,FALSE)</f>
        <v>New York</v>
      </c>
      <c r="E838" s="9" t="str">
        <f>VLOOKUP($A838,'State and cust type'!$A$1:$C$1038,3,FALSE)</f>
        <v>Corporate</v>
      </c>
      <c r="F838" s="9" t="str">
        <f>VLOOKUP($A838,'Account, order priority and cat'!$A$1:$D$1038,2,FALSE)</f>
        <v>GREG BLACK</v>
      </c>
      <c r="G838" s="9" t="str">
        <f>VLOOKUP($A838,'Account, order priority and cat'!$A$1:$D$1038,3,FALSE)</f>
        <v>Low</v>
      </c>
      <c r="H838" s="9" t="str">
        <f>VLOOKUP($A838,'Account, order priority and cat'!$A$1:$D$1038,4,FALSE)</f>
        <v>Office Supplies</v>
      </c>
      <c r="I838" s="14" t="str">
        <f>VLOOKUP($A838,'Cost and price details'!$A$1:$F$1038,Table!I$1,FALSE)</f>
        <v>Small Box</v>
      </c>
      <c r="J838" s="14" t="str">
        <f>VLOOKUP($A838,'Cost and price details'!$A$1:$F$1038,Table!J$1,FALSE)</f>
        <v>Regular Air</v>
      </c>
      <c r="K838" s="14">
        <f>VLOOKUP($A838,'Cost and price details'!$A$1:$F$1038,Table!K$1,FALSE)</f>
        <v>42475</v>
      </c>
      <c r="L838" s="14">
        <f>VLOOKUP($A838,'Cost and price details'!$A$1:$F$1038,Table!L$1,FALSE)</f>
        <v>15.268000000000002</v>
      </c>
      <c r="M838" s="14">
        <f>VLOOKUP($A838,'Cost and price details'!$A$1:$F$1038,Table!M$1,FALSE)</f>
        <v>24.618000000000002</v>
      </c>
      <c r="N838" s="16">
        <f t="shared" si="65"/>
        <v>0.61239193083573473</v>
      </c>
      <c r="O838" s="16">
        <f>LOOKUP(M838,'Tax and discount slab'!$J$4:$K$14)</f>
        <v>0.15000000000000002</v>
      </c>
      <c r="P838" s="9">
        <f t="shared" si="66"/>
        <v>28.310700000000001</v>
      </c>
      <c r="Q838" s="9">
        <f>VLOOKUP(A838,'QTY &amp; shipping cost'!$A$1:$C$1038,2,FALSE)</f>
        <v>18</v>
      </c>
      <c r="R838" s="9">
        <f t="shared" si="67"/>
        <v>509.5926</v>
      </c>
      <c r="S838" s="16">
        <f>LOOKUP(M838,'Tax and discount slab'!$M$4:$N$14)</f>
        <v>0.12000000000000001</v>
      </c>
      <c r="T838" s="9">
        <f t="shared" si="68"/>
        <v>61.151112000000005</v>
      </c>
      <c r="U838" s="9">
        <f>VLOOKUP(A838,'QTY &amp; shipping cost'!$A$1:$C$1038,3,FALSE)</f>
        <v>15.15</v>
      </c>
      <c r="V838" s="9">
        <f t="shared" si="69"/>
        <v>463.59148799999997</v>
      </c>
    </row>
    <row r="839" spans="1:22" x14ac:dyDescent="0.3">
      <c r="A839" s="9" t="s">
        <v>1373</v>
      </c>
      <c r="B839" s="8">
        <f>VLOOKUP($A839,'Order date customer name'!$A$1:$C$1038,2,FALSE)</f>
        <v>42461</v>
      </c>
      <c r="C839" s="8" t="str">
        <f>VLOOKUP($A839,'Order date customer name'!$A$1:$C$1038,3,FALSE)</f>
        <v>TERRY CUNNINGHAM</v>
      </c>
      <c r="D839" s="9" t="str">
        <f>VLOOKUP($A839,'State and cust type'!$A$1:$C$1038,2,FALSE)</f>
        <v>New York</v>
      </c>
      <c r="E839" s="9" t="str">
        <f>VLOOKUP($A839,'State and cust type'!$A$1:$C$1038,3,FALSE)</f>
        <v>Small Business</v>
      </c>
      <c r="F839" s="9" t="str">
        <f>VLOOKUP($A839,'Account, order priority and cat'!$A$1:$D$1038,2,FALSE)</f>
        <v>GREG BLACK</v>
      </c>
      <c r="G839" s="9" t="str">
        <f>VLOOKUP($A839,'Account, order priority and cat'!$A$1:$D$1038,3,FALSE)</f>
        <v>Low</v>
      </c>
      <c r="H839" s="9" t="str">
        <f>VLOOKUP($A839,'Account, order priority and cat'!$A$1:$D$1038,4,FALSE)</f>
        <v>Office Supplies</v>
      </c>
      <c r="I839" s="14" t="str">
        <f>VLOOKUP($A839,'Cost and price details'!$A$1:$F$1038,Table!I$1,FALSE)</f>
        <v>Wrap Bag</v>
      </c>
      <c r="J839" s="14" t="str">
        <f>VLOOKUP($A839,'Cost and price details'!$A$1:$F$1038,Table!J$1,FALSE)</f>
        <v>Express Air</v>
      </c>
      <c r="K839" s="14">
        <f>VLOOKUP($A839,'Cost and price details'!$A$1:$F$1038,Table!K$1,FALSE)</f>
        <v>42468</v>
      </c>
      <c r="L839" s="14">
        <f>VLOOKUP($A839,'Cost and price details'!$A$1:$F$1038,Table!L$1,FALSE)</f>
        <v>0.26400000000000001</v>
      </c>
      <c r="M839" s="14">
        <f>VLOOKUP($A839,'Cost and price details'!$A$1:$F$1038,Table!M$1,FALSE)</f>
        <v>1.3860000000000001</v>
      </c>
      <c r="N839" s="16">
        <f t="shared" si="65"/>
        <v>4.25</v>
      </c>
      <c r="O839" s="16">
        <f>LOOKUP(M839,'Tax and discount slab'!$J$4:$K$14)</f>
        <v>0.05</v>
      </c>
      <c r="P839" s="9">
        <f t="shared" si="66"/>
        <v>1.4553000000000003</v>
      </c>
      <c r="Q839" s="9">
        <f>VLOOKUP(A839,'QTY &amp; shipping cost'!$A$1:$C$1038,2,FALSE)</f>
        <v>42</v>
      </c>
      <c r="R839" s="9">
        <f t="shared" si="67"/>
        <v>61.122600000000013</v>
      </c>
      <c r="S839" s="16">
        <f>LOOKUP(M839,'Tax and discount slab'!$M$4:$N$14)</f>
        <v>0.02</v>
      </c>
      <c r="T839" s="9">
        <f t="shared" si="68"/>
        <v>1.2224520000000003</v>
      </c>
      <c r="U839" s="9">
        <f>VLOOKUP(A839,'QTY &amp; shipping cost'!$A$1:$C$1038,3,FALSE)</f>
        <v>0.75</v>
      </c>
      <c r="V839" s="9">
        <f t="shared" si="69"/>
        <v>60.650148000000016</v>
      </c>
    </row>
    <row r="840" spans="1:22" x14ac:dyDescent="0.3">
      <c r="A840" s="9" t="s">
        <v>1374</v>
      </c>
      <c r="B840" s="8">
        <f>VLOOKUP($A840,'Order date customer name'!$A$1:$C$1038,2,FALSE)</f>
        <v>42463</v>
      </c>
      <c r="C840" s="8" t="str">
        <f>VLOOKUP($A840,'Order date customer name'!$A$1:$C$1038,3,FALSE)</f>
        <v>BILLY FLORES</v>
      </c>
      <c r="D840" s="9" t="str">
        <f>VLOOKUP($A840,'State and cust type'!$A$1:$C$1038,2,FALSE)</f>
        <v>New York</v>
      </c>
      <c r="E840" s="9" t="str">
        <f>VLOOKUP($A840,'State and cust type'!$A$1:$C$1038,3,FALSE)</f>
        <v>Consumer</v>
      </c>
      <c r="F840" s="9" t="str">
        <f>VLOOKUP($A840,'Account, order priority and cat'!$A$1:$D$1038,2,FALSE)</f>
        <v>TONY PERRY</v>
      </c>
      <c r="G840" s="9" t="str">
        <f>VLOOKUP($A840,'Account, order priority and cat'!$A$1:$D$1038,3,FALSE)</f>
        <v>Low</v>
      </c>
      <c r="H840" s="9" t="str">
        <f>VLOOKUP($A840,'Account, order priority and cat'!$A$1:$D$1038,4,FALSE)</f>
        <v>Office Supplies</v>
      </c>
      <c r="I840" s="14" t="str">
        <f>VLOOKUP($A840,'Cost and price details'!$A$1:$F$1038,Table!I$1,FALSE)</f>
        <v>Small Pack</v>
      </c>
      <c r="J840" s="14" t="str">
        <f>VLOOKUP($A840,'Cost and price details'!$A$1:$F$1038,Table!J$1,FALSE)</f>
        <v>Regular Air</v>
      </c>
      <c r="K840" s="14">
        <f>VLOOKUP($A840,'Cost and price details'!$A$1:$F$1038,Table!K$1,FALSE)</f>
        <v>42476</v>
      </c>
      <c r="L840" s="14">
        <f>VLOOKUP($A840,'Cost and price details'!$A$1:$F$1038,Table!L$1,FALSE)</f>
        <v>4.51</v>
      </c>
      <c r="M840" s="14">
        <f>VLOOKUP($A840,'Cost and price details'!$A$1:$F$1038,Table!M$1,FALSE)</f>
        <v>10.241000000000001</v>
      </c>
      <c r="N840" s="16">
        <f t="shared" si="65"/>
        <v>1.2707317073170736</v>
      </c>
      <c r="O840" s="16">
        <f>LOOKUP(M840,'Tax and discount slab'!$J$4:$K$14)</f>
        <v>0.1</v>
      </c>
      <c r="P840" s="9">
        <f t="shared" si="66"/>
        <v>11.265100000000002</v>
      </c>
      <c r="Q840" s="9">
        <f>VLOOKUP(A840,'QTY &amp; shipping cost'!$A$1:$C$1038,2,FALSE)</f>
        <v>37</v>
      </c>
      <c r="R840" s="9">
        <f t="shared" si="67"/>
        <v>416.8087000000001</v>
      </c>
      <c r="S840" s="16">
        <f>LOOKUP(M840,'Tax and discount slab'!$M$4:$N$14)</f>
        <v>7.0000000000000007E-2</v>
      </c>
      <c r="T840" s="9">
        <f t="shared" si="68"/>
        <v>29.17660900000001</v>
      </c>
      <c r="U840" s="9">
        <f>VLOOKUP(A840,'QTY &amp; shipping cost'!$A$1:$C$1038,3,FALSE)</f>
        <v>4.03</v>
      </c>
      <c r="V840" s="9">
        <f t="shared" si="69"/>
        <v>391.66209100000009</v>
      </c>
    </row>
    <row r="841" spans="1:22" x14ac:dyDescent="0.3">
      <c r="A841" s="9" t="s">
        <v>1376</v>
      </c>
      <c r="B841" s="8">
        <f>VLOOKUP($A841,'Order date customer name'!$A$1:$C$1038,2,FALSE)</f>
        <v>42464</v>
      </c>
      <c r="C841" s="8" t="str">
        <f>VLOOKUP($A841,'Order date customer name'!$A$1:$C$1038,3,FALSE)</f>
        <v>SHANE MEDINA</v>
      </c>
      <c r="D841" s="9" t="str">
        <f>VLOOKUP($A841,'State and cust type'!$A$1:$C$1038,2,FALSE)</f>
        <v>New York</v>
      </c>
      <c r="E841" s="9" t="str">
        <f>VLOOKUP($A841,'State and cust type'!$A$1:$C$1038,3,FALSE)</f>
        <v>Home Office</v>
      </c>
      <c r="F841" s="9" t="str">
        <f>VLOOKUP($A841,'Account, order priority and cat'!$A$1:$D$1038,2,FALSE)</f>
        <v>TONY PERRY</v>
      </c>
      <c r="G841" s="9" t="str">
        <f>VLOOKUP($A841,'Account, order priority and cat'!$A$1:$D$1038,3,FALSE)</f>
        <v>Not Specified</v>
      </c>
      <c r="H841" s="9" t="str">
        <f>VLOOKUP($A841,'Account, order priority and cat'!$A$1:$D$1038,4,FALSE)</f>
        <v>Office Supplies</v>
      </c>
      <c r="I841" s="14" t="str">
        <f>VLOOKUP($A841,'Cost and price details'!$A$1:$F$1038,Table!I$1,FALSE)</f>
        <v>Wrap Bag</v>
      </c>
      <c r="J841" s="14" t="str">
        <f>VLOOKUP($A841,'Cost and price details'!$A$1:$F$1038,Table!J$1,FALSE)</f>
        <v>Regular Air</v>
      </c>
      <c r="K841" s="14">
        <f>VLOOKUP($A841,'Cost and price details'!$A$1:$F$1038,Table!K$1,FALSE)</f>
        <v>42473</v>
      </c>
      <c r="L841" s="14">
        <f>VLOOKUP($A841,'Cost and price details'!$A$1:$F$1038,Table!L$1,FALSE)</f>
        <v>1.6830000000000003</v>
      </c>
      <c r="M841" s="14">
        <f>VLOOKUP($A841,'Cost and price details'!$A$1:$F$1038,Table!M$1,FALSE)</f>
        <v>3.0579999999999998</v>
      </c>
      <c r="N841" s="16">
        <f t="shared" si="65"/>
        <v>0.81699346405228723</v>
      </c>
      <c r="O841" s="16">
        <f>LOOKUP(M841,'Tax and discount slab'!$J$4:$K$14)</f>
        <v>0.05</v>
      </c>
      <c r="P841" s="9">
        <f t="shared" si="66"/>
        <v>3.2109000000000001</v>
      </c>
      <c r="Q841" s="9">
        <f>VLOOKUP(A841,'QTY &amp; shipping cost'!$A$1:$C$1038,2,FALSE)</f>
        <v>12</v>
      </c>
      <c r="R841" s="9">
        <f t="shared" si="67"/>
        <v>38.530799999999999</v>
      </c>
      <c r="S841" s="16">
        <f>LOOKUP(M841,'Tax and discount slab'!$M$4:$N$14)</f>
        <v>0.02</v>
      </c>
      <c r="T841" s="9">
        <f t="shared" si="68"/>
        <v>0.77061599999999997</v>
      </c>
      <c r="U841" s="9">
        <f>VLOOKUP(A841,'QTY &amp; shipping cost'!$A$1:$C$1038,3,FALSE)</f>
        <v>1.3900000000000001</v>
      </c>
      <c r="V841" s="9">
        <f t="shared" si="69"/>
        <v>39.150184000000003</v>
      </c>
    </row>
    <row r="842" spans="1:22" x14ac:dyDescent="0.3">
      <c r="A842" s="9" t="s">
        <v>1378</v>
      </c>
      <c r="B842" s="8">
        <f>VLOOKUP($A842,'Order date customer name'!$A$1:$C$1038,2,FALSE)</f>
        <v>42469</v>
      </c>
      <c r="C842" s="8" t="str">
        <f>VLOOKUP($A842,'Order date customer name'!$A$1:$C$1038,3,FALSE)</f>
        <v>JACOB ROSS</v>
      </c>
      <c r="D842" s="9" t="str">
        <f>VLOOKUP($A842,'State and cust type'!$A$1:$C$1038,2,FALSE)</f>
        <v>New York</v>
      </c>
      <c r="E842" s="9" t="str">
        <f>VLOOKUP($A842,'State and cust type'!$A$1:$C$1038,3,FALSE)</f>
        <v>Corporate</v>
      </c>
      <c r="F842" s="9" t="str">
        <f>VLOOKUP($A842,'Account, order priority and cat'!$A$1:$D$1038,2,FALSE)</f>
        <v>CLAUDE WILLIS</v>
      </c>
      <c r="G842" s="9" t="str">
        <f>VLOOKUP($A842,'Account, order priority and cat'!$A$1:$D$1038,3,FALSE)</f>
        <v>Not Specified</v>
      </c>
      <c r="H842" s="9" t="str">
        <f>VLOOKUP($A842,'Account, order priority and cat'!$A$1:$D$1038,4,FALSE)</f>
        <v>Office Supplies</v>
      </c>
      <c r="I842" s="14" t="str">
        <f>VLOOKUP($A842,'Cost and price details'!$A$1:$F$1038,Table!I$1,FALSE)</f>
        <v>Small Box</v>
      </c>
      <c r="J842" s="14" t="str">
        <f>VLOOKUP($A842,'Cost and price details'!$A$1:$F$1038,Table!J$1,FALSE)</f>
        <v>Regular Air</v>
      </c>
      <c r="K842" s="14">
        <f>VLOOKUP($A842,'Cost and price details'!$A$1:$F$1038,Table!K$1,FALSE)</f>
        <v>42478</v>
      </c>
      <c r="L842" s="14">
        <f>VLOOKUP($A842,'Cost and price details'!$A$1:$F$1038,Table!L$1,FALSE)</f>
        <v>4.3890000000000002</v>
      </c>
      <c r="M842" s="14">
        <f>VLOOKUP($A842,'Cost and price details'!$A$1:$F$1038,Table!M$1,FALSE)</f>
        <v>6.8530000000000006</v>
      </c>
      <c r="N842" s="16">
        <f t="shared" si="65"/>
        <v>0.5614035087719299</v>
      </c>
      <c r="O842" s="16">
        <f>LOOKUP(M842,'Tax and discount slab'!$J$4:$K$14)</f>
        <v>0.05</v>
      </c>
      <c r="P842" s="9">
        <f t="shared" si="66"/>
        <v>7.1956500000000005</v>
      </c>
      <c r="Q842" s="9">
        <f>VLOOKUP(A842,'QTY &amp; shipping cost'!$A$1:$C$1038,2,FALSE)</f>
        <v>23</v>
      </c>
      <c r="R842" s="9">
        <f t="shared" si="67"/>
        <v>165.49995000000001</v>
      </c>
      <c r="S842" s="16">
        <f>LOOKUP(M842,'Tax and discount slab'!$M$4:$N$14)</f>
        <v>0.02</v>
      </c>
      <c r="T842" s="9">
        <f t="shared" si="68"/>
        <v>3.3099990000000004</v>
      </c>
      <c r="U842" s="9">
        <f>VLOOKUP(A842,'QTY &amp; shipping cost'!$A$1:$C$1038,3,FALSE)</f>
        <v>7.02</v>
      </c>
      <c r="V842" s="9">
        <f t="shared" si="69"/>
        <v>169.20995100000002</v>
      </c>
    </row>
    <row r="843" spans="1:22" x14ac:dyDescent="0.3">
      <c r="A843" s="9" t="s">
        <v>1379</v>
      </c>
      <c r="B843" s="8">
        <f>VLOOKUP($A843,'Order date customer name'!$A$1:$C$1038,2,FALSE)</f>
        <v>42469</v>
      </c>
      <c r="C843" s="8" t="str">
        <f>VLOOKUP($A843,'Order date customer name'!$A$1:$C$1038,3,FALSE)</f>
        <v>LARRY DIAZ</v>
      </c>
      <c r="D843" s="9" t="str">
        <f>VLOOKUP($A843,'State and cust type'!$A$1:$C$1038,2,FALSE)</f>
        <v>Illinois</v>
      </c>
      <c r="E843" s="9" t="str">
        <f>VLOOKUP($A843,'State and cust type'!$A$1:$C$1038,3,FALSE)</f>
        <v>Corporate</v>
      </c>
      <c r="F843" s="9" t="str">
        <f>VLOOKUP($A843,'Account, order priority and cat'!$A$1:$D$1038,2,FALSE)</f>
        <v>MANUEL BARNES</v>
      </c>
      <c r="G843" s="9" t="str">
        <f>VLOOKUP($A843,'Account, order priority and cat'!$A$1:$D$1038,3,FALSE)</f>
        <v>Critical</v>
      </c>
      <c r="H843" s="9" t="str">
        <f>VLOOKUP($A843,'Account, order priority and cat'!$A$1:$D$1038,4,FALSE)</f>
        <v>Office Supplies</v>
      </c>
      <c r="I843" s="14" t="str">
        <f>VLOOKUP($A843,'Cost and price details'!$A$1:$F$1038,Table!I$1,FALSE)</f>
        <v>Wrap Bag</v>
      </c>
      <c r="J843" s="14" t="str">
        <f>VLOOKUP($A843,'Cost and price details'!$A$1:$F$1038,Table!J$1,FALSE)</f>
        <v>Regular Air</v>
      </c>
      <c r="K843" s="14">
        <f>VLOOKUP($A843,'Cost and price details'!$A$1:$F$1038,Table!K$1,FALSE)</f>
        <v>42476</v>
      </c>
      <c r="L843" s="14">
        <f>VLOOKUP($A843,'Cost and price details'!$A$1:$F$1038,Table!L$1,FALSE)</f>
        <v>1.0120000000000002</v>
      </c>
      <c r="M843" s="14">
        <f>VLOOKUP($A843,'Cost and price details'!$A$1:$F$1038,Table!M$1,FALSE)</f>
        <v>1.9910000000000003</v>
      </c>
      <c r="N843" s="16">
        <f t="shared" si="65"/>
        <v>0.96739130434782594</v>
      </c>
      <c r="O843" s="16">
        <f>LOOKUP(M843,'Tax and discount slab'!$J$4:$K$14)</f>
        <v>0.05</v>
      </c>
      <c r="P843" s="9">
        <f t="shared" si="66"/>
        <v>2.0905500000000004</v>
      </c>
      <c r="Q843" s="9">
        <f>VLOOKUP(A843,'QTY &amp; shipping cost'!$A$1:$C$1038,2,FALSE)</f>
        <v>24</v>
      </c>
      <c r="R843" s="9">
        <f t="shared" si="67"/>
        <v>50.173200000000008</v>
      </c>
      <c r="S843" s="16">
        <f>LOOKUP(M843,'Tax and discount slab'!$M$4:$N$14)</f>
        <v>0.02</v>
      </c>
      <c r="T843" s="9">
        <f t="shared" si="68"/>
        <v>1.0034640000000001</v>
      </c>
      <c r="U843" s="9">
        <f>VLOOKUP(A843,'QTY &amp; shipping cost'!$A$1:$C$1038,3,FALSE)</f>
        <v>1.61</v>
      </c>
      <c r="V843" s="9">
        <f t="shared" si="69"/>
        <v>50.779736000000007</v>
      </c>
    </row>
    <row r="844" spans="1:22" x14ac:dyDescent="0.3">
      <c r="A844" s="9" t="s">
        <v>1380</v>
      </c>
      <c r="B844" s="8">
        <f>VLOOKUP($A844,'Order date customer name'!$A$1:$C$1038,2,FALSE)</f>
        <v>42469</v>
      </c>
      <c r="C844" s="8" t="str">
        <f>VLOOKUP($A844,'Order date customer name'!$A$1:$C$1038,3,FALSE)</f>
        <v>ADRIAN LONG</v>
      </c>
      <c r="D844" s="9" t="str">
        <f>VLOOKUP($A844,'State and cust type'!$A$1:$C$1038,2,FALSE)</f>
        <v>New York</v>
      </c>
      <c r="E844" s="9" t="str">
        <f>VLOOKUP($A844,'State and cust type'!$A$1:$C$1038,3,FALSE)</f>
        <v>Home Office</v>
      </c>
      <c r="F844" s="9" t="str">
        <f>VLOOKUP($A844,'Account, order priority and cat'!$A$1:$D$1038,2,FALSE)</f>
        <v>BRYAN JENKINS</v>
      </c>
      <c r="G844" s="9" t="str">
        <f>VLOOKUP($A844,'Account, order priority and cat'!$A$1:$D$1038,3,FALSE)</f>
        <v>High</v>
      </c>
      <c r="H844" s="9" t="str">
        <f>VLOOKUP($A844,'Account, order priority and cat'!$A$1:$D$1038,4,FALSE)</f>
        <v>Office Supplies</v>
      </c>
      <c r="I844" s="14" t="str">
        <f>VLOOKUP($A844,'Cost and price details'!$A$1:$F$1038,Table!I$1,FALSE)</f>
        <v>Wrap Bag</v>
      </c>
      <c r="J844" s="14" t="str">
        <f>VLOOKUP($A844,'Cost and price details'!$A$1:$F$1038,Table!J$1,FALSE)</f>
        <v>Express Air</v>
      </c>
      <c r="K844" s="14">
        <f>VLOOKUP($A844,'Cost and price details'!$A$1:$F$1038,Table!K$1,FALSE)</f>
        <v>42477</v>
      </c>
      <c r="L844" s="14">
        <f>VLOOKUP($A844,'Cost and price details'!$A$1:$F$1038,Table!L$1,FALSE)</f>
        <v>2.6290000000000004</v>
      </c>
      <c r="M844" s="14">
        <f>VLOOKUP($A844,'Cost and price details'!$A$1:$F$1038,Table!M$1,FALSE)</f>
        <v>4.6859999999999999</v>
      </c>
      <c r="N844" s="16">
        <f t="shared" si="65"/>
        <v>0.78242677824267748</v>
      </c>
      <c r="O844" s="16">
        <f>LOOKUP(M844,'Tax and discount slab'!$J$4:$K$14)</f>
        <v>0.05</v>
      </c>
      <c r="P844" s="9">
        <f t="shared" si="66"/>
        <v>4.9203000000000001</v>
      </c>
      <c r="Q844" s="9">
        <f>VLOOKUP(A844,'QTY &amp; shipping cost'!$A$1:$C$1038,2,FALSE)</f>
        <v>36</v>
      </c>
      <c r="R844" s="9">
        <f t="shared" si="67"/>
        <v>177.13079999999999</v>
      </c>
      <c r="S844" s="16">
        <f>LOOKUP(M844,'Tax and discount slab'!$M$4:$N$14)</f>
        <v>0.02</v>
      </c>
      <c r="T844" s="9">
        <f t="shared" si="68"/>
        <v>3.5426159999999998</v>
      </c>
      <c r="U844" s="9">
        <f>VLOOKUP(A844,'QTY &amp; shipping cost'!$A$1:$C$1038,3,FALSE)</f>
        <v>1.25</v>
      </c>
      <c r="V844" s="9">
        <f t="shared" si="69"/>
        <v>174.83818399999998</v>
      </c>
    </row>
    <row r="845" spans="1:22" x14ac:dyDescent="0.3">
      <c r="A845" s="9" t="s">
        <v>1382</v>
      </c>
      <c r="B845" s="8">
        <f>VLOOKUP($A845,'Order date customer name'!$A$1:$C$1038,2,FALSE)</f>
        <v>42471</v>
      </c>
      <c r="C845" s="8" t="str">
        <f>VLOOKUP($A845,'Order date customer name'!$A$1:$C$1038,3,FALSE)</f>
        <v>JON STONE</v>
      </c>
      <c r="D845" s="9" t="str">
        <f>VLOOKUP($A845,'State and cust type'!$A$1:$C$1038,2,FALSE)</f>
        <v>Illinois</v>
      </c>
      <c r="E845" s="9" t="str">
        <f>VLOOKUP($A845,'State and cust type'!$A$1:$C$1038,3,FALSE)</f>
        <v>Corporate</v>
      </c>
      <c r="F845" s="9" t="str">
        <f>VLOOKUP($A845,'Account, order priority and cat'!$A$1:$D$1038,2,FALSE)</f>
        <v>MANUEL BARNES</v>
      </c>
      <c r="G845" s="9" t="str">
        <f>VLOOKUP($A845,'Account, order priority and cat'!$A$1:$D$1038,3,FALSE)</f>
        <v>Critical</v>
      </c>
      <c r="H845" s="9" t="str">
        <f>VLOOKUP($A845,'Account, order priority and cat'!$A$1:$D$1038,4,FALSE)</f>
        <v>Technology</v>
      </c>
      <c r="I845" s="14" t="str">
        <f>VLOOKUP($A845,'Cost and price details'!$A$1:$F$1038,Table!I$1,FALSE)</f>
        <v>Jumbo Drum</v>
      </c>
      <c r="J845" s="14" t="str">
        <f>VLOOKUP($A845,'Cost and price details'!$A$1:$F$1038,Table!J$1,FALSE)</f>
        <v>Delivery Truck</v>
      </c>
      <c r="K845" s="14">
        <f>VLOOKUP($A845,'Cost and price details'!$A$1:$F$1038,Table!K$1,FALSE)</f>
        <v>42480</v>
      </c>
      <c r="L845" s="14">
        <f>VLOOKUP($A845,'Cost and price details'!$A$1:$F$1038,Table!L$1,FALSE)</f>
        <v>306.88900000000001</v>
      </c>
      <c r="M845" s="14">
        <f>VLOOKUP($A845,'Cost and price details'!$A$1:$F$1038,Table!M$1,FALSE)</f>
        <v>494.98900000000003</v>
      </c>
      <c r="N845" s="16">
        <f t="shared" si="65"/>
        <v>0.61292519445141413</v>
      </c>
      <c r="O845" s="16">
        <f>LOOKUP(M845,'Tax and discount slab'!$J$4:$K$14)</f>
        <v>0.32000000000000006</v>
      </c>
      <c r="P845" s="9">
        <f t="shared" si="66"/>
        <v>653.38548000000003</v>
      </c>
      <c r="Q845" s="9">
        <f>VLOOKUP(A845,'QTY &amp; shipping cost'!$A$1:$C$1038,2,FALSE)</f>
        <v>45</v>
      </c>
      <c r="R845" s="9">
        <f t="shared" si="67"/>
        <v>29402.346600000001</v>
      </c>
      <c r="S845" s="16">
        <f>LOOKUP(M845,'Tax and discount slab'!$M$4:$N$14)</f>
        <v>0.47</v>
      </c>
      <c r="T845" s="9">
        <f t="shared" si="68"/>
        <v>13819.102901999999</v>
      </c>
      <c r="U845" s="9">
        <f>VLOOKUP(A845,'QTY &amp; shipping cost'!$A$1:$C$1038,3,FALSE)</f>
        <v>49.05</v>
      </c>
      <c r="V845" s="9">
        <f t="shared" si="69"/>
        <v>15632.293698000001</v>
      </c>
    </row>
    <row r="846" spans="1:22" x14ac:dyDescent="0.3">
      <c r="A846" s="9" t="s">
        <v>1383</v>
      </c>
      <c r="B846" s="8">
        <f>VLOOKUP($A846,'Order date customer name'!$A$1:$C$1038,2,FALSE)</f>
        <v>42475</v>
      </c>
      <c r="C846" s="8" t="str">
        <f>VLOOKUP($A846,'Order date customer name'!$A$1:$C$1038,3,FALSE)</f>
        <v>JESSIE HARRISON</v>
      </c>
      <c r="D846" s="9" t="str">
        <f>VLOOKUP($A846,'State and cust type'!$A$1:$C$1038,2,FALSE)</f>
        <v>New York</v>
      </c>
      <c r="E846" s="9" t="str">
        <f>VLOOKUP($A846,'State and cust type'!$A$1:$C$1038,3,FALSE)</f>
        <v>Consumer</v>
      </c>
      <c r="F846" s="9" t="str">
        <f>VLOOKUP($A846,'Account, order priority and cat'!$A$1:$D$1038,2,FALSE)</f>
        <v>TONY PERRY</v>
      </c>
      <c r="G846" s="9" t="str">
        <f>VLOOKUP($A846,'Account, order priority and cat'!$A$1:$D$1038,3,FALSE)</f>
        <v>Low</v>
      </c>
      <c r="H846" s="9" t="str">
        <f>VLOOKUP($A846,'Account, order priority and cat'!$A$1:$D$1038,4,FALSE)</f>
        <v>Office Supplies</v>
      </c>
      <c r="I846" s="14" t="str">
        <f>VLOOKUP($A846,'Cost and price details'!$A$1:$F$1038,Table!I$1,FALSE)</f>
        <v>Wrap Bag</v>
      </c>
      <c r="J846" s="14" t="str">
        <f>VLOOKUP($A846,'Cost and price details'!$A$1:$F$1038,Table!J$1,FALSE)</f>
        <v>Regular Air</v>
      </c>
      <c r="K846" s="14">
        <f>VLOOKUP($A846,'Cost and price details'!$A$1:$F$1038,Table!K$1,FALSE)</f>
        <v>42484</v>
      </c>
      <c r="L846" s="14">
        <f>VLOOKUP($A846,'Cost and price details'!$A$1:$F$1038,Table!L$1,FALSE)</f>
        <v>1.1550000000000002</v>
      </c>
      <c r="M846" s="14">
        <f>VLOOKUP($A846,'Cost and price details'!$A$1:$F$1038,Table!M$1,FALSE)</f>
        <v>2.145</v>
      </c>
      <c r="N846" s="16">
        <f t="shared" si="65"/>
        <v>0.85714285714285676</v>
      </c>
      <c r="O846" s="16">
        <f>LOOKUP(M846,'Tax and discount slab'!$J$4:$K$14)</f>
        <v>0.05</v>
      </c>
      <c r="P846" s="9">
        <f t="shared" si="66"/>
        <v>2.2522500000000001</v>
      </c>
      <c r="Q846" s="9">
        <f>VLOOKUP(A846,'QTY &amp; shipping cost'!$A$1:$C$1038,2,FALSE)</f>
        <v>25</v>
      </c>
      <c r="R846" s="9">
        <f t="shared" si="67"/>
        <v>56.306250000000006</v>
      </c>
      <c r="S846" s="16">
        <f>LOOKUP(M846,'Tax and discount slab'!$M$4:$N$14)</f>
        <v>0.02</v>
      </c>
      <c r="T846" s="9">
        <f t="shared" si="68"/>
        <v>1.126125</v>
      </c>
      <c r="U846" s="9">
        <f>VLOOKUP(A846,'QTY &amp; shipping cost'!$A$1:$C$1038,3,FALSE)</f>
        <v>1.68</v>
      </c>
      <c r="V846" s="9">
        <f t="shared" si="69"/>
        <v>56.860125000000004</v>
      </c>
    </row>
    <row r="847" spans="1:22" x14ac:dyDescent="0.3">
      <c r="A847" s="9" t="s">
        <v>1384</v>
      </c>
      <c r="B847" s="8">
        <f>VLOOKUP($A847,'Order date customer name'!$A$1:$C$1038,2,FALSE)</f>
        <v>42481</v>
      </c>
      <c r="C847" s="8" t="str">
        <f>VLOOKUP($A847,'Order date customer name'!$A$1:$C$1038,3,FALSE)</f>
        <v>DERRICK RYAN</v>
      </c>
      <c r="D847" s="9" t="str">
        <f>VLOOKUP($A847,'State and cust type'!$A$1:$C$1038,2,FALSE)</f>
        <v>New York</v>
      </c>
      <c r="E847" s="9" t="str">
        <f>VLOOKUP($A847,'State and cust type'!$A$1:$C$1038,3,FALSE)</f>
        <v>Corporate</v>
      </c>
      <c r="F847" s="9" t="str">
        <f>VLOOKUP($A847,'Account, order priority and cat'!$A$1:$D$1038,2,FALSE)</f>
        <v>GREG BLACK</v>
      </c>
      <c r="G847" s="9" t="str">
        <f>VLOOKUP($A847,'Account, order priority and cat'!$A$1:$D$1038,3,FALSE)</f>
        <v>Not Specified</v>
      </c>
      <c r="H847" s="9" t="str">
        <f>VLOOKUP($A847,'Account, order priority and cat'!$A$1:$D$1038,4,FALSE)</f>
        <v>Office Supplies</v>
      </c>
      <c r="I847" s="14" t="str">
        <f>VLOOKUP($A847,'Cost and price details'!$A$1:$F$1038,Table!I$1,FALSE)</f>
        <v>Wrap Bag</v>
      </c>
      <c r="J847" s="14" t="str">
        <f>VLOOKUP($A847,'Cost and price details'!$A$1:$F$1038,Table!J$1,FALSE)</f>
        <v>Regular Air</v>
      </c>
      <c r="K847" s="14">
        <f>VLOOKUP($A847,'Cost and price details'!$A$1:$F$1038,Table!K$1,FALSE)</f>
        <v>42489</v>
      </c>
      <c r="L847" s="14">
        <f>VLOOKUP($A847,'Cost and price details'!$A$1:$F$1038,Table!L$1,FALSE)</f>
        <v>0.26400000000000001</v>
      </c>
      <c r="M847" s="14">
        <f>VLOOKUP($A847,'Cost and price details'!$A$1:$F$1038,Table!M$1,FALSE)</f>
        <v>1.3860000000000001</v>
      </c>
      <c r="N847" s="16">
        <f t="shared" si="65"/>
        <v>4.25</v>
      </c>
      <c r="O847" s="16">
        <f>LOOKUP(M847,'Tax and discount slab'!$J$4:$K$14)</f>
        <v>0.05</v>
      </c>
      <c r="P847" s="9">
        <f t="shared" si="66"/>
        <v>1.4553000000000003</v>
      </c>
      <c r="Q847" s="9">
        <f>VLOOKUP(A847,'QTY &amp; shipping cost'!$A$1:$C$1038,2,FALSE)</f>
        <v>13</v>
      </c>
      <c r="R847" s="9">
        <f t="shared" si="67"/>
        <v>18.918900000000004</v>
      </c>
      <c r="S847" s="16">
        <f>LOOKUP(M847,'Tax and discount slab'!$M$4:$N$14)</f>
        <v>0.02</v>
      </c>
      <c r="T847" s="9">
        <f t="shared" si="68"/>
        <v>0.3783780000000001</v>
      </c>
      <c r="U847" s="9">
        <f>VLOOKUP(A847,'QTY &amp; shipping cost'!$A$1:$C$1038,3,FALSE)</f>
        <v>0.75</v>
      </c>
      <c r="V847" s="9">
        <f t="shared" si="69"/>
        <v>19.290522000000003</v>
      </c>
    </row>
    <row r="848" spans="1:22" x14ac:dyDescent="0.3">
      <c r="A848" s="9" t="s">
        <v>1385</v>
      </c>
      <c r="B848" s="8">
        <f>VLOOKUP($A848,'Order date customer name'!$A$1:$C$1038,2,FALSE)</f>
        <v>42481</v>
      </c>
      <c r="C848" s="8" t="str">
        <f>VLOOKUP($A848,'Order date customer name'!$A$1:$C$1038,3,FALSE)</f>
        <v>BRIAN HOWARD</v>
      </c>
      <c r="D848" s="9" t="str">
        <f>VLOOKUP($A848,'State and cust type'!$A$1:$C$1038,2,FALSE)</f>
        <v>Illinois</v>
      </c>
      <c r="E848" s="9" t="str">
        <f>VLOOKUP($A848,'State and cust type'!$A$1:$C$1038,3,FALSE)</f>
        <v>Home Office</v>
      </c>
      <c r="F848" s="9" t="str">
        <f>VLOOKUP($A848,'Account, order priority and cat'!$A$1:$D$1038,2,FALSE)</f>
        <v>COREY MILLS</v>
      </c>
      <c r="G848" s="9" t="str">
        <f>VLOOKUP($A848,'Account, order priority and cat'!$A$1:$D$1038,3,FALSE)</f>
        <v>Not Specified</v>
      </c>
      <c r="H848" s="9" t="str">
        <f>VLOOKUP($A848,'Account, order priority and cat'!$A$1:$D$1038,4,FALSE)</f>
        <v>Office Supplies</v>
      </c>
      <c r="I848" s="14" t="str">
        <f>VLOOKUP($A848,'Cost and price details'!$A$1:$F$1038,Table!I$1,FALSE)</f>
        <v>Wrap Bag</v>
      </c>
      <c r="J848" s="14" t="str">
        <f>VLOOKUP($A848,'Cost and price details'!$A$1:$F$1038,Table!J$1,FALSE)</f>
        <v>Regular Air</v>
      </c>
      <c r="K848" s="14">
        <f>VLOOKUP($A848,'Cost and price details'!$A$1:$F$1038,Table!K$1,FALSE)</f>
        <v>42490</v>
      </c>
      <c r="L848" s="14">
        <f>VLOOKUP($A848,'Cost and price details'!$A$1:$F$1038,Table!L$1,FALSE)</f>
        <v>23.716000000000001</v>
      </c>
      <c r="M848" s="14">
        <f>VLOOKUP($A848,'Cost and price details'!$A$1:$F$1038,Table!M$1,FALSE)</f>
        <v>40.204999999999998</v>
      </c>
      <c r="N848" s="16">
        <f t="shared" si="65"/>
        <v>0.695269016697588</v>
      </c>
      <c r="O848" s="16">
        <f>LOOKUP(M848,'Tax and discount slab'!$J$4:$K$14)</f>
        <v>0.22</v>
      </c>
      <c r="P848" s="9">
        <f t="shared" si="66"/>
        <v>49.050099999999993</v>
      </c>
      <c r="Q848" s="9">
        <f>VLOOKUP(A848,'QTY &amp; shipping cost'!$A$1:$C$1038,2,FALSE)</f>
        <v>19</v>
      </c>
      <c r="R848" s="9">
        <f t="shared" si="67"/>
        <v>931.95189999999991</v>
      </c>
      <c r="S848" s="16">
        <f>LOOKUP(M848,'Tax and discount slab'!$M$4:$N$14)</f>
        <v>0.22000000000000003</v>
      </c>
      <c r="T848" s="9">
        <f t="shared" si="68"/>
        <v>205.02941800000002</v>
      </c>
      <c r="U848" s="9">
        <f>VLOOKUP(A848,'QTY &amp; shipping cost'!$A$1:$C$1038,3,FALSE)</f>
        <v>13.940000000000001</v>
      </c>
      <c r="V848" s="9">
        <f t="shared" si="69"/>
        <v>740.862482</v>
      </c>
    </row>
    <row r="849" spans="1:22" x14ac:dyDescent="0.3">
      <c r="A849" s="9" t="s">
        <v>1387</v>
      </c>
      <c r="B849" s="8">
        <f>VLOOKUP($A849,'Order date customer name'!$A$1:$C$1038,2,FALSE)</f>
        <v>42481</v>
      </c>
      <c r="C849" s="8" t="str">
        <f>VLOOKUP($A849,'Order date customer name'!$A$1:$C$1038,3,FALSE)</f>
        <v>GLEN STEWART</v>
      </c>
      <c r="D849" s="9" t="str">
        <f>VLOOKUP($A849,'State and cust type'!$A$1:$C$1038,2,FALSE)</f>
        <v>Illinois</v>
      </c>
      <c r="E849" s="9" t="str">
        <f>VLOOKUP($A849,'State and cust type'!$A$1:$C$1038,3,FALSE)</f>
        <v>Consumer</v>
      </c>
      <c r="F849" s="9" t="str">
        <f>VLOOKUP($A849,'Account, order priority and cat'!$A$1:$D$1038,2,FALSE)</f>
        <v>COREY MILLS</v>
      </c>
      <c r="G849" s="9" t="str">
        <f>VLOOKUP($A849,'Account, order priority and cat'!$A$1:$D$1038,3,FALSE)</f>
        <v>Not Specified</v>
      </c>
      <c r="H849" s="9" t="str">
        <f>VLOOKUP($A849,'Account, order priority and cat'!$A$1:$D$1038,4,FALSE)</f>
        <v>Office Supplies</v>
      </c>
      <c r="I849" s="14" t="str">
        <f>VLOOKUP($A849,'Cost and price details'!$A$1:$F$1038,Table!I$1,FALSE)</f>
        <v>Wrap Bag</v>
      </c>
      <c r="J849" s="14" t="str">
        <f>VLOOKUP($A849,'Cost and price details'!$A$1:$F$1038,Table!J$1,FALSE)</f>
        <v>Regular Air</v>
      </c>
      <c r="K849" s="14">
        <f>VLOOKUP($A849,'Cost and price details'!$A$1:$F$1038,Table!K$1,FALSE)</f>
        <v>42489</v>
      </c>
      <c r="L849" s="14">
        <f>VLOOKUP($A849,'Cost and price details'!$A$1:$F$1038,Table!L$1,FALSE)</f>
        <v>2.0020000000000002</v>
      </c>
      <c r="M849" s="14">
        <f>VLOOKUP($A849,'Cost and price details'!$A$1:$F$1038,Table!M$1,FALSE)</f>
        <v>3.278</v>
      </c>
      <c r="N849" s="16">
        <f t="shared" si="65"/>
        <v>0.63736263736263721</v>
      </c>
      <c r="O849" s="16">
        <f>LOOKUP(M849,'Tax and discount slab'!$J$4:$K$14)</f>
        <v>0.05</v>
      </c>
      <c r="P849" s="9">
        <f t="shared" si="66"/>
        <v>3.4419</v>
      </c>
      <c r="Q849" s="9">
        <f>VLOOKUP(A849,'QTY &amp; shipping cost'!$A$1:$C$1038,2,FALSE)</f>
        <v>34</v>
      </c>
      <c r="R849" s="9">
        <f t="shared" si="67"/>
        <v>117.02459999999999</v>
      </c>
      <c r="S849" s="16">
        <f>LOOKUP(M849,'Tax and discount slab'!$M$4:$N$14)</f>
        <v>0.02</v>
      </c>
      <c r="T849" s="9">
        <f t="shared" si="68"/>
        <v>2.3404919999999998</v>
      </c>
      <c r="U849" s="9">
        <f>VLOOKUP(A849,'QTY &amp; shipping cost'!$A$1:$C$1038,3,FALSE)</f>
        <v>1.6300000000000001</v>
      </c>
      <c r="V849" s="9">
        <f t="shared" si="69"/>
        <v>116.31410799999999</v>
      </c>
    </row>
    <row r="850" spans="1:22" x14ac:dyDescent="0.3">
      <c r="A850" s="9" t="s">
        <v>1388</v>
      </c>
      <c r="B850" s="8">
        <f>VLOOKUP($A850,'Order date customer name'!$A$1:$C$1038,2,FALSE)</f>
        <v>42482</v>
      </c>
      <c r="C850" s="8" t="str">
        <f>VLOOKUP($A850,'Order date customer name'!$A$1:$C$1038,3,FALSE)</f>
        <v>HENRY REED</v>
      </c>
      <c r="D850" s="9" t="str">
        <f>VLOOKUP($A850,'State and cust type'!$A$1:$C$1038,2,FALSE)</f>
        <v>New York</v>
      </c>
      <c r="E850" s="9" t="str">
        <f>VLOOKUP($A850,'State and cust type'!$A$1:$C$1038,3,FALSE)</f>
        <v>Home Office</v>
      </c>
      <c r="F850" s="9" t="str">
        <f>VLOOKUP($A850,'Account, order priority and cat'!$A$1:$D$1038,2,FALSE)</f>
        <v>TONY PERRY</v>
      </c>
      <c r="G850" s="9" t="str">
        <f>VLOOKUP($A850,'Account, order priority and cat'!$A$1:$D$1038,3,FALSE)</f>
        <v>High</v>
      </c>
      <c r="H850" s="9" t="str">
        <f>VLOOKUP($A850,'Account, order priority and cat'!$A$1:$D$1038,4,FALSE)</f>
        <v>Office Supplies</v>
      </c>
      <c r="I850" s="14" t="str">
        <f>VLOOKUP($A850,'Cost and price details'!$A$1:$F$1038,Table!I$1,FALSE)</f>
        <v>Small Box</v>
      </c>
      <c r="J850" s="14" t="str">
        <f>VLOOKUP($A850,'Cost and price details'!$A$1:$F$1038,Table!J$1,FALSE)</f>
        <v>Regular Air</v>
      </c>
      <c r="K850" s="14">
        <f>VLOOKUP($A850,'Cost and price details'!$A$1:$F$1038,Table!K$1,FALSE)</f>
        <v>42491</v>
      </c>
      <c r="L850" s="14">
        <f>VLOOKUP($A850,'Cost and price details'!$A$1:$F$1038,Table!L$1,FALSE)</f>
        <v>2.3980000000000006</v>
      </c>
      <c r="M850" s="14">
        <f>VLOOKUP($A850,'Cost and price details'!$A$1:$F$1038,Table!M$1,FALSE)</f>
        <v>3.8720000000000003</v>
      </c>
      <c r="N850" s="16">
        <f t="shared" si="65"/>
        <v>0.61467889908256856</v>
      </c>
      <c r="O850" s="16">
        <f>LOOKUP(M850,'Tax and discount slab'!$J$4:$K$14)</f>
        <v>0.05</v>
      </c>
      <c r="P850" s="9">
        <f t="shared" si="66"/>
        <v>4.0656000000000008</v>
      </c>
      <c r="Q850" s="9">
        <f>VLOOKUP(A850,'QTY &amp; shipping cost'!$A$1:$C$1038,2,FALSE)</f>
        <v>34</v>
      </c>
      <c r="R850" s="9">
        <f t="shared" si="67"/>
        <v>138.23040000000003</v>
      </c>
      <c r="S850" s="16">
        <f>LOOKUP(M850,'Tax and discount slab'!$M$4:$N$14)</f>
        <v>0.02</v>
      </c>
      <c r="T850" s="9">
        <f t="shared" si="68"/>
        <v>2.7646080000000008</v>
      </c>
      <c r="U850" s="9">
        <f>VLOOKUP(A850,'QTY &amp; shipping cost'!$A$1:$C$1038,3,FALSE)</f>
        <v>6.88</v>
      </c>
      <c r="V850" s="9">
        <f t="shared" si="69"/>
        <v>142.34579200000002</v>
      </c>
    </row>
    <row r="851" spans="1:22" x14ac:dyDescent="0.3">
      <c r="A851" s="9" t="s">
        <v>1390</v>
      </c>
      <c r="B851" s="8">
        <f>VLOOKUP($A851,'Order date customer name'!$A$1:$C$1038,2,FALSE)</f>
        <v>42483</v>
      </c>
      <c r="C851" s="8" t="str">
        <f>VLOOKUP($A851,'Order date customer name'!$A$1:$C$1038,3,FALSE)</f>
        <v>SAMUEL PHILLIPS</v>
      </c>
      <c r="D851" s="9" t="str">
        <f>VLOOKUP($A851,'State and cust type'!$A$1:$C$1038,2,FALSE)</f>
        <v>New York</v>
      </c>
      <c r="E851" s="9" t="str">
        <f>VLOOKUP($A851,'State and cust type'!$A$1:$C$1038,3,FALSE)</f>
        <v>Home Office</v>
      </c>
      <c r="F851" s="9" t="str">
        <f>VLOOKUP($A851,'Account, order priority and cat'!$A$1:$D$1038,2,FALSE)</f>
        <v>BOBBY CHAVEZ</v>
      </c>
      <c r="G851" s="9" t="str">
        <f>VLOOKUP($A851,'Account, order priority and cat'!$A$1:$D$1038,3,FALSE)</f>
        <v>Not Specified</v>
      </c>
      <c r="H851" s="9" t="str">
        <f>VLOOKUP($A851,'Account, order priority and cat'!$A$1:$D$1038,4,FALSE)</f>
        <v>Technology</v>
      </c>
      <c r="I851" s="14" t="str">
        <f>VLOOKUP($A851,'Cost and price details'!$A$1:$F$1038,Table!I$1,FALSE)</f>
        <v>Small Box</v>
      </c>
      <c r="J851" s="14" t="str">
        <f>VLOOKUP($A851,'Cost and price details'!$A$1:$F$1038,Table!J$1,FALSE)</f>
        <v>Regular Air</v>
      </c>
      <c r="K851" s="14">
        <f>VLOOKUP($A851,'Cost and price details'!$A$1:$F$1038,Table!K$1,FALSE)</f>
        <v>42491</v>
      </c>
      <c r="L851" s="14">
        <f>VLOOKUP($A851,'Cost and price details'!$A$1:$F$1038,Table!L$1,FALSE)</f>
        <v>9.1410000000000018</v>
      </c>
      <c r="M851" s="14">
        <f>VLOOKUP($A851,'Cost and price details'!$A$1:$F$1038,Table!M$1,FALSE)</f>
        <v>17.578000000000003</v>
      </c>
      <c r="N851" s="16">
        <f t="shared" si="65"/>
        <v>0.92298435619735253</v>
      </c>
      <c r="O851" s="16">
        <f>LOOKUP(M851,'Tax and discount slab'!$J$4:$K$14)</f>
        <v>0.1</v>
      </c>
      <c r="P851" s="9">
        <f t="shared" si="66"/>
        <v>19.335800000000006</v>
      </c>
      <c r="Q851" s="9">
        <f>VLOOKUP(A851,'QTY &amp; shipping cost'!$A$1:$C$1038,2,FALSE)</f>
        <v>20</v>
      </c>
      <c r="R851" s="9">
        <f t="shared" si="67"/>
        <v>386.71600000000012</v>
      </c>
      <c r="S851" s="16">
        <f>LOOKUP(M851,'Tax and discount slab'!$M$4:$N$14)</f>
        <v>7.0000000000000007E-2</v>
      </c>
      <c r="T851" s="9">
        <f t="shared" si="68"/>
        <v>27.07012000000001</v>
      </c>
      <c r="U851" s="9">
        <f>VLOOKUP(A851,'QTY &amp; shipping cost'!$A$1:$C$1038,3,FALSE)</f>
        <v>6.55</v>
      </c>
      <c r="V851" s="9">
        <f t="shared" si="69"/>
        <v>366.1958800000001</v>
      </c>
    </row>
    <row r="852" spans="1:22" x14ac:dyDescent="0.3">
      <c r="A852" s="9" t="s">
        <v>1391</v>
      </c>
      <c r="B852" s="8">
        <f>VLOOKUP($A852,'Order date customer name'!$A$1:$C$1038,2,FALSE)</f>
        <v>42483</v>
      </c>
      <c r="C852" s="8" t="str">
        <f>VLOOKUP($A852,'Order date customer name'!$A$1:$C$1038,3,FALSE)</f>
        <v>JESSIE WATSON</v>
      </c>
      <c r="D852" s="9" t="str">
        <f>VLOOKUP($A852,'State and cust type'!$A$1:$C$1038,2,FALSE)</f>
        <v>New York</v>
      </c>
      <c r="E852" s="9" t="str">
        <f>VLOOKUP($A852,'State and cust type'!$A$1:$C$1038,3,FALSE)</f>
        <v>Consumer</v>
      </c>
      <c r="F852" s="9" t="str">
        <f>VLOOKUP($A852,'Account, order priority and cat'!$A$1:$D$1038,2,FALSE)</f>
        <v>VINCENT JORDAN</v>
      </c>
      <c r="G852" s="9" t="str">
        <f>VLOOKUP($A852,'Account, order priority and cat'!$A$1:$D$1038,3,FALSE)</f>
        <v>Medium</v>
      </c>
      <c r="H852" s="9" t="str">
        <f>VLOOKUP($A852,'Account, order priority and cat'!$A$1:$D$1038,4,FALSE)</f>
        <v>Office Supplies</v>
      </c>
      <c r="I852" s="14" t="str">
        <f>VLOOKUP($A852,'Cost and price details'!$A$1:$F$1038,Table!I$1,FALSE)</f>
        <v>Wrap Bag</v>
      </c>
      <c r="J852" s="14" t="str">
        <f>VLOOKUP($A852,'Cost and price details'!$A$1:$F$1038,Table!J$1,FALSE)</f>
        <v>Regular Air</v>
      </c>
      <c r="K852" s="14">
        <f>VLOOKUP($A852,'Cost and price details'!$A$1:$F$1038,Table!K$1,FALSE)</f>
        <v>42492</v>
      </c>
      <c r="L852" s="14">
        <f>VLOOKUP($A852,'Cost and price details'!$A$1:$F$1038,Table!L$1,FALSE)</f>
        <v>3.8280000000000003</v>
      </c>
      <c r="M852" s="14">
        <f>VLOOKUP($A852,'Cost and price details'!$A$1:$F$1038,Table!M$1,FALSE)</f>
        <v>5.9729999999999999</v>
      </c>
      <c r="N852" s="16">
        <f t="shared" si="65"/>
        <v>0.56034482758620674</v>
      </c>
      <c r="O852" s="16">
        <f>LOOKUP(M852,'Tax and discount slab'!$J$4:$K$14)</f>
        <v>0.05</v>
      </c>
      <c r="P852" s="9">
        <f t="shared" si="66"/>
        <v>6.2716500000000002</v>
      </c>
      <c r="Q852" s="9">
        <f>VLOOKUP(A852,'QTY &amp; shipping cost'!$A$1:$C$1038,2,FALSE)</f>
        <v>39</v>
      </c>
      <c r="R852" s="9">
        <f t="shared" si="67"/>
        <v>244.59435000000002</v>
      </c>
      <c r="S852" s="16">
        <f>LOOKUP(M852,'Tax and discount slab'!$M$4:$N$14)</f>
        <v>0.02</v>
      </c>
      <c r="T852" s="9">
        <f t="shared" si="68"/>
        <v>4.8918870000000005</v>
      </c>
      <c r="U852" s="9">
        <f>VLOOKUP(A852,'QTY &amp; shipping cost'!$A$1:$C$1038,3,FALSE)</f>
        <v>1</v>
      </c>
      <c r="V852" s="9">
        <f t="shared" si="69"/>
        <v>240.70246300000002</v>
      </c>
    </row>
    <row r="853" spans="1:22" x14ac:dyDescent="0.3">
      <c r="A853" s="9" t="s">
        <v>1393</v>
      </c>
      <c r="B853" s="8">
        <f>VLOOKUP($A853,'Order date customer name'!$A$1:$C$1038,2,FALSE)</f>
        <v>42485</v>
      </c>
      <c r="C853" s="8" t="str">
        <f>VLOOKUP($A853,'Order date customer name'!$A$1:$C$1038,3,FALSE)</f>
        <v>MARVIN MEYER</v>
      </c>
      <c r="D853" s="9" t="str">
        <f>VLOOKUP($A853,'State and cust type'!$A$1:$C$1038,2,FALSE)</f>
        <v>Illinois</v>
      </c>
      <c r="E853" s="9" t="str">
        <f>VLOOKUP($A853,'State and cust type'!$A$1:$C$1038,3,FALSE)</f>
        <v>Consumer</v>
      </c>
      <c r="F853" s="9" t="str">
        <f>VLOOKUP($A853,'Account, order priority and cat'!$A$1:$D$1038,2,FALSE)</f>
        <v>COREY MILLS</v>
      </c>
      <c r="G853" s="9" t="str">
        <f>VLOOKUP($A853,'Account, order priority and cat'!$A$1:$D$1038,3,FALSE)</f>
        <v>High</v>
      </c>
      <c r="H853" s="9" t="str">
        <f>VLOOKUP($A853,'Account, order priority and cat'!$A$1:$D$1038,4,FALSE)</f>
        <v>Office Supplies</v>
      </c>
      <c r="I853" s="14" t="str">
        <f>VLOOKUP($A853,'Cost and price details'!$A$1:$F$1038,Table!I$1,FALSE)</f>
        <v>Small Box</v>
      </c>
      <c r="J853" s="14" t="str">
        <f>VLOOKUP($A853,'Cost and price details'!$A$1:$F$1038,Table!J$1,FALSE)</f>
        <v>Regular Air</v>
      </c>
      <c r="K853" s="14">
        <f>VLOOKUP($A853,'Cost and price details'!$A$1:$F$1038,Table!K$1,FALSE)</f>
        <v>42493</v>
      </c>
      <c r="L853" s="14">
        <f>VLOOKUP($A853,'Cost and price details'!$A$1:$F$1038,Table!L$1,FALSE)</f>
        <v>2.4750000000000001</v>
      </c>
      <c r="M853" s="14">
        <f>VLOOKUP($A853,'Cost and price details'!$A$1:$F$1038,Table!M$1,FALSE)</f>
        <v>4.0590000000000002</v>
      </c>
      <c r="N853" s="16">
        <f t="shared" si="65"/>
        <v>0.64</v>
      </c>
      <c r="O853" s="16">
        <f>LOOKUP(M853,'Tax and discount slab'!$J$4:$K$14)</f>
        <v>0.05</v>
      </c>
      <c r="P853" s="9">
        <f t="shared" si="66"/>
        <v>4.2619500000000006</v>
      </c>
      <c r="Q853" s="9">
        <f>VLOOKUP(A853,'QTY &amp; shipping cost'!$A$1:$C$1038,2,FALSE)</f>
        <v>48</v>
      </c>
      <c r="R853" s="9">
        <f t="shared" si="67"/>
        <v>204.57360000000003</v>
      </c>
      <c r="S853" s="16">
        <f>LOOKUP(M853,'Tax and discount slab'!$M$4:$N$14)</f>
        <v>0.02</v>
      </c>
      <c r="T853" s="9">
        <f t="shared" si="68"/>
        <v>4.0914720000000004</v>
      </c>
      <c r="U853" s="9">
        <f>VLOOKUP(A853,'QTY &amp; shipping cost'!$A$1:$C$1038,3,FALSE)</f>
        <v>2.5499999999999998</v>
      </c>
      <c r="V853" s="9">
        <f t="shared" si="69"/>
        <v>203.03212800000003</v>
      </c>
    </row>
    <row r="854" spans="1:22" x14ac:dyDescent="0.3">
      <c r="A854" s="9" t="s">
        <v>1395</v>
      </c>
      <c r="B854" s="8">
        <f>VLOOKUP($A854,'Order date customer name'!$A$1:$C$1038,2,FALSE)</f>
        <v>42490</v>
      </c>
      <c r="C854" s="8" t="str">
        <f>VLOOKUP($A854,'Order date customer name'!$A$1:$C$1038,3,FALSE)</f>
        <v>ADRIAN OWENS</v>
      </c>
      <c r="D854" s="9" t="str">
        <f>VLOOKUP($A854,'State and cust type'!$A$1:$C$1038,2,FALSE)</f>
        <v>Illinois</v>
      </c>
      <c r="E854" s="9" t="str">
        <f>VLOOKUP($A854,'State and cust type'!$A$1:$C$1038,3,FALSE)</f>
        <v>Consumer</v>
      </c>
      <c r="F854" s="9" t="str">
        <f>VLOOKUP($A854,'Account, order priority and cat'!$A$1:$D$1038,2,FALSE)</f>
        <v>MANUEL BARNES</v>
      </c>
      <c r="G854" s="9" t="str">
        <f>VLOOKUP($A854,'Account, order priority and cat'!$A$1:$D$1038,3,FALSE)</f>
        <v>Not Specified</v>
      </c>
      <c r="H854" s="9" t="str">
        <f>VLOOKUP($A854,'Account, order priority and cat'!$A$1:$D$1038,4,FALSE)</f>
        <v>Office Supplies</v>
      </c>
      <c r="I854" s="14" t="str">
        <f>VLOOKUP($A854,'Cost and price details'!$A$1:$F$1038,Table!I$1,FALSE)</f>
        <v>Small Pack</v>
      </c>
      <c r="J854" s="14" t="str">
        <f>VLOOKUP($A854,'Cost and price details'!$A$1:$F$1038,Table!J$1,FALSE)</f>
        <v>Regular Air</v>
      </c>
      <c r="K854" s="14">
        <f>VLOOKUP($A854,'Cost and price details'!$A$1:$F$1038,Table!K$1,FALSE)</f>
        <v>42498</v>
      </c>
      <c r="L854" s="14">
        <f>VLOOKUP($A854,'Cost and price details'!$A$1:$F$1038,Table!L$1,FALSE)</f>
        <v>2.75</v>
      </c>
      <c r="M854" s="14">
        <f>VLOOKUP($A854,'Cost and price details'!$A$1:$F$1038,Table!M$1,FALSE)</f>
        <v>6.2480000000000002</v>
      </c>
      <c r="N854" s="16">
        <f t="shared" si="65"/>
        <v>1.272</v>
      </c>
      <c r="O854" s="16">
        <f>LOOKUP(M854,'Tax and discount slab'!$J$4:$K$14)</f>
        <v>0.05</v>
      </c>
      <c r="P854" s="9">
        <f t="shared" si="66"/>
        <v>6.5604000000000005</v>
      </c>
      <c r="Q854" s="9">
        <f>VLOOKUP(A854,'QTY &amp; shipping cost'!$A$1:$C$1038,2,FALSE)</f>
        <v>27</v>
      </c>
      <c r="R854" s="9">
        <f t="shared" si="67"/>
        <v>177.13080000000002</v>
      </c>
      <c r="S854" s="16">
        <f>LOOKUP(M854,'Tax and discount slab'!$M$4:$N$14)</f>
        <v>0.02</v>
      </c>
      <c r="T854" s="9">
        <f t="shared" si="68"/>
        <v>3.5426160000000007</v>
      </c>
      <c r="U854" s="9">
        <f>VLOOKUP(A854,'QTY &amp; shipping cost'!$A$1:$C$1038,3,FALSE)</f>
        <v>3.65</v>
      </c>
      <c r="V854" s="9">
        <f t="shared" si="69"/>
        <v>177.23818400000002</v>
      </c>
    </row>
    <row r="855" spans="1:22" x14ac:dyDescent="0.3">
      <c r="A855" s="9" t="s">
        <v>1396</v>
      </c>
      <c r="B855" s="8">
        <f>VLOOKUP($A855,'Order date customer name'!$A$1:$C$1038,2,FALSE)</f>
        <v>42493</v>
      </c>
      <c r="C855" s="8" t="str">
        <f>VLOOKUP($A855,'Order date customer name'!$A$1:$C$1038,3,FALSE)</f>
        <v>MARVIN SIMPSON</v>
      </c>
      <c r="D855" s="9" t="str">
        <f>VLOOKUP($A855,'State and cust type'!$A$1:$C$1038,2,FALSE)</f>
        <v>New York</v>
      </c>
      <c r="E855" s="9" t="str">
        <f>VLOOKUP($A855,'State and cust type'!$A$1:$C$1038,3,FALSE)</f>
        <v>Home Office</v>
      </c>
      <c r="F855" s="9" t="str">
        <f>VLOOKUP($A855,'Account, order priority and cat'!$A$1:$D$1038,2,FALSE)</f>
        <v>ROY COOK</v>
      </c>
      <c r="G855" s="9" t="str">
        <f>VLOOKUP($A855,'Account, order priority and cat'!$A$1:$D$1038,3,FALSE)</f>
        <v>Medium</v>
      </c>
      <c r="H855" s="9" t="str">
        <f>VLOOKUP($A855,'Account, order priority and cat'!$A$1:$D$1038,4,FALSE)</f>
        <v>Office Supplies</v>
      </c>
      <c r="I855" s="14" t="str">
        <f>VLOOKUP($A855,'Cost and price details'!$A$1:$F$1038,Table!I$1,FALSE)</f>
        <v>Small Box</v>
      </c>
      <c r="J855" s="14" t="str">
        <f>VLOOKUP($A855,'Cost and price details'!$A$1:$F$1038,Table!J$1,FALSE)</f>
        <v>Regular Air</v>
      </c>
      <c r="K855" s="14">
        <f>VLOOKUP($A855,'Cost and price details'!$A$1:$F$1038,Table!K$1,FALSE)</f>
        <v>42502</v>
      </c>
      <c r="L855" s="14">
        <f>VLOOKUP($A855,'Cost and price details'!$A$1:$F$1038,Table!L$1,FALSE)</f>
        <v>3.8720000000000003</v>
      </c>
      <c r="M855" s="14">
        <f>VLOOKUP($A855,'Cost and price details'!$A$1:$F$1038,Table!M$1,FALSE)</f>
        <v>6.1380000000000008</v>
      </c>
      <c r="N855" s="16">
        <f t="shared" si="65"/>
        <v>0.58522727272727282</v>
      </c>
      <c r="O855" s="16">
        <f>LOOKUP(M855,'Tax and discount slab'!$J$4:$K$14)</f>
        <v>0.05</v>
      </c>
      <c r="P855" s="9">
        <f t="shared" si="66"/>
        <v>6.4449000000000014</v>
      </c>
      <c r="Q855" s="9">
        <f>VLOOKUP(A855,'QTY &amp; shipping cost'!$A$1:$C$1038,2,FALSE)</f>
        <v>15</v>
      </c>
      <c r="R855" s="9">
        <f t="shared" si="67"/>
        <v>96.673500000000018</v>
      </c>
      <c r="S855" s="16">
        <f>LOOKUP(M855,'Tax and discount slab'!$M$4:$N$14)</f>
        <v>0.02</v>
      </c>
      <c r="T855" s="9">
        <f t="shared" si="68"/>
        <v>1.9334700000000005</v>
      </c>
      <c r="U855" s="9">
        <f>VLOOKUP(A855,'QTY &amp; shipping cost'!$A$1:$C$1038,3,FALSE)</f>
        <v>3.04</v>
      </c>
      <c r="V855" s="9">
        <f t="shared" si="69"/>
        <v>97.780030000000025</v>
      </c>
    </row>
    <row r="856" spans="1:22" x14ac:dyDescent="0.3">
      <c r="A856" s="9" t="s">
        <v>1398</v>
      </c>
      <c r="B856" s="8">
        <f>VLOOKUP($A856,'Order date customer name'!$A$1:$C$1038,2,FALSE)</f>
        <v>42496</v>
      </c>
      <c r="C856" s="8" t="str">
        <f>VLOOKUP($A856,'Order date customer name'!$A$1:$C$1038,3,FALSE)</f>
        <v>KEITH THOMAS</v>
      </c>
      <c r="D856" s="9" t="str">
        <f>VLOOKUP($A856,'State and cust type'!$A$1:$C$1038,2,FALSE)</f>
        <v>New York</v>
      </c>
      <c r="E856" s="9" t="str">
        <f>VLOOKUP($A856,'State and cust type'!$A$1:$C$1038,3,FALSE)</f>
        <v>Corporate</v>
      </c>
      <c r="F856" s="9" t="str">
        <f>VLOOKUP($A856,'Account, order priority and cat'!$A$1:$D$1038,2,FALSE)</f>
        <v>ROY COOK</v>
      </c>
      <c r="G856" s="9" t="str">
        <f>VLOOKUP($A856,'Account, order priority and cat'!$A$1:$D$1038,3,FALSE)</f>
        <v>Low</v>
      </c>
      <c r="H856" s="9" t="str">
        <f>VLOOKUP($A856,'Account, order priority and cat'!$A$1:$D$1038,4,FALSE)</f>
        <v>Office Supplies</v>
      </c>
      <c r="I856" s="14" t="str">
        <f>VLOOKUP($A856,'Cost and price details'!$A$1:$F$1038,Table!I$1,FALSE)</f>
        <v>Wrap Bag</v>
      </c>
      <c r="J856" s="14" t="str">
        <f>VLOOKUP($A856,'Cost and price details'!$A$1:$F$1038,Table!J$1,FALSE)</f>
        <v>Regular Air</v>
      </c>
      <c r="K856" s="14">
        <f>VLOOKUP($A856,'Cost and price details'!$A$1:$F$1038,Table!K$1,FALSE)</f>
        <v>42507</v>
      </c>
      <c r="L856" s="14">
        <f>VLOOKUP($A856,'Cost and price details'!$A$1:$F$1038,Table!L$1,FALSE)</f>
        <v>2.145</v>
      </c>
      <c r="M856" s="14">
        <f>VLOOKUP($A856,'Cost and price details'!$A$1:$F$1038,Table!M$1,FALSE)</f>
        <v>4.3780000000000001</v>
      </c>
      <c r="N856" s="16">
        <f t="shared" si="65"/>
        <v>1.0410256410256411</v>
      </c>
      <c r="O856" s="16">
        <f>LOOKUP(M856,'Tax and discount slab'!$J$4:$K$14)</f>
        <v>0.05</v>
      </c>
      <c r="P856" s="9">
        <f t="shared" si="66"/>
        <v>4.5969000000000007</v>
      </c>
      <c r="Q856" s="9">
        <f>VLOOKUP(A856,'QTY &amp; shipping cost'!$A$1:$C$1038,2,FALSE)</f>
        <v>29</v>
      </c>
      <c r="R856" s="9">
        <f t="shared" si="67"/>
        <v>133.31010000000001</v>
      </c>
      <c r="S856" s="16">
        <f>LOOKUP(M856,'Tax and discount slab'!$M$4:$N$14)</f>
        <v>0.02</v>
      </c>
      <c r="T856" s="9">
        <f t="shared" si="68"/>
        <v>2.6662020000000002</v>
      </c>
      <c r="U856" s="9">
        <f>VLOOKUP(A856,'QTY &amp; shipping cost'!$A$1:$C$1038,3,FALSE)</f>
        <v>0.88</v>
      </c>
      <c r="V856" s="9">
        <f t="shared" si="69"/>
        <v>131.523898</v>
      </c>
    </row>
    <row r="857" spans="1:22" x14ac:dyDescent="0.3">
      <c r="A857" s="9" t="s">
        <v>1399</v>
      </c>
      <c r="B857" s="8">
        <f>VLOOKUP($A857,'Order date customer name'!$A$1:$C$1038,2,FALSE)</f>
        <v>42496</v>
      </c>
      <c r="C857" s="8" t="str">
        <f>VLOOKUP($A857,'Order date customer name'!$A$1:$C$1038,3,FALSE)</f>
        <v>ROLAND WILLIAMS</v>
      </c>
      <c r="D857" s="9" t="str">
        <f>VLOOKUP($A857,'State and cust type'!$A$1:$C$1038,2,FALSE)</f>
        <v>New York</v>
      </c>
      <c r="E857" s="9" t="str">
        <f>VLOOKUP($A857,'State and cust type'!$A$1:$C$1038,3,FALSE)</f>
        <v>Corporate</v>
      </c>
      <c r="F857" s="9" t="str">
        <f>VLOOKUP($A857,'Account, order priority and cat'!$A$1:$D$1038,2,FALSE)</f>
        <v>MARC ARNOLD</v>
      </c>
      <c r="G857" s="9" t="str">
        <f>VLOOKUP($A857,'Account, order priority and cat'!$A$1:$D$1038,3,FALSE)</f>
        <v>Low</v>
      </c>
      <c r="H857" s="9" t="str">
        <f>VLOOKUP($A857,'Account, order priority and cat'!$A$1:$D$1038,4,FALSE)</f>
        <v>Office Supplies</v>
      </c>
      <c r="I857" s="14" t="str">
        <f>VLOOKUP($A857,'Cost and price details'!$A$1:$F$1038,Table!I$1,FALSE)</f>
        <v>Wrap Bag</v>
      </c>
      <c r="J857" s="14" t="str">
        <f>VLOOKUP($A857,'Cost and price details'!$A$1:$F$1038,Table!J$1,FALSE)</f>
        <v>Regular Air</v>
      </c>
      <c r="K857" s="14">
        <f>VLOOKUP($A857,'Cost and price details'!$A$1:$F$1038,Table!K$1,FALSE)</f>
        <v>42503</v>
      </c>
      <c r="L857" s="14">
        <f>VLOOKUP($A857,'Cost and price details'!$A$1:$F$1038,Table!L$1,FALSE)</f>
        <v>0.78100000000000003</v>
      </c>
      <c r="M857" s="14">
        <f>VLOOKUP($A857,'Cost and price details'!$A$1:$F$1038,Table!M$1,FALSE)</f>
        <v>1.254</v>
      </c>
      <c r="N857" s="16">
        <f t="shared" si="65"/>
        <v>0.60563380281690138</v>
      </c>
      <c r="O857" s="16">
        <f>LOOKUP(M857,'Tax and discount slab'!$J$4:$K$14)</f>
        <v>0.05</v>
      </c>
      <c r="P857" s="9">
        <f t="shared" si="66"/>
        <v>1.3167</v>
      </c>
      <c r="Q857" s="9">
        <f>VLOOKUP(A857,'QTY &amp; shipping cost'!$A$1:$C$1038,2,FALSE)</f>
        <v>22</v>
      </c>
      <c r="R857" s="9">
        <f t="shared" si="67"/>
        <v>28.967399999999998</v>
      </c>
      <c r="S857" s="16">
        <f>LOOKUP(M857,'Tax and discount slab'!$M$4:$N$14)</f>
        <v>0.02</v>
      </c>
      <c r="T857" s="9">
        <f t="shared" si="68"/>
        <v>0.57934799999999997</v>
      </c>
      <c r="U857" s="9">
        <f>VLOOKUP(A857,'QTY &amp; shipping cost'!$A$1:$C$1038,3,FALSE)</f>
        <v>0.75</v>
      </c>
      <c r="V857" s="9">
        <f t="shared" si="69"/>
        <v>29.138051999999998</v>
      </c>
    </row>
    <row r="858" spans="1:22" x14ac:dyDescent="0.3">
      <c r="A858" s="9" t="s">
        <v>1400</v>
      </c>
      <c r="B858" s="8">
        <f>VLOOKUP($A858,'Order date customer name'!$A$1:$C$1038,2,FALSE)</f>
        <v>42497</v>
      </c>
      <c r="C858" s="8" t="str">
        <f>VLOOKUP($A858,'Order date customer name'!$A$1:$C$1038,3,FALSE)</f>
        <v>LESTER SCOTT</v>
      </c>
      <c r="D858" s="9" t="str">
        <f>VLOOKUP($A858,'State and cust type'!$A$1:$C$1038,2,FALSE)</f>
        <v>New York</v>
      </c>
      <c r="E858" s="9" t="str">
        <f>VLOOKUP($A858,'State and cust type'!$A$1:$C$1038,3,FALSE)</f>
        <v>Corporate</v>
      </c>
      <c r="F858" s="9" t="str">
        <f>VLOOKUP($A858,'Account, order priority and cat'!$A$1:$D$1038,2,FALSE)</f>
        <v>BOBBY CHAVEZ</v>
      </c>
      <c r="G858" s="9" t="str">
        <f>VLOOKUP($A858,'Account, order priority and cat'!$A$1:$D$1038,3,FALSE)</f>
        <v>High</v>
      </c>
      <c r="H858" s="9" t="str">
        <f>VLOOKUP($A858,'Account, order priority and cat'!$A$1:$D$1038,4,FALSE)</f>
        <v>Office Supplies</v>
      </c>
      <c r="I858" s="14" t="str">
        <f>VLOOKUP($A858,'Cost and price details'!$A$1:$F$1038,Table!I$1,FALSE)</f>
        <v>Small Box</v>
      </c>
      <c r="J858" s="14" t="str">
        <f>VLOOKUP($A858,'Cost and price details'!$A$1:$F$1038,Table!J$1,FALSE)</f>
        <v>Regular Air</v>
      </c>
      <c r="K858" s="14">
        <f>VLOOKUP($A858,'Cost and price details'!$A$1:$F$1038,Table!K$1,FALSE)</f>
        <v>42506</v>
      </c>
      <c r="L858" s="14">
        <f>VLOOKUP($A858,'Cost and price details'!$A$1:$F$1038,Table!L$1,FALSE)</f>
        <v>92.64200000000001</v>
      </c>
      <c r="M858" s="14">
        <f>VLOOKUP($A858,'Cost and price details'!$A$1:$F$1038,Table!M$1,FALSE)</f>
        <v>231.60500000000002</v>
      </c>
      <c r="N858" s="16">
        <f t="shared" si="65"/>
        <v>1.5</v>
      </c>
      <c r="O858" s="16">
        <f>LOOKUP(M858,'Tax and discount slab'!$J$4:$K$14)</f>
        <v>0.32000000000000006</v>
      </c>
      <c r="P858" s="9">
        <f t="shared" si="66"/>
        <v>305.71860000000004</v>
      </c>
      <c r="Q858" s="9">
        <f>VLOOKUP(A858,'QTY &amp; shipping cost'!$A$1:$C$1038,2,FALSE)</f>
        <v>6</v>
      </c>
      <c r="R858" s="9">
        <f t="shared" si="67"/>
        <v>1834.3116000000002</v>
      </c>
      <c r="S858" s="16">
        <f>LOOKUP(M858,'Tax and discount slab'!$M$4:$N$14)</f>
        <v>0.47</v>
      </c>
      <c r="T858" s="9">
        <f t="shared" si="68"/>
        <v>862.12645200000009</v>
      </c>
      <c r="U858" s="9">
        <f>VLOOKUP(A858,'QTY &amp; shipping cost'!$A$1:$C$1038,3,FALSE)</f>
        <v>10.040000000000001</v>
      </c>
      <c r="V858" s="9">
        <f t="shared" si="69"/>
        <v>982.2251480000001</v>
      </c>
    </row>
    <row r="859" spans="1:22" x14ac:dyDescent="0.3">
      <c r="A859" s="9" t="s">
        <v>1401</v>
      </c>
      <c r="B859" s="8">
        <f>VLOOKUP($A859,'Order date customer name'!$A$1:$C$1038,2,FALSE)</f>
        <v>42498</v>
      </c>
      <c r="C859" s="8" t="str">
        <f>VLOOKUP($A859,'Order date customer name'!$A$1:$C$1038,3,FALSE)</f>
        <v>ARNOLD HAWKINS</v>
      </c>
      <c r="D859" s="9" t="str">
        <f>VLOOKUP($A859,'State and cust type'!$A$1:$C$1038,2,FALSE)</f>
        <v>New York</v>
      </c>
      <c r="E859" s="9" t="str">
        <f>VLOOKUP($A859,'State and cust type'!$A$1:$C$1038,3,FALSE)</f>
        <v>Corporate</v>
      </c>
      <c r="F859" s="9" t="str">
        <f>VLOOKUP($A859,'Account, order priority and cat'!$A$1:$D$1038,2,FALSE)</f>
        <v>VINCENT JORDAN</v>
      </c>
      <c r="G859" s="9" t="str">
        <f>VLOOKUP($A859,'Account, order priority and cat'!$A$1:$D$1038,3,FALSE)</f>
        <v>Not Specified</v>
      </c>
      <c r="H859" s="9" t="str">
        <f>VLOOKUP($A859,'Account, order priority and cat'!$A$1:$D$1038,4,FALSE)</f>
        <v>Office Supplies</v>
      </c>
      <c r="I859" s="14" t="str">
        <f>VLOOKUP($A859,'Cost and price details'!$A$1:$F$1038,Table!I$1,FALSE)</f>
        <v>Small Box</v>
      </c>
      <c r="J859" s="14" t="str">
        <f>VLOOKUP($A859,'Cost and price details'!$A$1:$F$1038,Table!J$1,FALSE)</f>
        <v>Regular Air</v>
      </c>
      <c r="K859" s="14">
        <f>VLOOKUP($A859,'Cost and price details'!$A$1:$F$1038,Table!K$1,FALSE)</f>
        <v>42507</v>
      </c>
      <c r="L859" s="14">
        <f>VLOOKUP($A859,'Cost and price details'!$A$1:$F$1038,Table!L$1,FALSE)</f>
        <v>3.8720000000000003</v>
      </c>
      <c r="M859" s="14">
        <f>VLOOKUP($A859,'Cost and price details'!$A$1:$F$1038,Table!M$1,FALSE)</f>
        <v>6.2480000000000002</v>
      </c>
      <c r="N859" s="16">
        <f t="shared" si="65"/>
        <v>0.61363636363636354</v>
      </c>
      <c r="O859" s="16">
        <f>LOOKUP(M859,'Tax and discount slab'!$J$4:$K$14)</f>
        <v>0.05</v>
      </c>
      <c r="P859" s="9">
        <f t="shared" si="66"/>
        <v>6.5604000000000005</v>
      </c>
      <c r="Q859" s="9">
        <f>VLOOKUP(A859,'QTY &amp; shipping cost'!$A$1:$C$1038,2,FALSE)</f>
        <v>36</v>
      </c>
      <c r="R859" s="9">
        <f t="shared" si="67"/>
        <v>236.17440000000002</v>
      </c>
      <c r="S859" s="16">
        <f>LOOKUP(M859,'Tax and discount slab'!$M$4:$N$14)</f>
        <v>0.02</v>
      </c>
      <c r="T859" s="9">
        <f t="shared" si="68"/>
        <v>4.7234880000000006</v>
      </c>
      <c r="U859" s="9">
        <f>VLOOKUP(A859,'QTY &amp; shipping cost'!$A$1:$C$1038,3,FALSE)</f>
        <v>1.44</v>
      </c>
      <c r="V859" s="9">
        <f t="shared" si="69"/>
        <v>232.89091200000001</v>
      </c>
    </row>
    <row r="860" spans="1:22" x14ac:dyDescent="0.3">
      <c r="A860" s="9" t="s">
        <v>1402</v>
      </c>
      <c r="B860" s="8">
        <f>VLOOKUP($A860,'Order date customer name'!$A$1:$C$1038,2,FALSE)</f>
        <v>42500</v>
      </c>
      <c r="C860" s="8" t="str">
        <f>VLOOKUP($A860,'Order date customer name'!$A$1:$C$1038,3,FALSE)</f>
        <v>CLAUDE MATTHEWS</v>
      </c>
      <c r="D860" s="9" t="str">
        <f>VLOOKUP($A860,'State and cust type'!$A$1:$C$1038,2,FALSE)</f>
        <v>Illinois</v>
      </c>
      <c r="E860" s="9" t="str">
        <f>VLOOKUP($A860,'State and cust type'!$A$1:$C$1038,3,FALSE)</f>
        <v>Corporate</v>
      </c>
      <c r="F860" s="9" t="str">
        <f>VLOOKUP($A860,'Account, order priority and cat'!$A$1:$D$1038,2,FALSE)</f>
        <v>MANUEL BARNES</v>
      </c>
      <c r="G860" s="9" t="str">
        <f>VLOOKUP($A860,'Account, order priority and cat'!$A$1:$D$1038,3,FALSE)</f>
        <v>Critical</v>
      </c>
      <c r="H860" s="9" t="str">
        <f>VLOOKUP($A860,'Account, order priority and cat'!$A$1:$D$1038,4,FALSE)</f>
        <v>Office Supplies</v>
      </c>
      <c r="I860" s="14" t="str">
        <f>VLOOKUP($A860,'Cost and price details'!$A$1:$F$1038,Table!I$1,FALSE)</f>
        <v>Small Box</v>
      </c>
      <c r="J860" s="14" t="str">
        <f>VLOOKUP($A860,'Cost and price details'!$A$1:$F$1038,Table!J$1,FALSE)</f>
        <v>Regular Air</v>
      </c>
      <c r="K860" s="14">
        <f>VLOOKUP($A860,'Cost and price details'!$A$1:$F$1038,Table!K$1,FALSE)</f>
        <v>42509</v>
      </c>
      <c r="L860" s="14">
        <f>VLOOKUP($A860,'Cost and price details'!$A$1:$F$1038,Table!L$1,FALSE)</f>
        <v>2.3980000000000006</v>
      </c>
      <c r="M860" s="14">
        <f>VLOOKUP($A860,'Cost and price details'!$A$1:$F$1038,Table!M$1,FALSE)</f>
        <v>3.8720000000000003</v>
      </c>
      <c r="N860" s="16">
        <f t="shared" si="65"/>
        <v>0.61467889908256856</v>
      </c>
      <c r="O860" s="16">
        <f>LOOKUP(M860,'Tax and discount slab'!$J$4:$K$14)</f>
        <v>0.05</v>
      </c>
      <c r="P860" s="9">
        <f t="shared" si="66"/>
        <v>4.0656000000000008</v>
      </c>
      <c r="Q860" s="9">
        <f>VLOOKUP(A860,'QTY &amp; shipping cost'!$A$1:$C$1038,2,FALSE)</f>
        <v>44</v>
      </c>
      <c r="R860" s="9">
        <f t="shared" si="67"/>
        <v>178.88640000000004</v>
      </c>
      <c r="S860" s="16">
        <f>LOOKUP(M860,'Tax and discount slab'!$M$4:$N$14)</f>
        <v>0.02</v>
      </c>
      <c r="T860" s="9">
        <f t="shared" si="68"/>
        <v>3.5777280000000009</v>
      </c>
      <c r="U860" s="9">
        <f>VLOOKUP(A860,'QTY &amp; shipping cost'!$A$1:$C$1038,3,FALSE)</f>
        <v>6.88</v>
      </c>
      <c r="V860" s="9">
        <f t="shared" si="69"/>
        <v>182.18867200000003</v>
      </c>
    </row>
    <row r="861" spans="1:22" x14ac:dyDescent="0.3">
      <c r="A861" s="9" t="s">
        <v>1403</v>
      </c>
      <c r="B861" s="8">
        <f>VLOOKUP($A861,'Order date customer name'!$A$1:$C$1038,2,FALSE)</f>
        <v>42502</v>
      </c>
      <c r="C861" s="8" t="str">
        <f>VLOOKUP($A861,'Order date customer name'!$A$1:$C$1038,3,FALSE)</f>
        <v>HOWARD PHILLIPS</v>
      </c>
      <c r="D861" s="9" t="str">
        <f>VLOOKUP($A861,'State and cust type'!$A$1:$C$1038,2,FALSE)</f>
        <v>New York</v>
      </c>
      <c r="E861" s="9" t="str">
        <f>VLOOKUP($A861,'State and cust type'!$A$1:$C$1038,3,FALSE)</f>
        <v>Corporate</v>
      </c>
      <c r="F861" s="9" t="str">
        <f>VLOOKUP($A861,'Account, order priority and cat'!$A$1:$D$1038,2,FALSE)</f>
        <v>EDDIE MURRAY</v>
      </c>
      <c r="G861" s="9" t="str">
        <f>VLOOKUP($A861,'Account, order priority and cat'!$A$1:$D$1038,3,FALSE)</f>
        <v>Not Specified</v>
      </c>
      <c r="H861" s="9" t="str">
        <f>VLOOKUP($A861,'Account, order priority and cat'!$A$1:$D$1038,4,FALSE)</f>
        <v>Office Supplies</v>
      </c>
      <c r="I861" s="14" t="str">
        <f>VLOOKUP($A861,'Cost and price details'!$A$1:$F$1038,Table!I$1,FALSE)</f>
        <v>Small Box</v>
      </c>
      <c r="J861" s="14" t="str">
        <f>VLOOKUP($A861,'Cost and price details'!$A$1:$F$1038,Table!J$1,FALSE)</f>
        <v>Regular Air</v>
      </c>
      <c r="K861" s="14">
        <f>VLOOKUP($A861,'Cost and price details'!$A$1:$F$1038,Table!K$1,FALSE)</f>
        <v>42511</v>
      </c>
      <c r="L861" s="14">
        <f>VLOOKUP($A861,'Cost and price details'!$A$1:$F$1038,Table!L$1,FALSE)</f>
        <v>2.5190000000000001</v>
      </c>
      <c r="M861" s="14">
        <f>VLOOKUP($A861,'Cost and price details'!$A$1:$F$1038,Table!M$1,FALSE)</f>
        <v>4.0590000000000002</v>
      </c>
      <c r="N861" s="16">
        <f t="shared" si="65"/>
        <v>0.611353711790393</v>
      </c>
      <c r="O861" s="16">
        <f>LOOKUP(M861,'Tax and discount slab'!$J$4:$K$14)</f>
        <v>0.05</v>
      </c>
      <c r="P861" s="9">
        <f t="shared" si="66"/>
        <v>4.2619500000000006</v>
      </c>
      <c r="Q861" s="9">
        <f>VLOOKUP(A861,'QTY &amp; shipping cost'!$A$1:$C$1038,2,FALSE)</f>
        <v>49</v>
      </c>
      <c r="R861" s="9">
        <f t="shared" si="67"/>
        <v>208.83555000000004</v>
      </c>
      <c r="S861" s="16">
        <f>LOOKUP(M861,'Tax and discount slab'!$M$4:$N$14)</f>
        <v>0.02</v>
      </c>
      <c r="T861" s="9">
        <f t="shared" si="68"/>
        <v>4.176711000000001</v>
      </c>
      <c r="U861" s="9">
        <f>VLOOKUP(A861,'QTY &amp; shipping cost'!$A$1:$C$1038,3,FALSE)</f>
        <v>0.55000000000000004</v>
      </c>
      <c r="V861" s="9">
        <f t="shared" si="69"/>
        <v>205.20883900000004</v>
      </c>
    </row>
    <row r="862" spans="1:22" x14ac:dyDescent="0.3">
      <c r="A862" s="9" t="s">
        <v>1404</v>
      </c>
      <c r="B862" s="8">
        <f>VLOOKUP($A862,'Order date customer name'!$A$1:$C$1038,2,FALSE)</f>
        <v>42502</v>
      </c>
      <c r="C862" s="8" t="str">
        <f>VLOOKUP($A862,'Order date customer name'!$A$1:$C$1038,3,FALSE)</f>
        <v>PEDRO FLORES</v>
      </c>
      <c r="D862" s="9" t="str">
        <f>VLOOKUP($A862,'State and cust type'!$A$1:$C$1038,2,FALSE)</f>
        <v>Illinois</v>
      </c>
      <c r="E862" s="9" t="str">
        <f>VLOOKUP($A862,'State and cust type'!$A$1:$C$1038,3,FALSE)</f>
        <v>Small Business</v>
      </c>
      <c r="F862" s="9" t="str">
        <f>VLOOKUP($A862,'Account, order priority and cat'!$A$1:$D$1038,2,FALSE)</f>
        <v>MANUEL BARNES</v>
      </c>
      <c r="G862" s="9" t="str">
        <f>VLOOKUP($A862,'Account, order priority and cat'!$A$1:$D$1038,3,FALSE)</f>
        <v>Not Specified</v>
      </c>
      <c r="H862" s="9" t="str">
        <f>VLOOKUP($A862,'Account, order priority and cat'!$A$1:$D$1038,4,FALSE)</f>
        <v>Office Supplies</v>
      </c>
      <c r="I862" s="14" t="str">
        <f>VLOOKUP($A862,'Cost and price details'!$A$1:$F$1038,Table!I$1,FALSE)</f>
        <v>Small Box</v>
      </c>
      <c r="J862" s="14" t="str">
        <f>VLOOKUP($A862,'Cost and price details'!$A$1:$F$1038,Table!J$1,FALSE)</f>
        <v>Regular Air</v>
      </c>
      <c r="K862" s="14">
        <f>VLOOKUP($A862,'Cost and price details'!$A$1:$F$1038,Table!K$1,FALSE)</f>
        <v>42511</v>
      </c>
      <c r="L862" s="14">
        <f>VLOOKUP($A862,'Cost and price details'!$A$1:$F$1038,Table!L$1,FALSE)</f>
        <v>1.4630000000000003</v>
      </c>
      <c r="M862" s="14">
        <f>VLOOKUP($A862,'Cost and price details'!$A$1:$F$1038,Table!M$1,FALSE)</f>
        <v>2.2880000000000003</v>
      </c>
      <c r="N862" s="16">
        <f t="shared" si="65"/>
        <v>0.56390977443609003</v>
      </c>
      <c r="O862" s="16">
        <f>LOOKUP(M862,'Tax and discount slab'!$J$4:$K$14)</f>
        <v>0.05</v>
      </c>
      <c r="P862" s="9">
        <f t="shared" si="66"/>
        <v>2.4024000000000005</v>
      </c>
      <c r="Q862" s="9">
        <f>VLOOKUP(A862,'QTY &amp; shipping cost'!$A$1:$C$1038,2,FALSE)</f>
        <v>45</v>
      </c>
      <c r="R862" s="9">
        <f t="shared" si="67"/>
        <v>108.10800000000002</v>
      </c>
      <c r="S862" s="16">
        <f>LOOKUP(M862,'Tax and discount slab'!$M$4:$N$14)</f>
        <v>0.02</v>
      </c>
      <c r="T862" s="9">
        <f t="shared" si="68"/>
        <v>2.1621600000000005</v>
      </c>
      <c r="U862" s="9">
        <f>VLOOKUP(A862,'QTY &amp; shipping cost'!$A$1:$C$1038,3,FALSE)</f>
        <v>1.54</v>
      </c>
      <c r="V862" s="9">
        <f t="shared" si="69"/>
        <v>107.48584000000002</v>
      </c>
    </row>
    <row r="863" spans="1:22" x14ac:dyDescent="0.3">
      <c r="A863" s="9" t="s">
        <v>1405</v>
      </c>
      <c r="B863" s="8">
        <f>VLOOKUP($A863,'Order date customer name'!$A$1:$C$1038,2,FALSE)</f>
        <v>42506</v>
      </c>
      <c r="C863" s="8" t="str">
        <f>VLOOKUP($A863,'Order date customer name'!$A$1:$C$1038,3,FALSE)</f>
        <v>GREG WARD</v>
      </c>
      <c r="D863" s="9" t="str">
        <f>VLOOKUP($A863,'State and cust type'!$A$1:$C$1038,2,FALSE)</f>
        <v>Illinois</v>
      </c>
      <c r="E863" s="9" t="str">
        <f>VLOOKUP($A863,'State and cust type'!$A$1:$C$1038,3,FALSE)</f>
        <v>Corporate</v>
      </c>
      <c r="F863" s="9" t="str">
        <f>VLOOKUP($A863,'Account, order priority and cat'!$A$1:$D$1038,2,FALSE)</f>
        <v>MANUEL BARNES</v>
      </c>
      <c r="G863" s="9" t="str">
        <f>VLOOKUP($A863,'Account, order priority and cat'!$A$1:$D$1038,3,FALSE)</f>
        <v>Not Specified</v>
      </c>
      <c r="H863" s="9" t="str">
        <f>VLOOKUP($A863,'Account, order priority and cat'!$A$1:$D$1038,4,FALSE)</f>
        <v>Office Supplies</v>
      </c>
      <c r="I863" s="14" t="str">
        <f>VLOOKUP($A863,'Cost and price details'!$A$1:$F$1038,Table!I$1,FALSE)</f>
        <v>Small Box</v>
      </c>
      <c r="J863" s="14" t="str">
        <f>VLOOKUP($A863,'Cost and price details'!$A$1:$F$1038,Table!J$1,FALSE)</f>
        <v>Regular Air</v>
      </c>
      <c r="K863" s="14">
        <f>VLOOKUP($A863,'Cost and price details'!$A$1:$F$1038,Table!K$1,FALSE)</f>
        <v>42515</v>
      </c>
      <c r="L863" s="14">
        <f>VLOOKUP($A863,'Cost and price details'!$A$1:$F$1038,Table!L$1,FALSE)</f>
        <v>16.445</v>
      </c>
      <c r="M863" s="14">
        <f>VLOOKUP($A863,'Cost and price details'!$A$1:$F$1038,Table!M$1,FALSE)</f>
        <v>38.236000000000004</v>
      </c>
      <c r="N863" s="16">
        <f t="shared" si="65"/>
        <v>1.3250836120401339</v>
      </c>
      <c r="O863" s="16">
        <f>LOOKUP(M863,'Tax and discount slab'!$J$4:$K$14)</f>
        <v>0.2</v>
      </c>
      <c r="P863" s="9">
        <f t="shared" si="66"/>
        <v>45.883200000000002</v>
      </c>
      <c r="Q863" s="9">
        <f>VLOOKUP(A863,'QTY &amp; shipping cost'!$A$1:$C$1038,2,FALSE)</f>
        <v>10</v>
      </c>
      <c r="R863" s="9">
        <f t="shared" si="67"/>
        <v>458.83199999999999</v>
      </c>
      <c r="S863" s="16">
        <f>LOOKUP(M863,'Tax and discount slab'!$M$4:$N$14)</f>
        <v>0.17</v>
      </c>
      <c r="T863" s="9">
        <f t="shared" si="68"/>
        <v>78.001440000000002</v>
      </c>
      <c r="U863" s="9">
        <f>VLOOKUP(A863,'QTY &amp; shipping cost'!$A$1:$C$1038,3,FALSE)</f>
        <v>8.2700000000000014</v>
      </c>
      <c r="V863" s="9">
        <f t="shared" si="69"/>
        <v>389.10055999999997</v>
      </c>
    </row>
    <row r="864" spans="1:22" x14ac:dyDescent="0.3">
      <c r="A864" s="9" t="s">
        <v>1407</v>
      </c>
      <c r="B864" s="8">
        <f>VLOOKUP($A864,'Order date customer name'!$A$1:$C$1038,2,FALSE)</f>
        <v>42507</v>
      </c>
      <c r="C864" s="8" t="str">
        <f>VLOOKUP($A864,'Order date customer name'!$A$1:$C$1038,3,FALSE)</f>
        <v>FRANCIS PERRY</v>
      </c>
      <c r="D864" s="9" t="str">
        <f>VLOOKUP($A864,'State and cust type'!$A$1:$C$1038,2,FALSE)</f>
        <v>New York</v>
      </c>
      <c r="E864" s="9" t="str">
        <f>VLOOKUP($A864,'State and cust type'!$A$1:$C$1038,3,FALSE)</f>
        <v>Home Office</v>
      </c>
      <c r="F864" s="9" t="str">
        <f>VLOOKUP($A864,'Account, order priority and cat'!$A$1:$D$1038,2,FALSE)</f>
        <v>GERALD EDWARDS</v>
      </c>
      <c r="G864" s="9" t="str">
        <f>VLOOKUP($A864,'Account, order priority and cat'!$A$1:$D$1038,3,FALSE)</f>
        <v>Medium</v>
      </c>
      <c r="H864" s="9" t="str">
        <f>VLOOKUP($A864,'Account, order priority and cat'!$A$1:$D$1038,4,FALSE)</f>
        <v>Office Supplies</v>
      </c>
      <c r="I864" s="14" t="str">
        <f>VLOOKUP($A864,'Cost and price details'!$A$1:$F$1038,Table!I$1,FALSE)</f>
        <v>Wrap Bag</v>
      </c>
      <c r="J864" s="14" t="str">
        <f>VLOOKUP($A864,'Cost and price details'!$A$1:$F$1038,Table!J$1,FALSE)</f>
        <v>Regular Air</v>
      </c>
      <c r="K864" s="14">
        <f>VLOOKUP($A864,'Cost and price details'!$A$1:$F$1038,Table!K$1,FALSE)</f>
        <v>42515</v>
      </c>
      <c r="L864" s="14">
        <f>VLOOKUP($A864,'Cost and price details'!$A$1:$F$1038,Table!L$1,FALSE)</f>
        <v>1.9360000000000002</v>
      </c>
      <c r="M864" s="14">
        <f>VLOOKUP($A864,'Cost and price details'!$A$1:$F$1038,Table!M$1,FALSE)</f>
        <v>3.234</v>
      </c>
      <c r="N864" s="16">
        <f t="shared" si="65"/>
        <v>0.6704545454545453</v>
      </c>
      <c r="O864" s="16">
        <f>LOOKUP(M864,'Tax and discount slab'!$J$4:$K$14)</f>
        <v>0.05</v>
      </c>
      <c r="P864" s="9">
        <f t="shared" si="66"/>
        <v>3.3957000000000002</v>
      </c>
      <c r="Q864" s="9">
        <f>VLOOKUP(A864,'QTY &amp; shipping cost'!$A$1:$C$1038,2,FALSE)</f>
        <v>33</v>
      </c>
      <c r="R864" s="9">
        <f t="shared" si="67"/>
        <v>112.05810000000001</v>
      </c>
      <c r="S864" s="16">
        <f>LOOKUP(M864,'Tax and discount slab'!$M$4:$N$14)</f>
        <v>0.02</v>
      </c>
      <c r="T864" s="9">
        <f t="shared" si="68"/>
        <v>2.2411620000000001</v>
      </c>
      <c r="U864" s="9">
        <f>VLOOKUP(A864,'QTY &amp; shipping cost'!$A$1:$C$1038,3,FALSE)</f>
        <v>0.8600000000000001</v>
      </c>
      <c r="V864" s="9">
        <f t="shared" si="69"/>
        <v>110.67693800000001</v>
      </c>
    </row>
    <row r="865" spans="1:22" x14ac:dyDescent="0.3">
      <c r="A865" s="9" t="s">
        <v>1409</v>
      </c>
      <c r="B865" s="8">
        <f>VLOOKUP($A865,'Order date customer name'!$A$1:$C$1038,2,FALSE)</f>
        <v>42509</v>
      </c>
      <c r="C865" s="8" t="str">
        <f>VLOOKUP($A865,'Order date customer name'!$A$1:$C$1038,3,FALSE)</f>
        <v>ANDREW MORALES</v>
      </c>
      <c r="D865" s="9" t="str">
        <f>VLOOKUP($A865,'State and cust type'!$A$1:$C$1038,2,FALSE)</f>
        <v>New York</v>
      </c>
      <c r="E865" s="9" t="str">
        <f>VLOOKUP($A865,'State and cust type'!$A$1:$C$1038,3,FALSE)</f>
        <v>Corporate</v>
      </c>
      <c r="F865" s="9" t="str">
        <f>VLOOKUP($A865,'Account, order priority and cat'!$A$1:$D$1038,2,FALSE)</f>
        <v>GREG BLACK</v>
      </c>
      <c r="G865" s="9" t="str">
        <f>VLOOKUP($A865,'Account, order priority and cat'!$A$1:$D$1038,3,FALSE)</f>
        <v>Critical</v>
      </c>
      <c r="H865" s="9" t="str">
        <f>VLOOKUP($A865,'Account, order priority and cat'!$A$1:$D$1038,4,FALSE)</f>
        <v>Furniture</v>
      </c>
      <c r="I865" s="14" t="str">
        <f>VLOOKUP($A865,'Cost and price details'!$A$1:$F$1038,Table!I$1,FALSE)</f>
        <v>Small Pack</v>
      </c>
      <c r="J865" s="14" t="str">
        <f>VLOOKUP($A865,'Cost and price details'!$A$1:$F$1038,Table!J$1,FALSE)</f>
        <v>Regular Air</v>
      </c>
      <c r="K865" s="14">
        <f>VLOOKUP($A865,'Cost and price details'!$A$1:$F$1038,Table!K$1,FALSE)</f>
        <v>42517</v>
      </c>
      <c r="L865" s="14">
        <f>VLOOKUP($A865,'Cost and price details'!$A$1:$F$1038,Table!L$1,FALSE)</f>
        <v>6.0500000000000007</v>
      </c>
      <c r="M865" s="14">
        <f>VLOOKUP($A865,'Cost and price details'!$A$1:$F$1038,Table!M$1,FALSE)</f>
        <v>13.442000000000002</v>
      </c>
      <c r="N865" s="16">
        <f t="shared" si="65"/>
        <v>1.2218181818181819</v>
      </c>
      <c r="O865" s="16">
        <f>LOOKUP(M865,'Tax and discount slab'!$J$4:$K$14)</f>
        <v>0.1</v>
      </c>
      <c r="P865" s="9">
        <f t="shared" si="66"/>
        <v>14.786200000000003</v>
      </c>
      <c r="Q865" s="9">
        <f>VLOOKUP(A865,'QTY &amp; shipping cost'!$A$1:$C$1038,2,FALSE)</f>
        <v>12</v>
      </c>
      <c r="R865" s="9">
        <f t="shared" si="67"/>
        <v>177.43440000000004</v>
      </c>
      <c r="S865" s="16">
        <f>LOOKUP(M865,'Tax and discount slab'!$M$4:$N$14)</f>
        <v>7.0000000000000007E-2</v>
      </c>
      <c r="T865" s="9">
        <f t="shared" si="68"/>
        <v>12.420408000000004</v>
      </c>
      <c r="U865" s="9">
        <f>VLOOKUP(A865,'QTY &amp; shipping cost'!$A$1:$C$1038,3,FALSE)</f>
        <v>2.9</v>
      </c>
      <c r="V865" s="9">
        <f t="shared" si="69"/>
        <v>167.91399200000004</v>
      </c>
    </row>
    <row r="866" spans="1:22" x14ac:dyDescent="0.3">
      <c r="A866" s="9" t="s">
        <v>1411</v>
      </c>
      <c r="B866" s="8">
        <f>VLOOKUP($A866,'Order date customer name'!$A$1:$C$1038,2,FALSE)</f>
        <v>42509</v>
      </c>
      <c r="C866" s="8" t="str">
        <f>VLOOKUP($A866,'Order date customer name'!$A$1:$C$1038,3,FALSE)</f>
        <v>GARY JAMES</v>
      </c>
      <c r="D866" s="9" t="str">
        <f>VLOOKUP($A866,'State and cust type'!$A$1:$C$1038,2,FALSE)</f>
        <v>New York</v>
      </c>
      <c r="E866" s="9" t="str">
        <f>VLOOKUP($A866,'State and cust type'!$A$1:$C$1038,3,FALSE)</f>
        <v>Small Business</v>
      </c>
      <c r="F866" s="9" t="str">
        <f>VLOOKUP($A866,'Account, order priority and cat'!$A$1:$D$1038,2,FALSE)</f>
        <v>TONY PERRY</v>
      </c>
      <c r="G866" s="9" t="str">
        <f>VLOOKUP($A866,'Account, order priority and cat'!$A$1:$D$1038,3,FALSE)</f>
        <v>Critical</v>
      </c>
      <c r="H866" s="9" t="str">
        <f>VLOOKUP($A866,'Account, order priority and cat'!$A$1:$D$1038,4,FALSE)</f>
        <v>Office Supplies</v>
      </c>
      <c r="I866" s="14" t="str">
        <f>VLOOKUP($A866,'Cost and price details'!$A$1:$F$1038,Table!I$1,FALSE)</f>
        <v>Small Box</v>
      </c>
      <c r="J866" s="14" t="str">
        <f>VLOOKUP($A866,'Cost and price details'!$A$1:$F$1038,Table!J$1,FALSE)</f>
        <v>Regular Air</v>
      </c>
      <c r="K866" s="14">
        <f>VLOOKUP($A866,'Cost and price details'!$A$1:$F$1038,Table!K$1,FALSE)</f>
        <v>42516</v>
      </c>
      <c r="L866" s="14">
        <f>VLOOKUP($A866,'Cost and price details'!$A$1:$F$1038,Table!L$1,FALSE)</f>
        <v>57.277000000000008</v>
      </c>
      <c r="M866" s="14">
        <f>VLOOKUP($A866,'Cost and price details'!$A$1:$F$1038,Table!M$1,FALSE)</f>
        <v>92.378000000000014</v>
      </c>
      <c r="N866" s="16">
        <f t="shared" si="65"/>
        <v>0.61282888419435377</v>
      </c>
      <c r="O866" s="16">
        <f>LOOKUP(M866,'Tax and discount slab'!$J$4:$K$14)</f>
        <v>0.32000000000000006</v>
      </c>
      <c r="P866" s="9">
        <f t="shared" si="66"/>
        <v>121.93896000000002</v>
      </c>
      <c r="Q866" s="9">
        <f>VLOOKUP(A866,'QTY &amp; shipping cost'!$A$1:$C$1038,2,FALSE)</f>
        <v>48</v>
      </c>
      <c r="R866" s="9">
        <f t="shared" si="67"/>
        <v>5853.0700800000013</v>
      </c>
      <c r="S866" s="16">
        <f>LOOKUP(M866,'Tax and discount slab'!$M$4:$N$14)</f>
        <v>0.47</v>
      </c>
      <c r="T866" s="9">
        <f t="shared" si="68"/>
        <v>2750.9429376000003</v>
      </c>
      <c r="U866" s="9">
        <f>VLOOKUP(A866,'QTY &amp; shipping cost'!$A$1:$C$1038,3,FALSE)</f>
        <v>5.0599999999999996</v>
      </c>
      <c r="V866" s="9">
        <f t="shared" si="69"/>
        <v>3107.187142400001</v>
      </c>
    </row>
    <row r="867" spans="1:22" x14ac:dyDescent="0.3">
      <c r="A867" s="9" t="s">
        <v>1412</v>
      </c>
      <c r="B867" s="8">
        <f>VLOOKUP($A867,'Order date customer name'!$A$1:$C$1038,2,FALSE)</f>
        <v>42509</v>
      </c>
      <c r="C867" s="8" t="str">
        <f>VLOOKUP($A867,'Order date customer name'!$A$1:$C$1038,3,FALSE)</f>
        <v>FRANKLIN CONTRERAS</v>
      </c>
      <c r="D867" s="9" t="str">
        <f>VLOOKUP($A867,'State and cust type'!$A$1:$C$1038,2,FALSE)</f>
        <v>New York</v>
      </c>
      <c r="E867" s="9" t="str">
        <f>VLOOKUP($A867,'State and cust type'!$A$1:$C$1038,3,FALSE)</f>
        <v>Corporate</v>
      </c>
      <c r="F867" s="9" t="str">
        <f>VLOOKUP($A867,'Account, order priority and cat'!$A$1:$D$1038,2,FALSE)</f>
        <v>GREG BLACK</v>
      </c>
      <c r="G867" s="9" t="str">
        <f>VLOOKUP($A867,'Account, order priority and cat'!$A$1:$D$1038,3,FALSE)</f>
        <v>Critical</v>
      </c>
      <c r="H867" s="9" t="str">
        <f>VLOOKUP($A867,'Account, order priority and cat'!$A$1:$D$1038,4,FALSE)</f>
        <v>Office Supplies</v>
      </c>
      <c r="I867" s="14" t="str">
        <f>VLOOKUP($A867,'Cost and price details'!$A$1:$F$1038,Table!I$1,FALSE)</f>
        <v>Small Box</v>
      </c>
      <c r="J867" s="14" t="str">
        <f>VLOOKUP($A867,'Cost and price details'!$A$1:$F$1038,Table!J$1,FALSE)</f>
        <v>Regular Air</v>
      </c>
      <c r="K867" s="14">
        <f>VLOOKUP($A867,'Cost and price details'!$A$1:$F$1038,Table!K$1,FALSE)</f>
        <v>42517</v>
      </c>
      <c r="L867" s="14">
        <f>VLOOKUP($A867,'Cost and price details'!$A$1:$F$1038,Table!L$1,FALSE)</f>
        <v>16.445</v>
      </c>
      <c r="M867" s="14">
        <f>VLOOKUP($A867,'Cost and price details'!$A$1:$F$1038,Table!M$1,FALSE)</f>
        <v>38.236000000000004</v>
      </c>
      <c r="N867" s="16">
        <f t="shared" si="65"/>
        <v>1.3250836120401339</v>
      </c>
      <c r="O867" s="16">
        <f>LOOKUP(M867,'Tax and discount slab'!$J$4:$K$14)</f>
        <v>0.2</v>
      </c>
      <c r="P867" s="9">
        <f t="shared" si="66"/>
        <v>45.883200000000002</v>
      </c>
      <c r="Q867" s="9">
        <f>VLOOKUP(A867,'QTY &amp; shipping cost'!$A$1:$C$1038,2,FALSE)</f>
        <v>49</v>
      </c>
      <c r="R867" s="9">
        <f t="shared" si="67"/>
        <v>2248.2768000000001</v>
      </c>
      <c r="S867" s="16">
        <f>LOOKUP(M867,'Tax and discount slab'!$M$4:$N$14)</f>
        <v>0.17</v>
      </c>
      <c r="T867" s="9">
        <f t="shared" si="68"/>
        <v>382.20705600000002</v>
      </c>
      <c r="U867" s="9">
        <f>VLOOKUP(A867,'QTY &amp; shipping cost'!$A$1:$C$1038,3,FALSE)</f>
        <v>8.2700000000000014</v>
      </c>
      <c r="V867" s="9">
        <f t="shared" si="69"/>
        <v>1874.3397440000001</v>
      </c>
    </row>
    <row r="868" spans="1:22" x14ac:dyDescent="0.3">
      <c r="A868" s="9" t="s">
        <v>1413</v>
      </c>
      <c r="B868" s="8">
        <f>VLOOKUP($A868,'Order date customer name'!$A$1:$C$1038,2,FALSE)</f>
        <v>42510</v>
      </c>
      <c r="C868" s="8" t="str">
        <f>VLOOKUP($A868,'Order date customer name'!$A$1:$C$1038,3,FALSE)</f>
        <v>CRAIG PRICE</v>
      </c>
      <c r="D868" s="9" t="str">
        <f>VLOOKUP($A868,'State and cust type'!$A$1:$C$1038,2,FALSE)</f>
        <v>New York</v>
      </c>
      <c r="E868" s="9" t="str">
        <f>VLOOKUP($A868,'State and cust type'!$A$1:$C$1038,3,FALSE)</f>
        <v>Corporate</v>
      </c>
      <c r="F868" s="9" t="str">
        <f>VLOOKUP($A868,'Account, order priority and cat'!$A$1:$D$1038,2,FALSE)</f>
        <v>GREG BLACK</v>
      </c>
      <c r="G868" s="9" t="str">
        <f>VLOOKUP($A868,'Account, order priority and cat'!$A$1:$D$1038,3,FALSE)</f>
        <v>Medium</v>
      </c>
      <c r="H868" s="9" t="str">
        <f>VLOOKUP($A868,'Account, order priority and cat'!$A$1:$D$1038,4,FALSE)</f>
        <v>Office Supplies</v>
      </c>
      <c r="I868" s="14" t="str">
        <f>VLOOKUP($A868,'Cost and price details'!$A$1:$F$1038,Table!I$1,FALSE)</f>
        <v>Small Box</v>
      </c>
      <c r="J868" s="14" t="str">
        <f>VLOOKUP($A868,'Cost and price details'!$A$1:$F$1038,Table!J$1,FALSE)</f>
        <v>Regular Air</v>
      </c>
      <c r="K868" s="14">
        <f>VLOOKUP($A868,'Cost and price details'!$A$1:$F$1038,Table!K$1,FALSE)</f>
        <v>42519</v>
      </c>
      <c r="L868" s="14">
        <f>VLOOKUP($A868,'Cost and price details'!$A$1:$F$1038,Table!L$1,FALSE)</f>
        <v>4.9060000000000006</v>
      </c>
      <c r="M868" s="14">
        <f>VLOOKUP($A868,'Cost and price details'!$A$1:$F$1038,Table!M$1,FALSE)</f>
        <v>11.979000000000001</v>
      </c>
      <c r="N868" s="16">
        <f t="shared" si="65"/>
        <v>1.4417040358744393</v>
      </c>
      <c r="O868" s="16">
        <f>LOOKUP(M868,'Tax and discount slab'!$J$4:$K$14)</f>
        <v>0.1</v>
      </c>
      <c r="P868" s="9">
        <f t="shared" si="66"/>
        <v>13.176900000000002</v>
      </c>
      <c r="Q868" s="9">
        <f>VLOOKUP(A868,'QTY &amp; shipping cost'!$A$1:$C$1038,2,FALSE)</f>
        <v>3</v>
      </c>
      <c r="R868" s="9">
        <f t="shared" si="67"/>
        <v>39.530700000000003</v>
      </c>
      <c r="S868" s="16">
        <f>LOOKUP(M868,'Tax and discount slab'!$M$4:$N$14)</f>
        <v>7.0000000000000007E-2</v>
      </c>
      <c r="T868" s="9">
        <f t="shared" si="68"/>
        <v>2.7671490000000003</v>
      </c>
      <c r="U868" s="9">
        <f>VLOOKUP(A868,'QTY &amp; shipping cost'!$A$1:$C$1038,3,FALSE)</f>
        <v>4.55</v>
      </c>
      <c r="V868" s="9">
        <f t="shared" si="69"/>
        <v>41.313550999999997</v>
      </c>
    </row>
    <row r="869" spans="1:22" x14ac:dyDescent="0.3">
      <c r="A869" s="9" t="s">
        <v>1414</v>
      </c>
      <c r="B869" s="8">
        <f>VLOOKUP($A869,'Order date customer name'!$A$1:$C$1038,2,FALSE)</f>
        <v>42510</v>
      </c>
      <c r="C869" s="8" t="str">
        <f>VLOOKUP($A869,'Order date customer name'!$A$1:$C$1038,3,FALSE)</f>
        <v>ELMER COLEMAN</v>
      </c>
      <c r="D869" s="9" t="str">
        <f>VLOOKUP($A869,'State and cust type'!$A$1:$C$1038,2,FALSE)</f>
        <v>New York</v>
      </c>
      <c r="E869" s="9" t="str">
        <f>VLOOKUP($A869,'State and cust type'!$A$1:$C$1038,3,FALSE)</f>
        <v>Home Office</v>
      </c>
      <c r="F869" s="9" t="str">
        <f>VLOOKUP($A869,'Account, order priority and cat'!$A$1:$D$1038,2,FALSE)</f>
        <v>BRYAN JENKINS</v>
      </c>
      <c r="G869" s="9" t="str">
        <f>VLOOKUP($A869,'Account, order priority and cat'!$A$1:$D$1038,3,FALSE)</f>
        <v>Not Specified</v>
      </c>
      <c r="H869" s="9" t="str">
        <f>VLOOKUP($A869,'Account, order priority and cat'!$A$1:$D$1038,4,FALSE)</f>
        <v>Office Supplies</v>
      </c>
      <c r="I869" s="14" t="str">
        <f>VLOOKUP($A869,'Cost and price details'!$A$1:$F$1038,Table!I$1,FALSE)</f>
        <v>Small Box</v>
      </c>
      <c r="J869" s="14" t="str">
        <f>VLOOKUP($A869,'Cost and price details'!$A$1:$F$1038,Table!J$1,FALSE)</f>
        <v>Regular Air</v>
      </c>
      <c r="K869" s="14">
        <f>VLOOKUP($A869,'Cost and price details'!$A$1:$F$1038,Table!K$1,FALSE)</f>
        <v>42518</v>
      </c>
      <c r="L869" s="14">
        <f>VLOOKUP($A869,'Cost and price details'!$A$1:$F$1038,Table!L$1,FALSE)</f>
        <v>1.298</v>
      </c>
      <c r="M869" s="14">
        <f>VLOOKUP($A869,'Cost and price details'!$A$1:$F$1038,Table!M$1,FALSE)</f>
        <v>2.0680000000000001</v>
      </c>
      <c r="N869" s="16">
        <f t="shared" si="65"/>
        <v>0.59322033898305082</v>
      </c>
      <c r="O869" s="16">
        <f>LOOKUP(M869,'Tax and discount slab'!$J$4:$K$14)</f>
        <v>0.05</v>
      </c>
      <c r="P869" s="9">
        <f t="shared" si="66"/>
        <v>2.1714000000000002</v>
      </c>
      <c r="Q869" s="9">
        <f>VLOOKUP(A869,'QTY &amp; shipping cost'!$A$1:$C$1038,2,FALSE)</f>
        <v>24</v>
      </c>
      <c r="R869" s="9">
        <f t="shared" si="67"/>
        <v>52.113600000000005</v>
      </c>
      <c r="S869" s="16">
        <f>LOOKUP(M869,'Tax and discount slab'!$M$4:$N$14)</f>
        <v>0.02</v>
      </c>
      <c r="T869" s="9">
        <f t="shared" si="68"/>
        <v>1.0422720000000001</v>
      </c>
      <c r="U869" s="9">
        <f>VLOOKUP(A869,'QTY &amp; shipping cost'!$A$1:$C$1038,3,FALSE)</f>
        <v>1.54</v>
      </c>
      <c r="V869" s="9">
        <f t="shared" si="69"/>
        <v>52.611328000000007</v>
      </c>
    </row>
    <row r="870" spans="1:22" x14ac:dyDescent="0.3">
      <c r="A870" s="9" t="s">
        <v>1415</v>
      </c>
      <c r="B870" s="8">
        <f>VLOOKUP($A870,'Order date customer name'!$A$1:$C$1038,2,FALSE)</f>
        <v>42511</v>
      </c>
      <c r="C870" s="8" t="str">
        <f>VLOOKUP($A870,'Order date customer name'!$A$1:$C$1038,3,FALSE)</f>
        <v>COREY STEVENS</v>
      </c>
      <c r="D870" s="9" t="str">
        <f>VLOOKUP($A870,'State and cust type'!$A$1:$C$1038,2,FALSE)</f>
        <v>New York</v>
      </c>
      <c r="E870" s="9" t="str">
        <f>VLOOKUP($A870,'State and cust type'!$A$1:$C$1038,3,FALSE)</f>
        <v>Small Business</v>
      </c>
      <c r="F870" s="9" t="str">
        <f>VLOOKUP($A870,'Account, order priority and cat'!$A$1:$D$1038,2,FALSE)</f>
        <v>WILLIE STEWART</v>
      </c>
      <c r="G870" s="9" t="str">
        <f>VLOOKUP($A870,'Account, order priority and cat'!$A$1:$D$1038,3,FALSE)</f>
        <v>High</v>
      </c>
      <c r="H870" s="9" t="str">
        <f>VLOOKUP($A870,'Account, order priority and cat'!$A$1:$D$1038,4,FALSE)</f>
        <v>Office Supplies</v>
      </c>
      <c r="I870" s="14" t="str">
        <f>VLOOKUP($A870,'Cost and price details'!$A$1:$F$1038,Table!I$1,FALSE)</f>
        <v>Wrap Bag</v>
      </c>
      <c r="J870" s="14" t="str">
        <f>VLOOKUP($A870,'Cost and price details'!$A$1:$F$1038,Table!J$1,FALSE)</f>
        <v>Express Air</v>
      </c>
      <c r="K870" s="14">
        <f>VLOOKUP($A870,'Cost and price details'!$A$1:$F$1038,Table!K$1,FALSE)</f>
        <v>42519</v>
      </c>
      <c r="L870" s="14">
        <f>VLOOKUP($A870,'Cost and price details'!$A$1:$F$1038,Table!L$1,FALSE)</f>
        <v>2.6290000000000004</v>
      </c>
      <c r="M870" s="14">
        <f>VLOOKUP($A870,'Cost and price details'!$A$1:$F$1038,Table!M$1,FALSE)</f>
        <v>4.6859999999999999</v>
      </c>
      <c r="N870" s="16">
        <f t="shared" si="65"/>
        <v>0.78242677824267748</v>
      </c>
      <c r="O870" s="16">
        <f>LOOKUP(M870,'Tax and discount slab'!$J$4:$K$14)</f>
        <v>0.05</v>
      </c>
      <c r="P870" s="9">
        <f t="shared" si="66"/>
        <v>4.9203000000000001</v>
      </c>
      <c r="Q870" s="9">
        <f>VLOOKUP(A870,'QTY &amp; shipping cost'!$A$1:$C$1038,2,FALSE)</f>
        <v>7</v>
      </c>
      <c r="R870" s="9">
        <f t="shared" si="67"/>
        <v>34.442100000000003</v>
      </c>
      <c r="S870" s="16">
        <f>LOOKUP(M870,'Tax and discount slab'!$M$4:$N$14)</f>
        <v>0.02</v>
      </c>
      <c r="T870" s="9">
        <f t="shared" si="68"/>
        <v>0.68884200000000007</v>
      </c>
      <c r="U870" s="9">
        <f>VLOOKUP(A870,'QTY &amp; shipping cost'!$A$1:$C$1038,3,FALSE)</f>
        <v>1.25</v>
      </c>
      <c r="V870" s="9">
        <f t="shared" si="69"/>
        <v>35.003258000000002</v>
      </c>
    </row>
    <row r="871" spans="1:22" x14ac:dyDescent="0.3">
      <c r="A871" s="9" t="s">
        <v>1417</v>
      </c>
      <c r="B871" s="8">
        <f>VLOOKUP($A871,'Order date customer name'!$A$1:$C$1038,2,FALSE)</f>
        <v>42514</v>
      </c>
      <c r="C871" s="8" t="str">
        <f>VLOOKUP($A871,'Order date customer name'!$A$1:$C$1038,3,FALSE)</f>
        <v>ZACHARY ROBINSON</v>
      </c>
      <c r="D871" s="9" t="str">
        <f>VLOOKUP($A871,'State and cust type'!$A$1:$C$1038,2,FALSE)</f>
        <v>New York</v>
      </c>
      <c r="E871" s="9" t="str">
        <f>VLOOKUP($A871,'State and cust type'!$A$1:$C$1038,3,FALSE)</f>
        <v>Small Business</v>
      </c>
      <c r="F871" s="9" t="str">
        <f>VLOOKUP($A871,'Account, order priority and cat'!$A$1:$D$1038,2,FALSE)</f>
        <v>ROY COOK</v>
      </c>
      <c r="G871" s="9" t="str">
        <f>VLOOKUP($A871,'Account, order priority and cat'!$A$1:$D$1038,3,FALSE)</f>
        <v>Medium</v>
      </c>
      <c r="H871" s="9" t="str">
        <f>VLOOKUP($A871,'Account, order priority and cat'!$A$1:$D$1038,4,FALSE)</f>
        <v>Office Supplies</v>
      </c>
      <c r="I871" s="14" t="str">
        <f>VLOOKUP($A871,'Cost and price details'!$A$1:$F$1038,Table!I$1,FALSE)</f>
        <v>Small Box</v>
      </c>
      <c r="J871" s="14" t="str">
        <f>VLOOKUP($A871,'Cost and price details'!$A$1:$F$1038,Table!J$1,FALSE)</f>
        <v>Regular Air</v>
      </c>
      <c r="K871" s="14">
        <f>VLOOKUP($A871,'Cost and price details'!$A$1:$F$1038,Table!K$1,FALSE)</f>
        <v>42522</v>
      </c>
      <c r="L871" s="14">
        <f>VLOOKUP($A871,'Cost and price details'!$A$1:$F$1038,Table!L$1,FALSE)</f>
        <v>57.244000000000007</v>
      </c>
      <c r="M871" s="14">
        <f>VLOOKUP($A871,'Cost and price details'!$A$1:$F$1038,Table!M$1,FALSE)</f>
        <v>92.323000000000022</v>
      </c>
      <c r="N871" s="16">
        <f t="shared" si="65"/>
        <v>0.61279784780937763</v>
      </c>
      <c r="O871" s="16">
        <f>LOOKUP(M871,'Tax and discount slab'!$J$4:$K$14)</f>
        <v>0.32000000000000006</v>
      </c>
      <c r="P871" s="9">
        <f t="shared" si="66"/>
        <v>121.86636000000003</v>
      </c>
      <c r="Q871" s="9">
        <f>VLOOKUP(A871,'QTY &amp; shipping cost'!$A$1:$C$1038,2,FALSE)</f>
        <v>7</v>
      </c>
      <c r="R871" s="9">
        <f t="shared" si="67"/>
        <v>853.06452000000024</v>
      </c>
      <c r="S871" s="16">
        <f>LOOKUP(M871,'Tax and discount slab'!$M$4:$N$14)</f>
        <v>0.47</v>
      </c>
      <c r="T871" s="9">
        <f t="shared" si="68"/>
        <v>400.94032440000007</v>
      </c>
      <c r="U871" s="9">
        <f>VLOOKUP(A871,'QTY &amp; shipping cost'!$A$1:$C$1038,3,FALSE)</f>
        <v>20.04</v>
      </c>
      <c r="V871" s="9">
        <f t="shared" si="69"/>
        <v>472.1641956000002</v>
      </c>
    </row>
    <row r="872" spans="1:22" x14ac:dyDescent="0.3">
      <c r="A872" s="9" t="s">
        <v>1419</v>
      </c>
      <c r="B872" s="8">
        <f>VLOOKUP($A872,'Order date customer name'!$A$1:$C$1038,2,FALSE)</f>
        <v>42515</v>
      </c>
      <c r="C872" s="8" t="str">
        <f>VLOOKUP($A872,'Order date customer name'!$A$1:$C$1038,3,FALSE)</f>
        <v>COREY BOYD</v>
      </c>
      <c r="D872" s="9" t="str">
        <f>VLOOKUP($A872,'State and cust type'!$A$1:$C$1038,2,FALSE)</f>
        <v>New York</v>
      </c>
      <c r="E872" s="9" t="str">
        <f>VLOOKUP($A872,'State and cust type'!$A$1:$C$1038,3,FALSE)</f>
        <v>Corporate</v>
      </c>
      <c r="F872" s="9" t="str">
        <f>VLOOKUP($A872,'Account, order priority and cat'!$A$1:$D$1038,2,FALSE)</f>
        <v>ROY COOK</v>
      </c>
      <c r="G872" s="9" t="str">
        <f>VLOOKUP($A872,'Account, order priority and cat'!$A$1:$D$1038,3,FALSE)</f>
        <v>Not Specified</v>
      </c>
      <c r="H872" s="9" t="str">
        <f>VLOOKUP($A872,'Account, order priority and cat'!$A$1:$D$1038,4,FALSE)</f>
        <v>Office Supplies</v>
      </c>
      <c r="I872" s="14" t="str">
        <f>VLOOKUP($A872,'Cost and price details'!$A$1:$F$1038,Table!I$1,FALSE)</f>
        <v>Small Box</v>
      </c>
      <c r="J872" s="14" t="str">
        <f>VLOOKUP($A872,'Cost and price details'!$A$1:$F$1038,Table!J$1,FALSE)</f>
        <v>Regular Air</v>
      </c>
      <c r="K872" s="14">
        <f>VLOOKUP($A872,'Cost and price details'!$A$1:$F$1038,Table!K$1,FALSE)</f>
        <v>42522</v>
      </c>
      <c r="L872" s="14">
        <f>VLOOKUP($A872,'Cost and price details'!$A$1:$F$1038,Table!L$1,FALSE)</f>
        <v>5.8630000000000004</v>
      </c>
      <c r="M872" s="14">
        <f>VLOOKUP($A872,'Cost and price details'!$A$1:$F$1038,Table!M$1,FALSE)</f>
        <v>9.4600000000000009</v>
      </c>
      <c r="N872" s="16">
        <f t="shared" si="65"/>
        <v>0.61350844277673544</v>
      </c>
      <c r="O872" s="16">
        <f>LOOKUP(M872,'Tax and discount slab'!$J$4:$K$14)</f>
        <v>0.05</v>
      </c>
      <c r="P872" s="9">
        <f t="shared" si="66"/>
        <v>9.9330000000000016</v>
      </c>
      <c r="Q872" s="9">
        <f>VLOOKUP(A872,'QTY &amp; shipping cost'!$A$1:$C$1038,2,FALSE)</f>
        <v>3</v>
      </c>
      <c r="R872" s="9">
        <f t="shared" si="67"/>
        <v>29.799000000000007</v>
      </c>
      <c r="S872" s="16">
        <f>LOOKUP(M872,'Tax and discount slab'!$M$4:$N$14)</f>
        <v>0.02</v>
      </c>
      <c r="T872" s="9">
        <f t="shared" si="68"/>
        <v>0.59598000000000018</v>
      </c>
      <c r="U872" s="9">
        <f>VLOOKUP(A872,'QTY &amp; shipping cost'!$A$1:$C$1038,3,FALSE)</f>
        <v>6.24</v>
      </c>
      <c r="V872" s="9">
        <f t="shared" si="69"/>
        <v>35.443020000000004</v>
      </c>
    </row>
    <row r="873" spans="1:22" x14ac:dyDescent="0.3">
      <c r="A873" s="9" t="s">
        <v>1421</v>
      </c>
      <c r="B873" s="8">
        <f>VLOOKUP($A873,'Order date customer name'!$A$1:$C$1038,2,FALSE)</f>
        <v>42517</v>
      </c>
      <c r="C873" s="8" t="str">
        <f>VLOOKUP($A873,'Order date customer name'!$A$1:$C$1038,3,FALSE)</f>
        <v>PEDRO KELLY</v>
      </c>
      <c r="D873" s="9" t="str">
        <f>VLOOKUP($A873,'State and cust type'!$A$1:$C$1038,2,FALSE)</f>
        <v>New York</v>
      </c>
      <c r="E873" s="9" t="str">
        <f>VLOOKUP($A873,'State and cust type'!$A$1:$C$1038,3,FALSE)</f>
        <v>Consumer</v>
      </c>
      <c r="F873" s="9" t="str">
        <f>VLOOKUP($A873,'Account, order priority and cat'!$A$1:$D$1038,2,FALSE)</f>
        <v>BRYAN JENKINS</v>
      </c>
      <c r="G873" s="9" t="str">
        <f>VLOOKUP($A873,'Account, order priority and cat'!$A$1:$D$1038,3,FALSE)</f>
        <v>Medium</v>
      </c>
      <c r="H873" s="9" t="str">
        <f>VLOOKUP($A873,'Account, order priority and cat'!$A$1:$D$1038,4,FALSE)</f>
        <v>Office Supplies</v>
      </c>
      <c r="I873" s="14" t="str">
        <f>VLOOKUP($A873,'Cost and price details'!$A$1:$F$1038,Table!I$1,FALSE)</f>
        <v>Small Box</v>
      </c>
      <c r="J873" s="14" t="str">
        <f>VLOOKUP($A873,'Cost and price details'!$A$1:$F$1038,Table!J$1,FALSE)</f>
        <v>Regular Air</v>
      </c>
      <c r="K873" s="14">
        <f>VLOOKUP($A873,'Cost and price details'!$A$1:$F$1038,Table!K$1,FALSE)</f>
        <v>42525</v>
      </c>
      <c r="L873" s="14">
        <f>VLOOKUP($A873,'Cost and price details'!$A$1:$F$1038,Table!L$1,FALSE)</f>
        <v>16.445</v>
      </c>
      <c r="M873" s="14">
        <f>VLOOKUP($A873,'Cost and price details'!$A$1:$F$1038,Table!M$1,FALSE)</f>
        <v>38.236000000000004</v>
      </c>
      <c r="N873" s="16">
        <f t="shared" si="65"/>
        <v>1.3250836120401339</v>
      </c>
      <c r="O873" s="16">
        <f>LOOKUP(M873,'Tax and discount slab'!$J$4:$K$14)</f>
        <v>0.2</v>
      </c>
      <c r="P873" s="9">
        <f t="shared" si="66"/>
        <v>45.883200000000002</v>
      </c>
      <c r="Q873" s="9">
        <f>VLOOKUP(A873,'QTY &amp; shipping cost'!$A$1:$C$1038,2,FALSE)</f>
        <v>34</v>
      </c>
      <c r="R873" s="9">
        <f t="shared" si="67"/>
        <v>1560.0288</v>
      </c>
      <c r="S873" s="16">
        <f>LOOKUP(M873,'Tax and discount slab'!$M$4:$N$14)</f>
        <v>0.17</v>
      </c>
      <c r="T873" s="9">
        <f t="shared" si="68"/>
        <v>265.20489600000002</v>
      </c>
      <c r="U873" s="9">
        <f>VLOOKUP(A873,'QTY &amp; shipping cost'!$A$1:$C$1038,3,FALSE)</f>
        <v>8.2700000000000014</v>
      </c>
      <c r="V873" s="9">
        <f t="shared" si="69"/>
        <v>1303.0939040000001</v>
      </c>
    </row>
    <row r="874" spans="1:22" x14ac:dyDescent="0.3">
      <c r="A874" s="9" t="s">
        <v>1423</v>
      </c>
      <c r="B874" s="8">
        <f>VLOOKUP($A874,'Order date customer name'!$A$1:$C$1038,2,FALSE)</f>
        <v>42518</v>
      </c>
      <c r="C874" s="8" t="str">
        <f>VLOOKUP($A874,'Order date customer name'!$A$1:$C$1038,3,FALSE)</f>
        <v>SHANE MEDINA</v>
      </c>
      <c r="D874" s="9" t="str">
        <f>VLOOKUP($A874,'State and cust type'!$A$1:$C$1038,2,FALSE)</f>
        <v>New York</v>
      </c>
      <c r="E874" s="9" t="str">
        <f>VLOOKUP($A874,'State and cust type'!$A$1:$C$1038,3,FALSE)</f>
        <v>Home Office</v>
      </c>
      <c r="F874" s="9" t="str">
        <f>VLOOKUP($A874,'Account, order priority and cat'!$A$1:$D$1038,2,FALSE)</f>
        <v>TONY PERRY</v>
      </c>
      <c r="G874" s="9" t="str">
        <f>VLOOKUP($A874,'Account, order priority and cat'!$A$1:$D$1038,3,FALSE)</f>
        <v>Medium</v>
      </c>
      <c r="H874" s="9" t="str">
        <f>VLOOKUP($A874,'Account, order priority and cat'!$A$1:$D$1038,4,FALSE)</f>
        <v>Technology</v>
      </c>
      <c r="I874" s="14" t="str">
        <f>VLOOKUP($A874,'Cost and price details'!$A$1:$F$1038,Table!I$1,FALSE)</f>
        <v>Small Box</v>
      </c>
      <c r="J874" s="14" t="str">
        <f>VLOOKUP($A874,'Cost and price details'!$A$1:$F$1038,Table!J$1,FALSE)</f>
        <v>Regular Air</v>
      </c>
      <c r="K874" s="14">
        <f>VLOOKUP($A874,'Cost and price details'!$A$1:$F$1038,Table!K$1,FALSE)</f>
        <v>42525</v>
      </c>
      <c r="L874" s="14">
        <f>VLOOKUP($A874,'Cost and price details'!$A$1:$F$1038,Table!L$1,FALSE)</f>
        <v>6.8200000000000012</v>
      </c>
      <c r="M874" s="14">
        <f>VLOOKUP($A874,'Cost and price details'!$A$1:$F$1038,Table!M$1,FALSE)</f>
        <v>34.078000000000003</v>
      </c>
      <c r="N874" s="16">
        <f t="shared" si="65"/>
        <v>3.9967741935483869</v>
      </c>
      <c r="O874" s="16">
        <f>LOOKUP(M874,'Tax and discount slab'!$J$4:$K$14)</f>
        <v>0.2</v>
      </c>
      <c r="P874" s="9">
        <f t="shared" si="66"/>
        <v>40.893599999999999</v>
      </c>
      <c r="Q874" s="9">
        <f>VLOOKUP(A874,'QTY &amp; shipping cost'!$A$1:$C$1038,2,FALSE)</f>
        <v>26</v>
      </c>
      <c r="R874" s="9">
        <f t="shared" si="67"/>
        <v>1063.2336</v>
      </c>
      <c r="S874" s="16">
        <f>LOOKUP(M874,'Tax and discount slab'!$M$4:$N$14)</f>
        <v>0.17</v>
      </c>
      <c r="T874" s="9">
        <f t="shared" si="68"/>
        <v>180.74971200000002</v>
      </c>
      <c r="U874" s="9">
        <f>VLOOKUP(A874,'QTY &amp; shipping cost'!$A$1:$C$1038,3,FALSE)</f>
        <v>4.05</v>
      </c>
      <c r="V874" s="9">
        <f t="shared" si="69"/>
        <v>886.53388799999993</v>
      </c>
    </row>
    <row r="875" spans="1:22" x14ac:dyDescent="0.3">
      <c r="A875" s="9" t="s">
        <v>1424</v>
      </c>
      <c r="B875" s="8">
        <f>VLOOKUP($A875,'Order date customer name'!$A$1:$C$1038,2,FALSE)</f>
        <v>42519</v>
      </c>
      <c r="C875" s="8" t="str">
        <f>VLOOKUP($A875,'Order date customer name'!$A$1:$C$1038,3,FALSE)</f>
        <v>JASON HANSEN</v>
      </c>
      <c r="D875" s="9" t="str">
        <f>VLOOKUP($A875,'State and cust type'!$A$1:$C$1038,2,FALSE)</f>
        <v>New York</v>
      </c>
      <c r="E875" s="9" t="str">
        <f>VLOOKUP($A875,'State and cust type'!$A$1:$C$1038,3,FALSE)</f>
        <v>Consumer</v>
      </c>
      <c r="F875" s="9" t="str">
        <f>VLOOKUP($A875,'Account, order priority and cat'!$A$1:$D$1038,2,FALSE)</f>
        <v>WILLIE STEWART</v>
      </c>
      <c r="G875" s="9" t="str">
        <f>VLOOKUP($A875,'Account, order priority and cat'!$A$1:$D$1038,3,FALSE)</f>
        <v>Low</v>
      </c>
      <c r="H875" s="9" t="str">
        <f>VLOOKUP($A875,'Account, order priority and cat'!$A$1:$D$1038,4,FALSE)</f>
        <v>Office Supplies</v>
      </c>
      <c r="I875" s="14" t="str">
        <f>VLOOKUP($A875,'Cost and price details'!$A$1:$F$1038,Table!I$1,FALSE)</f>
        <v>Small Pack</v>
      </c>
      <c r="J875" s="14" t="str">
        <f>VLOOKUP($A875,'Cost and price details'!$A$1:$F$1038,Table!J$1,FALSE)</f>
        <v>Regular Air</v>
      </c>
      <c r="K875" s="14">
        <f>VLOOKUP($A875,'Cost and price details'!$A$1:$F$1038,Table!K$1,FALSE)</f>
        <v>42528</v>
      </c>
      <c r="L875" s="14">
        <f>VLOOKUP($A875,'Cost and price details'!$A$1:$F$1038,Table!L$1,FALSE)</f>
        <v>1.034</v>
      </c>
      <c r="M875" s="14">
        <f>VLOOKUP($A875,'Cost and price details'!$A$1:$F$1038,Table!M$1,FALSE)</f>
        <v>2.2880000000000003</v>
      </c>
      <c r="N875" s="16">
        <f t="shared" si="65"/>
        <v>1.2127659574468086</v>
      </c>
      <c r="O875" s="16">
        <f>LOOKUP(M875,'Tax and discount slab'!$J$4:$K$14)</f>
        <v>0.05</v>
      </c>
      <c r="P875" s="9">
        <f t="shared" si="66"/>
        <v>2.4024000000000005</v>
      </c>
      <c r="Q875" s="9">
        <f>VLOOKUP(A875,'QTY &amp; shipping cost'!$A$1:$C$1038,2,FALSE)</f>
        <v>51</v>
      </c>
      <c r="R875" s="9">
        <f t="shared" si="67"/>
        <v>122.52240000000003</v>
      </c>
      <c r="S875" s="16">
        <f>LOOKUP(M875,'Tax and discount slab'!$M$4:$N$14)</f>
        <v>0.02</v>
      </c>
      <c r="T875" s="9">
        <f t="shared" si="68"/>
        <v>2.4504480000000006</v>
      </c>
      <c r="U875" s="9">
        <f>VLOOKUP(A875,'QTY &amp; shipping cost'!$A$1:$C$1038,3,FALSE)</f>
        <v>2.61</v>
      </c>
      <c r="V875" s="9">
        <f t="shared" si="69"/>
        <v>122.68195200000004</v>
      </c>
    </row>
    <row r="876" spans="1:22" x14ac:dyDescent="0.3">
      <c r="A876" s="9" t="s">
        <v>1425</v>
      </c>
      <c r="B876" s="8">
        <f>VLOOKUP($A876,'Order date customer name'!$A$1:$C$1038,2,FALSE)</f>
        <v>42519</v>
      </c>
      <c r="C876" s="8" t="str">
        <f>VLOOKUP($A876,'Order date customer name'!$A$1:$C$1038,3,FALSE)</f>
        <v>JIMMY HARRIS</v>
      </c>
      <c r="D876" s="9" t="str">
        <f>VLOOKUP($A876,'State and cust type'!$A$1:$C$1038,2,FALSE)</f>
        <v>New York</v>
      </c>
      <c r="E876" s="9" t="str">
        <f>VLOOKUP($A876,'State and cust type'!$A$1:$C$1038,3,FALSE)</f>
        <v>Small Business</v>
      </c>
      <c r="F876" s="9" t="str">
        <f>VLOOKUP($A876,'Account, order priority and cat'!$A$1:$D$1038,2,FALSE)</f>
        <v>TONY PERRY</v>
      </c>
      <c r="G876" s="9" t="str">
        <f>VLOOKUP($A876,'Account, order priority and cat'!$A$1:$D$1038,3,FALSE)</f>
        <v>High</v>
      </c>
      <c r="H876" s="9" t="str">
        <f>VLOOKUP($A876,'Account, order priority and cat'!$A$1:$D$1038,4,FALSE)</f>
        <v>Technology</v>
      </c>
      <c r="I876" s="14" t="str">
        <f>VLOOKUP($A876,'Cost and price details'!$A$1:$F$1038,Table!I$1,FALSE)</f>
        <v>Small Box</v>
      </c>
      <c r="J876" s="14" t="str">
        <f>VLOOKUP($A876,'Cost and price details'!$A$1:$F$1038,Table!J$1,FALSE)</f>
        <v>Regular Air</v>
      </c>
      <c r="K876" s="14">
        <f>VLOOKUP($A876,'Cost and price details'!$A$1:$F$1038,Table!K$1,FALSE)</f>
        <v>42529</v>
      </c>
      <c r="L876" s="14">
        <f>VLOOKUP($A876,'Cost and price details'!$A$1:$F$1038,Table!L$1,FALSE)</f>
        <v>16.170000000000002</v>
      </c>
      <c r="M876" s="14">
        <f>VLOOKUP($A876,'Cost and price details'!$A$1:$F$1038,Table!M$1,FALSE)</f>
        <v>32.989000000000004</v>
      </c>
      <c r="N876" s="16">
        <f t="shared" si="65"/>
        <v>1.0401360544217688</v>
      </c>
      <c r="O876" s="16">
        <f>LOOKUP(M876,'Tax and discount slab'!$J$4:$K$14)</f>
        <v>0.2</v>
      </c>
      <c r="P876" s="9">
        <f t="shared" si="66"/>
        <v>39.586800000000004</v>
      </c>
      <c r="Q876" s="9">
        <f>VLOOKUP(A876,'QTY &amp; shipping cost'!$A$1:$C$1038,2,FALSE)</f>
        <v>3</v>
      </c>
      <c r="R876" s="9">
        <f t="shared" si="67"/>
        <v>118.7604</v>
      </c>
      <c r="S876" s="16">
        <f>LOOKUP(M876,'Tax and discount slab'!$M$4:$N$14)</f>
        <v>0.17</v>
      </c>
      <c r="T876" s="9">
        <f t="shared" si="68"/>
        <v>20.189268000000002</v>
      </c>
      <c r="U876" s="9">
        <f>VLOOKUP(A876,'QTY &amp; shipping cost'!$A$1:$C$1038,3,FALSE)</f>
        <v>5.55</v>
      </c>
      <c r="V876" s="9">
        <f t="shared" si="69"/>
        <v>104.121132</v>
      </c>
    </row>
    <row r="877" spans="1:22" x14ac:dyDescent="0.3">
      <c r="A877" s="9" t="s">
        <v>1426</v>
      </c>
      <c r="B877" s="8">
        <f>VLOOKUP($A877,'Order date customer name'!$A$1:$C$1038,2,FALSE)</f>
        <v>42521</v>
      </c>
      <c r="C877" s="8" t="str">
        <f>VLOOKUP($A877,'Order date customer name'!$A$1:$C$1038,3,FALSE)</f>
        <v>ROGER PALMER</v>
      </c>
      <c r="D877" s="9" t="str">
        <f>VLOOKUP($A877,'State and cust type'!$A$1:$C$1038,2,FALSE)</f>
        <v>New York</v>
      </c>
      <c r="E877" s="9" t="str">
        <f>VLOOKUP($A877,'State and cust type'!$A$1:$C$1038,3,FALSE)</f>
        <v>Consumer</v>
      </c>
      <c r="F877" s="9" t="str">
        <f>VLOOKUP($A877,'Account, order priority and cat'!$A$1:$D$1038,2,FALSE)</f>
        <v>WILLIE STEWART</v>
      </c>
      <c r="G877" s="9" t="str">
        <f>VLOOKUP($A877,'Account, order priority and cat'!$A$1:$D$1038,3,FALSE)</f>
        <v>Critical</v>
      </c>
      <c r="H877" s="9" t="str">
        <f>VLOOKUP($A877,'Account, order priority and cat'!$A$1:$D$1038,4,FALSE)</f>
        <v>Office Supplies</v>
      </c>
      <c r="I877" s="14" t="str">
        <f>VLOOKUP($A877,'Cost and price details'!$A$1:$F$1038,Table!I$1,FALSE)</f>
        <v>Wrap Bag</v>
      </c>
      <c r="J877" s="14" t="str">
        <f>VLOOKUP($A877,'Cost and price details'!$A$1:$F$1038,Table!J$1,FALSE)</f>
        <v>Regular Air</v>
      </c>
      <c r="K877" s="14">
        <f>VLOOKUP($A877,'Cost and price details'!$A$1:$F$1038,Table!K$1,FALSE)</f>
        <v>42530</v>
      </c>
      <c r="L877" s="14">
        <f>VLOOKUP($A877,'Cost and price details'!$A$1:$F$1038,Table!L$1,FALSE)</f>
        <v>4.3450000000000006</v>
      </c>
      <c r="M877" s="14">
        <f>VLOOKUP($A877,'Cost and price details'!$A$1:$F$1038,Table!M$1,FALSE)</f>
        <v>6.6880000000000006</v>
      </c>
      <c r="N877" s="16">
        <f t="shared" si="65"/>
        <v>0.5392405063291138</v>
      </c>
      <c r="O877" s="16">
        <f>LOOKUP(M877,'Tax and discount slab'!$J$4:$K$14)</f>
        <v>0.05</v>
      </c>
      <c r="P877" s="9">
        <f t="shared" si="66"/>
        <v>7.0224000000000011</v>
      </c>
      <c r="Q877" s="9">
        <f>VLOOKUP(A877,'QTY &amp; shipping cost'!$A$1:$C$1038,2,FALSE)</f>
        <v>52</v>
      </c>
      <c r="R877" s="9">
        <f t="shared" si="67"/>
        <v>365.16480000000007</v>
      </c>
      <c r="S877" s="16">
        <f>LOOKUP(M877,'Tax and discount slab'!$M$4:$N$14)</f>
        <v>0.02</v>
      </c>
      <c r="T877" s="9">
        <f t="shared" si="68"/>
        <v>7.3032960000000013</v>
      </c>
      <c r="U877" s="9">
        <f>VLOOKUP(A877,'QTY &amp; shipping cost'!$A$1:$C$1038,3,FALSE)</f>
        <v>1.87</v>
      </c>
      <c r="V877" s="9">
        <f t="shared" si="69"/>
        <v>359.73150400000009</v>
      </c>
    </row>
    <row r="878" spans="1:22" x14ac:dyDescent="0.3">
      <c r="A878" s="9" t="s">
        <v>1427</v>
      </c>
      <c r="B878" s="8">
        <f>VLOOKUP($A878,'Order date customer name'!$A$1:$C$1038,2,FALSE)</f>
        <v>42522</v>
      </c>
      <c r="C878" s="8" t="str">
        <f>VLOOKUP($A878,'Order date customer name'!$A$1:$C$1038,3,FALSE)</f>
        <v>KENNETH RAY</v>
      </c>
      <c r="D878" s="9" t="str">
        <f>VLOOKUP($A878,'State and cust type'!$A$1:$C$1038,2,FALSE)</f>
        <v>New York</v>
      </c>
      <c r="E878" s="9" t="str">
        <f>VLOOKUP($A878,'State and cust type'!$A$1:$C$1038,3,FALSE)</f>
        <v>Small Business</v>
      </c>
      <c r="F878" s="9" t="str">
        <f>VLOOKUP($A878,'Account, order priority and cat'!$A$1:$D$1038,2,FALSE)</f>
        <v>BRYAN JENKINS</v>
      </c>
      <c r="G878" s="9" t="str">
        <f>VLOOKUP($A878,'Account, order priority and cat'!$A$1:$D$1038,3,FALSE)</f>
        <v>Critical</v>
      </c>
      <c r="H878" s="9" t="str">
        <f>VLOOKUP($A878,'Account, order priority and cat'!$A$1:$D$1038,4,FALSE)</f>
        <v>Office Supplies</v>
      </c>
      <c r="I878" s="14" t="str">
        <f>VLOOKUP($A878,'Cost and price details'!$A$1:$F$1038,Table!I$1,FALSE)</f>
        <v>Small Box</v>
      </c>
      <c r="J878" s="14" t="str">
        <f>VLOOKUP($A878,'Cost and price details'!$A$1:$F$1038,Table!J$1,FALSE)</f>
        <v>Regular Air</v>
      </c>
      <c r="K878" s="14">
        <f>VLOOKUP($A878,'Cost and price details'!$A$1:$F$1038,Table!K$1,FALSE)</f>
        <v>42530</v>
      </c>
      <c r="L878" s="14">
        <f>VLOOKUP($A878,'Cost and price details'!$A$1:$F$1038,Table!L$1,FALSE)</f>
        <v>2.1339999999999999</v>
      </c>
      <c r="M878" s="14">
        <f>VLOOKUP($A878,'Cost and price details'!$A$1:$F$1038,Table!M$1,FALSE)</f>
        <v>3.3880000000000003</v>
      </c>
      <c r="N878" s="16">
        <f t="shared" si="65"/>
        <v>0.58762886597938169</v>
      </c>
      <c r="O878" s="16">
        <f>LOOKUP(M878,'Tax and discount slab'!$J$4:$K$14)</f>
        <v>0.05</v>
      </c>
      <c r="P878" s="9">
        <f t="shared" si="66"/>
        <v>3.5574000000000003</v>
      </c>
      <c r="Q878" s="9">
        <f>VLOOKUP(A878,'QTY &amp; shipping cost'!$A$1:$C$1038,2,FALSE)</f>
        <v>13</v>
      </c>
      <c r="R878" s="9">
        <f t="shared" si="67"/>
        <v>46.246200000000002</v>
      </c>
      <c r="S878" s="16">
        <f>LOOKUP(M878,'Tax and discount slab'!$M$4:$N$14)</f>
        <v>0.02</v>
      </c>
      <c r="T878" s="9">
        <f t="shared" si="68"/>
        <v>0.92492400000000008</v>
      </c>
      <c r="U878" s="9">
        <f>VLOOKUP(A878,'QTY &amp; shipping cost'!$A$1:$C$1038,3,FALSE)</f>
        <v>1.04</v>
      </c>
      <c r="V878" s="9">
        <f t="shared" si="69"/>
        <v>46.361276000000004</v>
      </c>
    </row>
    <row r="879" spans="1:22" x14ac:dyDescent="0.3">
      <c r="A879" s="9" t="s">
        <v>1428</v>
      </c>
      <c r="B879" s="8">
        <f>VLOOKUP($A879,'Order date customer name'!$A$1:$C$1038,2,FALSE)</f>
        <v>42522</v>
      </c>
      <c r="C879" s="8" t="str">
        <f>VLOOKUP($A879,'Order date customer name'!$A$1:$C$1038,3,FALSE)</f>
        <v>ANTONIO NGUYEN</v>
      </c>
      <c r="D879" s="9" t="str">
        <f>VLOOKUP($A879,'State and cust type'!$A$1:$C$1038,2,FALSE)</f>
        <v>New York</v>
      </c>
      <c r="E879" s="9" t="str">
        <f>VLOOKUP($A879,'State and cust type'!$A$1:$C$1038,3,FALSE)</f>
        <v>Small Business</v>
      </c>
      <c r="F879" s="9" t="str">
        <f>VLOOKUP($A879,'Account, order priority and cat'!$A$1:$D$1038,2,FALSE)</f>
        <v>EDWIN AGUILAR</v>
      </c>
      <c r="G879" s="9" t="str">
        <f>VLOOKUP($A879,'Account, order priority and cat'!$A$1:$D$1038,3,FALSE)</f>
        <v>Not Specified</v>
      </c>
      <c r="H879" s="9" t="str">
        <f>VLOOKUP($A879,'Account, order priority and cat'!$A$1:$D$1038,4,FALSE)</f>
        <v>Office Supplies</v>
      </c>
      <c r="I879" s="14" t="str">
        <f>VLOOKUP($A879,'Cost and price details'!$A$1:$F$1038,Table!I$1,FALSE)</f>
        <v>Wrap Bag</v>
      </c>
      <c r="J879" s="14" t="str">
        <f>VLOOKUP($A879,'Cost and price details'!$A$1:$F$1038,Table!J$1,FALSE)</f>
        <v>Regular Air</v>
      </c>
      <c r="K879" s="14">
        <f>VLOOKUP($A879,'Cost and price details'!$A$1:$F$1038,Table!K$1,FALSE)</f>
        <v>42531</v>
      </c>
      <c r="L879" s="14">
        <f>VLOOKUP($A879,'Cost and price details'!$A$1:$F$1038,Table!L$1,FALSE)</f>
        <v>0.78100000000000003</v>
      </c>
      <c r="M879" s="14">
        <f>VLOOKUP($A879,'Cost and price details'!$A$1:$F$1038,Table!M$1,FALSE)</f>
        <v>1.254</v>
      </c>
      <c r="N879" s="16">
        <f t="shared" si="65"/>
        <v>0.60563380281690138</v>
      </c>
      <c r="O879" s="16">
        <f>LOOKUP(M879,'Tax and discount slab'!$J$4:$K$14)</f>
        <v>0.05</v>
      </c>
      <c r="P879" s="9">
        <f t="shared" si="66"/>
        <v>1.3167</v>
      </c>
      <c r="Q879" s="9">
        <f>VLOOKUP(A879,'QTY &amp; shipping cost'!$A$1:$C$1038,2,FALSE)</f>
        <v>5</v>
      </c>
      <c r="R879" s="9">
        <f t="shared" si="67"/>
        <v>6.5834999999999999</v>
      </c>
      <c r="S879" s="16">
        <f>LOOKUP(M879,'Tax and discount slab'!$M$4:$N$14)</f>
        <v>0.02</v>
      </c>
      <c r="T879" s="9">
        <f t="shared" si="68"/>
        <v>0.13167000000000001</v>
      </c>
      <c r="U879" s="9">
        <f>VLOOKUP(A879,'QTY &amp; shipping cost'!$A$1:$C$1038,3,FALSE)</f>
        <v>0.75</v>
      </c>
      <c r="V879" s="9">
        <f t="shared" si="69"/>
        <v>7.2018300000000002</v>
      </c>
    </row>
    <row r="880" spans="1:22" x14ac:dyDescent="0.3">
      <c r="A880" s="9" t="s">
        <v>1430</v>
      </c>
      <c r="B880" s="8">
        <f>VLOOKUP($A880,'Order date customer name'!$A$1:$C$1038,2,FALSE)</f>
        <v>42530</v>
      </c>
      <c r="C880" s="8" t="str">
        <f>VLOOKUP($A880,'Order date customer name'!$A$1:$C$1038,3,FALSE)</f>
        <v>GREG OLSON</v>
      </c>
      <c r="D880" s="9" t="str">
        <f>VLOOKUP($A880,'State and cust type'!$A$1:$C$1038,2,FALSE)</f>
        <v>New York</v>
      </c>
      <c r="E880" s="9" t="str">
        <f>VLOOKUP($A880,'State and cust type'!$A$1:$C$1038,3,FALSE)</f>
        <v>Corporate</v>
      </c>
      <c r="F880" s="9" t="str">
        <f>VLOOKUP($A880,'Account, order priority and cat'!$A$1:$D$1038,2,FALSE)</f>
        <v>GREG BLACK</v>
      </c>
      <c r="G880" s="9" t="str">
        <f>VLOOKUP($A880,'Account, order priority and cat'!$A$1:$D$1038,3,FALSE)</f>
        <v>Critical</v>
      </c>
      <c r="H880" s="9" t="str">
        <f>VLOOKUP($A880,'Account, order priority and cat'!$A$1:$D$1038,4,FALSE)</f>
        <v>Office Supplies</v>
      </c>
      <c r="I880" s="14" t="str">
        <f>VLOOKUP($A880,'Cost and price details'!$A$1:$F$1038,Table!I$1,FALSE)</f>
        <v>Wrap Bag</v>
      </c>
      <c r="J880" s="14" t="str">
        <f>VLOOKUP($A880,'Cost and price details'!$A$1:$F$1038,Table!J$1,FALSE)</f>
        <v>Regular Air</v>
      </c>
      <c r="K880" s="14">
        <f>VLOOKUP($A880,'Cost and price details'!$A$1:$F$1038,Table!K$1,FALSE)</f>
        <v>42538</v>
      </c>
      <c r="L880" s="14">
        <f>VLOOKUP($A880,'Cost and price details'!$A$1:$F$1038,Table!L$1,FALSE)</f>
        <v>1.4410000000000003</v>
      </c>
      <c r="M880" s="14">
        <f>VLOOKUP($A880,'Cost and price details'!$A$1:$F$1038,Table!M$1,FALSE)</f>
        <v>3.1240000000000001</v>
      </c>
      <c r="N880" s="16">
        <f t="shared" si="65"/>
        <v>1.1679389312977095</v>
      </c>
      <c r="O880" s="16">
        <f>LOOKUP(M880,'Tax and discount slab'!$J$4:$K$14)</f>
        <v>0.05</v>
      </c>
      <c r="P880" s="9">
        <f t="shared" si="66"/>
        <v>3.2802000000000002</v>
      </c>
      <c r="Q880" s="9">
        <f>VLOOKUP(A880,'QTY &amp; shipping cost'!$A$1:$C$1038,2,FALSE)</f>
        <v>11</v>
      </c>
      <c r="R880" s="9">
        <f t="shared" si="67"/>
        <v>36.0822</v>
      </c>
      <c r="S880" s="16">
        <f>LOOKUP(M880,'Tax and discount slab'!$M$4:$N$14)</f>
        <v>0.02</v>
      </c>
      <c r="T880" s="9">
        <f t="shared" si="68"/>
        <v>0.72164400000000006</v>
      </c>
      <c r="U880" s="9">
        <f>VLOOKUP(A880,'QTY &amp; shipping cost'!$A$1:$C$1038,3,FALSE)</f>
        <v>0.98000000000000009</v>
      </c>
      <c r="V880" s="9">
        <f t="shared" si="69"/>
        <v>36.340555999999999</v>
      </c>
    </row>
    <row r="881" spans="1:22" x14ac:dyDescent="0.3">
      <c r="A881" s="9" t="s">
        <v>1431</v>
      </c>
      <c r="B881" s="8">
        <f>VLOOKUP($A881,'Order date customer name'!$A$1:$C$1038,2,FALSE)</f>
        <v>42532</v>
      </c>
      <c r="C881" s="8" t="str">
        <f>VLOOKUP($A881,'Order date customer name'!$A$1:$C$1038,3,FALSE)</f>
        <v>ROBERTO STEPHENS</v>
      </c>
      <c r="D881" s="9" t="str">
        <f>VLOOKUP($A881,'State and cust type'!$A$1:$C$1038,2,FALSE)</f>
        <v>New York</v>
      </c>
      <c r="E881" s="9" t="str">
        <f>VLOOKUP($A881,'State and cust type'!$A$1:$C$1038,3,FALSE)</f>
        <v>Home Office</v>
      </c>
      <c r="F881" s="9" t="str">
        <f>VLOOKUP($A881,'Account, order priority and cat'!$A$1:$D$1038,2,FALSE)</f>
        <v>MARC ARNOLD</v>
      </c>
      <c r="G881" s="9" t="str">
        <f>VLOOKUP($A881,'Account, order priority and cat'!$A$1:$D$1038,3,FALSE)</f>
        <v>Critical</v>
      </c>
      <c r="H881" s="9" t="str">
        <f>VLOOKUP($A881,'Account, order priority and cat'!$A$1:$D$1038,4,FALSE)</f>
        <v>Technology</v>
      </c>
      <c r="I881" s="14" t="str">
        <f>VLOOKUP($A881,'Cost and price details'!$A$1:$F$1038,Table!I$1,FALSE)</f>
        <v>Small Box</v>
      </c>
      <c r="J881" s="14" t="str">
        <f>VLOOKUP($A881,'Cost and price details'!$A$1:$F$1038,Table!J$1,FALSE)</f>
        <v>Regular Air</v>
      </c>
      <c r="K881" s="14">
        <f>VLOOKUP($A881,'Cost and price details'!$A$1:$F$1038,Table!K$1,FALSE)</f>
        <v>42541</v>
      </c>
      <c r="L881" s="14">
        <f>VLOOKUP($A881,'Cost and price details'!$A$1:$F$1038,Table!L$1,FALSE)</f>
        <v>35.222000000000008</v>
      </c>
      <c r="M881" s="14">
        <f>VLOOKUP($A881,'Cost and price details'!$A$1:$F$1038,Table!M$1,FALSE)</f>
        <v>167.72800000000001</v>
      </c>
      <c r="N881" s="16">
        <f t="shared" si="65"/>
        <v>3.7620237351655206</v>
      </c>
      <c r="O881" s="16">
        <f>LOOKUP(M881,'Tax and discount slab'!$J$4:$K$14)</f>
        <v>0.32000000000000006</v>
      </c>
      <c r="P881" s="9">
        <f t="shared" si="66"/>
        <v>221.40096000000003</v>
      </c>
      <c r="Q881" s="9">
        <f>VLOOKUP(A881,'QTY &amp; shipping cost'!$A$1:$C$1038,2,FALSE)</f>
        <v>14</v>
      </c>
      <c r="R881" s="9">
        <f t="shared" si="67"/>
        <v>3099.6134400000005</v>
      </c>
      <c r="S881" s="16">
        <f>LOOKUP(M881,'Tax and discount slab'!$M$4:$N$14)</f>
        <v>0.47</v>
      </c>
      <c r="T881" s="9">
        <f t="shared" si="68"/>
        <v>1456.8183168000003</v>
      </c>
      <c r="U881" s="9">
        <f>VLOOKUP(A881,'QTY &amp; shipping cost'!$A$1:$C$1038,3,FALSE)</f>
        <v>4.05</v>
      </c>
      <c r="V881" s="9">
        <f t="shared" si="69"/>
        <v>1646.8451232000002</v>
      </c>
    </row>
    <row r="882" spans="1:22" x14ac:dyDescent="0.3">
      <c r="A882" s="9" t="s">
        <v>1432</v>
      </c>
      <c r="B882" s="8">
        <f>VLOOKUP($A882,'Order date customer name'!$A$1:$C$1038,2,FALSE)</f>
        <v>42533</v>
      </c>
      <c r="C882" s="8" t="str">
        <f>VLOOKUP($A882,'Order date customer name'!$A$1:$C$1038,3,FALSE)</f>
        <v>CHRISTOPHER MENDEZ</v>
      </c>
      <c r="D882" s="9" t="str">
        <f>VLOOKUP($A882,'State and cust type'!$A$1:$C$1038,2,FALSE)</f>
        <v>New York</v>
      </c>
      <c r="E882" s="9" t="str">
        <f>VLOOKUP($A882,'State and cust type'!$A$1:$C$1038,3,FALSE)</f>
        <v>Corporate</v>
      </c>
      <c r="F882" s="9" t="str">
        <f>VLOOKUP($A882,'Account, order priority and cat'!$A$1:$D$1038,2,FALSE)</f>
        <v>VINCENT JORDAN</v>
      </c>
      <c r="G882" s="9" t="str">
        <f>VLOOKUP($A882,'Account, order priority and cat'!$A$1:$D$1038,3,FALSE)</f>
        <v>Critical</v>
      </c>
      <c r="H882" s="9" t="str">
        <f>VLOOKUP($A882,'Account, order priority and cat'!$A$1:$D$1038,4,FALSE)</f>
        <v>Office Supplies</v>
      </c>
      <c r="I882" s="14" t="str">
        <f>VLOOKUP($A882,'Cost and price details'!$A$1:$F$1038,Table!I$1,FALSE)</f>
        <v>Small Box</v>
      </c>
      <c r="J882" s="14" t="str">
        <f>VLOOKUP($A882,'Cost and price details'!$A$1:$F$1038,Table!J$1,FALSE)</f>
        <v>Express Air</v>
      </c>
      <c r="K882" s="14">
        <f>VLOOKUP($A882,'Cost and price details'!$A$1:$F$1038,Table!K$1,FALSE)</f>
        <v>42541</v>
      </c>
      <c r="L882" s="14">
        <f>VLOOKUP($A882,'Cost and price details'!$A$1:$F$1038,Table!L$1,FALSE)</f>
        <v>109.32900000000001</v>
      </c>
      <c r="M882" s="14">
        <f>VLOOKUP($A882,'Cost and price details'!$A$1:$F$1038,Table!M$1,FALSE)</f>
        <v>179.22300000000001</v>
      </c>
      <c r="N882" s="16">
        <f t="shared" si="65"/>
        <v>0.63929972834289162</v>
      </c>
      <c r="O882" s="16">
        <f>LOOKUP(M882,'Tax and discount slab'!$J$4:$K$14)</f>
        <v>0.32000000000000006</v>
      </c>
      <c r="P882" s="9">
        <f t="shared" si="66"/>
        <v>236.57436000000004</v>
      </c>
      <c r="Q882" s="9">
        <f>VLOOKUP(A882,'QTY &amp; shipping cost'!$A$1:$C$1038,2,FALSE)</f>
        <v>38</v>
      </c>
      <c r="R882" s="9">
        <f t="shared" si="67"/>
        <v>8989.8256800000017</v>
      </c>
      <c r="S882" s="16">
        <f>LOOKUP(M882,'Tax and discount slab'!$M$4:$N$14)</f>
        <v>0.47</v>
      </c>
      <c r="T882" s="9">
        <f t="shared" si="68"/>
        <v>4225.2180696000005</v>
      </c>
      <c r="U882" s="9">
        <f>VLOOKUP(A882,'QTY &amp; shipping cost'!$A$1:$C$1038,3,FALSE)</f>
        <v>20.04</v>
      </c>
      <c r="V882" s="9">
        <f t="shared" si="69"/>
        <v>4784.6476104000012</v>
      </c>
    </row>
    <row r="883" spans="1:22" x14ac:dyDescent="0.3">
      <c r="A883" s="9" t="s">
        <v>1434</v>
      </c>
      <c r="B883" s="8">
        <f>VLOOKUP($A883,'Order date customer name'!$A$1:$C$1038,2,FALSE)</f>
        <v>42534</v>
      </c>
      <c r="C883" s="8" t="str">
        <f>VLOOKUP($A883,'Order date customer name'!$A$1:$C$1038,3,FALSE)</f>
        <v>MARK COLEMAN</v>
      </c>
      <c r="D883" s="9" t="str">
        <f>VLOOKUP($A883,'State and cust type'!$A$1:$C$1038,2,FALSE)</f>
        <v>New York</v>
      </c>
      <c r="E883" s="9" t="str">
        <f>VLOOKUP($A883,'State and cust type'!$A$1:$C$1038,3,FALSE)</f>
        <v>Home Office</v>
      </c>
      <c r="F883" s="9" t="str">
        <f>VLOOKUP($A883,'Account, order priority and cat'!$A$1:$D$1038,2,FALSE)</f>
        <v>TONY PERRY</v>
      </c>
      <c r="G883" s="9" t="str">
        <f>VLOOKUP($A883,'Account, order priority and cat'!$A$1:$D$1038,3,FALSE)</f>
        <v>Low</v>
      </c>
      <c r="H883" s="9" t="str">
        <f>VLOOKUP($A883,'Account, order priority and cat'!$A$1:$D$1038,4,FALSE)</f>
        <v>Office Supplies</v>
      </c>
      <c r="I883" s="14" t="str">
        <f>VLOOKUP($A883,'Cost and price details'!$A$1:$F$1038,Table!I$1,FALSE)</f>
        <v>Small Box</v>
      </c>
      <c r="J883" s="14" t="str">
        <f>VLOOKUP($A883,'Cost and price details'!$A$1:$F$1038,Table!J$1,FALSE)</f>
        <v>Regular Air</v>
      </c>
      <c r="K883" s="14">
        <f>VLOOKUP($A883,'Cost and price details'!$A$1:$F$1038,Table!K$1,FALSE)</f>
        <v>42543</v>
      </c>
      <c r="L883" s="14">
        <f>VLOOKUP($A883,'Cost and price details'!$A$1:$F$1038,Table!L$1,FALSE)</f>
        <v>15.268000000000002</v>
      </c>
      <c r="M883" s="14">
        <f>VLOOKUP($A883,'Cost and price details'!$A$1:$F$1038,Table!M$1,FALSE)</f>
        <v>24.618000000000002</v>
      </c>
      <c r="N883" s="16">
        <f t="shared" si="65"/>
        <v>0.61239193083573473</v>
      </c>
      <c r="O883" s="16">
        <f>LOOKUP(M883,'Tax and discount slab'!$J$4:$K$14)</f>
        <v>0.15000000000000002</v>
      </c>
      <c r="P883" s="9">
        <f t="shared" si="66"/>
        <v>28.310700000000001</v>
      </c>
      <c r="Q883" s="9">
        <f>VLOOKUP(A883,'QTY &amp; shipping cost'!$A$1:$C$1038,2,FALSE)</f>
        <v>13</v>
      </c>
      <c r="R883" s="9">
        <f t="shared" si="67"/>
        <v>368.03910000000002</v>
      </c>
      <c r="S883" s="16">
        <f>LOOKUP(M883,'Tax and discount slab'!$M$4:$N$14)</f>
        <v>0.12000000000000001</v>
      </c>
      <c r="T883" s="9">
        <f t="shared" si="68"/>
        <v>44.164692000000002</v>
      </c>
      <c r="U883" s="9">
        <f>VLOOKUP(A883,'QTY &amp; shipping cost'!$A$1:$C$1038,3,FALSE)</f>
        <v>15.15</v>
      </c>
      <c r="V883" s="9">
        <f t="shared" si="69"/>
        <v>339.02440799999999</v>
      </c>
    </row>
    <row r="884" spans="1:22" x14ac:dyDescent="0.3">
      <c r="A884" s="9" t="s">
        <v>1435</v>
      </c>
      <c r="B884" s="8">
        <f>VLOOKUP($A884,'Order date customer name'!$A$1:$C$1038,2,FALSE)</f>
        <v>42534</v>
      </c>
      <c r="C884" s="8" t="str">
        <f>VLOOKUP($A884,'Order date customer name'!$A$1:$C$1038,3,FALSE)</f>
        <v>JAY GIBSON</v>
      </c>
      <c r="D884" s="9" t="str">
        <f>VLOOKUP($A884,'State and cust type'!$A$1:$C$1038,2,FALSE)</f>
        <v>New York</v>
      </c>
      <c r="E884" s="9" t="str">
        <f>VLOOKUP($A884,'State and cust type'!$A$1:$C$1038,3,FALSE)</f>
        <v>Corporate</v>
      </c>
      <c r="F884" s="9" t="str">
        <f>VLOOKUP($A884,'Account, order priority and cat'!$A$1:$D$1038,2,FALSE)</f>
        <v>GREG BLACK</v>
      </c>
      <c r="G884" s="9" t="str">
        <f>VLOOKUP($A884,'Account, order priority and cat'!$A$1:$D$1038,3,FALSE)</f>
        <v>Not Specified</v>
      </c>
      <c r="H884" s="9" t="str">
        <f>VLOOKUP($A884,'Account, order priority and cat'!$A$1:$D$1038,4,FALSE)</f>
        <v>Office Supplies</v>
      </c>
      <c r="I884" s="14" t="str">
        <f>VLOOKUP($A884,'Cost and price details'!$A$1:$F$1038,Table!I$1,FALSE)</f>
        <v>Wrap Bag</v>
      </c>
      <c r="J884" s="14" t="str">
        <f>VLOOKUP($A884,'Cost and price details'!$A$1:$F$1038,Table!J$1,FALSE)</f>
        <v>Express Air</v>
      </c>
      <c r="K884" s="14">
        <f>VLOOKUP($A884,'Cost and price details'!$A$1:$F$1038,Table!K$1,FALSE)</f>
        <v>42543</v>
      </c>
      <c r="L884" s="14">
        <f>VLOOKUP($A884,'Cost and price details'!$A$1:$F$1038,Table!L$1,FALSE)</f>
        <v>0.9900000000000001</v>
      </c>
      <c r="M884" s="14">
        <f>VLOOKUP($A884,'Cost and price details'!$A$1:$F$1038,Table!M$1,FALSE)</f>
        <v>2.3100000000000005</v>
      </c>
      <c r="N884" s="16">
        <f t="shared" si="65"/>
        <v>1.3333333333333335</v>
      </c>
      <c r="O884" s="16">
        <f>LOOKUP(M884,'Tax and discount slab'!$J$4:$K$14)</f>
        <v>0.05</v>
      </c>
      <c r="P884" s="9">
        <f t="shared" si="66"/>
        <v>2.4255000000000004</v>
      </c>
      <c r="Q884" s="9">
        <f>VLOOKUP(A884,'QTY &amp; shipping cost'!$A$1:$C$1038,2,FALSE)</f>
        <v>33</v>
      </c>
      <c r="R884" s="9">
        <f t="shared" si="67"/>
        <v>80.041500000000013</v>
      </c>
      <c r="S884" s="16">
        <f>LOOKUP(M884,'Tax and discount slab'!$M$4:$N$14)</f>
        <v>0.02</v>
      </c>
      <c r="T884" s="9">
        <f t="shared" si="68"/>
        <v>1.6008300000000002</v>
      </c>
      <c r="U884" s="9">
        <f>VLOOKUP(A884,'QTY &amp; shipping cost'!$A$1:$C$1038,3,FALSE)</f>
        <v>0.75</v>
      </c>
      <c r="V884" s="9">
        <f t="shared" si="69"/>
        <v>79.190670000000011</v>
      </c>
    </row>
    <row r="885" spans="1:22" x14ac:dyDescent="0.3">
      <c r="A885" s="9" t="s">
        <v>1436</v>
      </c>
      <c r="B885" s="8">
        <f>VLOOKUP($A885,'Order date customer name'!$A$1:$C$1038,2,FALSE)</f>
        <v>42537</v>
      </c>
      <c r="C885" s="8" t="str">
        <f>VLOOKUP($A885,'Order date customer name'!$A$1:$C$1038,3,FALSE)</f>
        <v>MARVIN SIMPSON</v>
      </c>
      <c r="D885" s="9" t="str">
        <f>VLOOKUP($A885,'State and cust type'!$A$1:$C$1038,2,FALSE)</f>
        <v>New York</v>
      </c>
      <c r="E885" s="9" t="str">
        <f>VLOOKUP($A885,'State and cust type'!$A$1:$C$1038,3,FALSE)</f>
        <v>Home Office</v>
      </c>
      <c r="F885" s="9" t="str">
        <f>VLOOKUP($A885,'Account, order priority and cat'!$A$1:$D$1038,2,FALSE)</f>
        <v>ROY COOK</v>
      </c>
      <c r="G885" s="9" t="str">
        <f>VLOOKUP($A885,'Account, order priority and cat'!$A$1:$D$1038,3,FALSE)</f>
        <v>Low</v>
      </c>
      <c r="H885" s="9" t="str">
        <f>VLOOKUP($A885,'Account, order priority and cat'!$A$1:$D$1038,4,FALSE)</f>
        <v>Technology</v>
      </c>
      <c r="I885" s="14" t="str">
        <f>VLOOKUP($A885,'Cost and price details'!$A$1:$F$1038,Table!I$1,FALSE)</f>
        <v>Small Box</v>
      </c>
      <c r="J885" s="14" t="str">
        <f>VLOOKUP($A885,'Cost and price details'!$A$1:$F$1038,Table!J$1,FALSE)</f>
        <v>Regular Air</v>
      </c>
      <c r="K885" s="14">
        <f>VLOOKUP($A885,'Cost and price details'!$A$1:$F$1038,Table!K$1,FALSE)</f>
        <v>42546</v>
      </c>
      <c r="L885" s="14">
        <f>VLOOKUP($A885,'Cost and price details'!$A$1:$F$1038,Table!L$1,FALSE)</f>
        <v>89.749000000000009</v>
      </c>
      <c r="M885" s="14">
        <f>VLOOKUP($A885,'Cost and price details'!$A$1:$F$1038,Table!M$1,FALSE)</f>
        <v>175.98900000000003</v>
      </c>
      <c r="N885" s="16">
        <f t="shared" si="65"/>
        <v>0.96090207133227123</v>
      </c>
      <c r="O885" s="16">
        <f>LOOKUP(M885,'Tax and discount slab'!$J$4:$K$14)</f>
        <v>0.32000000000000006</v>
      </c>
      <c r="P885" s="9">
        <f t="shared" si="66"/>
        <v>232.30548000000005</v>
      </c>
      <c r="Q885" s="9">
        <f>VLOOKUP(A885,'QTY &amp; shipping cost'!$A$1:$C$1038,2,FALSE)</f>
        <v>33</v>
      </c>
      <c r="R885" s="9">
        <f t="shared" si="67"/>
        <v>7666.0808400000014</v>
      </c>
      <c r="S885" s="16">
        <f>LOOKUP(M885,'Tax and discount slab'!$M$4:$N$14)</f>
        <v>0.47</v>
      </c>
      <c r="T885" s="9">
        <f t="shared" si="68"/>
        <v>3603.0579948000004</v>
      </c>
      <c r="U885" s="9">
        <f>VLOOKUP(A885,'QTY &amp; shipping cost'!$A$1:$C$1038,3,FALSE)</f>
        <v>5.55</v>
      </c>
      <c r="V885" s="9">
        <f t="shared" si="69"/>
        <v>4068.5728452000012</v>
      </c>
    </row>
    <row r="886" spans="1:22" x14ac:dyDescent="0.3">
      <c r="A886" s="9" t="s">
        <v>1437</v>
      </c>
      <c r="B886" s="8">
        <f>VLOOKUP($A886,'Order date customer name'!$A$1:$C$1038,2,FALSE)</f>
        <v>42538</v>
      </c>
      <c r="C886" s="8" t="str">
        <f>VLOOKUP($A886,'Order date customer name'!$A$1:$C$1038,3,FALSE)</f>
        <v>TONY FERGUSON</v>
      </c>
      <c r="D886" s="9" t="str">
        <f>VLOOKUP($A886,'State and cust type'!$A$1:$C$1038,2,FALSE)</f>
        <v>New York</v>
      </c>
      <c r="E886" s="9" t="str">
        <f>VLOOKUP($A886,'State and cust type'!$A$1:$C$1038,3,FALSE)</f>
        <v>Consumer</v>
      </c>
      <c r="F886" s="9" t="str">
        <f>VLOOKUP($A886,'Account, order priority and cat'!$A$1:$D$1038,2,FALSE)</f>
        <v>MARC ARNOLD</v>
      </c>
      <c r="G886" s="9" t="str">
        <f>VLOOKUP($A886,'Account, order priority and cat'!$A$1:$D$1038,3,FALSE)</f>
        <v>Medium</v>
      </c>
      <c r="H886" s="9" t="str">
        <f>VLOOKUP($A886,'Account, order priority and cat'!$A$1:$D$1038,4,FALSE)</f>
        <v>Office Supplies</v>
      </c>
      <c r="I886" s="14" t="str">
        <f>VLOOKUP($A886,'Cost and price details'!$A$1:$F$1038,Table!I$1,FALSE)</f>
        <v>Small Pack</v>
      </c>
      <c r="J886" s="14" t="str">
        <f>VLOOKUP($A886,'Cost and price details'!$A$1:$F$1038,Table!J$1,FALSE)</f>
        <v>Regular Air</v>
      </c>
      <c r="K886" s="14">
        <f>VLOOKUP($A886,'Cost and price details'!$A$1:$F$1038,Table!K$1,FALSE)</f>
        <v>42546</v>
      </c>
      <c r="L886" s="14">
        <f>VLOOKUP($A886,'Cost and price details'!$A$1:$F$1038,Table!L$1,FALSE)</f>
        <v>2.75</v>
      </c>
      <c r="M886" s="14">
        <f>VLOOKUP($A886,'Cost and price details'!$A$1:$F$1038,Table!M$1,FALSE)</f>
        <v>6.2480000000000002</v>
      </c>
      <c r="N886" s="16">
        <f t="shared" si="65"/>
        <v>1.272</v>
      </c>
      <c r="O886" s="16">
        <f>LOOKUP(M886,'Tax and discount slab'!$J$4:$K$14)</f>
        <v>0.05</v>
      </c>
      <c r="P886" s="9">
        <f t="shared" si="66"/>
        <v>6.5604000000000005</v>
      </c>
      <c r="Q886" s="9">
        <f>VLOOKUP(A886,'QTY &amp; shipping cost'!$A$1:$C$1038,2,FALSE)</f>
        <v>29</v>
      </c>
      <c r="R886" s="9">
        <f t="shared" si="67"/>
        <v>190.25160000000002</v>
      </c>
      <c r="S886" s="16">
        <f>LOOKUP(M886,'Tax and discount slab'!$M$4:$N$14)</f>
        <v>0.02</v>
      </c>
      <c r="T886" s="9">
        <f t="shared" si="68"/>
        <v>3.8050320000000006</v>
      </c>
      <c r="U886" s="9">
        <f>VLOOKUP(A886,'QTY &amp; shipping cost'!$A$1:$C$1038,3,FALSE)</f>
        <v>3.65</v>
      </c>
      <c r="V886" s="9">
        <f t="shared" si="69"/>
        <v>190.09656800000002</v>
      </c>
    </row>
    <row r="887" spans="1:22" x14ac:dyDescent="0.3">
      <c r="A887" s="9" t="s">
        <v>1439</v>
      </c>
      <c r="B887" s="8">
        <f>VLOOKUP($A887,'Order date customer name'!$A$1:$C$1038,2,FALSE)</f>
        <v>42539</v>
      </c>
      <c r="C887" s="8" t="str">
        <f>VLOOKUP($A887,'Order date customer name'!$A$1:$C$1038,3,FALSE)</f>
        <v>CLAUDE JAMES</v>
      </c>
      <c r="D887" s="9" t="str">
        <f>VLOOKUP($A887,'State and cust type'!$A$1:$C$1038,2,FALSE)</f>
        <v>New York</v>
      </c>
      <c r="E887" s="9" t="str">
        <f>VLOOKUP($A887,'State and cust type'!$A$1:$C$1038,3,FALSE)</f>
        <v>Consumer</v>
      </c>
      <c r="F887" s="9" t="str">
        <f>VLOOKUP($A887,'Account, order priority and cat'!$A$1:$D$1038,2,FALSE)</f>
        <v>EDDIE MURRAY</v>
      </c>
      <c r="G887" s="9" t="str">
        <f>VLOOKUP($A887,'Account, order priority and cat'!$A$1:$D$1038,3,FALSE)</f>
        <v>High</v>
      </c>
      <c r="H887" s="9" t="str">
        <f>VLOOKUP($A887,'Account, order priority and cat'!$A$1:$D$1038,4,FALSE)</f>
        <v>Office Supplies</v>
      </c>
      <c r="I887" s="14" t="str">
        <f>VLOOKUP($A887,'Cost and price details'!$A$1:$F$1038,Table!I$1,FALSE)</f>
        <v>Wrap Bag</v>
      </c>
      <c r="J887" s="14" t="str">
        <f>VLOOKUP($A887,'Cost and price details'!$A$1:$F$1038,Table!J$1,FALSE)</f>
        <v>Regular Air</v>
      </c>
      <c r="K887" s="14">
        <f>VLOOKUP($A887,'Cost and price details'!$A$1:$F$1038,Table!K$1,FALSE)</f>
        <v>42547</v>
      </c>
      <c r="L887" s="14">
        <f>VLOOKUP($A887,'Cost and price details'!$A$1:$F$1038,Table!L$1,FALSE)</f>
        <v>23.716000000000001</v>
      </c>
      <c r="M887" s="14">
        <f>VLOOKUP($A887,'Cost and price details'!$A$1:$F$1038,Table!M$1,FALSE)</f>
        <v>40.204999999999998</v>
      </c>
      <c r="N887" s="16">
        <f t="shared" si="65"/>
        <v>0.695269016697588</v>
      </c>
      <c r="O887" s="16">
        <f>LOOKUP(M887,'Tax and discount slab'!$J$4:$K$14)</f>
        <v>0.22</v>
      </c>
      <c r="P887" s="9">
        <f t="shared" si="66"/>
        <v>49.050099999999993</v>
      </c>
      <c r="Q887" s="9">
        <f>VLOOKUP(A887,'QTY &amp; shipping cost'!$A$1:$C$1038,2,FALSE)</f>
        <v>36</v>
      </c>
      <c r="R887" s="9">
        <f t="shared" si="67"/>
        <v>1765.8035999999997</v>
      </c>
      <c r="S887" s="16">
        <f>LOOKUP(M887,'Tax and discount slab'!$M$4:$N$14)</f>
        <v>0.22000000000000003</v>
      </c>
      <c r="T887" s="9">
        <f t="shared" si="68"/>
        <v>388.47679199999999</v>
      </c>
      <c r="U887" s="9">
        <f>VLOOKUP(A887,'QTY &amp; shipping cost'!$A$1:$C$1038,3,FALSE)</f>
        <v>13.940000000000001</v>
      </c>
      <c r="V887" s="9">
        <f t="shared" si="69"/>
        <v>1391.2668079999999</v>
      </c>
    </row>
    <row r="888" spans="1:22" x14ac:dyDescent="0.3">
      <c r="A888" s="9" t="s">
        <v>1441</v>
      </c>
      <c r="B888" s="8">
        <f>VLOOKUP($A888,'Order date customer name'!$A$1:$C$1038,2,FALSE)</f>
        <v>42544</v>
      </c>
      <c r="C888" s="8" t="str">
        <f>VLOOKUP($A888,'Order date customer name'!$A$1:$C$1038,3,FALSE)</f>
        <v>DERRICK RYAN</v>
      </c>
      <c r="D888" s="9" t="str">
        <f>VLOOKUP($A888,'State and cust type'!$A$1:$C$1038,2,FALSE)</f>
        <v>New York</v>
      </c>
      <c r="E888" s="9" t="str">
        <f>VLOOKUP($A888,'State and cust type'!$A$1:$C$1038,3,FALSE)</f>
        <v>Corporate</v>
      </c>
      <c r="F888" s="9" t="str">
        <f>VLOOKUP($A888,'Account, order priority and cat'!$A$1:$D$1038,2,FALSE)</f>
        <v>GREG BLACK</v>
      </c>
      <c r="G888" s="9" t="str">
        <f>VLOOKUP($A888,'Account, order priority and cat'!$A$1:$D$1038,3,FALSE)</f>
        <v>Not Specified</v>
      </c>
      <c r="H888" s="9" t="str">
        <f>VLOOKUP($A888,'Account, order priority and cat'!$A$1:$D$1038,4,FALSE)</f>
        <v>Office Supplies</v>
      </c>
      <c r="I888" s="14" t="str">
        <f>VLOOKUP($A888,'Cost and price details'!$A$1:$F$1038,Table!I$1,FALSE)</f>
        <v>Wrap Bag</v>
      </c>
      <c r="J888" s="14" t="str">
        <f>VLOOKUP($A888,'Cost and price details'!$A$1:$F$1038,Table!J$1,FALSE)</f>
        <v>Regular Air</v>
      </c>
      <c r="K888" s="14">
        <f>VLOOKUP($A888,'Cost and price details'!$A$1:$F$1038,Table!K$1,FALSE)</f>
        <v>42553</v>
      </c>
      <c r="L888" s="14">
        <f>VLOOKUP($A888,'Cost and price details'!$A$1:$F$1038,Table!L$1,FALSE)</f>
        <v>3.19</v>
      </c>
      <c r="M888" s="14">
        <f>VLOOKUP($A888,'Cost and price details'!$A$1:$F$1038,Table!M$1,FALSE)</f>
        <v>5.2359999999999998</v>
      </c>
      <c r="N888" s="16">
        <f t="shared" si="65"/>
        <v>0.64137931034482754</v>
      </c>
      <c r="O888" s="16">
        <f>LOOKUP(M888,'Tax and discount slab'!$J$4:$K$14)</f>
        <v>0.05</v>
      </c>
      <c r="P888" s="9">
        <f t="shared" si="66"/>
        <v>5.4977999999999998</v>
      </c>
      <c r="Q888" s="9">
        <f>VLOOKUP(A888,'QTY &amp; shipping cost'!$A$1:$C$1038,2,FALSE)</f>
        <v>7</v>
      </c>
      <c r="R888" s="9">
        <f t="shared" si="67"/>
        <v>38.4846</v>
      </c>
      <c r="S888" s="16">
        <f>LOOKUP(M888,'Tax and discount slab'!$M$4:$N$14)</f>
        <v>0.02</v>
      </c>
      <c r="T888" s="9">
        <f t="shared" si="68"/>
        <v>0.76969200000000004</v>
      </c>
      <c r="U888" s="9">
        <f>VLOOKUP(A888,'QTY &amp; shipping cost'!$A$1:$C$1038,3,FALSE)</f>
        <v>0.93</v>
      </c>
      <c r="V888" s="9">
        <f t="shared" si="69"/>
        <v>38.644908000000001</v>
      </c>
    </row>
    <row r="889" spans="1:22" x14ac:dyDescent="0.3">
      <c r="A889" s="9" t="s">
        <v>1442</v>
      </c>
      <c r="B889" s="8">
        <f>VLOOKUP($A889,'Order date customer name'!$A$1:$C$1038,2,FALSE)</f>
        <v>42548</v>
      </c>
      <c r="C889" s="8" t="str">
        <f>VLOOKUP($A889,'Order date customer name'!$A$1:$C$1038,3,FALSE)</f>
        <v>NORMAN ROSE</v>
      </c>
      <c r="D889" s="9" t="str">
        <f>VLOOKUP($A889,'State and cust type'!$A$1:$C$1038,2,FALSE)</f>
        <v>New York</v>
      </c>
      <c r="E889" s="9" t="str">
        <f>VLOOKUP($A889,'State and cust type'!$A$1:$C$1038,3,FALSE)</f>
        <v>Corporate</v>
      </c>
      <c r="F889" s="9" t="str">
        <f>VLOOKUP($A889,'Account, order priority and cat'!$A$1:$D$1038,2,FALSE)</f>
        <v>ROY COOK</v>
      </c>
      <c r="G889" s="9" t="str">
        <f>VLOOKUP($A889,'Account, order priority and cat'!$A$1:$D$1038,3,FALSE)</f>
        <v>Critical</v>
      </c>
      <c r="H889" s="9" t="str">
        <f>VLOOKUP($A889,'Account, order priority and cat'!$A$1:$D$1038,4,FALSE)</f>
        <v>Office Supplies</v>
      </c>
      <c r="I889" s="14" t="str">
        <f>VLOOKUP($A889,'Cost and price details'!$A$1:$F$1038,Table!I$1,FALSE)</f>
        <v>Small Box</v>
      </c>
      <c r="J889" s="14" t="str">
        <f>VLOOKUP($A889,'Cost and price details'!$A$1:$F$1038,Table!J$1,FALSE)</f>
        <v>Regular Air</v>
      </c>
      <c r="K889" s="14">
        <f>VLOOKUP($A889,'Cost and price details'!$A$1:$F$1038,Table!K$1,FALSE)</f>
        <v>42557</v>
      </c>
      <c r="L889" s="14">
        <f>VLOOKUP($A889,'Cost and price details'!$A$1:$F$1038,Table!L$1,FALSE)</f>
        <v>3.4540000000000006</v>
      </c>
      <c r="M889" s="14">
        <f>VLOOKUP($A889,'Cost and price details'!$A$1:$F$1038,Table!M$1,FALSE)</f>
        <v>5.4010000000000007</v>
      </c>
      <c r="N889" s="16">
        <f t="shared" si="65"/>
        <v>0.56369426751592344</v>
      </c>
      <c r="O889" s="16">
        <f>LOOKUP(M889,'Tax and discount slab'!$J$4:$K$14)</f>
        <v>0.05</v>
      </c>
      <c r="P889" s="9">
        <f t="shared" si="66"/>
        <v>5.671050000000001</v>
      </c>
      <c r="Q889" s="9">
        <f>VLOOKUP(A889,'QTY &amp; shipping cost'!$A$1:$C$1038,2,FALSE)</f>
        <v>30</v>
      </c>
      <c r="R889" s="9">
        <f t="shared" si="67"/>
        <v>170.13150000000002</v>
      </c>
      <c r="S889" s="16">
        <f>LOOKUP(M889,'Tax and discount slab'!$M$4:$N$14)</f>
        <v>0.02</v>
      </c>
      <c r="T889" s="9">
        <f t="shared" si="68"/>
        <v>3.4026300000000003</v>
      </c>
      <c r="U889" s="9">
        <f>VLOOKUP(A889,'QTY &amp; shipping cost'!$A$1:$C$1038,3,FALSE)</f>
        <v>0.55000000000000004</v>
      </c>
      <c r="V889" s="9">
        <f t="shared" si="69"/>
        <v>167.27887000000004</v>
      </c>
    </row>
    <row r="890" spans="1:22" x14ac:dyDescent="0.3">
      <c r="A890" s="9" t="s">
        <v>1443</v>
      </c>
      <c r="B890" s="8">
        <f>VLOOKUP($A890,'Order date customer name'!$A$1:$C$1038,2,FALSE)</f>
        <v>42549</v>
      </c>
      <c r="C890" s="8" t="str">
        <f>VLOOKUP($A890,'Order date customer name'!$A$1:$C$1038,3,FALSE)</f>
        <v>NORMAN ANDREWS</v>
      </c>
      <c r="D890" s="9" t="str">
        <f>VLOOKUP($A890,'State and cust type'!$A$1:$C$1038,2,FALSE)</f>
        <v>New York</v>
      </c>
      <c r="E890" s="9" t="str">
        <f>VLOOKUP($A890,'State and cust type'!$A$1:$C$1038,3,FALSE)</f>
        <v>Consumer</v>
      </c>
      <c r="F890" s="9" t="str">
        <f>VLOOKUP($A890,'Account, order priority and cat'!$A$1:$D$1038,2,FALSE)</f>
        <v>BRYAN JENKINS</v>
      </c>
      <c r="G890" s="9" t="str">
        <f>VLOOKUP($A890,'Account, order priority and cat'!$A$1:$D$1038,3,FALSE)</f>
        <v>Low</v>
      </c>
      <c r="H890" s="9" t="str">
        <f>VLOOKUP($A890,'Account, order priority and cat'!$A$1:$D$1038,4,FALSE)</f>
        <v>Office Supplies</v>
      </c>
      <c r="I890" s="14" t="str">
        <f>VLOOKUP($A890,'Cost and price details'!$A$1:$F$1038,Table!I$1,FALSE)</f>
        <v>Small Box</v>
      </c>
      <c r="J890" s="14" t="str">
        <f>VLOOKUP($A890,'Cost and price details'!$A$1:$F$1038,Table!J$1,FALSE)</f>
        <v>Regular Air</v>
      </c>
      <c r="K890" s="14">
        <f>VLOOKUP($A890,'Cost and price details'!$A$1:$F$1038,Table!K$1,FALSE)</f>
        <v>42558</v>
      </c>
      <c r="L890" s="14">
        <f>VLOOKUP($A890,'Cost and price details'!$A$1:$F$1038,Table!L$1,FALSE)</f>
        <v>15.268000000000002</v>
      </c>
      <c r="M890" s="14">
        <f>VLOOKUP($A890,'Cost and price details'!$A$1:$F$1038,Table!M$1,FALSE)</f>
        <v>24.618000000000002</v>
      </c>
      <c r="N890" s="16">
        <f t="shared" si="65"/>
        <v>0.61239193083573473</v>
      </c>
      <c r="O890" s="16">
        <f>LOOKUP(M890,'Tax and discount slab'!$J$4:$K$14)</f>
        <v>0.15000000000000002</v>
      </c>
      <c r="P890" s="9">
        <f t="shared" si="66"/>
        <v>28.310700000000001</v>
      </c>
      <c r="Q890" s="9">
        <f>VLOOKUP(A890,'QTY &amp; shipping cost'!$A$1:$C$1038,2,FALSE)</f>
        <v>11</v>
      </c>
      <c r="R890" s="9">
        <f t="shared" si="67"/>
        <v>311.41770000000002</v>
      </c>
      <c r="S890" s="16">
        <f>LOOKUP(M890,'Tax and discount slab'!$M$4:$N$14)</f>
        <v>0.12000000000000001</v>
      </c>
      <c r="T890" s="9">
        <f t="shared" si="68"/>
        <v>37.370124000000004</v>
      </c>
      <c r="U890" s="9">
        <f>VLOOKUP(A890,'QTY &amp; shipping cost'!$A$1:$C$1038,3,FALSE)</f>
        <v>15.15</v>
      </c>
      <c r="V890" s="9">
        <f t="shared" si="69"/>
        <v>289.19757600000003</v>
      </c>
    </row>
    <row r="891" spans="1:22" x14ac:dyDescent="0.3">
      <c r="A891" s="9" t="s">
        <v>1445</v>
      </c>
      <c r="B891" s="8">
        <f>VLOOKUP($A891,'Order date customer name'!$A$1:$C$1038,2,FALSE)</f>
        <v>42549</v>
      </c>
      <c r="C891" s="8" t="str">
        <f>VLOOKUP($A891,'Order date customer name'!$A$1:$C$1038,3,FALSE)</f>
        <v>FRED FLORES</v>
      </c>
      <c r="D891" s="9" t="str">
        <f>VLOOKUP($A891,'State and cust type'!$A$1:$C$1038,2,FALSE)</f>
        <v>New York</v>
      </c>
      <c r="E891" s="9" t="str">
        <f>VLOOKUP($A891,'State and cust type'!$A$1:$C$1038,3,FALSE)</f>
        <v>Corporate</v>
      </c>
      <c r="F891" s="9" t="str">
        <f>VLOOKUP($A891,'Account, order priority and cat'!$A$1:$D$1038,2,FALSE)</f>
        <v>TONY PERRY</v>
      </c>
      <c r="G891" s="9" t="str">
        <f>VLOOKUP($A891,'Account, order priority and cat'!$A$1:$D$1038,3,FALSE)</f>
        <v>High</v>
      </c>
      <c r="H891" s="9" t="str">
        <f>VLOOKUP($A891,'Account, order priority and cat'!$A$1:$D$1038,4,FALSE)</f>
        <v>Office Supplies</v>
      </c>
      <c r="I891" s="14" t="str">
        <f>VLOOKUP($A891,'Cost and price details'!$A$1:$F$1038,Table!I$1,FALSE)</f>
        <v>Wrap Bag</v>
      </c>
      <c r="J891" s="14" t="str">
        <f>VLOOKUP($A891,'Cost and price details'!$A$1:$F$1038,Table!J$1,FALSE)</f>
        <v>Regular Air</v>
      </c>
      <c r="K891" s="14">
        <f>VLOOKUP($A891,'Cost and price details'!$A$1:$F$1038,Table!K$1,FALSE)</f>
        <v>42557</v>
      </c>
      <c r="L891" s="14">
        <f>VLOOKUP($A891,'Cost and price details'!$A$1:$F$1038,Table!L$1,FALSE)</f>
        <v>0.26400000000000001</v>
      </c>
      <c r="M891" s="14">
        <f>VLOOKUP($A891,'Cost and price details'!$A$1:$F$1038,Table!M$1,FALSE)</f>
        <v>1.3860000000000001</v>
      </c>
      <c r="N891" s="16">
        <f t="shared" si="65"/>
        <v>4.25</v>
      </c>
      <c r="O891" s="16">
        <f>LOOKUP(M891,'Tax and discount slab'!$J$4:$K$14)</f>
        <v>0.05</v>
      </c>
      <c r="P891" s="9">
        <f t="shared" si="66"/>
        <v>1.4553000000000003</v>
      </c>
      <c r="Q891" s="9">
        <f>VLOOKUP(A891,'QTY &amp; shipping cost'!$A$1:$C$1038,2,FALSE)</f>
        <v>49</v>
      </c>
      <c r="R891" s="9">
        <f t="shared" si="67"/>
        <v>71.309700000000007</v>
      </c>
      <c r="S891" s="16">
        <f>LOOKUP(M891,'Tax and discount slab'!$M$4:$N$14)</f>
        <v>0.02</v>
      </c>
      <c r="T891" s="9">
        <f t="shared" si="68"/>
        <v>1.4261940000000002</v>
      </c>
      <c r="U891" s="9">
        <f>VLOOKUP(A891,'QTY &amp; shipping cost'!$A$1:$C$1038,3,FALSE)</f>
        <v>0.75</v>
      </c>
      <c r="V891" s="9">
        <f t="shared" si="69"/>
        <v>70.633506000000011</v>
      </c>
    </row>
    <row r="892" spans="1:22" x14ac:dyDescent="0.3">
      <c r="A892" s="9" t="s">
        <v>1446</v>
      </c>
      <c r="B892" s="8">
        <f>VLOOKUP($A892,'Order date customer name'!$A$1:$C$1038,2,FALSE)</f>
        <v>42551</v>
      </c>
      <c r="C892" s="8" t="str">
        <f>VLOOKUP($A892,'Order date customer name'!$A$1:$C$1038,3,FALSE)</f>
        <v>JUSTIN VAZQUEZ</v>
      </c>
      <c r="D892" s="9" t="str">
        <f>VLOOKUP($A892,'State and cust type'!$A$1:$C$1038,2,FALSE)</f>
        <v>New York</v>
      </c>
      <c r="E892" s="9" t="str">
        <f>VLOOKUP($A892,'State and cust type'!$A$1:$C$1038,3,FALSE)</f>
        <v>Home Office</v>
      </c>
      <c r="F892" s="9" t="str">
        <f>VLOOKUP($A892,'Account, order priority and cat'!$A$1:$D$1038,2,FALSE)</f>
        <v>TONY PERRY</v>
      </c>
      <c r="G892" s="9" t="str">
        <f>VLOOKUP($A892,'Account, order priority and cat'!$A$1:$D$1038,3,FALSE)</f>
        <v>High</v>
      </c>
      <c r="H892" s="9" t="str">
        <f>VLOOKUP($A892,'Account, order priority and cat'!$A$1:$D$1038,4,FALSE)</f>
        <v>Office Supplies</v>
      </c>
      <c r="I892" s="14" t="str">
        <f>VLOOKUP($A892,'Cost and price details'!$A$1:$F$1038,Table!I$1,FALSE)</f>
        <v>Small Box</v>
      </c>
      <c r="J892" s="14" t="str">
        <f>VLOOKUP($A892,'Cost and price details'!$A$1:$F$1038,Table!J$1,FALSE)</f>
        <v>Regular Air</v>
      </c>
      <c r="K892" s="14">
        <f>VLOOKUP($A892,'Cost and price details'!$A$1:$F$1038,Table!K$1,FALSE)</f>
        <v>42560</v>
      </c>
      <c r="L892" s="14">
        <f>VLOOKUP($A892,'Cost and price details'!$A$1:$F$1038,Table!L$1,FALSE)</f>
        <v>2.0240000000000005</v>
      </c>
      <c r="M892" s="14">
        <f>VLOOKUP($A892,'Cost and price details'!$A$1:$F$1038,Table!M$1,FALSE)</f>
        <v>3.1680000000000001</v>
      </c>
      <c r="N892" s="16">
        <f t="shared" si="65"/>
        <v>0.56521739130434756</v>
      </c>
      <c r="O892" s="16">
        <f>LOOKUP(M892,'Tax and discount slab'!$J$4:$K$14)</f>
        <v>0.05</v>
      </c>
      <c r="P892" s="9">
        <f t="shared" si="66"/>
        <v>3.3264000000000005</v>
      </c>
      <c r="Q892" s="9">
        <f>VLOOKUP(A892,'QTY &amp; shipping cost'!$A$1:$C$1038,2,FALSE)</f>
        <v>20</v>
      </c>
      <c r="R892" s="9">
        <f t="shared" si="67"/>
        <v>66.528000000000006</v>
      </c>
      <c r="S892" s="16">
        <f>LOOKUP(M892,'Tax and discount slab'!$M$4:$N$14)</f>
        <v>0.02</v>
      </c>
      <c r="T892" s="9">
        <f t="shared" si="68"/>
        <v>1.3305600000000002</v>
      </c>
      <c r="U892" s="9">
        <f>VLOOKUP(A892,'QTY &amp; shipping cost'!$A$1:$C$1038,3,FALSE)</f>
        <v>1.04</v>
      </c>
      <c r="V892" s="9">
        <f t="shared" si="69"/>
        <v>66.237440000000007</v>
      </c>
    </row>
    <row r="893" spans="1:22" x14ac:dyDescent="0.3">
      <c r="A893" s="9" t="s">
        <v>1447</v>
      </c>
      <c r="B893" s="8">
        <f>VLOOKUP($A893,'Order date customer name'!$A$1:$C$1038,2,FALSE)</f>
        <v>42551</v>
      </c>
      <c r="C893" s="8" t="str">
        <f>VLOOKUP($A893,'Order date customer name'!$A$1:$C$1038,3,FALSE)</f>
        <v>WALTER NICHOLS</v>
      </c>
      <c r="D893" s="9" t="str">
        <f>VLOOKUP($A893,'State and cust type'!$A$1:$C$1038,2,FALSE)</f>
        <v>New York</v>
      </c>
      <c r="E893" s="9" t="str">
        <f>VLOOKUP($A893,'State and cust type'!$A$1:$C$1038,3,FALSE)</f>
        <v>Corporate</v>
      </c>
      <c r="F893" s="9" t="str">
        <f>VLOOKUP($A893,'Account, order priority and cat'!$A$1:$D$1038,2,FALSE)</f>
        <v>BOBBY CHAVEZ</v>
      </c>
      <c r="G893" s="9" t="str">
        <f>VLOOKUP($A893,'Account, order priority and cat'!$A$1:$D$1038,3,FALSE)</f>
        <v>Critical</v>
      </c>
      <c r="H893" s="9" t="str">
        <f>VLOOKUP($A893,'Account, order priority and cat'!$A$1:$D$1038,4,FALSE)</f>
        <v>Office Supplies</v>
      </c>
      <c r="I893" s="14" t="str">
        <f>VLOOKUP($A893,'Cost and price details'!$A$1:$F$1038,Table!I$1,FALSE)</f>
        <v>Wrap Bag</v>
      </c>
      <c r="J893" s="14" t="str">
        <f>VLOOKUP($A893,'Cost and price details'!$A$1:$F$1038,Table!J$1,FALSE)</f>
        <v>Regular Air</v>
      </c>
      <c r="K893" s="14">
        <f>VLOOKUP($A893,'Cost and price details'!$A$1:$F$1038,Table!K$1,FALSE)</f>
        <v>42560</v>
      </c>
      <c r="L893" s="14">
        <f>VLOOKUP($A893,'Cost and price details'!$A$1:$F$1038,Table!L$1,FALSE)</f>
        <v>1.7600000000000002</v>
      </c>
      <c r="M893" s="14">
        <f>VLOOKUP($A893,'Cost and price details'!$A$1:$F$1038,Table!M$1,FALSE)</f>
        <v>2.8820000000000006</v>
      </c>
      <c r="N893" s="16">
        <f t="shared" si="65"/>
        <v>0.63750000000000007</v>
      </c>
      <c r="O893" s="16">
        <f>LOOKUP(M893,'Tax and discount slab'!$J$4:$K$14)</f>
        <v>0.05</v>
      </c>
      <c r="P893" s="9">
        <f t="shared" si="66"/>
        <v>3.0261000000000009</v>
      </c>
      <c r="Q893" s="9">
        <f>VLOOKUP(A893,'QTY &amp; shipping cost'!$A$1:$C$1038,2,FALSE)</f>
        <v>18</v>
      </c>
      <c r="R893" s="9">
        <f t="shared" si="67"/>
        <v>54.469800000000014</v>
      </c>
      <c r="S893" s="16">
        <f>LOOKUP(M893,'Tax and discount slab'!$M$4:$N$14)</f>
        <v>0.02</v>
      </c>
      <c r="T893" s="9">
        <f t="shared" si="68"/>
        <v>1.0893960000000003</v>
      </c>
      <c r="U893" s="9">
        <f>VLOOKUP(A893,'QTY &amp; shipping cost'!$A$1:$C$1038,3,FALSE)</f>
        <v>0.85000000000000009</v>
      </c>
      <c r="V893" s="9">
        <f t="shared" si="69"/>
        <v>54.230404000000014</v>
      </c>
    </row>
    <row r="894" spans="1:22" x14ac:dyDescent="0.3">
      <c r="A894" s="9" t="s">
        <v>1448</v>
      </c>
      <c r="B894" s="8">
        <f>VLOOKUP($A894,'Order date customer name'!$A$1:$C$1038,2,FALSE)</f>
        <v>42552</v>
      </c>
      <c r="C894" s="8" t="str">
        <f>VLOOKUP($A894,'Order date customer name'!$A$1:$C$1038,3,FALSE)</f>
        <v>TOMMY OWENS</v>
      </c>
      <c r="D894" s="9" t="str">
        <f>VLOOKUP($A894,'State and cust type'!$A$1:$C$1038,2,FALSE)</f>
        <v>New York</v>
      </c>
      <c r="E894" s="9" t="str">
        <f>VLOOKUP($A894,'State and cust type'!$A$1:$C$1038,3,FALSE)</f>
        <v>Home Office</v>
      </c>
      <c r="F894" s="9" t="str">
        <f>VLOOKUP($A894,'Account, order priority and cat'!$A$1:$D$1038,2,FALSE)</f>
        <v>GREG BLACK</v>
      </c>
      <c r="G894" s="9" t="str">
        <f>VLOOKUP($A894,'Account, order priority and cat'!$A$1:$D$1038,3,FALSE)</f>
        <v>Medium</v>
      </c>
      <c r="H894" s="9" t="str">
        <f>VLOOKUP($A894,'Account, order priority and cat'!$A$1:$D$1038,4,FALSE)</f>
        <v>Office Supplies</v>
      </c>
      <c r="I894" s="14" t="str">
        <f>VLOOKUP($A894,'Cost and price details'!$A$1:$F$1038,Table!I$1,FALSE)</f>
        <v>Wrap Bag</v>
      </c>
      <c r="J894" s="14" t="str">
        <f>VLOOKUP($A894,'Cost and price details'!$A$1:$F$1038,Table!J$1,FALSE)</f>
        <v>Regular Air</v>
      </c>
      <c r="K894" s="14">
        <f>VLOOKUP($A894,'Cost and price details'!$A$1:$F$1038,Table!K$1,FALSE)</f>
        <v>42561</v>
      </c>
      <c r="L894" s="14">
        <f>VLOOKUP($A894,'Cost and price details'!$A$1:$F$1038,Table!L$1,FALSE)</f>
        <v>0.95700000000000007</v>
      </c>
      <c r="M894" s="14">
        <f>VLOOKUP($A894,'Cost and price details'!$A$1:$F$1038,Table!M$1,FALSE)</f>
        <v>1.9910000000000003</v>
      </c>
      <c r="N894" s="16">
        <f t="shared" si="65"/>
        <v>1.0804597701149428</v>
      </c>
      <c r="O894" s="16">
        <f>LOOKUP(M894,'Tax and discount slab'!$J$4:$K$14)</f>
        <v>0.05</v>
      </c>
      <c r="P894" s="9">
        <f t="shared" si="66"/>
        <v>2.0905500000000004</v>
      </c>
      <c r="Q894" s="9">
        <f>VLOOKUP(A894,'QTY &amp; shipping cost'!$A$1:$C$1038,2,FALSE)</f>
        <v>52</v>
      </c>
      <c r="R894" s="9">
        <f t="shared" si="67"/>
        <v>108.70860000000002</v>
      </c>
      <c r="S894" s="16">
        <f>LOOKUP(M894,'Tax and discount slab'!$M$4:$N$14)</f>
        <v>0.02</v>
      </c>
      <c r="T894" s="9">
        <f t="shared" si="68"/>
        <v>2.1741720000000004</v>
      </c>
      <c r="U894" s="9">
        <f>VLOOKUP(A894,'QTY &amp; shipping cost'!$A$1:$C$1038,3,FALSE)</f>
        <v>0.8</v>
      </c>
      <c r="V894" s="9">
        <f t="shared" si="69"/>
        <v>107.33442800000002</v>
      </c>
    </row>
    <row r="895" spans="1:22" x14ac:dyDescent="0.3">
      <c r="A895" s="9" t="s">
        <v>1449</v>
      </c>
      <c r="B895" s="8">
        <f>VLOOKUP($A895,'Order date customer name'!$A$1:$C$1038,2,FALSE)</f>
        <v>42554</v>
      </c>
      <c r="C895" s="8" t="str">
        <f>VLOOKUP($A895,'Order date customer name'!$A$1:$C$1038,3,FALSE)</f>
        <v>RICARDO WARREN</v>
      </c>
      <c r="D895" s="9" t="str">
        <f>VLOOKUP($A895,'State and cust type'!$A$1:$C$1038,2,FALSE)</f>
        <v>New York</v>
      </c>
      <c r="E895" s="9" t="str">
        <f>VLOOKUP($A895,'State and cust type'!$A$1:$C$1038,3,FALSE)</f>
        <v>Home Office</v>
      </c>
      <c r="F895" s="9" t="str">
        <f>VLOOKUP($A895,'Account, order priority and cat'!$A$1:$D$1038,2,FALSE)</f>
        <v>MARC ARNOLD</v>
      </c>
      <c r="G895" s="9" t="str">
        <f>VLOOKUP($A895,'Account, order priority and cat'!$A$1:$D$1038,3,FALSE)</f>
        <v>Not Specified</v>
      </c>
      <c r="H895" s="9" t="str">
        <f>VLOOKUP($A895,'Account, order priority and cat'!$A$1:$D$1038,4,FALSE)</f>
        <v>Office Supplies</v>
      </c>
      <c r="I895" s="14" t="str">
        <f>VLOOKUP($A895,'Cost and price details'!$A$1:$F$1038,Table!I$1,FALSE)</f>
        <v>Small Box</v>
      </c>
      <c r="J895" s="14" t="str">
        <f>VLOOKUP($A895,'Cost and price details'!$A$1:$F$1038,Table!J$1,FALSE)</f>
        <v>Express Air</v>
      </c>
      <c r="K895" s="14">
        <f>VLOOKUP($A895,'Cost and price details'!$A$1:$F$1038,Table!K$1,FALSE)</f>
        <v>42563</v>
      </c>
      <c r="L895" s="14">
        <f>VLOOKUP($A895,'Cost and price details'!$A$1:$F$1038,Table!L$1,FALSE)</f>
        <v>2.4859999999999998</v>
      </c>
      <c r="M895" s="14">
        <f>VLOOKUP($A895,'Cost and price details'!$A$1:$F$1038,Table!M$1,FALSE)</f>
        <v>3.9380000000000006</v>
      </c>
      <c r="N895" s="16">
        <f t="shared" si="65"/>
        <v>0.58407079646017734</v>
      </c>
      <c r="O895" s="16">
        <f>LOOKUP(M895,'Tax and discount slab'!$J$4:$K$14)</f>
        <v>0.05</v>
      </c>
      <c r="P895" s="9">
        <f t="shared" si="66"/>
        <v>4.1349000000000009</v>
      </c>
      <c r="Q895" s="9">
        <f>VLOOKUP(A895,'QTY &amp; shipping cost'!$A$1:$C$1038,2,FALSE)</f>
        <v>38</v>
      </c>
      <c r="R895" s="9">
        <f t="shared" si="67"/>
        <v>157.12620000000004</v>
      </c>
      <c r="S895" s="16">
        <f>LOOKUP(M895,'Tax and discount slab'!$M$4:$N$14)</f>
        <v>0.02</v>
      </c>
      <c r="T895" s="9">
        <f t="shared" si="68"/>
        <v>3.1425240000000008</v>
      </c>
      <c r="U895" s="9">
        <f>VLOOKUP(A895,'QTY &amp; shipping cost'!$A$1:$C$1038,3,FALSE)</f>
        <v>5.52</v>
      </c>
      <c r="V895" s="9">
        <f t="shared" si="69"/>
        <v>159.50367600000004</v>
      </c>
    </row>
    <row r="896" spans="1:22" x14ac:dyDescent="0.3">
      <c r="A896" s="9" t="s">
        <v>1450</v>
      </c>
      <c r="B896" s="8">
        <f>VLOOKUP($A896,'Order date customer name'!$A$1:$C$1038,2,FALSE)</f>
        <v>42556</v>
      </c>
      <c r="C896" s="8" t="str">
        <f>VLOOKUP($A896,'Order date customer name'!$A$1:$C$1038,3,FALSE)</f>
        <v>ALFRED RYAN</v>
      </c>
      <c r="D896" s="9" t="str">
        <f>VLOOKUP($A896,'State and cust type'!$A$1:$C$1038,2,FALSE)</f>
        <v>Illinois</v>
      </c>
      <c r="E896" s="9" t="str">
        <f>VLOOKUP($A896,'State and cust type'!$A$1:$C$1038,3,FALSE)</f>
        <v>Home Office</v>
      </c>
      <c r="F896" s="9" t="str">
        <f>VLOOKUP($A896,'Account, order priority and cat'!$A$1:$D$1038,2,FALSE)</f>
        <v>MANUEL BARNES</v>
      </c>
      <c r="G896" s="9" t="str">
        <f>VLOOKUP($A896,'Account, order priority and cat'!$A$1:$D$1038,3,FALSE)</f>
        <v>High</v>
      </c>
      <c r="H896" s="9" t="str">
        <f>VLOOKUP($A896,'Account, order priority and cat'!$A$1:$D$1038,4,FALSE)</f>
        <v>Office Supplies</v>
      </c>
      <c r="I896" s="14" t="str">
        <f>VLOOKUP($A896,'Cost and price details'!$A$1:$F$1038,Table!I$1,FALSE)</f>
        <v>Wrap Bag</v>
      </c>
      <c r="J896" s="14" t="str">
        <f>VLOOKUP($A896,'Cost and price details'!$A$1:$F$1038,Table!J$1,FALSE)</f>
        <v>Regular Air</v>
      </c>
      <c r="K896" s="14">
        <f>VLOOKUP($A896,'Cost and price details'!$A$1:$F$1038,Table!K$1,FALSE)</f>
        <v>42564</v>
      </c>
      <c r="L896" s="14">
        <f>VLOOKUP($A896,'Cost and price details'!$A$1:$F$1038,Table!L$1,FALSE)</f>
        <v>1.1990000000000003</v>
      </c>
      <c r="M896" s="14">
        <f>VLOOKUP($A896,'Cost and price details'!$A$1:$F$1038,Table!M$1,FALSE)</f>
        <v>1.8480000000000001</v>
      </c>
      <c r="N896" s="16">
        <f t="shared" si="65"/>
        <v>0.54128440366972452</v>
      </c>
      <c r="O896" s="16">
        <f>LOOKUP(M896,'Tax and discount slab'!$J$4:$K$14)</f>
        <v>0.05</v>
      </c>
      <c r="P896" s="9">
        <f t="shared" si="66"/>
        <v>1.9404000000000001</v>
      </c>
      <c r="Q896" s="9">
        <f>VLOOKUP(A896,'QTY &amp; shipping cost'!$A$1:$C$1038,2,FALSE)</f>
        <v>52</v>
      </c>
      <c r="R896" s="9">
        <f t="shared" si="67"/>
        <v>100.9008</v>
      </c>
      <c r="S896" s="16">
        <f>LOOKUP(M896,'Tax and discount slab'!$M$4:$N$14)</f>
        <v>0.02</v>
      </c>
      <c r="T896" s="9">
        <f t="shared" si="68"/>
        <v>2.0180160000000003</v>
      </c>
      <c r="U896" s="9">
        <f>VLOOKUP(A896,'QTY &amp; shipping cost'!$A$1:$C$1038,3,FALSE)</f>
        <v>1.05</v>
      </c>
      <c r="V896" s="9">
        <f t="shared" si="69"/>
        <v>99.932783999999998</v>
      </c>
    </row>
    <row r="897" spans="1:22" x14ac:dyDescent="0.3">
      <c r="A897" s="9" t="s">
        <v>1452</v>
      </c>
      <c r="B897" s="8">
        <f>VLOOKUP($A897,'Order date customer name'!$A$1:$C$1038,2,FALSE)</f>
        <v>42560</v>
      </c>
      <c r="C897" s="8" t="str">
        <f>VLOOKUP($A897,'Order date customer name'!$A$1:$C$1038,3,FALSE)</f>
        <v>DAVID GONZALEZ</v>
      </c>
      <c r="D897" s="9" t="str">
        <f>VLOOKUP($A897,'State and cust type'!$A$1:$C$1038,2,FALSE)</f>
        <v>New York</v>
      </c>
      <c r="E897" s="9" t="str">
        <f>VLOOKUP($A897,'State and cust type'!$A$1:$C$1038,3,FALSE)</f>
        <v>Home Office</v>
      </c>
      <c r="F897" s="9" t="str">
        <f>VLOOKUP($A897,'Account, order priority and cat'!$A$1:$D$1038,2,FALSE)</f>
        <v>BRYAN JENKINS</v>
      </c>
      <c r="G897" s="9" t="str">
        <f>VLOOKUP($A897,'Account, order priority and cat'!$A$1:$D$1038,3,FALSE)</f>
        <v>Medium</v>
      </c>
      <c r="H897" s="9" t="str">
        <f>VLOOKUP($A897,'Account, order priority and cat'!$A$1:$D$1038,4,FALSE)</f>
        <v>Office Supplies</v>
      </c>
      <c r="I897" s="14" t="str">
        <f>VLOOKUP($A897,'Cost and price details'!$A$1:$F$1038,Table!I$1,FALSE)</f>
        <v>Wrap Bag</v>
      </c>
      <c r="J897" s="14" t="str">
        <f>VLOOKUP($A897,'Cost and price details'!$A$1:$F$1038,Table!J$1,FALSE)</f>
        <v>Regular Air</v>
      </c>
      <c r="K897" s="14">
        <f>VLOOKUP($A897,'Cost and price details'!$A$1:$F$1038,Table!K$1,FALSE)</f>
        <v>42568</v>
      </c>
      <c r="L897" s="14">
        <f>VLOOKUP($A897,'Cost and price details'!$A$1:$F$1038,Table!L$1,FALSE)</f>
        <v>3.8280000000000003</v>
      </c>
      <c r="M897" s="14">
        <f>VLOOKUP($A897,'Cost and price details'!$A$1:$F$1038,Table!M$1,FALSE)</f>
        <v>5.9729999999999999</v>
      </c>
      <c r="N897" s="16">
        <f t="shared" si="65"/>
        <v>0.56034482758620674</v>
      </c>
      <c r="O897" s="16">
        <f>LOOKUP(M897,'Tax and discount slab'!$J$4:$K$14)</f>
        <v>0.05</v>
      </c>
      <c r="P897" s="9">
        <f t="shared" si="66"/>
        <v>6.2716500000000002</v>
      </c>
      <c r="Q897" s="9">
        <f>VLOOKUP(A897,'QTY &amp; shipping cost'!$A$1:$C$1038,2,FALSE)</f>
        <v>4</v>
      </c>
      <c r="R897" s="9">
        <f t="shared" si="67"/>
        <v>25.086600000000001</v>
      </c>
      <c r="S897" s="16">
        <f>LOOKUP(M897,'Tax and discount slab'!$M$4:$N$14)</f>
        <v>0.02</v>
      </c>
      <c r="T897" s="9">
        <f t="shared" si="68"/>
        <v>0.50173200000000007</v>
      </c>
      <c r="U897" s="9">
        <f>VLOOKUP(A897,'QTY &amp; shipping cost'!$A$1:$C$1038,3,FALSE)</f>
        <v>1</v>
      </c>
      <c r="V897" s="9">
        <f t="shared" si="69"/>
        <v>25.584868</v>
      </c>
    </row>
    <row r="898" spans="1:22" x14ac:dyDescent="0.3">
      <c r="A898" s="9" t="s">
        <v>1454</v>
      </c>
      <c r="B898" s="8">
        <f>VLOOKUP($A898,'Order date customer name'!$A$1:$C$1038,2,FALSE)</f>
        <v>42561</v>
      </c>
      <c r="C898" s="8" t="str">
        <f>VLOOKUP($A898,'Order date customer name'!$A$1:$C$1038,3,FALSE)</f>
        <v>JAMIE COOK</v>
      </c>
      <c r="D898" s="9" t="str">
        <f>VLOOKUP($A898,'State and cust type'!$A$1:$C$1038,2,FALSE)</f>
        <v>Illinois</v>
      </c>
      <c r="E898" s="9" t="str">
        <f>VLOOKUP($A898,'State and cust type'!$A$1:$C$1038,3,FALSE)</f>
        <v>Small Business</v>
      </c>
      <c r="F898" s="9" t="str">
        <f>VLOOKUP($A898,'Account, order priority and cat'!$A$1:$D$1038,2,FALSE)</f>
        <v>MANUEL BARNES</v>
      </c>
      <c r="G898" s="9" t="str">
        <f>VLOOKUP($A898,'Account, order priority and cat'!$A$1:$D$1038,3,FALSE)</f>
        <v>Medium</v>
      </c>
      <c r="H898" s="9" t="str">
        <f>VLOOKUP($A898,'Account, order priority and cat'!$A$1:$D$1038,4,FALSE)</f>
        <v>Office Supplies</v>
      </c>
      <c r="I898" s="14" t="str">
        <f>VLOOKUP($A898,'Cost and price details'!$A$1:$F$1038,Table!I$1,FALSE)</f>
        <v>Small Box</v>
      </c>
      <c r="J898" s="14" t="str">
        <f>VLOOKUP($A898,'Cost and price details'!$A$1:$F$1038,Table!J$1,FALSE)</f>
        <v>Regular Air</v>
      </c>
      <c r="K898" s="14">
        <f>VLOOKUP($A898,'Cost and price details'!$A$1:$F$1038,Table!K$1,FALSE)</f>
        <v>42569</v>
      </c>
      <c r="L898" s="14">
        <f>VLOOKUP($A898,'Cost and price details'!$A$1:$F$1038,Table!L$1,FALSE)</f>
        <v>4.0150000000000006</v>
      </c>
      <c r="M898" s="14">
        <f>VLOOKUP($A898,'Cost and price details'!$A$1:$F$1038,Table!M$1,FALSE)</f>
        <v>6.5780000000000012</v>
      </c>
      <c r="N898" s="16">
        <f t="shared" si="65"/>
        <v>0.63835616438356169</v>
      </c>
      <c r="O898" s="16">
        <f>LOOKUP(M898,'Tax and discount slab'!$J$4:$K$14)</f>
        <v>0.05</v>
      </c>
      <c r="P898" s="9">
        <f t="shared" si="66"/>
        <v>6.9069000000000011</v>
      </c>
      <c r="Q898" s="9">
        <f>VLOOKUP(A898,'QTY &amp; shipping cost'!$A$1:$C$1038,2,FALSE)</f>
        <v>24</v>
      </c>
      <c r="R898" s="9">
        <f t="shared" si="67"/>
        <v>165.76560000000003</v>
      </c>
      <c r="S898" s="16">
        <f>LOOKUP(M898,'Tax and discount slab'!$M$4:$N$14)</f>
        <v>0.02</v>
      </c>
      <c r="T898" s="9">
        <f t="shared" si="68"/>
        <v>3.3153120000000009</v>
      </c>
      <c r="U898" s="9">
        <f>VLOOKUP(A898,'QTY &amp; shipping cost'!$A$1:$C$1038,3,FALSE)</f>
        <v>1.54</v>
      </c>
      <c r="V898" s="9">
        <f t="shared" si="69"/>
        <v>163.99028800000002</v>
      </c>
    </row>
    <row r="899" spans="1:22" x14ac:dyDescent="0.3">
      <c r="A899" s="9" t="s">
        <v>1456</v>
      </c>
      <c r="B899" s="8">
        <f>VLOOKUP($A899,'Order date customer name'!$A$1:$C$1038,2,FALSE)</f>
        <v>42565</v>
      </c>
      <c r="C899" s="8" t="str">
        <f>VLOOKUP($A899,'Order date customer name'!$A$1:$C$1038,3,FALSE)</f>
        <v>JEREMY NELSON</v>
      </c>
      <c r="D899" s="9" t="str">
        <f>VLOOKUP($A899,'State and cust type'!$A$1:$C$1038,2,FALSE)</f>
        <v>Illinois</v>
      </c>
      <c r="E899" s="9" t="str">
        <f>VLOOKUP($A899,'State and cust type'!$A$1:$C$1038,3,FALSE)</f>
        <v>Home Office</v>
      </c>
      <c r="F899" s="9" t="str">
        <f>VLOOKUP($A899,'Account, order priority and cat'!$A$1:$D$1038,2,FALSE)</f>
        <v>MANUEL BARNES</v>
      </c>
      <c r="G899" s="9" t="str">
        <f>VLOOKUP($A899,'Account, order priority and cat'!$A$1:$D$1038,3,FALSE)</f>
        <v>High</v>
      </c>
      <c r="H899" s="9" t="str">
        <f>VLOOKUP($A899,'Account, order priority and cat'!$A$1:$D$1038,4,FALSE)</f>
        <v>Technology</v>
      </c>
      <c r="I899" s="14" t="str">
        <f>VLOOKUP($A899,'Cost and price details'!$A$1:$F$1038,Table!I$1,FALSE)</f>
        <v>Small Box</v>
      </c>
      <c r="J899" s="14" t="str">
        <f>VLOOKUP($A899,'Cost and price details'!$A$1:$F$1038,Table!J$1,FALSE)</f>
        <v>Regular Air</v>
      </c>
      <c r="K899" s="14">
        <f>VLOOKUP($A899,'Cost and price details'!$A$1:$F$1038,Table!K$1,FALSE)</f>
        <v>42574</v>
      </c>
      <c r="L899" s="14">
        <f>VLOOKUP($A899,'Cost and price details'!$A$1:$F$1038,Table!L$1,FALSE)</f>
        <v>35.222000000000008</v>
      </c>
      <c r="M899" s="14">
        <f>VLOOKUP($A899,'Cost and price details'!$A$1:$F$1038,Table!M$1,FALSE)</f>
        <v>167.72800000000001</v>
      </c>
      <c r="N899" s="16">
        <f t="shared" si="65"/>
        <v>3.7620237351655206</v>
      </c>
      <c r="O899" s="16">
        <f>LOOKUP(M899,'Tax and discount slab'!$J$4:$K$14)</f>
        <v>0.32000000000000006</v>
      </c>
      <c r="P899" s="9">
        <f t="shared" si="66"/>
        <v>221.40096000000003</v>
      </c>
      <c r="Q899" s="9">
        <f>VLOOKUP(A899,'QTY &amp; shipping cost'!$A$1:$C$1038,2,FALSE)</f>
        <v>4</v>
      </c>
      <c r="R899" s="9">
        <f t="shared" si="67"/>
        <v>885.6038400000001</v>
      </c>
      <c r="S899" s="16">
        <f>LOOKUP(M899,'Tax and discount slab'!$M$4:$N$14)</f>
        <v>0.47</v>
      </c>
      <c r="T899" s="9">
        <f t="shared" si="68"/>
        <v>416.23380480000003</v>
      </c>
      <c r="U899" s="9">
        <f>VLOOKUP(A899,'QTY &amp; shipping cost'!$A$1:$C$1038,3,FALSE)</f>
        <v>4.05</v>
      </c>
      <c r="V899" s="9">
        <f t="shared" si="69"/>
        <v>473.42003520000009</v>
      </c>
    </row>
    <row r="900" spans="1:22" x14ac:dyDescent="0.3">
      <c r="A900" s="9" t="s">
        <v>1457</v>
      </c>
      <c r="B900" s="8">
        <f>VLOOKUP($A900,'Order date customer name'!$A$1:$C$1038,2,FALSE)</f>
        <v>42566</v>
      </c>
      <c r="C900" s="8" t="str">
        <f>VLOOKUP($A900,'Order date customer name'!$A$1:$C$1038,3,FALSE)</f>
        <v>CHAD CUNNINGHAM</v>
      </c>
      <c r="D900" s="9" t="str">
        <f>VLOOKUP($A900,'State and cust type'!$A$1:$C$1038,2,FALSE)</f>
        <v>New York</v>
      </c>
      <c r="E900" s="9" t="str">
        <f>VLOOKUP($A900,'State and cust type'!$A$1:$C$1038,3,FALSE)</f>
        <v>Corporate</v>
      </c>
      <c r="F900" s="9" t="str">
        <f>VLOOKUP($A900,'Account, order priority and cat'!$A$1:$D$1038,2,FALSE)</f>
        <v>VINCENT JORDAN</v>
      </c>
      <c r="G900" s="9" t="str">
        <f>VLOOKUP($A900,'Account, order priority and cat'!$A$1:$D$1038,3,FALSE)</f>
        <v>Not Specified</v>
      </c>
      <c r="H900" s="9" t="str">
        <f>VLOOKUP($A900,'Account, order priority and cat'!$A$1:$D$1038,4,FALSE)</f>
        <v>Office Supplies</v>
      </c>
      <c r="I900" s="14" t="str">
        <f>VLOOKUP($A900,'Cost and price details'!$A$1:$F$1038,Table!I$1,FALSE)</f>
        <v>Wrap Bag</v>
      </c>
      <c r="J900" s="14" t="str">
        <f>VLOOKUP($A900,'Cost and price details'!$A$1:$F$1038,Table!J$1,FALSE)</f>
        <v>Regular Air</v>
      </c>
      <c r="K900" s="14">
        <f>VLOOKUP($A900,'Cost and price details'!$A$1:$F$1038,Table!K$1,FALSE)</f>
        <v>42574</v>
      </c>
      <c r="L900" s="14">
        <f>VLOOKUP($A900,'Cost and price details'!$A$1:$F$1038,Table!L$1,FALSE)</f>
        <v>1.0230000000000001</v>
      </c>
      <c r="M900" s="14">
        <f>VLOOKUP($A900,'Cost and price details'!$A$1:$F$1038,Table!M$1,FALSE)</f>
        <v>1.7600000000000002</v>
      </c>
      <c r="N900" s="16">
        <f t="shared" si="65"/>
        <v>0.72043010752688175</v>
      </c>
      <c r="O900" s="16">
        <f>LOOKUP(M900,'Tax and discount slab'!$J$4:$K$14)</f>
        <v>0.05</v>
      </c>
      <c r="P900" s="9">
        <f t="shared" si="66"/>
        <v>1.8480000000000003</v>
      </c>
      <c r="Q900" s="9">
        <f>VLOOKUP(A900,'QTY &amp; shipping cost'!$A$1:$C$1038,2,FALSE)</f>
        <v>41</v>
      </c>
      <c r="R900" s="9">
        <f t="shared" si="67"/>
        <v>75.768000000000015</v>
      </c>
      <c r="S900" s="16">
        <f>LOOKUP(M900,'Tax and discount slab'!$M$4:$N$14)</f>
        <v>0.02</v>
      </c>
      <c r="T900" s="9">
        <f t="shared" si="68"/>
        <v>1.5153600000000003</v>
      </c>
      <c r="U900" s="9">
        <f>VLOOKUP(A900,'QTY &amp; shipping cost'!$A$1:$C$1038,3,FALSE)</f>
        <v>1.34</v>
      </c>
      <c r="V900" s="9">
        <f t="shared" si="69"/>
        <v>75.592640000000017</v>
      </c>
    </row>
    <row r="901" spans="1:22" x14ac:dyDescent="0.3">
      <c r="A901" s="9" t="s">
        <v>1458</v>
      </c>
      <c r="B901" s="8">
        <f>VLOOKUP($A901,'Order date customer name'!$A$1:$C$1038,2,FALSE)</f>
        <v>42576</v>
      </c>
      <c r="C901" s="8" t="str">
        <f>VLOOKUP($A901,'Order date customer name'!$A$1:$C$1038,3,FALSE)</f>
        <v>RAMON GEORGE</v>
      </c>
      <c r="D901" s="9" t="str">
        <f>VLOOKUP($A901,'State and cust type'!$A$1:$C$1038,2,FALSE)</f>
        <v>New York</v>
      </c>
      <c r="E901" s="9" t="str">
        <f>VLOOKUP($A901,'State and cust type'!$A$1:$C$1038,3,FALSE)</f>
        <v>Home Office</v>
      </c>
      <c r="F901" s="9" t="str">
        <f>VLOOKUP($A901,'Account, order priority and cat'!$A$1:$D$1038,2,FALSE)</f>
        <v>MARC ARNOLD</v>
      </c>
      <c r="G901" s="9" t="str">
        <f>VLOOKUP($A901,'Account, order priority and cat'!$A$1:$D$1038,3,FALSE)</f>
        <v>Critical</v>
      </c>
      <c r="H901" s="9" t="str">
        <f>VLOOKUP($A901,'Account, order priority and cat'!$A$1:$D$1038,4,FALSE)</f>
        <v>Technology</v>
      </c>
      <c r="I901" s="14" t="str">
        <f>VLOOKUP($A901,'Cost and price details'!$A$1:$F$1038,Table!I$1,FALSE)</f>
        <v>Large Box</v>
      </c>
      <c r="J901" s="14" t="str">
        <f>VLOOKUP($A901,'Cost and price details'!$A$1:$F$1038,Table!J$1,FALSE)</f>
        <v>Regular Air</v>
      </c>
      <c r="K901" s="14">
        <f>VLOOKUP($A901,'Cost and price details'!$A$1:$F$1038,Table!K$1,FALSE)</f>
        <v>42585</v>
      </c>
      <c r="L901" s="14">
        <f>VLOOKUP($A901,'Cost and price details'!$A$1:$F$1038,Table!L$1,FALSE)</f>
        <v>296.98900000000003</v>
      </c>
      <c r="M901" s="14">
        <f>VLOOKUP($A901,'Cost and price details'!$A$1:$F$1038,Table!M$1,FALSE)</f>
        <v>494.98900000000003</v>
      </c>
      <c r="N901" s="16">
        <f t="shared" ref="N901:N964" si="70">(M901-L901)/L901</f>
        <v>0.66669135893921994</v>
      </c>
      <c r="O901" s="16">
        <f>LOOKUP(M901,'Tax and discount slab'!$J$4:$K$14)</f>
        <v>0.32000000000000006</v>
      </c>
      <c r="P901" s="9">
        <f t="shared" ref="P901:P964" si="71">(1+O901)*M901</f>
        <v>653.38548000000003</v>
      </c>
      <c r="Q901" s="9">
        <f>VLOOKUP(A901,'QTY &amp; shipping cost'!$A$1:$C$1038,2,FALSE)</f>
        <v>5</v>
      </c>
      <c r="R901" s="9">
        <f t="shared" ref="R901:R964" si="72">P901*Q901</f>
        <v>3266.9274</v>
      </c>
      <c r="S901" s="16">
        <f>LOOKUP(M901,'Tax and discount slab'!$M$4:$N$14)</f>
        <v>0.47</v>
      </c>
      <c r="T901" s="9">
        <f t="shared" ref="T901:T964" si="73">R901*S901</f>
        <v>1535.455878</v>
      </c>
      <c r="U901" s="9">
        <f>VLOOKUP(A901,'QTY &amp; shipping cost'!$A$1:$C$1038,3,FALSE)</f>
        <v>24.54</v>
      </c>
      <c r="V901" s="9">
        <f t="shared" ref="V901:V964" si="74">(R901-T901)+U901</f>
        <v>1756.011522</v>
      </c>
    </row>
    <row r="902" spans="1:22" x14ac:dyDescent="0.3">
      <c r="A902" s="9" t="s">
        <v>1459</v>
      </c>
      <c r="B902" s="8">
        <f>VLOOKUP($A902,'Order date customer name'!$A$1:$C$1038,2,FALSE)</f>
        <v>42577</v>
      </c>
      <c r="C902" s="8" t="str">
        <f>VLOOKUP($A902,'Order date customer name'!$A$1:$C$1038,3,FALSE)</f>
        <v>TIM GOMEZ</v>
      </c>
      <c r="D902" s="9" t="str">
        <f>VLOOKUP($A902,'State and cust type'!$A$1:$C$1038,2,FALSE)</f>
        <v>New York</v>
      </c>
      <c r="E902" s="9" t="str">
        <f>VLOOKUP($A902,'State and cust type'!$A$1:$C$1038,3,FALSE)</f>
        <v>Home Office</v>
      </c>
      <c r="F902" s="9" t="str">
        <f>VLOOKUP($A902,'Account, order priority and cat'!$A$1:$D$1038,2,FALSE)</f>
        <v>ROY COOK</v>
      </c>
      <c r="G902" s="9" t="str">
        <f>VLOOKUP($A902,'Account, order priority and cat'!$A$1:$D$1038,3,FALSE)</f>
        <v>Medium</v>
      </c>
      <c r="H902" s="9" t="str">
        <f>VLOOKUP($A902,'Account, order priority and cat'!$A$1:$D$1038,4,FALSE)</f>
        <v>Office Supplies</v>
      </c>
      <c r="I902" s="14" t="str">
        <f>VLOOKUP($A902,'Cost and price details'!$A$1:$F$1038,Table!I$1,FALSE)</f>
        <v>Small Box</v>
      </c>
      <c r="J902" s="14" t="str">
        <f>VLOOKUP($A902,'Cost and price details'!$A$1:$F$1038,Table!J$1,FALSE)</f>
        <v>Regular Air</v>
      </c>
      <c r="K902" s="14">
        <f>VLOOKUP($A902,'Cost and price details'!$A$1:$F$1038,Table!K$1,FALSE)</f>
        <v>42586</v>
      </c>
      <c r="L902" s="14">
        <f>VLOOKUP($A902,'Cost and price details'!$A$1:$F$1038,Table!L$1,FALSE)</f>
        <v>15.268000000000002</v>
      </c>
      <c r="M902" s="14">
        <f>VLOOKUP($A902,'Cost and price details'!$A$1:$F$1038,Table!M$1,FALSE)</f>
        <v>24.618000000000002</v>
      </c>
      <c r="N902" s="16">
        <f t="shared" si="70"/>
        <v>0.61239193083573473</v>
      </c>
      <c r="O902" s="16">
        <f>LOOKUP(M902,'Tax and discount slab'!$J$4:$K$14)</f>
        <v>0.15000000000000002</v>
      </c>
      <c r="P902" s="9">
        <f t="shared" si="71"/>
        <v>28.310700000000001</v>
      </c>
      <c r="Q902" s="9">
        <f>VLOOKUP(A902,'QTY &amp; shipping cost'!$A$1:$C$1038,2,FALSE)</f>
        <v>20</v>
      </c>
      <c r="R902" s="9">
        <f t="shared" si="72"/>
        <v>566.21400000000006</v>
      </c>
      <c r="S902" s="16">
        <f>LOOKUP(M902,'Tax and discount slab'!$M$4:$N$14)</f>
        <v>0.12000000000000001</v>
      </c>
      <c r="T902" s="9">
        <f t="shared" si="73"/>
        <v>67.94568000000001</v>
      </c>
      <c r="U902" s="9">
        <f>VLOOKUP(A902,'QTY &amp; shipping cost'!$A$1:$C$1038,3,FALSE)</f>
        <v>15.15</v>
      </c>
      <c r="V902" s="9">
        <f t="shared" si="74"/>
        <v>513.41831999999999</v>
      </c>
    </row>
    <row r="903" spans="1:22" x14ac:dyDescent="0.3">
      <c r="A903" s="9" t="s">
        <v>1460</v>
      </c>
      <c r="B903" s="8">
        <f>VLOOKUP($A903,'Order date customer name'!$A$1:$C$1038,2,FALSE)</f>
        <v>42582</v>
      </c>
      <c r="C903" s="8" t="str">
        <f>VLOOKUP($A903,'Order date customer name'!$A$1:$C$1038,3,FALSE)</f>
        <v>OSCAR TURNER</v>
      </c>
      <c r="D903" s="9" t="str">
        <f>VLOOKUP($A903,'State and cust type'!$A$1:$C$1038,2,FALSE)</f>
        <v>Illinois</v>
      </c>
      <c r="E903" s="9" t="str">
        <f>VLOOKUP($A903,'State and cust type'!$A$1:$C$1038,3,FALSE)</f>
        <v>Home Office</v>
      </c>
      <c r="F903" s="9" t="str">
        <f>VLOOKUP($A903,'Account, order priority and cat'!$A$1:$D$1038,2,FALSE)</f>
        <v>COREY MILLS</v>
      </c>
      <c r="G903" s="9" t="str">
        <f>VLOOKUP($A903,'Account, order priority and cat'!$A$1:$D$1038,3,FALSE)</f>
        <v>Not Specified</v>
      </c>
      <c r="H903" s="9" t="str">
        <f>VLOOKUP($A903,'Account, order priority and cat'!$A$1:$D$1038,4,FALSE)</f>
        <v>Office Supplies</v>
      </c>
      <c r="I903" s="14" t="str">
        <f>VLOOKUP($A903,'Cost and price details'!$A$1:$F$1038,Table!I$1,FALSE)</f>
        <v>Small Box</v>
      </c>
      <c r="J903" s="14" t="str">
        <f>VLOOKUP($A903,'Cost and price details'!$A$1:$F$1038,Table!J$1,FALSE)</f>
        <v>Regular Air</v>
      </c>
      <c r="K903" s="14">
        <f>VLOOKUP($A903,'Cost and price details'!$A$1:$F$1038,Table!K$1,FALSE)</f>
        <v>42591</v>
      </c>
      <c r="L903" s="14">
        <f>VLOOKUP($A903,'Cost and price details'!$A$1:$F$1038,Table!L$1,FALSE)</f>
        <v>196.71300000000002</v>
      </c>
      <c r="M903" s="14">
        <f>VLOOKUP($A903,'Cost and price details'!$A$1:$F$1038,Table!M$1,FALSE)</f>
        <v>457.46800000000002</v>
      </c>
      <c r="N903" s="16">
        <f t="shared" si="70"/>
        <v>1.3255605882681876</v>
      </c>
      <c r="O903" s="16">
        <f>LOOKUP(M903,'Tax and discount slab'!$J$4:$K$14)</f>
        <v>0.32000000000000006</v>
      </c>
      <c r="P903" s="9">
        <f t="shared" si="71"/>
        <v>603.8577600000001</v>
      </c>
      <c r="Q903" s="9">
        <f>VLOOKUP(A903,'QTY &amp; shipping cost'!$A$1:$C$1038,2,FALSE)</f>
        <v>6</v>
      </c>
      <c r="R903" s="9">
        <f t="shared" si="72"/>
        <v>3623.1465600000006</v>
      </c>
      <c r="S903" s="16">
        <f>LOOKUP(M903,'Tax and discount slab'!$M$4:$N$14)</f>
        <v>0.47</v>
      </c>
      <c r="T903" s="9">
        <f t="shared" si="73"/>
        <v>1702.8788832000002</v>
      </c>
      <c r="U903" s="9">
        <f>VLOOKUP(A903,'QTY &amp; shipping cost'!$A$1:$C$1038,3,FALSE)</f>
        <v>11.42</v>
      </c>
      <c r="V903" s="9">
        <f t="shared" si="74"/>
        <v>1931.6876768000004</v>
      </c>
    </row>
    <row r="904" spans="1:22" x14ac:dyDescent="0.3">
      <c r="A904" s="9" t="s">
        <v>1461</v>
      </c>
      <c r="B904" s="8">
        <f>VLOOKUP($A904,'Order date customer name'!$A$1:$C$1038,2,FALSE)</f>
        <v>42583</v>
      </c>
      <c r="C904" s="8" t="str">
        <f>VLOOKUP($A904,'Order date customer name'!$A$1:$C$1038,3,FALSE)</f>
        <v>RAUL DUNCAN</v>
      </c>
      <c r="D904" s="9" t="str">
        <f>VLOOKUP($A904,'State and cust type'!$A$1:$C$1038,2,FALSE)</f>
        <v>New York</v>
      </c>
      <c r="E904" s="9" t="str">
        <f>VLOOKUP($A904,'State and cust type'!$A$1:$C$1038,3,FALSE)</f>
        <v>Small Business</v>
      </c>
      <c r="F904" s="9" t="str">
        <f>VLOOKUP($A904,'Account, order priority and cat'!$A$1:$D$1038,2,FALSE)</f>
        <v>ROY COOK</v>
      </c>
      <c r="G904" s="9" t="str">
        <f>VLOOKUP($A904,'Account, order priority and cat'!$A$1:$D$1038,3,FALSE)</f>
        <v>Not Specified</v>
      </c>
      <c r="H904" s="9" t="str">
        <f>VLOOKUP($A904,'Account, order priority and cat'!$A$1:$D$1038,4,FALSE)</f>
        <v>Office Supplies</v>
      </c>
      <c r="I904" s="14" t="str">
        <f>VLOOKUP($A904,'Cost and price details'!$A$1:$F$1038,Table!I$1,FALSE)</f>
        <v>Small Pack</v>
      </c>
      <c r="J904" s="14" t="str">
        <f>VLOOKUP($A904,'Cost and price details'!$A$1:$F$1038,Table!J$1,FALSE)</f>
        <v>Regular Air</v>
      </c>
      <c r="K904" s="14">
        <f>VLOOKUP($A904,'Cost and price details'!$A$1:$F$1038,Table!K$1,FALSE)</f>
        <v>42591</v>
      </c>
      <c r="L904" s="14">
        <f>VLOOKUP($A904,'Cost and price details'!$A$1:$F$1038,Table!L$1,FALSE)</f>
        <v>5.2690000000000001</v>
      </c>
      <c r="M904" s="14">
        <f>VLOOKUP($A904,'Cost and price details'!$A$1:$F$1038,Table!M$1,FALSE)</f>
        <v>13.167000000000002</v>
      </c>
      <c r="N904" s="16">
        <f t="shared" si="70"/>
        <v>1.4989561586638833</v>
      </c>
      <c r="O904" s="16">
        <f>LOOKUP(M904,'Tax and discount slab'!$J$4:$K$14)</f>
        <v>0.1</v>
      </c>
      <c r="P904" s="9">
        <f t="shared" si="71"/>
        <v>14.483700000000002</v>
      </c>
      <c r="Q904" s="9">
        <f>VLOOKUP(A904,'QTY &amp; shipping cost'!$A$1:$C$1038,2,FALSE)</f>
        <v>51</v>
      </c>
      <c r="R904" s="9">
        <f t="shared" si="72"/>
        <v>738.66870000000017</v>
      </c>
      <c r="S904" s="16">
        <f>LOOKUP(M904,'Tax and discount slab'!$M$4:$N$14)</f>
        <v>7.0000000000000007E-2</v>
      </c>
      <c r="T904" s="9">
        <f t="shared" si="73"/>
        <v>51.706809000000014</v>
      </c>
      <c r="U904" s="9">
        <f>VLOOKUP(A904,'QTY &amp; shipping cost'!$A$1:$C$1038,3,FALSE)</f>
        <v>5.8599999999999994</v>
      </c>
      <c r="V904" s="9">
        <f t="shared" si="74"/>
        <v>692.82189100000016</v>
      </c>
    </row>
    <row r="905" spans="1:22" x14ac:dyDescent="0.3">
      <c r="A905" s="9" t="s">
        <v>1463</v>
      </c>
      <c r="B905" s="8">
        <f>VLOOKUP($A905,'Order date customer name'!$A$1:$C$1038,2,FALSE)</f>
        <v>42584</v>
      </c>
      <c r="C905" s="8" t="str">
        <f>VLOOKUP($A905,'Order date customer name'!$A$1:$C$1038,3,FALSE)</f>
        <v>STANLEY PERKINS</v>
      </c>
      <c r="D905" s="9" t="str">
        <f>VLOOKUP($A905,'State and cust type'!$A$1:$C$1038,2,FALSE)</f>
        <v>New York</v>
      </c>
      <c r="E905" s="9" t="str">
        <f>VLOOKUP($A905,'State and cust type'!$A$1:$C$1038,3,FALSE)</f>
        <v>Corporate</v>
      </c>
      <c r="F905" s="9" t="str">
        <f>VLOOKUP($A905,'Account, order priority and cat'!$A$1:$D$1038,2,FALSE)</f>
        <v>VINCENT JORDAN</v>
      </c>
      <c r="G905" s="9" t="str">
        <f>VLOOKUP($A905,'Account, order priority and cat'!$A$1:$D$1038,3,FALSE)</f>
        <v>High</v>
      </c>
      <c r="H905" s="9" t="str">
        <f>VLOOKUP($A905,'Account, order priority and cat'!$A$1:$D$1038,4,FALSE)</f>
        <v>Technology</v>
      </c>
      <c r="I905" s="14" t="str">
        <f>VLOOKUP($A905,'Cost and price details'!$A$1:$F$1038,Table!I$1,FALSE)</f>
        <v>Small Box</v>
      </c>
      <c r="J905" s="14" t="str">
        <f>VLOOKUP($A905,'Cost and price details'!$A$1:$F$1038,Table!J$1,FALSE)</f>
        <v>Regular Air</v>
      </c>
      <c r="K905" s="14">
        <f>VLOOKUP($A905,'Cost and price details'!$A$1:$F$1038,Table!K$1,FALSE)</f>
        <v>42593</v>
      </c>
      <c r="L905" s="14">
        <f>VLOOKUP($A905,'Cost and price details'!$A$1:$F$1038,Table!L$1,FALSE)</f>
        <v>59.972000000000008</v>
      </c>
      <c r="M905" s="14">
        <f>VLOOKUP($A905,'Cost and price details'!$A$1:$F$1038,Table!M$1,FALSE)</f>
        <v>111.06700000000001</v>
      </c>
      <c r="N905" s="16">
        <f t="shared" si="70"/>
        <v>0.85198092443140117</v>
      </c>
      <c r="O905" s="16">
        <f>LOOKUP(M905,'Tax and discount slab'!$J$4:$K$14)</f>
        <v>0.32000000000000006</v>
      </c>
      <c r="P905" s="9">
        <f t="shared" si="71"/>
        <v>146.60844000000003</v>
      </c>
      <c r="Q905" s="9">
        <f>VLOOKUP(A905,'QTY &amp; shipping cost'!$A$1:$C$1038,2,FALSE)</f>
        <v>43</v>
      </c>
      <c r="R905" s="9">
        <f t="shared" si="72"/>
        <v>6304.1629200000016</v>
      </c>
      <c r="S905" s="16">
        <f>LOOKUP(M905,'Tax and discount slab'!$M$4:$N$14)</f>
        <v>0.47</v>
      </c>
      <c r="T905" s="9">
        <f t="shared" si="73"/>
        <v>2962.9565724000004</v>
      </c>
      <c r="U905" s="9">
        <f>VLOOKUP(A905,'QTY &amp; shipping cost'!$A$1:$C$1038,3,FALSE)</f>
        <v>7.2299999999999995</v>
      </c>
      <c r="V905" s="9">
        <f t="shared" si="74"/>
        <v>3348.4363476000012</v>
      </c>
    </row>
    <row r="906" spans="1:22" x14ac:dyDescent="0.3">
      <c r="A906" s="9" t="s">
        <v>1465</v>
      </c>
      <c r="B906" s="8">
        <f>VLOOKUP($A906,'Order date customer name'!$A$1:$C$1038,2,FALSE)</f>
        <v>42585</v>
      </c>
      <c r="C906" s="8" t="str">
        <f>VLOOKUP($A906,'Order date customer name'!$A$1:$C$1038,3,FALSE)</f>
        <v>THOMAS REYNOLDS</v>
      </c>
      <c r="D906" s="9" t="str">
        <f>VLOOKUP($A906,'State and cust type'!$A$1:$C$1038,2,FALSE)</f>
        <v>New York</v>
      </c>
      <c r="E906" s="9" t="str">
        <f>VLOOKUP($A906,'State and cust type'!$A$1:$C$1038,3,FALSE)</f>
        <v>Corporate</v>
      </c>
      <c r="F906" s="9" t="str">
        <f>VLOOKUP($A906,'Account, order priority and cat'!$A$1:$D$1038,2,FALSE)</f>
        <v>WILLIE STEWART</v>
      </c>
      <c r="G906" s="9" t="str">
        <f>VLOOKUP($A906,'Account, order priority and cat'!$A$1:$D$1038,3,FALSE)</f>
        <v>High</v>
      </c>
      <c r="H906" s="9" t="str">
        <f>VLOOKUP($A906,'Account, order priority and cat'!$A$1:$D$1038,4,FALSE)</f>
        <v>Office Supplies</v>
      </c>
      <c r="I906" s="14" t="str">
        <f>VLOOKUP($A906,'Cost and price details'!$A$1:$F$1038,Table!I$1,FALSE)</f>
        <v>Wrap Bag</v>
      </c>
      <c r="J906" s="14" t="str">
        <f>VLOOKUP($A906,'Cost and price details'!$A$1:$F$1038,Table!J$1,FALSE)</f>
        <v>Regular Air</v>
      </c>
      <c r="K906" s="14">
        <f>VLOOKUP($A906,'Cost and price details'!$A$1:$F$1038,Table!K$1,FALSE)</f>
        <v>42593</v>
      </c>
      <c r="L906" s="14">
        <f>VLOOKUP($A906,'Cost and price details'!$A$1:$F$1038,Table!L$1,FALSE)</f>
        <v>1.2869999999999999</v>
      </c>
      <c r="M906" s="14">
        <f>VLOOKUP($A906,'Cost and price details'!$A$1:$F$1038,Table!M$1,FALSE)</f>
        <v>3.0579999999999998</v>
      </c>
      <c r="N906" s="16">
        <f t="shared" si="70"/>
        <v>1.3760683760683761</v>
      </c>
      <c r="O906" s="16">
        <f>LOOKUP(M906,'Tax and discount slab'!$J$4:$K$14)</f>
        <v>0.05</v>
      </c>
      <c r="P906" s="9">
        <f t="shared" si="71"/>
        <v>3.2109000000000001</v>
      </c>
      <c r="Q906" s="9">
        <f>VLOOKUP(A906,'QTY &amp; shipping cost'!$A$1:$C$1038,2,FALSE)</f>
        <v>8</v>
      </c>
      <c r="R906" s="9">
        <f t="shared" si="72"/>
        <v>25.687200000000001</v>
      </c>
      <c r="S906" s="16">
        <f>LOOKUP(M906,'Tax and discount slab'!$M$4:$N$14)</f>
        <v>0.02</v>
      </c>
      <c r="T906" s="9">
        <f t="shared" si="73"/>
        <v>0.51374399999999998</v>
      </c>
      <c r="U906" s="9">
        <f>VLOOKUP(A906,'QTY &amp; shipping cost'!$A$1:$C$1038,3,FALSE)</f>
        <v>1.25</v>
      </c>
      <c r="V906" s="9">
        <f t="shared" si="74"/>
        <v>26.423456000000002</v>
      </c>
    </row>
    <row r="907" spans="1:22" x14ac:dyDescent="0.3">
      <c r="A907" s="9" t="s">
        <v>1466</v>
      </c>
      <c r="B907" s="8">
        <f>VLOOKUP($A907,'Order date customer name'!$A$1:$C$1038,2,FALSE)</f>
        <v>42587</v>
      </c>
      <c r="C907" s="8" t="str">
        <f>VLOOKUP($A907,'Order date customer name'!$A$1:$C$1038,3,FALSE)</f>
        <v>ERNEST SHAW</v>
      </c>
      <c r="D907" s="9" t="str">
        <f>VLOOKUP($A907,'State and cust type'!$A$1:$C$1038,2,FALSE)</f>
        <v>New York</v>
      </c>
      <c r="E907" s="9" t="str">
        <f>VLOOKUP($A907,'State and cust type'!$A$1:$C$1038,3,FALSE)</f>
        <v>Consumer</v>
      </c>
      <c r="F907" s="9" t="str">
        <f>VLOOKUP($A907,'Account, order priority and cat'!$A$1:$D$1038,2,FALSE)</f>
        <v>ROY COOK</v>
      </c>
      <c r="G907" s="9" t="str">
        <f>VLOOKUP($A907,'Account, order priority and cat'!$A$1:$D$1038,3,FALSE)</f>
        <v>Not Specified</v>
      </c>
      <c r="H907" s="9" t="str">
        <f>VLOOKUP($A907,'Account, order priority and cat'!$A$1:$D$1038,4,FALSE)</f>
        <v>Office Supplies</v>
      </c>
      <c r="I907" s="14" t="str">
        <f>VLOOKUP($A907,'Cost and price details'!$A$1:$F$1038,Table!I$1,FALSE)</f>
        <v>Small Box</v>
      </c>
      <c r="J907" s="14" t="str">
        <f>VLOOKUP($A907,'Cost and price details'!$A$1:$F$1038,Table!J$1,FALSE)</f>
        <v>Regular Air</v>
      </c>
      <c r="K907" s="14">
        <f>VLOOKUP($A907,'Cost and price details'!$A$1:$F$1038,Table!K$1,FALSE)</f>
        <v>42595</v>
      </c>
      <c r="L907" s="14">
        <f>VLOOKUP($A907,'Cost and price details'!$A$1:$F$1038,Table!L$1,FALSE)</f>
        <v>57.244000000000007</v>
      </c>
      <c r="M907" s="14">
        <f>VLOOKUP($A907,'Cost and price details'!$A$1:$F$1038,Table!M$1,FALSE)</f>
        <v>92.323000000000022</v>
      </c>
      <c r="N907" s="16">
        <f t="shared" si="70"/>
        <v>0.61279784780937763</v>
      </c>
      <c r="O907" s="16">
        <f>LOOKUP(M907,'Tax and discount slab'!$J$4:$K$14)</f>
        <v>0.32000000000000006</v>
      </c>
      <c r="P907" s="9">
        <f t="shared" si="71"/>
        <v>121.86636000000003</v>
      </c>
      <c r="Q907" s="9">
        <f>VLOOKUP(A907,'QTY &amp; shipping cost'!$A$1:$C$1038,2,FALSE)</f>
        <v>39</v>
      </c>
      <c r="R907" s="9">
        <f t="shared" si="72"/>
        <v>4752.7880400000013</v>
      </c>
      <c r="S907" s="16">
        <f>LOOKUP(M907,'Tax and discount slab'!$M$4:$N$14)</f>
        <v>0.47</v>
      </c>
      <c r="T907" s="9">
        <f t="shared" si="73"/>
        <v>2233.8103788000003</v>
      </c>
      <c r="U907" s="9">
        <f>VLOOKUP(A907,'QTY &amp; shipping cost'!$A$1:$C$1038,3,FALSE)</f>
        <v>20.04</v>
      </c>
      <c r="V907" s="9">
        <f t="shared" si="74"/>
        <v>2539.0176612000009</v>
      </c>
    </row>
    <row r="908" spans="1:22" x14ac:dyDescent="0.3">
      <c r="A908" s="9" t="s">
        <v>1468</v>
      </c>
      <c r="B908" s="8">
        <f>VLOOKUP($A908,'Order date customer name'!$A$1:$C$1038,2,FALSE)</f>
        <v>42588</v>
      </c>
      <c r="C908" s="8" t="str">
        <f>VLOOKUP($A908,'Order date customer name'!$A$1:$C$1038,3,FALSE)</f>
        <v>JOE LAWRENCE</v>
      </c>
      <c r="D908" s="9" t="str">
        <f>VLOOKUP($A908,'State and cust type'!$A$1:$C$1038,2,FALSE)</f>
        <v>New York</v>
      </c>
      <c r="E908" s="9" t="str">
        <f>VLOOKUP($A908,'State and cust type'!$A$1:$C$1038,3,FALSE)</f>
        <v>Home Office</v>
      </c>
      <c r="F908" s="9" t="str">
        <f>VLOOKUP($A908,'Account, order priority and cat'!$A$1:$D$1038,2,FALSE)</f>
        <v>ROY COOK</v>
      </c>
      <c r="G908" s="9" t="str">
        <f>VLOOKUP($A908,'Account, order priority and cat'!$A$1:$D$1038,3,FALSE)</f>
        <v>High</v>
      </c>
      <c r="H908" s="9" t="str">
        <f>VLOOKUP($A908,'Account, order priority and cat'!$A$1:$D$1038,4,FALSE)</f>
        <v>Office Supplies</v>
      </c>
      <c r="I908" s="14" t="str">
        <f>VLOOKUP($A908,'Cost and price details'!$A$1:$F$1038,Table!I$1,FALSE)</f>
        <v>Small Box</v>
      </c>
      <c r="J908" s="14" t="str">
        <f>VLOOKUP($A908,'Cost and price details'!$A$1:$F$1038,Table!J$1,FALSE)</f>
        <v>Regular Air</v>
      </c>
      <c r="K908" s="14">
        <f>VLOOKUP($A908,'Cost and price details'!$A$1:$F$1038,Table!K$1,FALSE)</f>
        <v>42596</v>
      </c>
      <c r="L908" s="14">
        <f>VLOOKUP($A908,'Cost and price details'!$A$1:$F$1038,Table!L$1,FALSE)</f>
        <v>2.6950000000000003</v>
      </c>
      <c r="M908" s="14">
        <f>VLOOKUP($A908,'Cost and price details'!$A$1:$F$1038,Table!M$1,FALSE)</f>
        <v>4.2790000000000008</v>
      </c>
      <c r="N908" s="16">
        <f t="shared" si="70"/>
        <v>0.58775510204081649</v>
      </c>
      <c r="O908" s="16">
        <f>LOOKUP(M908,'Tax and discount slab'!$J$4:$K$14)</f>
        <v>0.05</v>
      </c>
      <c r="P908" s="9">
        <f t="shared" si="71"/>
        <v>4.4929500000000013</v>
      </c>
      <c r="Q908" s="9">
        <f>VLOOKUP(A908,'QTY &amp; shipping cost'!$A$1:$C$1038,2,FALSE)</f>
        <v>20</v>
      </c>
      <c r="R908" s="9">
        <f t="shared" si="72"/>
        <v>89.859000000000023</v>
      </c>
      <c r="S908" s="16">
        <f>LOOKUP(M908,'Tax and discount slab'!$M$4:$N$14)</f>
        <v>0.02</v>
      </c>
      <c r="T908" s="9">
        <f t="shared" si="73"/>
        <v>1.7971800000000004</v>
      </c>
      <c r="U908" s="9">
        <f>VLOOKUP(A908,'QTY &amp; shipping cost'!$A$1:$C$1038,3,FALSE)</f>
        <v>7.06</v>
      </c>
      <c r="V908" s="9">
        <f t="shared" si="74"/>
        <v>95.121820000000028</v>
      </c>
    </row>
    <row r="909" spans="1:22" x14ac:dyDescent="0.3">
      <c r="A909" s="9" t="s">
        <v>1470</v>
      </c>
      <c r="B909" s="8">
        <f>VLOOKUP($A909,'Order date customer name'!$A$1:$C$1038,2,FALSE)</f>
        <v>42591</v>
      </c>
      <c r="C909" s="8" t="str">
        <f>VLOOKUP($A909,'Order date customer name'!$A$1:$C$1038,3,FALSE)</f>
        <v>MARTIN VARGAS</v>
      </c>
      <c r="D909" s="9" t="str">
        <f>VLOOKUP($A909,'State and cust type'!$A$1:$C$1038,2,FALSE)</f>
        <v>New York</v>
      </c>
      <c r="E909" s="9" t="str">
        <f>VLOOKUP($A909,'State and cust type'!$A$1:$C$1038,3,FALSE)</f>
        <v>Consumer</v>
      </c>
      <c r="F909" s="9" t="str">
        <f>VLOOKUP($A909,'Account, order priority and cat'!$A$1:$D$1038,2,FALSE)</f>
        <v>BOBBY CHAVEZ</v>
      </c>
      <c r="G909" s="9" t="str">
        <f>VLOOKUP($A909,'Account, order priority and cat'!$A$1:$D$1038,3,FALSE)</f>
        <v>High</v>
      </c>
      <c r="H909" s="9" t="str">
        <f>VLOOKUP($A909,'Account, order priority and cat'!$A$1:$D$1038,4,FALSE)</f>
        <v>Office Supplies</v>
      </c>
      <c r="I909" s="14" t="str">
        <f>VLOOKUP($A909,'Cost and price details'!$A$1:$F$1038,Table!I$1,FALSE)</f>
        <v>Small Box</v>
      </c>
      <c r="J909" s="14" t="str">
        <f>VLOOKUP($A909,'Cost and price details'!$A$1:$F$1038,Table!J$1,FALSE)</f>
        <v>Regular Air</v>
      </c>
      <c r="K909" s="14">
        <f>VLOOKUP($A909,'Cost and price details'!$A$1:$F$1038,Table!K$1,FALSE)</f>
        <v>42600</v>
      </c>
      <c r="L909" s="14">
        <f>VLOOKUP($A909,'Cost and price details'!$A$1:$F$1038,Table!L$1,FALSE)</f>
        <v>2.5190000000000001</v>
      </c>
      <c r="M909" s="14">
        <f>VLOOKUP($A909,'Cost and price details'!$A$1:$F$1038,Table!M$1,FALSE)</f>
        <v>4.0590000000000002</v>
      </c>
      <c r="N909" s="16">
        <f t="shared" si="70"/>
        <v>0.611353711790393</v>
      </c>
      <c r="O909" s="16">
        <f>LOOKUP(M909,'Tax and discount slab'!$J$4:$K$14)</f>
        <v>0.05</v>
      </c>
      <c r="P909" s="9">
        <f t="shared" si="71"/>
        <v>4.2619500000000006</v>
      </c>
      <c r="Q909" s="9">
        <f>VLOOKUP(A909,'QTY &amp; shipping cost'!$A$1:$C$1038,2,FALSE)</f>
        <v>15</v>
      </c>
      <c r="R909" s="9">
        <f t="shared" si="72"/>
        <v>63.92925000000001</v>
      </c>
      <c r="S909" s="16">
        <f>LOOKUP(M909,'Tax and discount slab'!$M$4:$N$14)</f>
        <v>0.02</v>
      </c>
      <c r="T909" s="9">
        <f t="shared" si="73"/>
        <v>1.2785850000000003</v>
      </c>
      <c r="U909" s="9">
        <f>VLOOKUP(A909,'QTY &amp; shipping cost'!$A$1:$C$1038,3,FALSE)</f>
        <v>0.55000000000000004</v>
      </c>
      <c r="V909" s="9">
        <f t="shared" si="74"/>
        <v>63.200665000000008</v>
      </c>
    </row>
    <row r="910" spans="1:22" x14ac:dyDescent="0.3">
      <c r="A910" s="9" t="s">
        <v>1471</v>
      </c>
      <c r="B910" s="8">
        <f>VLOOKUP($A910,'Order date customer name'!$A$1:$C$1038,2,FALSE)</f>
        <v>42591</v>
      </c>
      <c r="C910" s="8" t="str">
        <f>VLOOKUP($A910,'Order date customer name'!$A$1:$C$1038,3,FALSE)</f>
        <v>CRAIG SIMMONS</v>
      </c>
      <c r="D910" s="9" t="str">
        <f>VLOOKUP($A910,'State and cust type'!$A$1:$C$1038,2,FALSE)</f>
        <v>New York</v>
      </c>
      <c r="E910" s="9" t="str">
        <f>VLOOKUP($A910,'State and cust type'!$A$1:$C$1038,3,FALSE)</f>
        <v>Corporate</v>
      </c>
      <c r="F910" s="9" t="str">
        <f>VLOOKUP($A910,'Account, order priority and cat'!$A$1:$D$1038,2,FALSE)</f>
        <v>BOBBY CHAVEZ</v>
      </c>
      <c r="G910" s="9" t="str">
        <f>VLOOKUP($A910,'Account, order priority and cat'!$A$1:$D$1038,3,FALSE)</f>
        <v>Medium</v>
      </c>
      <c r="H910" s="9" t="str">
        <f>VLOOKUP($A910,'Account, order priority and cat'!$A$1:$D$1038,4,FALSE)</f>
        <v>Office Supplies</v>
      </c>
      <c r="I910" s="14" t="str">
        <f>VLOOKUP($A910,'Cost and price details'!$A$1:$F$1038,Table!I$1,FALSE)</f>
        <v>Wrap Bag</v>
      </c>
      <c r="J910" s="14" t="str">
        <f>VLOOKUP($A910,'Cost and price details'!$A$1:$F$1038,Table!J$1,FALSE)</f>
        <v>Regular Air</v>
      </c>
      <c r="K910" s="14">
        <f>VLOOKUP($A910,'Cost and price details'!$A$1:$F$1038,Table!K$1,FALSE)</f>
        <v>42600</v>
      </c>
      <c r="L910" s="14">
        <f>VLOOKUP($A910,'Cost and price details'!$A$1:$F$1038,Table!L$1,FALSE)</f>
        <v>0.26400000000000001</v>
      </c>
      <c r="M910" s="14">
        <f>VLOOKUP($A910,'Cost and price details'!$A$1:$F$1038,Table!M$1,FALSE)</f>
        <v>1.3860000000000001</v>
      </c>
      <c r="N910" s="16">
        <f t="shared" si="70"/>
        <v>4.25</v>
      </c>
      <c r="O910" s="16">
        <f>LOOKUP(M910,'Tax and discount slab'!$J$4:$K$14)</f>
        <v>0.05</v>
      </c>
      <c r="P910" s="9">
        <f t="shared" si="71"/>
        <v>1.4553000000000003</v>
      </c>
      <c r="Q910" s="9">
        <f>VLOOKUP(A910,'QTY &amp; shipping cost'!$A$1:$C$1038,2,FALSE)</f>
        <v>36</v>
      </c>
      <c r="R910" s="9">
        <f t="shared" si="72"/>
        <v>52.390800000000013</v>
      </c>
      <c r="S910" s="16">
        <f>LOOKUP(M910,'Tax and discount slab'!$M$4:$N$14)</f>
        <v>0.02</v>
      </c>
      <c r="T910" s="9">
        <f t="shared" si="73"/>
        <v>1.0478160000000003</v>
      </c>
      <c r="U910" s="9">
        <f>VLOOKUP(A910,'QTY &amp; shipping cost'!$A$1:$C$1038,3,FALSE)</f>
        <v>0.75</v>
      </c>
      <c r="V910" s="9">
        <f t="shared" si="74"/>
        <v>52.092984000000015</v>
      </c>
    </row>
    <row r="911" spans="1:22" x14ac:dyDescent="0.3">
      <c r="A911" s="9" t="s">
        <v>1472</v>
      </c>
      <c r="B911" s="8">
        <f>VLOOKUP($A911,'Order date customer name'!$A$1:$C$1038,2,FALSE)</f>
        <v>42595</v>
      </c>
      <c r="C911" s="8" t="str">
        <f>VLOOKUP($A911,'Order date customer name'!$A$1:$C$1038,3,FALSE)</f>
        <v>CHRIS OWENS</v>
      </c>
      <c r="D911" s="9" t="str">
        <f>VLOOKUP($A911,'State and cust type'!$A$1:$C$1038,2,FALSE)</f>
        <v>New York</v>
      </c>
      <c r="E911" s="9" t="str">
        <f>VLOOKUP($A911,'State and cust type'!$A$1:$C$1038,3,FALSE)</f>
        <v>Corporate</v>
      </c>
      <c r="F911" s="9" t="str">
        <f>VLOOKUP($A911,'Account, order priority and cat'!$A$1:$D$1038,2,FALSE)</f>
        <v>CLAUDE WILLIS</v>
      </c>
      <c r="G911" s="9" t="str">
        <f>VLOOKUP($A911,'Account, order priority and cat'!$A$1:$D$1038,3,FALSE)</f>
        <v>Low</v>
      </c>
      <c r="H911" s="9" t="str">
        <f>VLOOKUP($A911,'Account, order priority and cat'!$A$1:$D$1038,4,FALSE)</f>
        <v>Office Supplies</v>
      </c>
      <c r="I911" s="14" t="str">
        <f>VLOOKUP($A911,'Cost and price details'!$A$1:$F$1038,Table!I$1,FALSE)</f>
        <v>Small Box</v>
      </c>
      <c r="J911" s="14" t="str">
        <f>VLOOKUP($A911,'Cost and price details'!$A$1:$F$1038,Table!J$1,FALSE)</f>
        <v>Express Air</v>
      </c>
      <c r="K911" s="14">
        <f>VLOOKUP($A911,'Cost and price details'!$A$1:$F$1038,Table!K$1,FALSE)</f>
        <v>42607</v>
      </c>
      <c r="L911" s="14">
        <f>VLOOKUP($A911,'Cost and price details'!$A$1:$F$1038,Table!L$1,FALSE)</f>
        <v>2.6950000000000003</v>
      </c>
      <c r="M911" s="14">
        <f>VLOOKUP($A911,'Cost and price details'!$A$1:$F$1038,Table!M$1,FALSE)</f>
        <v>4.2790000000000008</v>
      </c>
      <c r="N911" s="16">
        <f t="shared" si="70"/>
        <v>0.58775510204081649</v>
      </c>
      <c r="O911" s="16">
        <f>LOOKUP(M911,'Tax and discount slab'!$J$4:$K$14)</f>
        <v>0.05</v>
      </c>
      <c r="P911" s="9">
        <f t="shared" si="71"/>
        <v>4.4929500000000013</v>
      </c>
      <c r="Q911" s="9">
        <f>VLOOKUP(A911,'QTY &amp; shipping cost'!$A$1:$C$1038,2,FALSE)</f>
        <v>32</v>
      </c>
      <c r="R911" s="9">
        <f t="shared" si="72"/>
        <v>143.77440000000004</v>
      </c>
      <c r="S911" s="16">
        <f>LOOKUP(M911,'Tax and discount slab'!$M$4:$N$14)</f>
        <v>0.02</v>
      </c>
      <c r="T911" s="9">
        <f t="shared" si="73"/>
        <v>2.8754880000000007</v>
      </c>
      <c r="U911" s="9">
        <f>VLOOKUP(A911,'QTY &amp; shipping cost'!$A$1:$C$1038,3,FALSE)</f>
        <v>7.06</v>
      </c>
      <c r="V911" s="9">
        <f t="shared" si="74"/>
        <v>147.95891200000005</v>
      </c>
    </row>
    <row r="912" spans="1:22" x14ac:dyDescent="0.3">
      <c r="A912" s="9" t="s">
        <v>1473</v>
      </c>
      <c r="B912" s="8">
        <f>VLOOKUP($A912,'Order date customer name'!$A$1:$C$1038,2,FALSE)</f>
        <v>42597</v>
      </c>
      <c r="C912" s="8" t="str">
        <f>VLOOKUP($A912,'Order date customer name'!$A$1:$C$1038,3,FALSE)</f>
        <v>HARVEY ALVAREZ</v>
      </c>
      <c r="D912" s="9" t="str">
        <f>VLOOKUP($A912,'State and cust type'!$A$1:$C$1038,2,FALSE)</f>
        <v>Illinois</v>
      </c>
      <c r="E912" s="9" t="str">
        <f>VLOOKUP($A912,'State and cust type'!$A$1:$C$1038,3,FALSE)</f>
        <v>Consumer</v>
      </c>
      <c r="F912" s="9" t="str">
        <f>VLOOKUP($A912,'Account, order priority and cat'!$A$1:$D$1038,2,FALSE)</f>
        <v>MANUEL BARNES</v>
      </c>
      <c r="G912" s="9" t="str">
        <f>VLOOKUP($A912,'Account, order priority and cat'!$A$1:$D$1038,3,FALSE)</f>
        <v>High</v>
      </c>
      <c r="H912" s="9" t="str">
        <f>VLOOKUP($A912,'Account, order priority and cat'!$A$1:$D$1038,4,FALSE)</f>
        <v>Office Supplies</v>
      </c>
      <c r="I912" s="14" t="str">
        <f>VLOOKUP($A912,'Cost and price details'!$A$1:$F$1038,Table!I$1,FALSE)</f>
        <v>Wrap Bag</v>
      </c>
      <c r="J912" s="14" t="str">
        <f>VLOOKUP($A912,'Cost and price details'!$A$1:$F$1038,Table!J$1,FALSE)</f>
        <v>Regular Air</v>
      </c>
      <c r="K912" s="14">
        <f>VLOOKUP($A912,'Cost and price details'!$A$1:$F$1038,Table!K$1,FALSE)</f>
        <v>42605</v>
      </c>
      <c r="L912" s="14">
        <f>VLOOKUP($A912,'Cost and price details'!$A$1:$F$1038,Table!L$1,FALSE)</f>
        <v>3.19</v>
      </c>
      <c r="M912" s="14">
        <f>VLOOKUP($A912,'Cost and price details'!$A$1:$F$1038,Table!M$1,FALSE)</f>
        <v>5.2359999999999998</v>
      </c>
      <c r="N912" s="16">
        <f t="shared" si="70"/>
        <v>0.64137931034482754</v>
      </c>
      <c r="O912" s="16">
        <f>LOOKUP(M912,'Tax and discount slab'!$J$4:$K$14)</f>
        <v>0.05</v>
      </c>
      <c r="P912" s="9">
        <f t="shared" si="71"/>
        <v>5.4977999999999998</v>
      </c>
      <c r="Q912" s="9">
        <f>VLOOKUP(A912,'QTY &amp; shipping cost'!$A$1:$C$1038,2,FALSE)</f>
        <v>3</v>
      </c>
      <c r="R912" s="9">
        <f t="shared" si="72"/>
        <v>16.493400000000001</v>
      </c>
      <c r="S912" s="16">
        <f>LOOKUP(M912,'Tax and discount slab'!$M$4:$N$14)</f>
        <v>0.02</v>
      </c>
      <c r="T912" s="9">
        <f t="shared" si="73"/>
        <v>0.32986800000000005</v>
      </c>
      <c r="U912" s="9">
        <f>VLOOKUP(A912,'QTY &amp; shipping cost'!$A$1:$C$1038,3,FALSE)</f>
        <v>0.93</v>
      </c>
      <c r="V912" s="9">
        <f t="shared" si="74"/>
        <v>17.093532</v>
      </c>
    </row>
    <row r="913" spans="1:22" x14ac:dyDescent="0.3">
      <c r="A913" s="9" t="s">
        <v>1474</v>
      </c>
      <c r="B913" s="8">
        <f>VLOOKUP($A913,'Order date customer name'!$A$1:$C$1038,2,FALSE)</f>
        <v>42598</v>
      </c>
      <c r="C913" s="8" t="str">
        <f>VLOOKUP($A913,'Order date customer name'!$A$1:$C$1038,3,FALSE)</f>
        <v>SHANE MEDINA</v>
      </c>
      <c r="D913" s="9" t="str">
        <f>VLOOKUP($A913,'State and cust type'!$A$1:$C$1038,2,FALSE)</f>
        <v>New York</v>
      </c>
      <c r="E913" s="9" t="str">
        <f>VLOOKUP($A913,'State and cust type'!$A$1:$C$1038,3,FALSE)</f>
        <v>Home Office</v>
      </c>
      <c r="F913" s="9" t="str">
        <f>VLOOKUP($A913,'Account, order priority and cat'!$A$1:$D$1038,2,FALSE)</f>
        <v>TONY PERRY</v>
      </c>
      <c r="G913" s="9" t="str">
        <f>VLOOKUP($A913,'Account, order priority and cat'!$A$1:$D$1038,3,FALSE)</f>
        <v>High</v>
      </c>
      <c r="H913" s="9" t="str">
        <f>VLOOKUP($A913,'Account, order priority and cat'!$A$1:$D$1038,4,FALSE)</f>
        <v>Office Supplies</v>
      </c>
      <c r="I913" s="14" t="str">
        <f>VLOOKUP($A913,'Cost and price details'!$A$1:$F$1038,Table!I$1,FALSE)</f>
        <v>Small Box</v>
      </c>
      <c r="J913" s="14" t="str">
        <f>VLOOKUP($A913,'Cost and price details'!$A$1:$F$1038,Table!J$1,FALSE)</f>
        <v>Express Air</v>
      </c>
      <c r="K913" s="14">
        <f>VLOOKUP($A913,'Cost and price details'!$A$1:$F$1038,Table!K$1,FALSE)</f>
        <v>42607</v>
      </c>
      <c r="L913" s="14">
        <f>VLOOKUP($A913,'Cost and price details'!$A$1:$F$1038,Table!L$1,FALSE)</f>
        <v>4.9830000000000005</v>
      </c>
      <c r="M913" s="14">
        <f>VLOOKUP($A913,'Cost and price details'!$A$1:$F$1038,Table!M$1,FALSE)</f>
        <v>8.0300000000000011</v>
      </c>
      <c r="N913" s="16">
        <f t="shared" si="70"/>
        <v>0.61147902869757176</v>
      </c>
      <c r="O913" s="16">
        <f>LOOKUP(M913,'Tax and discount slab'!$J$4:$K$14)</f>
        <v>0.05</v>
      </c>
      <c r="P913" s="9">
        <f t="shared" si="71"/>
        <v>8.4315000000000015</v>
      </c>
      <c r="Q913" s="9">
        <f>VLOOKUP(A913,'QTY &amp; shipping cost'!$A$1:$C$1038,2,FALSE)</f>
        <v>43</v>
      </c>
      <c r="R913" s="9">
        <f t="shared" si="72"/>
        <v>362.55450000000008</v>
      </c>
      <c r="S913" s="16">
        <f>LOOKUP(M913,'Tax and discount slab'!$M$4:$N$14)</f>
        <v>0.02</v>
      </c>
      <c r="T913" s="9">
        <f t="shared" si="73"/>
        <v>7.2510900000000014</v>
      </c>
      <c r="U913" s="9">
        <f>VLOOKUP(A913,'QTY &amp; shipping cost'!$A$1:$C$1038,3,FALSE)</f>
        <v>7.77</v>
      </c>
      <c r="V913" s="9">
        <f t="shared" si="74"/>
        <v>363.07341000000008</v>
      </c>
    </row>
    <row r="914" spans="1:22" x14ac:dyDescent="0.3">
      <c r="A914" s="9" t="s">
        <v>1475</v>
      </c>
      <c r="B914" s="8">
        <f>VLOOKUP($A914,'Order date customer name'!$A$1:$C$1038,2,FALSE)</f>
        <v>42598</v>
      </c>
      <c r="C914" s="8" t="str">
        <f>VLOOKUP($A914,'Order date customer name'!$A$1:$C$1038,3,FALSE)</f>
        <v>ADRIAN SANDERS</v>
      </c>
      <c r="D914" s="9" t="str">
        <f>VLOOKUP($A914,'State and cust type'!$A$1:$C$1038,2,FALSE)</f>
        <v>Illinois</v>
      </c>
      <c r="E914" s="9" t="str">
        <f>VLOOKUP($A914,'State and cust type'!$A$1:$C$1038,3,FALSE)</f>
        <v>Home Office</v>
      </c>
      <c r="F914" s="9" t="str">
        <f>VLOOKUP($A914,'Account, order priority and cat'!$A$1:$D$1038,2,FALSE)</f>
        <v>MANUEL BARNES</v>
      </c>
      <c r="G914" s="9" t="str">
        <f>VLOOKUP($A914,'Account, order priority and cat'!$A$1:$D$1038,3,FALSE)</f>
        <v>Low</v>
      </c>
      <c r="H914" s="9" t="str">
        <f>VLOOKUP($A914,'Account, order priority and cat'!$A$1:$D$1038,4,FALSE)</f>
        <v>Office Supplies</v>
      </c>
      <c r="I914" s="14" t="str">
        <f>VLOOKUP($A914,'Cost and price details'!$A$1:$F$1038,Table!I$1,FALSE)</f>
        <v>Small Box</v>
      </c>
      <c r="J914" s="14" t="str">
        <f>VLOOKUP($A914,'Cost and price details'!$A$1:$F$1038,Table!J$1,FALSE)</f>
        <v>Regular Air</v>
      </c>
      <c r="K914" s="14">
        <f>VLOOKUP($A914,'Cost and price details'!$A$1:$F$1038,Table!K$1,FALSE)</f>
        <v>42609</v>
      </c>
      <c r="L914" s="14">
        <f>VLOOKUP($A914,'Cost and price details'!$A$1:$F$1038,Table!L$1,FALSE)</f>
        <v>2.4750000000000001</v>
      </c>
      <c r="M914" s="14">
        <f>VLOOKUP($A914,'Cost and price details'!$A$1:$F$1038,Table!M$1,FALSE)</f>
        <v>4.0590000000000002</v>
      </c>
      <c r="N914" s="16">
        <f t="shared" si="70"/>
        <v>0.64</v>
      </c>
      <c r="O914" s="16">
        <f>LOOKUP(M914,'Tax and discount slab'!$J$4:$K$14)</f>
        <v>0.05</v>
      </c>
      <c r="P914" s="9">
        <f t="shared" si="71"/>
        <v>4.2619500000000006</v>
      </c>
      <c r="Q914" s="9">
        <f>VLOOKUP(A914,'QTY &amp; shipping cost'!$A$1:$C$1038,2,FALSE)</f>
        <v>18</v>
      </c>
      <c r="R914" s="9">
        <f t="shared" si="72"/>
        <v>76.715100000000007</v>
      </c>
      <c r="S914" s="16">
        <f>LOOKUP(M914,'Tax and discount slab'!$M$4:$N$14)</f>
        <v>0.02</v>
      </c>
      <c r="T914" s="9">
        <f t="shared" si="73"/>
        <v>1.5343020000000003</v>
      </c>
      <c r="U914" s="9">
        <f>VLOOKUP(A914,'QTY &amp; shipping cost'!$A$1:$C$1038,3,FALSE)</f>
        <v>2.5499999999999998</v>
      </c>
      <c r="V914" s="9">
        <f t="shared" si="74"/>
        <v>77.730798000000007</v>
      </c>
    </row>
    <row r="915" spans="1:22" x14ac:dyDescent="0.3">
      <c r="A915" s="9" t="s">
        <v>1476</v>
      </c>
      <c r="B915" s="8">
        <f>VLOOKUP($A915,'Order date customer name'!$A$1:$C$1038,2,FALSE)</f>
        <v>42600</v>
      </c>
      <c r="C915" s="8" t="str">
        <f>VLOOKUP($A915,'Order date customer name'!$A$1:$C$1038,3,FALSE)</f>
        <v>BARRY PEREZ</v>
      </c>
      <c r="D915" s="9" t="str">
        <f>VLOOKUP($A915,'State and cust type'!$A$1:$C$1038,2,FALSE)</f>
        <v>Illinois</v>
      </c>
      <c r="E915" s="9" t="str">
        <f>VLOOKUP($A915,'State and cust type'!$A$1:$C$1038,3,FALSE)</f>
        <v>Consumer</v>
      </c>
      <c r="F915" s="9" t="str">
        <f>VLOOKUP($A915,'Account, order priority and cat'!$A$1:$D$1038,2,FALSE)</f>
        <v>COREY MILLS</v>
      </c>
      <c r="G915" s="9" t="str">
        <f>VLOOKUP($A915,'Account, order priority and cat'!$A$1:$D$1038,3,FALSE)</f>
        <v>Low</v>
      </c>
      <c r="H915" s="9" t="str">
        <f>VLOOKUP($A915,'Account, order priority and cat'!$A$1:$D$1038,4,FALSE)</f>
        <v>Office Supplies</v>
      </c>
      <c r="I915" s="14" t="str">
        <f>VLOOKUP($A915,'Cost and price details'!$A$1:$F$1038,Table!I$1,FALSE)</f>
        <v>Wrap Bag</v>
      </c>
      <c r="J915" s="14" t="str">
        <f>VLOOKUP($A915,'Cost and price details'!$A$1:$F$1038,Table!J$1,FALSE)</f>
        <v>Regular Air</v>
      </c>
      <c r="K915" s="14">
        <f>VLOOKUP($A915,'Cost and price details'!$A$1:$F$1038,Table!K$1,FALSE)</f>
        <v>42612</v>
      </c>
      <c r="L915" s="14">
        <f>VLOOKUP($A915,'Cost and price details'!$A$1:$F$1038,Table!L$1,FALSE)</f>
        <v>2.5410000000000004</v>
      </c>
      <c r="M915" s="14">
        <f>VLOOKUP($A915,'Cost and price details'!$A$1:$F$1038,Table!M$1,FALSE)</f>
        <v>4.1580000000000004</v>
      </c>
      <c r="N915" s="16">
        <f t="shared" si="70"/>
        <v>0.63636363636363624</v>
      </c>
      <c r="O915" s="16">
        <f>LOOKUP(M915,'Tax and discount slab'!$J$4:$K$14)</f>
        <v>0.05</v>
      </c>
      <c r="P915" s="9">
        <f t="shared" si="71"/>
        <v>4.3659000000000008</v>
      </c>
      <c r="Q915" s="9">
        <f>VLOOKUP(A915,'QTY &amp; shipping cost'!$A$1:$C$1038,2,FALSE)</f>
        <v>30</v>
      </c>
      <c r="R915" s="9">
        <f t="shared" si="72"/>
        <v>130.97700000000003</v>
      </c>
      <c r="S915" s="16">
        <f>LOOKUP(M915,'Tax and discount slab'!$M$4:$N$14)</f>
        <v>0.02</v>
      </c>
      <c r="T915" s="9">
        <f t="shared" si="73"/>
        <v>2.6195400000000006</v>
      </c>
      <c r="U915" s="9">
        <f>VLOOKUP(A915,'QTY &amp; shipping cost'!$A$1:$C$1038,3,FALSE)</f>
        <v>0.76</v>
      </c>
      <c r="V915" s="9">
        <f t="shared" si="74"/>
        <v>129.11746000000002</v>
      </c>
    </row>
    <row r="916" spans="1:22" x14ac:dyDescent="0.3">
      <c r="A916" s="9" t="s">
        <v>1477</v>
      </c>
      <c r="B916" s="8">
        <f>VLOOKUP($A916,'Order date customer name'!$A$1:$C$1038,2,FALSE)</f>
        <v>42603</v>
      </c>
      <c r="C916" s="8" t="str">
        <f>VLOOKUP($A916,'Order date customer name'!$A$1:$C$1038,3,FALSE)</f>
        <v>DARRYL JOHNSTON</v>
      </c>
      <c r="D916" s="9" t="str">
        <f>VLOOKUP($A916,'State and cust type'!$A$1:$C$1038,2,FALSE)</f>
        <v>New York</v>
      </c>
      <c r="E916" s="9" t="str">
        <f>VLOOKUP($A916,'State and cust type'!$A$1:$C$1038,3,FALSE)</f>
        <v>Corporate</v>
      </c>
      <c r="F916" s="9" t="str">
        <f>VLOOKUP($A916,'Account, order priority and cat'!$A$1:$D$1038,2,FALSE)</f>
        <v>WILLIE STEWART</v>
      </c>
      <c r="G916" s="9" t="str">
        <f>VLOOKUP($A916,'Account, order priority and cat'!$A$1:$D$1038,3,FALSE)</f>
        <v>Not Specified</v>
      </c>
      <c r="H916" s="9" t="str">
        <f>VLOOKUP($A916,'Account, order priority and cat'!$A$1:$D$1038,4,FALSE)</f>
        <v>Office Supplies</v>
      </c>
      <c r="I916" s="14" t="str">
        <f>VLOOKUP($A916,'Cost and price details'!$A$1:$F$1038,Table!I$1,FALSE)</f>
        <v>Wrap Bag</v>
      </c>
      <c r="J916" s="14" t="str">
        <f>VLOOKUP($A916,'Cost and price details'!$A$1:$F$1038,Table!J$1,FALSE)</f>
        <v>Regular Air</v>
      </c>
      <c r="K916" s="14">
        <f>VLOOKUP($A916,'Cost and price details'!$A$1:$F$1038,Table!K$1,FALSE)</f>
        <v>42612</v>
      </c>
      <c r="L916" s="14">
        <f>VLOOKUP($A916,'Cost and price details'!$A$1:$F$1038,Table!L$1,FALSE)</f>
        <v>12.221</v>
      </c>
      <c r="M916" s="14">
        <f>VLOOKUP($A916,'Cost and price details'!$A$1:$F$1038,Table!M$1,FALSE)</f>
        <v>21.824000000000002</v>
      </c>
      <c r="N916" s="16">
        <f t="shared" si="70"/>
        <v>0.78577857785778593</v>
      </c>
      <c r="O916" s="16">
        <f>LOOKUP(M916,'Tax and discount slab'!$J$4:$K$14)</f>
        <v>0.15000000000000002</v>
      </c>
      <c r="P916" s="9">
        <f t="shared" si="71"/>
        <v>25.0976</v>
      </c>
      <c r="Q916" s="9">
        <f>VLOOKUP(A916,'QTY &amp; shipping cost'!$A$1:$C$1038,2,FALSE)</f>
        <v>24</v>
      </c>
      <c r="R916" s="9">
        <f t="shared" si="72"/>
        <v>602.3424</v>
      </c>
      <c r="S916" s="16">
        <f>LOOKUP(M916,'Tax and discount slab'!$M$4:$N$14)</f>
        <v>0.12000000000000001</v>
      </c>
      <c r="T916" s="9">
        <f t="shared" si="73"/>
        <v>72.281088000000011</v>
      </c>
      <c r="U916" s="9">
        <f>VLOOKUP(A916,'QTY &amp; shipping cost'!$A$1:$C$1038,3,FALSE)</f>
        <v>4.1499999999999995</v>
      </c>
      <c r="V916" s="9">
        <f t="shared" si="74"/>
        <v>534.21131200000002</v>
      </c>
    </row>
    <row r="917" spans="1:22" x14ac:dyDescent="0.3">
      <c r="A917" s="9" t="s">
        <v>1478</v>
      </c>
      <c r="B917" s="8">
        <f>VLOOKUP($A917,'Order date customer name'!$A$1:$C$1038,2,FALSE)</f>
        <v>42604</v>
      </c>
      <c r="C917" s="8" t="str">
        <f>VLOOKUP($A917,'Order date customer name'!$A$1:$C$1038,3,FALSE)</f>
        <v>VERNON SMITH</v>
      </c>
      <c r="D917" s="9" t="str">
        <f>VLOOKUP($A917,'State and cust type'!$A$1:$C$1038,2,FALSE)</f>
        <v>New York</v>
      </c>
      <c r="E917" s="9" t="str">
        <f>VLOOKUP($A917,'State and cust type'!$A$1:$C$1038,3,FALSE)</f>
        <v>Home Office</v>
      </c>
      <c r="F917" s="9" t="str">
        <f>VLOOKUP($A917,'Account, order priority and cat'!$A$1:$D$1038,2,FALSE)</f>
        <v>BRYAN JENKINS</v>
      </c>
      <c r="G917" s="9" t="str">
        <f>VLOOKUP($A917,'Account, order priority and cat'!$A$1:$D$1038,3,FALSE)</f>
        <v>Low</v>
      </c>
      <c r="H917" s="9" t="str">
        <f>VLOOKUP($A917,'Account, order priority and cat'!$A$1:$D$1038,4,FALSE)</f>
        <v>Technology</v>
      </c>
      <c r="I917" s="14" t="str">
        <f>VLOOKUP($A917,'Cost and price details'!$A$1:$F$1038,Table!I$1,FALSE)</f>
        <v>Small Box</v>
      </c>
      <c r="J917" s="14" t="str">
        <f>VLOOKUP($A917,'Cost and price details'!$A$1:$F$1038,Table!J$1,FALSE)</f>
        <v>Regular Air</v>
      </c>
      <c r="K917" s="14">
        <f>VLOOKUP($A917,'Cost and price details'!$A$1:$F$1038,Table!K$1,FALSE)</f>
        <v>42611</v>
      </c>
      <c r="L917" s="14">
        <f>VLOOKUP($A917,'Cost and price details'!$A$1:$F$1038,Table!L$1,FALSE)</f>
        <v>21.758000000000003</v>
      </c>
      <c r="M917" s="14">
        <f>VLOOKUP($A917,'Cost and price details'!$A$1:$F$1038,Table!M$1,FALSE)</f>
        <v>50.589000000000006</v>
      </c>
      <c r="N917" s="16">
        <f t="shared" si="70"/>
        <v>1.3250758341759352</v>
      </c>
      <c r="O917" s="16">
        <f>LOOKUP(M917,'Tax and discount slab'!$J$4:$K$14)</f>
        <v>0.24</v>
      </c>
      <c r="P917" s="9">
        <f t="shared" si="71"/>
        <v>62.730360000000005</v>
      </c>
      <c r="Q917" s="9">
        <f>VLOOKUP(A917,'QTY &amp; shipping cost'!$A$1:$C$1038,2,FALSE)</f>
        <v>48</v>
      </c>
      <c r="R917" s="9">
        <f t="shared" si="72"/>
        <v>3011.05728</v>
      </c>
      <c r="S917" s="16">
        <f>LOOKUP(M917,'Tax and discount slab'!$M$4:$N$14)</f>
        <v>0.27</v>
      </c>
      <c r="T917" s="9">
        <f t="shared" si="73"/>
        <v>812.9854656</v>
      </c>
      <c r="U917" s="9">
        <f>VLOOKUP(A917,'QTY &amp; shipping cost'!$A$1:$C$1038,3,FALSE)</f>
        <v>5.04</v>
      </c>
      <c r="V917" s="9">
        <f t="shared" si="74"/>
        <v>2203.1118144000002</v>
      </c>
    </row>
    <row r="918" spans="1:22" x14ac:dyDescent="0.3">
      <c r="A918" s="9" t="s">
        <v>1479</v>
      </c>
      <c r="B918" s="8">
        <f>VLOOKUP($A918,'Order date customer name'!$A$1:$C$1038,2,FALSE)</f>
        <v>42604</v>
      </c>
      <c r="C918" s="8" t="str">
        <f>VLOOKUP($A918,'Order date customer name'!$A$1:$C$1038,3,FALSE)</f>
        <v>RAUL HOLMES</v>
      </c>
      <c r="D918" s="9" t="str">
        <f>VLOOKUP($A918,'State and cust type'!$A$1:$C$1038,2,FALSE)</f>
        <v>Illinois</v>
      </c>
      <c r="E918" s="9" t="str">
        <f>VLOOKUP($A918,'State and cust type'!$A$1:$C$1038,3,FALSE)</f>
        <v>Small Business</v>
      </c>
      <c r="F918" s="9" t="str">
        <f>VLOOKUP($A918,'Account, order priority and cat'!$A$1:$D$1038,2,FALSE)</f>
        <v>COREY MILLS</v>
      </c>
      <c r="G918" s="9" t="str">
        <f>VLOOKUP($A918,'Account, order priority and cat'!$A$1:$D$1038,3,FALSE)</f>
        <v>Not Specified</v>
      </c>
      <c r="H918" s="9" t="str">
        <f>VLOOKUP($A918,'Account, order priority and cat'!$A$1:$D$1038,4,FALSE)</f>
        <v>Office Supplies</v>
      </c>
      <c r="I918" s="14" t="str">
        <f>VLOOKUP($A918,'Cost and price details'!$A$1:$F$1038,Table!I$1,FALSE)</f>
        <v>Small Box</v>
      </c>
      <c r="J918" s="14" t="str">
        <f>VLOOKUP($A918,'Cost and price details'!$A$1:$F$1038,Table!J$1,FALSE)</f>
        <v>Regular Air</v>
      </c>
      <c r="K918" s="14">
        <f>VLOOKUP($A918,'Cost and price details'!$A$1:$F$1038,Table!K$1,FALSE)</f>
        <v>42614</v>
      </c>
      <c r="L918" s="14">
        <f>VLOOKUP($A918,'Cost and price details'!$A$1:$F$1038,Table!L$1,FALSE)</f>
        <v>1.7490000000000003</v>
      </c>
      <c r="M918" s="14">
        <f>VLOOKUP($A918,'Cost and price details'!$A$1:$F$1038,Table!M$1,FALSE)</f>
        <v>2.871</v>
      </c>
      <c r="N918" s="16">
        <f t="shared" si="70"/>
        <v>0.64150943396226379</v>
      </c>
      <c r="O918" s="16">
        <f>LOOKUP(M918,'Tax and discount slab'!$J$4:$K$14)</f>
        <v>0.05</v>
      </c>
      <c r="P918" s="9">
        <f t="shared" si="71"/>
        <v>3.0145500000000003</v>
      </c>
      <c r="Q918" s="9">
        <f>VLOOKUP(A918,'QTY &amp; shipping cost'!$A$1:$C$1038,2,FALSE)</f>
        <v>36</v>
      </c>
      <c r="R918" s="9">
        <f t="shared" si="72"/>
        <v>108.52380000000001</v>
      </c>
      <c r="S918" s="16">
        <f>LOOKUP(M918,'Tax and discount slab'!$M$4:$N$14)</f>
        <v>0.02</v>
      </c>
      <c r="T918" s="9">
        <f t="shared" si="73"/>
        <v>2.1704760000000003</v>
      </c>
      <c r="U918" s="9">
        <f>VLOOKUP(A918,'QTY &amp; shipping cost'!$A$1:$C$1038,3,FALSE)</f>
        <v>0.55000000000000004</v>
      </c>
      <c r="V918" s="9">
        <f t="shared" si="74"/>
        <v>106.90332400000001</v>
      </c>
    </row>
    <row r="919" spans="1:22" x14ac:dyDescent="0.3">
      <c r="A919" s="9" t="s">
        <v>1480</v>
      </c>
      <c r="B919" s="8">
        <f>VLOOKUP($A919,'Order date customer name'!$A$1:$C$1038,2,FALSE)</f>
        <v>42604</v>
      </c>
      <c r="C919" s="8" t="str">
        <f>VLOOKUP($A919,'Order date customer name'!$A$1:$C$1038,3,FALSE)</f>
        <v>ROLAND WILLIAMS</v>
      </c>
      <c r="D919" s="9" t="str">
        <f>VLOOKUP($A919,'State and cust type'!$A$1:$C$1038,2,FALSE)</f>
        <v>New York</v>
      </c>
      <c r="E919" s="9" t="str">
        <f>VLOOKUP($A919,'State and cust type'!$A$1:$C$1038,3,FALSE)</f>
        <v>Small Business</v>
      </c>
      <c r="F919" s="9" t="str">
        <f>VLOOKUP($A919,'Account, order priority and cat'!$A$1:$D$1038,2,FALSE)</f>
        <v>MARC ARNOLD</v>
      </c>
      <c r="G919" s="9" t="str">
        <f>VLOOKUP($A919,'Account, order priority and cat'!$A$1:$D$1038,3,FALSE)</f>
        <v>Medium</v>
      </c>
      <c r="H919" s="9" t="str">
        <f>VLOOKUP($A919,'Account, order priority and cat'!$A$1:$D$1038,4,FALSE)</f>
        <v>Office Supplies</v>
      </c>
      <c r="I919" s="14" t="str">
        <f>VLOOKUP($A919,'Cost and price details'!$A$1:$F$1038,Table!I$1,FALSE)</f>
        <v>Wrap Bag</v>
      </c>
      <c r="J919" s="14" t="str">
        <f>VLOOKUP($A919,'Cost and price details'!$A$1:$F$1038,Table!J$1,FALSE)</f>
        <v>Regular Air</v>
      </c>
      <c r="K919" s="14">
        <f>VLOOKUP($A919,'Cost and price details'!$A$1:$F$1038,Table!K$1,FALSE)</f>
        <v>42611</v>
      </c>
      <c r="L919" s="14">
        <f>VLOOKUP($A919,'Cost and price details'!$A$1:$F$1038,Table!L$1,FALSE)</f>
        <v>1.6830000000000003</v>
      </c>
      <c r="M919" s="14">
        <f>VLOOKUP($A919,'Cost and price details'!$A$1:$F$1038,Table!M$1,FALSE)</f>
        <v>3.0579999999999998</v>
      </c>
      <c r="N919" s="16">
        <f t="shared" si="70"/>
        <v>0.81699346405228723</v>
      </c>
      <c r="O919" s="16">
        <f>LOOKUP(M919,'Tax and discount slab'!$J$4:$K$14)</f>
        <v>0.05</v>
      </c>
      <c r="P919" s="9">
        <f t="shared" si="71"/>
        <v>3.2109000000000001</v>
      </c>
      <c r="Q919" s="9">
        <f>VLOOKUP(A919,'QTY &amp; shipping cost'!$A$1:$C$1038,2,FALSE)</f>
        <v>25</v>
      </c>
      <c r="R919" s="9">
        <f t="shared" si="72"/>
        <v>80.272500000000008</v>
      </c>
      <c r="S919" s="16">
        <f>LOOKUP(M919,'Tax and discount slab'!$M$4:$N$14)</f>
        <v>0.02</v>
      </c>
      <c r="T919" s="9">
        <f t="shared" si="73"/>
        <v>1.6054500000000003</v>
      </c>
      <c r="U919" s="9">
        <f>VLOOKUP(A919,'QTY &amp; shipping cost'!$A$1:$C$1038,3,FALSE)</f>
        <v>1.3900000000000001</v>
      </c>
      <c r="V919" s="9">
        <f t="shared" si="74"/>
        <v>80.057050000000004</v>
      </c>
    </row>
    <row r="920" spans="1:22" x14ac:dyDescent="0.3">
      <c r="A920" s="9" t="s">
        <v>1481</v>
      </c>
      <c r="B920" s="8">
        <f>VLOOKUP($A920,'Order date customer name'!$A$1:$C$1038,2,FALSE)</f>
        <v>42604</v>
      </c>
      <c r="C920" s="8" t="str">
        <f>VLOOKUP($A920,'Order date customer name'!$A$1:$C$1038,3,FALSE)</f>
        <v>TONY STEPHENS</v>
      </c>
      <c r="D920" s="9" t="str">
        <f>VLOOKUP($A920,'State and cust type'!$A$1:$C$1038,2,FALSE)</f>
        <v>Illinois</v>
      </c>
      <c r="E920" s="9" t="str">
        <f>VLOOKUP($A920,'State and cust type'!$A$1:$C$1038,3,FALSE)</f>
        <v>Corporate</v>
      </c>
      <c r="F920" s="9" t="str">
        <f>VLOOKUP($A920,'Account, order priority and cat'!$A$1:$D$1038,2,FALSE)</f>
        <v>COREY MILLS</v>
      </c>
      <c r="G920" s="9" t="str">
        <f>VLOOKUP($A920,'Account, order priority and cat'!$A$1:$D$1038,3,FALSE)</f>
        <v>Medium</v>
      </c>
      <c r="H920" s="9" t="str">
        <f>VLOOKUP($A920,'Account, order priority and cat'!$A$1:$D$1038,4,FALSE)</f>
        <v>Office Supplies</v>
      </c>
      <c r="I920" s="14" t="str">
        <f>VLOOKUP($A920,'Cost and price details'!$A$1:$F$1038,Table!I$1,FALSE)</f>
        <v>Small Box</v>
      </c>
      <c r="J920" s="14" t="str">
        <f>VLOOKUP($A920,'Cost and price details'!$A$1:$F$1038,Table!J$1,FALSE)</f>
        <v>Regular Air</v>
      </c>
      <c r="K920" s="14">
        <f>VLOOKUP($A920,'Cost and price details'!$A$1:$F$1038,Table!K$1,FALSE)</f>
        <v>42612</v>
      </c>
      <c r="L920" s="14">
        <f>VLOOKUP($A920,'Cost and price details'!$A$1:$F$1038,Table!L$1,FALSE)</f>
        <v>18.535000000000004</v>
      </c>
      <c r="M920" s="14">
        <f>VLOOKUP($A920,'Cost and price details'!$A$1:$F$1038,Table!M$1,FALSE)</f>
        <v>29.898000000000003</v>
      </c>
      <c r="N920" s="16">
        <f t="shared" si="70"/>
        <v>0.61305637982195826</v>
      </c>
      <c r="O920" s="16">
        <f>LOOKUP(M920,'Tax and discount slab'!$J$4:$K$14)</f>
        <v>0.15000000000000002</v>
      </c>
      <c r="P920" s="9">
        <f t="shared" si="71"/>
        <v>34.3827</v>
      </c>
      <c r="Q920" s="9">
        <f>VLOOKUP(A920,'QTY &amp; shipping cost'!$A$1:$C$1038,2,FALSE)</f>
        <v>52</v>
      </c>
      <c r="R920" s="9">
        <f t="shared" si="72"/>
        <v>1787.9004</v>
      </c>
      <c r="S920" s="16">
        <f>LOOKUP(M920,'Tax and discount slab'!$M$4:$N$14)</f>
        <v>0.12000000000000001</v>
      </c>
      <c r="T920" s="9">
        <f t="shared" si="73"/>
        <v>214.54804800000002</v>
      </c>
      <c r="U920" s="9">
        <f>VLOOKUP(A920,'QTY &amp; shipping cost'!$A$1:$C$1038,3,FALSE)</f>
        <v>8.2800000000000011</v>
      </c>
      <c r="V920" s="9">
        <f t="shared" si="74"/>
        <v>1581.6323519999999</v>
      </c>
    </row>
    <row r="921" spans="1:22" x14ac:dyDescent="0.3">
      <c r="A921" s="9" t="s">
        <v>1482</v>
      </c>
      <c r="B921" s="8">
        <f>VLOOKUP($A921,'Order date customer name'!$A$1:$C$1038,2,FALSE)</f>
        <v>42611</v>
      </c>
      <c r="C921" s="8" t="str">
        <f>VLOOKUP($A921,'Order date customer name'!$A$1:$C$1038,3,FALSE)</f>
        <v>CLAUDE JAMES</v>
      </c>
      <c r="D921" s="9" t="str">
        <f>VLOOKUP($A921,'State and cust type'!$A$1:$C$1038,2,FALSE)</f>
        <v>New York</v>
      </c>
      <c r="E921" s="9" t="str">
        <f>VLOOKUP($A921,'State and cust type'!$A$1:$C$1038,3,FALSE)</f>
        <v>Consumer</v>
      </c>
      <c r="F921" s="9" t="str">
        <f>VLOOKUP($A921,'Account, order priority and cat'!$A$1:$D$1038,2,FALSE)</f>
        <v>EDDIE MURRAY</v>
      </c>
      <c r="G921" s="9" t="str">
        <f>VLOOKUP($A921,'Account, order priority and cat'!$A$1:$D$1038,3,FALSE)</f>
        <v>Critical</v>
      </c>
      <c r="H921" s="9" t="str">
        <f>VLOOKUP($A921,'Account, order priority and cat'!$A$1:$D$1038,4,FALSE)</f>
        <v>Office Supplies</v>
      </c>
      <c r="I921" s="14" t="str">
        <f>VLOOKUP($A921,'Cost and price details'!$A$1:$F$1038,Table!I$1,FALSE)</f>
        <v>Wrap Bag</v>
      </c>
      <c r="J921" s="14" t="str">
        <f>VLOOKUP($A921,'Cost and price details'!$A$1:$F$1038,Table!J$1,FALSE)</f>
        <v>Regular Air</v>
      </c>
      <c r="K921" s="14">
        <f>VLOOKUP($A921,'Cost and price details'!$A$1:$F$1038,Table!K$1,FALSE)</f>
        <v>42620</v>
      </c>
      <c r="L921" s="14">
        <f>VLOOKUP($A921,'Cost and price details'!$A$1:$F$1038,Table!L$1,FALSE)</f>
        <v>3.6520000000000001</v>
      </c>
      <c r="M921" s="14">
        <f>VLOOKUP($A921,'Cost and price details'!$A$1:$F$1038,Table!M$1,FALSE)</f>
        <v>5.6980000000000004</v>
      </c>
      <c r="N921" s="16">
        <f t="shared" si="70"/>
        <v>0.56024096385542177</v>
      </c>
      <c r="O921" s="16">
        <f>LOOKUP(M921,'Tax and discount slab'!$J$4:$K$14)</f>
        <v>0.05</v>
      </c>
      <c r="P921" s="9">
        <f t="shared" si="71"/>
        <v>5.9829000000000008</v>
      </c>
      <c r="Q921" s="9">
        <f>VLOOKUP(A921,'QTY &amp; shipping cost'!$A$1:$C$1038,2,FALSE)</f>
        <v>34</v>
      </c>
      <c r="R921" s="9">
        <f t="shared" si="72"/>
        <v>203.41860000000003</v>
      </c>
      <c r="S921" s="16">
        <f>LOOKUP(M921,'Tax and discount slab'!$M$4:$N$14)</f>
        <v>0.02</v>
      </c>
      <c r="T921" s="9">
        <f t="shared" si="73"/>
        <v>4.068372000000001</v>
      </c>
      <c r="U921" s="9">
        <f>VLOOKUP(A921,'QTY &amp; shipping cost'!$A$1:$C$1038,3,FALSE)</f>
        <v>2.09</v>
      </c>
      <c r="V921" s="9">
        <f t="shared" si="74"/>
        <v>201.44022800000002</v>
      </c>
    </row>
    <row r="922" spans="1:22" x14ac:dyDescent="0.3">
      <c r="A922" s="9" t="s">
        <v>1483</v>
      </c>
      <c r="B922" s="8">
        <f>VLOOKUP($A922,'Order date customer name'!$A$1:$C$1038,2,FALSE)</f>
        <v>42614</v>
      </c>
      <c r="C922" s="8" t="str">
        <f>VLOOKUP($A922,'Order date customer name'!$A$1:$C$1038,3,FALSE)</f>
        <v>TRAVIS FLORES</v>
      </c>
      <c r="D922" s="9" t="str">
        <f>VLOOKUP($A922,'State and cust type'!$A$1:$C$1038,2,FALSE)</f>
        <v>New York</v>
      </c>
      <c r="E922" s="9" t="str">
        <f>VLOOKUP($A922,'State and cust type'!$A$1:$C$1038,3,FALSE)</f>
        <v>Corporate</v>
      </c>
      <c r="F922" s="9" t="str">
        <f>VLOOKUP($A922,'Account, order priority and cat'!$A$1:$D$1038,2,FALSE)</f>
        <v>EDDIE MURRAY</v>
      </c>
      <c r="G922" s="9" t="str">
        <f>VLOOKUP($A922,'Account, order priority and cat'!$A$1:$D$1038,3,FALSE)</f>
        <v>Not Specified</v>
      </c>
      <c r="H922" s="9" t="str">
        <f>VLOOKUP($A922,'Account, order priority and cat'!$A$1:$D$1038,4,FALSE)</f>
        <v>Technology</v>
      </c>
      <c r="I922" s="14" t="str">
        <f>VLOOKUP($A922,'Cost and price details'!$A$1:$F$1038,Table!I$1,FALSE)</f>
        <v>Small Box</v>
      </c>
      <c r="J922" s="14" t="str">
        <f>VLOOKUP($A922,'Cost and price details'!$A$1:$F$1038,Table!J$1,FALSE)</f>
        <v>Regular Air</v>
      </c>
      <c r="K922" s="14">
        <f>VLOOKUP($A922,'Cost and price details'!$A$1:$F$1038,Table!K$1,FALSE)</f>
        <v>42623</v>
      </c>
      <c r="L922" s="14">
        <f>VLOOKUP($A922,'Cost and price details'!$A$1:$F$1038,Table!L$1,FALSE)</f>
        <v>11.077000000000002</v>
      </c>
      <c r="M922" s="14">
        <f>VLOOKUP($A922,'Cost and price details'!$A$1:$F$1038,Table!M$1,FALSE)</f>
        <v>17.578000000000003</v>
      </c>
      <c r="N922" s="16">
        <f t="shared" si="70"/>
        <v>0.58689175769612711</v>
      </c>
      <c r="O922" s="16">
        <f>LOOKUP(M922,'Tax and discount slab'!$J$4:$K$14)</f>
        <v>0.1</v>
      </c>
      <c r="P922" s="9">
        <f t="shared" si="71"/>
        <v>19.335800000000006</v>
      </c>
      <c r="Q922" s="9">
        <f>VLOOKUP(A922,'QTY &amp; shipping cost'!$A$1:$C$1038,2,FALSE)</f>
        <v>32</v>
      </c>
      <c r="R922" s="9">
        <f t="shared" si="72"/>
        <v>618.74560000000019</v>
      </c>
      <c r="S922" s="16">
        <f>LOOKUP(M922,'Tax and discount slab'!$M$4:$N$14)</f>
        <v>7.0000000000000007E-2</v>
      </c>
      <c r="T922" s="9">
        <f t="shared" si="73"/>
        <v>43.312192000000017</v>
      </c>
      <c r="U922" s="9">
        <f>VLOOKUP(A922,'QTY &amp; shipping cost'!$A$1:$C$1038,3,FALSE)</f>
        <v>4.05</v>
      </c>
      <c r="V922" s="9">
        <f t="shared" si="74"/>
        <v>579.48340800000017</v>
      </c>
    </row>
    <row r="923" spans="1:22" x14ac:dyDescent="0.3">
      <c r="A923" s="9" t="s">
        <v>1485</v>
      </c>
      <c r="B923" s="8">
        <f>VLOOKUP($A923,'Order date customer name'!$A$1:$C$1038,2,FALSE)</f>
        <v>42616</v>
      </c>
      <c r="C923" s="8" t="str">
        <f>VLOOKUP($A923,'Order date customer name'!$A$1:$C$1038,3,FALSE)</f>
        <v>ERIC MATTHEWS</v>
      </c>
      <c r="D923" s="9" t="str">
        <f>VLOOKUP($A923,'State and cust type'!$A$1:$C$1038,2,FALSE)</f>
        <v>New York</v>
      </c>
      <c r="E923" s="9" t="str">
        <f>VLOOKUP($A923,'State and cust type'!$A$1:$C$1038,3,FALSE)</f>
        <v>Consumer</v>
      </c>
      <c r="F923" s="9" t="str">
        <f>VLOOKUP($A923,'Account, order priority and cat'!$A$1:$D$1038,2,FALSE)</f>
        <v>WILLIE STEWART</v>
      </c>
      <c r="G923" s="9" t="str">
        <f>VLOOKUP($A923,'Account, order priority and cat'!$A$1:$D$1038,3,FALSE)</f>
        <v>Medium</v>
      </c>
      <c r="H923" s="9" t="str">
        <f>VLOOKUP($A923,'Account, order priority and cat'!$A$1:$D$1038,4,FALSE)</f>
        <v>Office Supplies</v>
      </c>
      <c r="I923" s="14" t="str">
        <f>VLOOKUP($A923,'Cost and price details'!$A$1:$F$1038,Table!I$1,FALSE)</f>
        <v>Wrap Bag</v>
      </c>
      <c r="J923" s="14" t="str">
        <f>VLOOKUP($A923,'Cost and price details'!$A$1:$F$1038,Table!J$1,FALSE)</f>
        <v>Regular Air</v>
      </c>
      <c r="K923" s="14">
        <f>VLOOKUP($A923,'Cost and price details'!$A$1:$F$1038,Table!K$1,FALSE)</f>
        <v>42625</v>
      </c>
      <c r="L923" s="14">
        <f>VLOOKUP($A923,'Cost and price details'!$A$1:$F$1038,Table!L$1,FALSE)</f>
        <v>2.5410000000000004</v>
      </c>
      <c r="M923" s="14">
        <f>VLOOKUP($A923,'Cost and price details'!$A$1:$F$1038,Table!M$1,FALSE)</f>
        <v>4.1580000000000004</v>
      </c>
      <c r="N923" s="16">
        <f t="shared" si="70"/>
        <v>0.63636363636363624</v>
      </c>
      <c r="O923" s="16">
        <f>LOOKUP(M923,'Tax and discount slab'!$J$4:$K$14)</f>
        <v>0.05</v>
      </c>
      <c r="P923" s="9">
        <f t="shared" si="71"/>
        <v>4.3659000000000008</v>
      </c>
      <c r="Q923" s="9">
        <f>VLOOKUP(A923,'QTY &amp; shipping cost'!$A$1:$C$1038,2,FALSE)</f>
        <v>40</v>
      </c>
      <c r="R923" s="9">
        <f t="shared" si="72"/>
        <v>174.63600000000002</v>
      </c>
      <c r="S923" s="16">
        <f>LOOKUP(M923,'Tax and discount slab'!$M$4:$N$14)</f>
        <v>0.02</v>
      </c>
      <c r="T923" s="9">
        <f t="shared" si="73"/>
        <v>3.4927200000000007</v>
      </c>
      <c r="U923" s="9">
        <f>VLOOKUP(A923,'QTY &amp; shipping cost'!$A$1:$C$1038,3,FALSE)</f>
        <v>0.76</v>
      </c>
      <c r="V923" s="9">
        <f t="shared" si="74"/>
        <v>171.90328000000002</v>
      </c>
    </row>
    <row r="924" spans="1:22" x14ac:dyDescent="0.3">
      <c r="A924" s="9" t="s">
        <v>1486</v>
      </c>
      <c r="B924" s="8">
        <f>VLOOKUP($A924,'Order date customer name'!$A$1:$C$1038,2,FALSE)</f>
        <v>42617</v>
      </c>
      <c r="C924" s="8" t="str">
        <f>VLOOKUP($A924,'Order date customer name'!$A$1:$C$1038,3,FALSE)</f>
        <v>ARNOLD YOUNG</v>
      </c>
      <c r="D924" s="9" t="str">
        <f>VLOOKUP($A924,'State and cust type'!$A$1:$C$1038,2,FALSE)</f>
        <v>New York</v>
      </c>
      <c r="E924" s="9" t="str">
        <f>VLOOKUP($A924,'State and cust type'!$A$1:$C$1038,3,FALSE)</f>
        <v>Home Office</v>
      </c>
      <c r="F924" s="9" t="str">
        <f>VLOOKUP($A924,'Account, order priority and cat'!$A$1:$D$1038,2,FALSE)</f>
        <v>GREG BLACK</v>
      </c>
      <c r="G924" s="9" t="str">
        <f>VLOOKUP($A924,'Account, order priority and cat'!$A$1:$D$1038,3,FALSE)</f>
        <v>Medium</v>
      </c>
      <c r="H924" s="9" t="str">
        <f>VLOOKUP($A924,'Account, order priority and cat'!$A$1:$D$1038,4,FALSE)</f>
        <v>Technology</v>
      </c>
      <c r="I924" s="14" t="str">
        <f>VLOOKUP($A924,'Cost and price details'!$A$1:$F$1038,Table!I$1,FALSE)</f>
        <v>Small Box</v>
      </c>
      <c r="J924" s="14" t="str">
        <f>VLOOKUP($A924,'Cost and price details'!$A$1:$F$1038,Table!J$1,FALSE)</f>
        <v>Express Air</v>
      </c>
      <c r="K924" s="14">
        <f>VLOOKUP($A924,'Cost and price details'!$A$1:$F$1038,Table!K$1,FALSE)</f>
        <v>42626</v>
      </c>
      <c r="L924" s="14">
        <f>VLOOKUP($A924,'Cost and price details'!$A$1:$F$1038,Table!L$1,FALSE)</f>
        <v>68.64</v>
      </c>
      <c r="M924" s="14">
        <f>VLOOKUP($A924,'Cost and price details'!$A$1:$F$1038,Table!M$1,FALSE)</f>
        <v>171.58900000000003</v>
      </c>
      <c r="N924" s="16">
        <f t="shared" si="70"/>
        <v>1.4998397435897439</v>
      </c>
      <c r="O924" s="16">
        <f>LOOKUP(M924,'Tax and discount slab'!$J$4:$K$14)</f>
        <v>0.32000000000000006</v>
      </c>
      <c r="P924" s="9">
        <f t="shared" si="71"/>
        <v>226.49748000000005</v>
      </c>
      <c r="Q924" s="9">
        <f>VLOOKUP(A924,'QTY &amp; shipping cost'!$A$1:$C$1038,2,FALSE)</f>
        <v>24</v>
      </c>
      <c r="R924" s="9">
        <f t="shared" si="72"/>
        <v>5435.9395200000017</v>
      </c>
      <c r="S924" s="16">
        <f>LOOKUP(M924,'Tax and discount slab'!$M$4:$N$14)</f>
        <v>0.47</v>
      </c>
      <c r="T924" s="9">
        <f t="shared" si="73"/>
        <v>2554.8915744000005</v>
      </c>
      <c r="U924" s="9">
        <f>VLOOKUP(A924,'QTY &amp; shipping cost'!$A$1:$C$1038,3,FALSE)</f>
        <v>8.1300000000000008</v>
      </c>
      <c r="V924" s="9">
        <f t="shared" si="74"/>
        <v>2889.1779456000013</v>
      </c>
    </row>
    <row r="925" spans="1:22" x14ac:dyDescent="0.3">
      <c r="A925" s="9" t="s">
        <v>1487</v>
      </c>
      <c r="B925" s="8">
        <f>VLOOKUP($A925,'Order date customer name'!$A$1:$C$1038,2,FALSE)</f>
        <v>42617</v>
      </c>
      <c r="C925" s="8" t="str">
        <f>VLOOKUP($A925,'Order date customer name'!$A$1:$C$1038,3,FALSE)</f>
        <v>ARNOLD HUDSON</v>
      </c>
      <c r="D925" s="9" t="str">
        <f>VLOOKUP($A925,'State and cust type'!$A$1:$C$1038,2,FALSE)</f>
        <v>New York</v>
      </c>
      <c r="E925" s="9" t="str">
        <f>VLOOKUP($A925,'State and cust type'!$A$1:$C$1038,3,FALSE)</f>
        <v>Small Business</v>
      </c>
      <c r="F925" s="9" t="str">
        <f>VLOOKUP($A925,'Account, order priority and cat'!$A$1:$D$1038,2,FALSE)</f>
        <v>GREG BLACK</v>
      </c>
      <c r="G925" s="9" t="str">
        <f>VLOOKUP($A925,'Account, order priority and cat'!$A$1:$D$1038,3,FALSE)</f>
        <v>High</v>
      </c>
      <c r="H925" s="9" t="str">
        <f>VLOOKUP($A925,'Account, order priority and cat'!$A$1:$D$1038,4,FALSE)</f>
        <v>Office Supplies</v>
      </c>
      <c r="I925" s="14" t="str">
        <f>VLOOKUP($A925,'Cost and price details'!$A$1:$F$1038,Table!I$1,FALSE)</f>
        <v>Wrap Bag</v>
      </c>
      <c r="J925" s="14" t="str">
        <f>VLOOKUP($A925,'Cost and price details'!$A$1:$F$1038,Table!J$1,FALSE)</f>
        <v>Regular Air</v>
      </c>
      <c r="K925" s="14">
        <f>VLOOKUP($A925,'Cost and price details'!$A$1:$F$1038,Table!K$1,FALSE)</f>
        <v>42626</v>
      </c>
      <c r="L925" s="14">
        <f>VLOOKUP($A925,'Cost and price details'!$A$1:$F$1038,Table!L$1,FALSE)</f>
        <v>2.1120000000000001</v>
      </c>
      <c r="M925" s="14">
        <f>VLOOKUP($A925,'Cost and price details'!$A$1:$F$1038,Table!M$1,FALSE)</f>
        <v>3.5859999999999999</v>
      </c>
      <c r="N925" s="16">
        <f t="shared" si="70"/>
        <v>0.69791666666666652</v>
      </c>
      <c r="O925" s="16">
        <f>LOOKUP(M925,'Tax and discount slab'!$J$4:$K$14)</f>
        <v>0.05</v>
      </c>
      <c r="P925" s="9">
        <f t="shared" si="71"/>
        <v>3.7652999999999999</v>
      </c>
      <c r="Q925" s="9">
        <f>VLOOKUP(A925,'QTY &amp; shipping cost'!$A$1:$C$1038,2,FALSE)</f>
        <v>40</v>
      </c>
      <c r="R925" s="9">
        <f t="shared" si="72"/>
        <v>150.61199999999999</v>
      </c>
      <c r="S925" s="16">
        <f>LOOKUP(M925,'Tax and discount slab'!$M$4:$N$14)</f>
        <v>0.02</v>
      </c>
      <c r="T925" s="9">
        <f t="shared" si="73"/>
        <v>3.0122399999999998</v>
      </c>
      <c r="U925" s="9">
        <f>VLOOKUP(A925,'QTY &amp; shipping cost'!$A$1:$C$1038,3,FALSE)</f>
        <v>1.9100000000000001</v>
      </c>
      <c r="V925" s="9">
        <f t="shared" si="74"/>
        <v>149.50976</v>
      </c>
    </row>
    <row r="926" spans="1:22" x14ac:dyDescent="0.3">
      <c r="A926" s="9" t="s">
        <v>1488</v>
      </c>
      <c r="B926" s="8">
        <f>VLOOKUP($A926,'Order date customer name'!$A$1:$C$1038,2,FALSE)</f>
        <v>42624</v>
      </c>
      <c r="C926" s="8" t="str">
        <f>VLOOKUP($A926,'Order date customer name'!$A$1:$C$1038,3,FALSE)</f>
        <v>TERRY CUNNINGHAM</v>
      </c>
      <c r="D926" s="9" t="str">
        <f>VLOOKUP($A926,'State and cust type'!$A$1:$C$1038,2,FALSE)</f>
        <v>New York</v>
      </c>
      <c r="E926" s="9" t="str">
        <f>VLOOKUP($A926,'State and cust type'!$A$1:$C$1038,3,FALSE)</f>
        <v>Small Business</v>
      </c>
      <c r="F926" s="9" t="str">
        <f>VLOOKUP($A926,'Account, order priority and cat'!$A$1:$D$1038,2,FALSE)</f>
        <v>GREG BLACK</v>
      </c>
      <c r="G926" s="9" t="str">
        <f>VLOOKUP($A926,'Account, order priority and cat'!$A$1:$D$1038,3,FALSE)</f>
        <v>Low</v>
      </c>
      <c r="H926" s="9" t="str">
        <f>VLOOKUP($A926,'Account, order priority and cat'!$A$1:$D$1038,4,FALSE)</f>
        <v>Office Supplies</v>
      </c>
      <c r="I926" s="14" t="str">
        <f>VLOOKUP($A926,'Cost and price details'!$A$1:$F$1038,Table!I$1,FALSE)</f>
        <v>Small Box</v>
      </c>
      <c r="J926" s="14" t="str">
        <f>VLOOKUP($A926,'Cost and price details'!$A$1:$F$1038,Table!J$1,FALSE)</f>
        <v>Express Air</v>
      </c>
      <c r="K926" s="14">
        <f>VLOOKUP($A926,'Cost and price details'!$A$1:$F$1038,Table!K$1,FALSE)</f>
        <v>42638</v>
      </c>
      <c r="L926" s="14">
        <f>VLOOKUP($A926,'Cost and price details'!$A$1:$F$1038,Table!L$1,FALSE)</f>
        <v>4.4330000000000007</v>
      </c>
      <c r="M926" s="14">
        <f>VLOOKUP($A926,'Cost and price details'!$A$1:$F$1038,Table!M$1,FALSE)</f>
        <v>10.318000000000001</v>
      </c>
      <c r="N926" s="16">
        <f t="shared" si="70"/>
        <v>1.3275434243176178</v>
      </c>
      <c r="O926" s="16">
        <f>LOOKUP(M926,'Tax and discount slab'!$J$4:$K$14)</f>
        <v>0.1</v>
      </c>
      <c r="P926" s="9">
        <f t="shared" si="71"/>
        <v>11.349800000000002</v>
      </c>
      <c r="Q926" s="9">
        <f>VLOOKUP(A926,'QTY &amp; shipping cost'!$A$1:$C$1038,2,FALSE)</f>
        <v>48</v>
      </c>
      <c r="R926" s="9">
        <f t="shared" si="72"/>
        <v>544.79040000000009</v>
      </c>
      <c r="S926" s="16">
        <f>LOOKUP(M926,'Tax and discount slab'!$M$4:$N$14)</f>
        <v>7.0000000000000007E-2</v>
      </c>
      <c r="T926" s="9">
        <f t="shared" si="73"/>
        <v>38.135328000000008</v>
      </c>
      <c r="U926" s="9">
        <f>VLOOKUP(A926,'QTY &amp; shipping cost'!$A$1:$C$1038,3,FALSE)</f>
        <v>7.33</v>
      </c>
      <c r="V926" s="9">
        <f t="shared" si="74"/>
        <v>513.98507200000006</v>
      </c>
    </row>
    <row r="927" spans="1:22" x14ac:dyDescent="0.3">
      <c r="A927" s="9" t="s">
        <v>1489</v>
      </c>
      <c r="B927" s="8">
        <f>VLOOKUP($A927,'Order date customer name'!$A$1:$C$1038,2,FALSE)</f>
        <v>42625</v>
      </c>
      <c r="C927" s="8" t="str">
        <f>VLOOKUP($A927,'Order date customer name'!$A$1:$C$1038,3,FALSE)</f>
        <v>JEFF TORRES</v>
      </c>
      <c r="D927" s="9" t="str">
        <f>VLOOKUP($A927,'State and cust type'!$A$1:$C$1038,2,FALSE)</f>
        <v>Illinois</v>
      </c>
      <c r="E927" s="9" t="str">
        <f>VLOOKUP($A927,'State and cust type'!$A$1:$C$1038,3,FALSE)</f>
        <v>Home Office</v>
      </c>
      <c r="F927" s="9" t="str">
        <f>VLOOKUP($A927,'Account, order priority and cat'!$A$1:$D$1038,2,FALSE)</f>
        <v>COREY MILLS</v>
      </c>
      <c r="G927" s="9" t="str">
        <f>VLOOKUP($A927,'Account, order priority and cat'!$A$1:$D$1038,3,FALSE)</f>
        <v>High</v>
      </c>
      <c r="H927" s="9" t="str">
        <f>VLOOKUP($A927,'Account, order priority and cat'!$A$1:$D$1038,4,FALSE)</f>
        <v>Office Supplies</v>
      </c>
      <c r="I927" s="14" t="str">
        <f>VLOOKUP($A927,'Cost and price details'!$A$1:$F$1038,Table!I$1,FALSE)</f>
        <v>Wrap Bag</v>
      </c>
      <c r="J927" s="14" t="str">
        <f>VLOOKUP($A927,'Cost and price details'!$A$1:$F$1038,Table!J$1,FALSE)</f>
        <v>Regular Air</v>
      </c>
      <c r="K927" s="14">
        <f>VLOOKUP($A927,'Cost and price details'!$A$1:$F$1038,Table!K$1,FALSE)</f>
        <v>42634</v>
      </c>
      <c r="L927" s="14">
        <f>VLOOKUP($A927,'Cost and price details'!$A$1:$F$1038,Table!L$1,FALSE)</f>
        <v>1.9360000000000002</v>
      </c>
      <c r="M927" s="14">
        <f>VLOOKUP($A927,'Cost and price details'!$A$1:$F$1038,Table!M$1,FALSE)</f>
        <v>3.234</v>
      </c>
      <c r="N927" s="16">
        <f t="shared" si="70"/>
        <v>0.6704545454545453</v>
      </c>
      <c r="O927" s="16">
        <f>LOOKUP(M927,'Tax and discount slab'!$J$4:$K$14)</f>
        <v>0.05</v>
      </c>
      <c r="P927" s="9">
        <f t="shared" si="71"/>
        <v>3.3957000000000002</v>
      </c>
      <c r="Q927" s="9">
        <f>VLOOKUP(A927,'QTY &amp; shipping cost'!$A$1:$C$1038,2,FALSE)</f>
        <v>28</v>
      </c>
      <c r="R927" s="9">
        <f t="shared" si="72"/>
        <v>95.079599999999999</v>
      </c>
      <c r="S927" s="16">
        <f>LOOKUP(M927,'Tax and discount slab'!$M$4:$N$14)</f>
        <v>0.02</v>
      </c>
      <c r="T927" s="9">
        <f t="shared" si="73"/>
        <v>1.9015919999999999</v>
      </c>
      <c r="U927" s="9">
        <f>VLOOKUP(A927,'QTY &amp; shipping cost'!$A$1:$C$1038,3,FALSE)</f>
        <v>0.8600000000000001</v>
      </c>
      <c r="V927" s="9">
        <f t="shared" si="74"/>
        <v>94.038008000000005</v>
      </c>
    </row>
    <row r="928" spans="1:22" x14ac:dyDescent="0.3">
      <c r="A928" s="9" t="s">
        <v>1491</v>
      </c>
      <c r="B928" s="8">
        <f>VLOOKUP($A928,'Order date customer name'!$A$1:$C$1038,2,FALSE)</f>
        <v>42626</v>
      </c>
      <c r="C928" s="8" t="str">
        <f>VLOOKUP($A928,'Order date customer name'!$A$1:$C$1038,3,FALSE)</f>
        <v>HOWARD ROGERS</v>
      </c>
      <c r="D928" s="9" t="str">
        <f>VLOOKUP($A928,'State and cust type'!$A$1:$C$1038,2,FALSE)</f>
        <v>New York</v>
      </c>
      <c r="E928" s="9" t="str">
        <f>VLOOKUP($A928,'State and cust type'!$A$1:$C$1038,3,FALSE)</f>
        <v>Small Business</v>
      </c>
      <c r="F928" s="9" t="str">
        <f>VLOOKUP($A928,'Account, order priority and cat'!$A$1:$D$1038,2,FALSE)</f>
        <v>ROY COOK</v>
      </c>
      <c r="G928" s="9" t="str">
        <f>VLOOKUP($A928,'Account, order priority and cat'!$A$1:$D$1038,3,FALSE)</f>
        <v>High</v>
      </c>
      <c r="H928" s="9" t="str">
        <f>VLOOKUP($A928,'Account, order priority and cat'!$A$1:$D$1038,4,FALSE)</f>
        <v>Technology</v>
      </c>
      <c r="I928" s="14" t="str">
        <f>VLOOKUP($A928,'Cost and price details'!$A$1:$F$1038,Table!I$1,FALSE)</f>
        <v>Jumbo Drum</v>
      </c>
      <c r="J928" s="14" t="str">
        <f>VLOOKUP($A928,'Cost and price details'!$A$1:$F$1038,Table!J$1,FALSE)</f>
        <v>Delivery Truck</v>
      </c>
      <c r="K928" s="14">
        <f>VLOOKUP($A928,'Cost and price details'!$A$1:$F$1038,Table!K$1,FALSE)</f>
        <v>42634</v>
      </c>
      <c r="L928" s="14">
        <f>VLOOKUP($A928,'Cost and price details'!$A$1:$F$1038,Table!L$1,FALSE)</f>
        <v>241.57100000000003</v>
      </c>
      <c r="M928" s="14">
        <f>VLOOKUP($A928,'Cost and price details'!$A$1:$F$1038,Table!M$1,FALSE)</f>
        <v>589.20400000000006</v>
      </c>
      <c r="N928" s="16">
        <f t="shared" si="70"/>
        <v>1.4390510450343792</v>
      </c>
      <c r="O928" s="16">
        <f>LOOKUP(M928,'Tax and discount slab'!$J$4:$K$14)</f>
        <v>0.32000000000000006</v>
      </c>
      <c r="P928" s="9">
        <f t="shared" si="71"/>
        <v>777.74928000000011</v>
      </c>
      <c r="Q928" s="9">
        <f>VLOOKUP(A928,'QTY &amp; shipping cost'!$A$1:$C$1038,2,FALSE)</f>
        <v>46</v>
      </c>
      <c r="R928" s="9">
        <f t="shared" si="72"/>
        <v>35776.466880000007</v>
      </c>
      <c r="S928" s="16">
        <f>LOOKUP(M928,'Tax and discount slab'!$M$4:$N$14)</f>
        <v>0.47</v>
      </c>
      <c r="T928" s="9">
        <f t="shared" si="73"/>
        <v>16814.939433600004</v>
      </c>
      <c r="U928" s="9">
        <f>VLOOKUP(A928,'QTY &amp; shipping cost'!$A$1:$C$1038,3,FALSE)</f>
        <v>14.75</v>
      </c>
      <c r="V928" s="9">
        <f t="shared" si="74"/>
        <v>18976.277446400003</v>
      </c>
    </row>
    <row r="929" spans="1:22" x14ac:dyDescent="0.3">
      <c r="A929" s="9" t="s">
        <v>1492</v>
      </c>
      <c r="B929" s="8">
        <f>VLOOKUP($A929,'Order date customer name'!$A$1:$C$1038,2,FALSE)</f>
        <v>42628</v>
      </c>
      <c r="C929" s="8" t="str">
        <f>VLOOKUP($A929,'Order date customer name'!$A$1:$C$1038,3,FALSE)</f>
        <v>NATHAN STONE</v>
      </c>
      <c r="D929" s="9" t="str">
        <f>VLOOKUP($A929,'State and cust type'!$A$1:$C$1038,2,FALSE)</f>
        <v>New York</v>
      </c>
      <c r="E929" s="9" t="str">
        <f>VLOOKUP($A929,'State and cust type'!$A$1:$C$1038,3,FALSE)</f>
        <v>Home Office</v>
      </c>
      <c r="F929" s="9" t="str">
        <f>VLOOKUP($A929,'Account, order priority and cat'!$A$1:$D$1038,2,FALSE)</f>
        <v>GREG BLACK</v>
      </c>
      <c r="G929" s="9" t="str">
        <f>VLOOKUP($A929,'Account, order priority and cat'!$A$1:$D$1038,3,FALSE)</f>
        <v>Low</v>
      </c>
      <c r="H929" s="9" t="str">
        <f>VLOOKUP($A929,'Account, order priority and cat'!$A$1:$D$1038,4,FALSE)</f>
        <v>Technology</v>
      </c>
      <c r="I929" s="14" t="str">
        <f>VLOOKUP($A929,'Cost and price details'!$A$1:$F$1038,Table!I$1,FALSE)</f>
        <v>Small Box</v>
      </c>
      <c r="J929" s="14" t="str">
        <f>VLOOKUP($A929,'Cost and price details'!$A$1:$F$1038,Table!J$1,FALSE)</f>
        <v>Regular Air</v>
      </c>
      <c r="K929" s="14">
        <f>VLOOKUP($A929,'Cost and price details'!$A$1:$F$1038,Table!K$1,FALSE)</f>
        <v>42637</v>
      </c>
      <c r="L929" s="14">
        <f>VLOOKUP($A929,'Cost and price details'!$A$1:$F$1038,Table!L$1,FALSE)</f>
        <v>7.0289999999999999</v>
      </c>
      <c r="M929" s="14">
        <f>VLOOKUP($A929,'Cost and price details'!$A$1:$F$1038,Table!M$1,FALSE)</f>
        <v>21.978000000000002</v>
      </c>
      <c r="N929" s="16">
        <f t="shared" si="70"/>
        <v>2.126760563380282</v>
      </c>
      <c r="O929" s="16">
        <f>LOOKUP(M929,'Tax and discount slab'!$J$4:$K$14)</f>
        <v>0.15000000000000002</v>
      </c>
      <c r="P929" s="9">
        <f t="shared" si="71"/>
        <v>25.274699999999999</v>
      </c>
      <c r="Q929" s="9">
        <f>VLOOKUP(A929,'QTY &amp; shipping cost'!$A$1:$C$1038,2,FALSE)</f>
        <v>46</v>
      </c>
      <c r="R929" s="9">
        <f t="shared" si="72"/>
        <v>1162.6361999999999</v>
      </c>
      <c r="S929" s="16">
        <f>LOOKUP(M929,'Tax and discount slab'!$M$4:$N$14)</f>
        <v>0.12000000000000001</v>
      </c>
      <c r="T929" s="9">
        <f t="shared" si="73"/>
        <v>139.516344</v>
      </c>
      <c r="U929" s="9">
        <f>VLOOKUP(A929,'QTY &amp; shipping cost'!$A$1:$C$1038,3,FALSE)</f>
        <v>4.05</v>
      </c>
      <c r="V929" s="9">
        <f t="shared" si="74"/>
        <v>1027.169856</v>
      </c>
    </row>
    <row r="930" spans="1:22" x14ac:dyDescent="0.3">
      <c r="A930" s="9" t="s">
        <v>1493</v>
      </c>
      <c r="B930" s="8">
        <f>VLOOKUP($A930,'Order date customer name'!$A$1:$C$1038,2,FALSE)</f>
        <v>42629</v>
      </c>
      <c r="C930" s="8" t="str">
        <f>VLOOKUP($A930,'Order date customer name'!$A$1:$C$1038,3,FALSE)</f>
        <v>BARRY STEVENS</v>
      </c>
      <c r="D930" s="9" t="str">
        <f>VLOOKUP($A930,'State and cust type'!$A$1:$C$1038,2,FALSE)</f>
        <v>New York</v>
      </c>
      <c r="E930" s="9" t="str">
        <f>VLOOKUP($A930,'State and cust type'!$A$1:$C$1038,3,FALSE)</f>
        <v>Consumer</v>
      </c>
      <c r="F930" s="9" t="str">
        <f>VLOOKUP($A930,'Account, order priority and cat'!$A$1:$D$1038,2,FALSE)</f>
        <v>VINCENT JORDAN</v>
      </c>
      <c r="G930" s="9" t="str">
        <f>VLOOKUP($A930,'Account, order priority and cat'!$A$1:$D$1038,3,FALSE)</f>
        <v>Low</v>
      </c>
      <c r="H930" s="9" t="str">
        <f>VLOOKUP($A930,'Account, order priority and cat'!$A$1:$D$1038,4,FALSE)</f>
        <v>Office Supplies</v>
      </c>
      <c r="I930" s="14" t="str">
        <f>VLOOKUP($A930,'Cost and price details'!$A$1:$F$1038,Table!I$1,FALSE)</f>
        <v>Small Box</v>
      </c>
      <c r="J930" s="14" t="str">
        <f>VLOOKUP($A930,'Cost and price details'!$A$1:$F$1038,Table!J$1,FALSE)</f>
        <v>Regular Air</v>
      </c>
      <c r="K930" s="14">
        <f>VLOOKUP($A930,'Cost and price details'!$A$1:$F$1038,Table!K$1,FALSE)</f>
        <v>42636</v>
      </c>
      <c r="L930" s="14">
        <f>VLOOKUP($A930,'Cost and price details'!$A$1:$F$1038,Table!L$1,FALSE)</f>
        <v>3.4540000000000006</v>
      </c>
      <c r="M930" s="14">
        <f>VLOOKUP($A930,'Cost and price details'!$A$1:$F$1038,Table!M$1,FALSE)</f>
        <v>5.4010000000000007</v>
      </c>
      <c r="N930" s="16">
        <f t="shared" si="70"/>
        <v>0.56369426751592344</v>
      </c>
      <c r="O930" s="16">
        <f>LOOKUP(M930,'Tax and discount slab'!$J$4:$K$14)</f>
        <v>0.05</v>
      </c>
      <c r="P930" s="9">
        <f t="shared" si="71"/>
        <v>5.671050000000001</v>
      </c>
      <c r="Q930" s="9">
        <f>VLOOKUP(A930,'QTY &amp; shipping cost'!$A$1:$C$1038,2,FALSE)</f>
        <v>15</v>
      </c>
      <c r="R930" s="9">
        <f t="shared" si="72"/>
        <v>85.065750000000008</v>
      </c>
      <c r="S930" s="16">
        <f>LOOKUP(M930,'Tax and discount slab'!$M$4:$N$14)</f>
        <v>0.02</v>
      </c>
      <c r="T930" s="9">
        <f t="shared" si="73"/>
        <v>1.7013150000000001</v>
      </c>
      <c r="U930" s="9">
        <f>VLOOKUP(A930,'QTY &amp; shipping cost'!$A$1:$C$1038,3,FALSE)</f>
        <v>0.55000000000000004</v>
      </c>
      <c r="V930" s="9">
        <f t="shared" si="74"/>
        <v>83.914435000000012</v>
      </c>
    </row>
    <row r="931" spans="1:22" x14ac:dyDescent="0.3">
      <c r="A931" s="9" t="s">
        <v>1494</v>
      </c>
      <c r="B931" s="8">
        <f>VLOOKUP($A931,'Order date customer name'!$A$1:$C$1038,2,FALSE)</f>
        <v>42631</v>
      </c>
      <c r="C931" s="8" t="str">
        <f>VLOOKUP($A931,'Order date customer name'!$A$1:$C$1038,3,FALSE)</f>
        <v>JASON MILLS</v>
      </c>
      <c r="D931" s="9" t="str">
        <f>VLOOKUP($A931,'State and cust type'!$A$1:$C$1038,2,FALSE)</f>
        <v>Illinois</v>
      </c>
      <c r="E931" s="9" t="str">
        <f>VLOOKUP($A931,'State and cust type'!$A$1:$C$1038,3,FALSE)</f>
        <v>Small Business</v>
      </c>
      <c r="F931" s="9" t="str">
        <f>VLOOKUP($A931,'Account, order priority and cat'!$A$1:$D$1038,2,FALSE)</f>
        <v>MANUEL BARNES</v>
      </c>
      <c r="G931" s="9" t="str">
        <f>VLOOKUP($A931,'Account, order priority and cat'!$A$1:$D$1038,3,FALSE)</f>
        <v>Low</v>
      </c>
      <c r="H931" s="9" t="str">
        <f>VLOOKUP($A931,'Account, order priority and cat'!$A$1:$D$1038,4,FALSE)</f>
        <v>Office Supplies</v>
      </c>
      <c r="I931" s="14" t="str">
        <f>VLOOKUP($A931,'Cost and price details'!$A$1:$F$1038,Table!I$1,FALSE)</f>
        <v>Small Pack</v>
      </c>
      <c r="J931" s="14" t="str">
        <f>VLOOKUP($A931,'Cost and price details'!$A$1:$F$1038,Table!J$1,FALSE)</f>
        <v>Regular Air</v>
      </c>
      <c r="K931" s="14">
        <f>VLOOKUP($A931,'Cost and price details'!$A$1:$F$1038,Table!K$1,FALSE)</f>
        <v>42638</v>
      </c>
      <c r="L931" s="14">
        <f>VLOOKUP($A931,'Cost and price details'!$A$1:$F$1038,Table!L$1,FALSE)</f>
        <v>5.2690000000000001</v>
      </c>
      <c r="M931" s="14">
        <f>VLOOKUP($A931,'Cost and price details'!$A$1:$F$1038,Table!M$1,FALSE)</f>
        <v>13.167000000000002</v>
      </c>
      <c r="N931" s="16">
        <f t="shared" si="70"/>
        <v>1.4989561586638833</v>
      </c>
      <c r="O931" s="16">
        <f>LOOKUP(M931,'Tax and discount slab'!$J$4:$K$14)</f>
        <v>0.1</v>
      </c>
      <c r="P931" s="9">
        <f t="shared" si="71"/>
        <v>14.483700000000002</v>
      </c>
      <c r="Q931" s="9">
        <f>VLOOKUP(A931,'QTY &amp; shipping cost'!$A$1:$C$1038,2,FALSE)</f>
        <v>40</v>
      </c>
      <c r="R931" s="9">
        <f t="shared" si="72"/>
        <v>579.34800000000007</v>
      </c>
      <c r="S931" s="16">
        <f>LOOKUP(M931,'Tax and discount slab'!$M$4:$N$14)</f>
        <v>7.0000000000000007E-2</v>
      </c>
      <c r="T931" s="9">
        <f t="shared" si="73"/>
        <v>40.55436000000001</v>
      </c>
      <c r="U931" s="9">
        <f>VLOOKUP(A931,'QTY &amp; shipping cost'!$A$1:$C$1038,3,FALSE)</f>
        <v>5.8599999999999994</v>
      </c>
      <c r="V931" s="9">
        <f t="shared" si="74"/>
        <v>544.65364000000011</v>
      </c>
    </row>
    <row r="932" spans="1:22" x14ac:dyDescent="0.3">
      <c r="A932" s="9" t="s">
        <v>1495</v>
      </c>
      <c r="B932" s="8">
        <f>VLOOKUP($A932,'Order date customer name'!$A$1:$C$1038,2,FALSE)</f>
        <v>42631</v>
      </c>
      <c r="C932" s="8" t="str">
        <f>VLOOKUP($A932,'Order date customer name'!$A$1:$C$1038,3,FALSE)</f>
        <v>NORMAN ANDREWS</v>
      </c>
      <c r="D932" s="9" t="str">
        <f>VLOOKUP($A932,'State and cust type'!$A$1:$C$1038,2,FALSE)</f>
        <v>New York</v>
      </c>
      <c r="E932" s="9" t="str">
        <f>VLOOKUP($A932,'State and cust type'!$A$1:$C$1038,3,FALSE)</f>
        <v>Consumer</v>
      </c>
      <c r="F932" s="9" t="str">
        <f>VLOOKUP($A932,'Account, order priority and cat'!$A$1:$D$1038,2,FALSE)</f>
        <v>BRYAN JENKINS</v>
      </c>
      <c r="G932" s="9" t="str">
        <f>VLOOKUP($A932,'Account, order priority and cat'!$A$1:$D$1038,3,FALSE)</f>
        <v>Low</v>
      </c>
      <c r="H932" s="9" t="str">
        <f>VLOOKUP($A932,'Account, order priority and cat'!$A$1:$D$1038,4,FALSE)</f>
        <v>Office Supplies</v>
      </c>
      <c r="I932" s="14" t="str">
        <f>VLOOKUP($A932,'Cost and price details'!$A$1:$F$1038,Table!I$1,FALSE)</f>
        <v>Wrap Bag</v>
      </c>
      <c r="J932" s="14" t="str">
        <f>VLOOKUP($A932,'Cost and price details'!$A$1:$F$1038,Table!J$1,FALSE)</f>
        <v>Regular Air</v>
      </c>
      <c r="K932" s="14">
        <f>VLOOKUP($A932,'Cost and price details'!$A$1:$F$1038,Table!K$1,FALSE)</f>
        <v>42638</v>
      </c>
      <c r="L932" s="14">
        <f>VLOOKUP($A932,'Cost and price details'!$A$1:$F$1038,Table!L$1,FALSE)</f>
        <v>3.8280000000000003</v>
      </c>
      <c r="M932" s="14">
        <f>VLOOKUP($A932,'Cost and price details'!$A$1:$F$1038,Table!M$1,FALSE)</f>
        <v>5.9729999999999999</v>
      </c>
      <c r="N932" s="16">
        <f t="shared" si="70"/>
        <v>0.56034482758620674</v>
      </c>
      <c r="O932" s="16">
        <f>LOOKUP(M932,'Tax and discount slab'!$J$4:$K$14)</f>
        <v>0.05</v>
      </c>
      <c r="P932" s="9">
        <f t="shared" si="71"/>
        <v>6.2716500000000002</v>
      </c>
      <c r="Q932" s="9">
        <f>VLOOKUP(A932,'QTY &amp; shipping cost'!$A$1:$C$1038,2,FALSE)</f>
        <v>14</v>
      </c>
      <c r="R932" s="9">
        <f t="shared" si="72"/>
        <v>87.803100000000001</v>
      </c>
      <c r="S932" s="16">
        <f>LOOKUP(M932,'Tax and discount slab'!$M$4:$N$14)</f>
        <v>0.02</v>
      </c>
      <c r="T932" s="9">
        <f t="shared" si="73"/>
        <v>1.756062</v>
      </c>
      <c r="U932" s="9">
        <f>VLOOKUP(A932,'QTY &amp; shipping cost'!$A$1:$C$1038,3,FALSE)</f>
        <v>1</v>
      </c>
      <c r="V932" s="9">
        <f t="shared" si="74"/>
        <v>87.047038000000001</v>
      </c>
    </row>
    <row r="933" spans="1:22" x14ac:dyDescent="0.3">
      <c r="A933" s="9" t="s">
        <v>1496</v>
      </c>
      <c r="B933" s="8">
        <f>VLOOKUP($A933,'Order date customer name'!$A$1:$C$1038,2,FALSE)</f>
        <v>42632</v>
      </c>
      <c r="C933" s="8" t="str">
        <f>VLOOKUP($A933,'Order date customer name'!$A$1:$C$1038,3,FALSE)</f>
        <v>CURTIS WEAVER</v>
      </c>
      <c r="D933" s="9" t="str">
        <f>VLOOKUP($A933,'State and cust type'!$A$1:$C$1038,2,FALSE)</f>
        <v>New York</v>
      </c>
      <c r="E933" s="9" t="str">
        <f>VLOOKUP($A933,'State and cust type'!$A$1:$C$1038,3,FALSE)</f>
        <v>Corporate</v>
      </c>
      <c r="F933" s="9" t="str">
        <f>VLOOKUP($A933,'Account, order priority and cat'!$A$1:$D$1038,2,FALSE)</f>
        <v>BOBBY CHAVEZ</v>
      </c>
      <c r="G933" s="9" t="str">
        <f>VLOOKUP($A933,'Account, order priority and cat'!$A$1:$D$1038,3,FALSE)</f>
        <v>Medium</v>
      </c>
      <c r="H933" s="9" t="str">
        <f>VLOOKUP($A933,'Account, order priority and cat'!$A$1:$D$1038,4,FALSE)</f>
        <v>Office Supplies</v>
      </c>
      <c r="I933" s="14" t="str">
        <f>VLOOKUP($A933,'Cost and price details'!$A$1:$F$1038,Table!I$1,FALSE)</f>
        <v>Small Box</v>
      </c>
      <c r="J933" s="14" t="str">
        <f>VLOOKUP($A933,'Cost and price details'!$A$1:$F$1038,Table!J$1,FALSE)</f>
        <v>Regular Air</v>
      </c>
      <c r="K933" s="14">
        <f>VLOOKUP($A933,'Cost and price details'!$A$1:$F$1038,Table!K$1,FALSE)</f>
        <v>42639</v>
      </c>
      <c r="L933" s="14">
        <f>VLOOKUP($A933,'Cost and price details'!$A$1:$F$1038,Table!L$1,FALSE)</f>
        <v>2.6950000000000003</v>
      </c>
      <c r="M933" s="14">
        <f>VLOOKUP($A933,'Cost and price details'!$A$1:$F$1038,Table!M$1,FALSE)</f>
        <v>4.2790000000000008</v>
      </c>
      <c r="N933" s="16">
        <f t="shared" si="70"/>
        <v>0.58775510204081649</v>
      </c>
      <c r="O933" s="16">
        <f>LOOKUP(M933,'Tax and discount slab'!$J$4:$K$14)</f>
        <v>0.05</v>
      </c>
      <c r="P933" s="9">
        <f t="shared" si="71"/>
        <v>4.4929500000000013</v>
      </c>
      <c r="Q933" s="9">
        <f>VLOOKUP(A933,'QTY &amp; shipping cost'!$A$1:$C$1038,2,FALSE)</f>
        <v>52</v>
      </c>
      <c r="R933" s="9">
        <f t="shared" si="72"/>
        <v>233.63340000000008</v>
      </c>
      <c r="S933" s="16">
        <f>LOOKUP(M933,'Tax and discount slab'!$M$4:$N$14)</f>
        <v>0.02</v>
      </c>
      <c r="T933" s="9">
        <f t="shared" si="73"/>
        <v>4.6726680000000016</v>
      </c>
      <c r="U933" s="9">
        <f>VLOOKUP(A933,'QTY &amp; shipping cost'!$A$1:$C$1038,3,FALSE)</f>
        <v>7.06</v>
      </c>
      <c r="V933" s="9">
        <f t="shared" si="74"/>
        <v>236.02073200000007</v>
      </c>
    </row>
    <row r="934" spans="1:22" x14ac:dyDescent="0.3">
      <c r="A934" s="9" t="s">
        <v>1497</v>
      </c>
      <c r="B934" s="8">
        <f>VLOOKUP($A934,'Order date customer name'!$A$1:$C$1038,2,FALSE)</f>
        <v>42633</v>
      </c>
      <c r="C934" s="8" t="str">
        <f>VLOOKUP($A934,'Order date customer name'!$A$1:$C$1038,3,FALSE)</f>
        <v>FRANCISCO FERNANDEZ</v>
      </c>
      <c r="D934" s="9" t="str">
        <f>VLOOKUP($A934,'State and cust type'!$A$1:$C$1038,2,FALSE)</f>
        <v>Illinois</v>
      </c>
      <c r="E934" s="9" t="str">
        <f>VLOOKUP($A934,'State and cust type'!$A$1:$C$1038,3,FALSE)</f>
        <v>Small Business</v>
      </c>
      <c r="F934" s="9" t="str">
        <f>VLOOKUP($A934,'Account, order priority and cat'!$A$1:$D$1038,2,FALSE)</f>
        <v>MANUEL BARNES</v>
      </c>
      <c r="G934" s="9" t="str">
        <f>VLOOKUP($A934,'Account, order priority and cat'!$A$1:$D$1038,3,FALSE)</f>
        <v>Medium</v>
      </c>
      <c r="H934" s="9" t="str">
        <f>VLOOKUP($A934,'Account, order priority and cat'!$A$1:$D$1038,4,FALSE)</f>
        <v>Office Supplies</v>
      </c>
      <c r="I934" s="14" t="str">
        <f>VLOOKUP($A934,'Cost and price details'!$A$1:$F$1038,Table!I$1,FALSE)</f>
        <v>Wrap Bag</v>
      </c>
      <c r="J934" s="14" t="str">
        <f>VLOOKUP($A934,'Cost and price details'!$A$1:$F$1038,Table!J$1,FALSE)</f>
        <v>Regular Air</v>
      </c>
      <c r="K934" s="14">
        <f>VLOOKUP($A934,'Cost and price details'!$A$1:$F$1038,Table!K$1,FALSE)</f>
        <v>42641</v>
      </c>
      <c r="L934" s="14">
        <f>VLOOKUP($A934,'Cost and price details'!$A$1:$F$1038,Table!L$1,FALSE)</f>
        <v>2.7720000000000002</v>
      </c>
      <c r="M934" s="14">
        <f>VLOOKUP($A934,'Cost and price details'!$A$1:$F$1038,Table!M$1,FALSE)</f>
        <v>4.4000000000000004</v>
      </c>
      <c r="N934" s="16">
        <f t="shared" si="70"/>
        <v>0.58730158730158732</v>
      </c>
      <c r="O934" s="16">
        <f>LOOKUP(M934,'Tax and discount slab'!$J$4:$K$14)</f>
        <v>0.05</v>
      </c>
      <c r="P934" s="9">
        <f t="shared" si="71"/>
        <v>4.620000000000001</v>
      </c>
      <c r="Q934" s="9">
        <f>VLOOKUP(A934,'QTY &amp; shipping cost'!$A$1:$C$1038,2,FALSE)</f>
        <v>24</v>
      </c>
      <c r="R934" s="9">
        <f t="shared" si="72"/>
        <v>110.88000000000002</v>
      </c>
      <c r="S934" s="16">
        <f>LOOKUP(M934,'Tax and discount slab'!$M$4:$N$14)</f>
        <v>0.02</v>
      </c>
      <c r="T934" s="9">
        <f t="shared" si="73"/>
        <v>2.2176000000000005</v>
      </c>
      <c r="U934" s="9">
        <f>VLOOKUP(A934,'QTY &amp; shipping cost'!$A$1:$C$1038,3,FALSE)</f>
        <v>1.35</v>
      </c>
      <c r="V934" s="9">
        <f t="shared" si="74"/>
        <v>110.01240000000001</v>
      </c>
    </row>
    <row r="935" spans="1:22" x14ac:dyDescent="0.3">
      <c r="A935" s="9" t="s">
        <v>1498</v>
      </c>
      <c r="B935" s="8">
        <f>VLOOKUP($A935,'Order date customer name'!$A$1:$C$1038,2,FALSE)</f>
        <v>42634</v>
      </c>
      <c r="C935" s="8" t="str">
        <f>VLOOKUP($A935,'Order date customer name'!$A$1:$C$1038,3,FALSE)</f>
        <v>ANGEL RICHARDSON</v>
      </c>
      <c r="D935" s="9" t="str">
        <f>VLOOKUP($A935,'State and cust type'!$A$1:$C$1038,2,FALSE)</f>
        <v>New York</v>
      </c>
      <c r="E935" s="9" t="str">
        <f>VLOOKUP($A935,'State and cust type'!$A$1:$C$1038,3,FALSE)</f>
        <v>Small Business</v>
      </c>
      <c r="F935" s="9" t="str">
        <f>VLOOKUP($A935,'Account, order priority and cat'!$A$1:$D$1038,2,FALSE)</f>
        <v>ROY COOK</v>
      </c>
      <c r="G935" s="9" t="str">
        <f>VLOOKUP($A935,'Account, order priority and cat'!$A$1:$D$1038,3,FALSE)</f>
        <v>Medium</v>
      </c>
      <c r="H935" s="9" t="str">
        <f>VLOOKUP($A935,'Account, order priority and cat'!$A$1:$D$1038,4,FALSE)</f>
        <v>Office Supplies</v>
      </c>
      <c r="I935" s="14" t="str">
        <f>VLOOKUP($A935,'Cost and price details'!$A$1:$F$1038,Table!I$1,FALSE)</f>
        <v>Small Box</v>
      </c>
      <c r="J935" s="14" t="str">
        <f>VLOOKUP($A935,'Cost and price details'!$A$1:$F$1038,Table!J$1,FALSE)</f>
        <v>Regular Air</v>
      </c>
      <c r="K935" s="14">
        <f>VLOOKUP($A935,'Cost and price details'!$A$1:$F$1038,Table!K$1,FALSE)</f>
        <v>42644</v>
      </c>
      <c r="L935" s="14">
        <f>VLOOKUP($A935,'Cost and price details'!$A$1:$F$1038,Table!L$1,FALSE)</f>
        <v>3.74</v>
      </c>
      <c r="M935" s="14">
        <f>VLOOKUP($A935,'Cost and price details'!$A$1:$F$1038,Table!M$1,FALSE)</f>
        <v>5.9400000000000013</v>
      </c>
      <c r="N935" s="16">
        <f t="shared" si="70"/>
        <v>0.5882352941176473</v>
      </c>
      <c r="O935" s="16">
        <f>LOOKUP(M935,'Tax and discount slab'!$J$4:$K$14)</f>
        <v>0.05</v>
      </c>
      <c r="P935" s="9">
        <f t="shared" si="71"/>
        <v>6.2370000000000019</v>
      </c>
      <c r="Q935" s="9">
        <f>VLOOKUP(A935,'QTY &amp; shipping cost'!$A$1:$C$1038,2,FALSE)</f>
        <v>40</v>
      </c>
      <c r="R935" s="9">
        <f t="shared" si="72"/>
        <v>249.48000000000008</v>
      </c>
      <c r="S935" s="16">
        <f>LOOKUP(M935,'Tax and discount slab'!$M$4:$N$14)</f>
        <v>0.02</v>
      </c>
      <c r="T935" s="9">
        <f t="shared" si="73"/>
        <v>4.989600000000002</v>
      </c>
      <c r="U935" s="9">
        <f>VLOOKUP(A935,'QTY &amp; shipping cost'!$A$1:$C$1038,3,FALSE)</f>
        <v>7.83</v>
      </c>
      <c r="V935" s="9">
        <f t="shared" si="74"/>
        <v>252.32040000000009</v>
      </c>
    </row>
    <row r="936" spans="1:22" x14ac:dyDescent="0.3">
      <c r="A936" s="9" t="s">
        <v>1500</v>
      </c>
      <c r="B936" s="8">
        <f>VLOOKUP($A936,'Order date customer name'!$A$1:$C$1038,2,FALSE)</f>
        <v>42636</v>
      </c>
      <c r="C936" s="8" t="str">
        <f>VLOOKUP($A936,'Order date customer name'!$A$1:$C$1038,3,FALSE)</f>
        <v>JESSIE MENDOZA</v>
      </c>
      <c r="D936" s="9" t="str">
        <f>VLOOKUP($A936,'State and cust type'!$A$1:$C$1038,2,FALSE)</f>
        <v>New York</v>
      </c>
      <c r="E936" s="9" t="str">
        <f>VLOOKUP($A936,'State and cust type'!$A$1:$C$1038,3,FALSE)</f>
        <v>Corporate</v>
      </c>
      <c r="F936" s="9" t="str">
        <f>VLOOKUP($A936,'Account, order priority and cat'!$A$1:$D$1038,2,FALSE)</f>
        <v>GREG BLACK</v>
      </c>
      <c r="G936" s="9" t="str">
        <f>VLOOKUP($A936,'Account, order priority and cat'!$A$1:$D$1038,3,FALSE)</f>
        <v>Critical</v>
      </c>
      <c r="H936" s="9" t="str">
        <f>VLOOKUP($A936,'Account, order priority and cat'!$A$1:$D$1038,4,FALSE)</f>
        <v>Office Supplies</v>
      </c>
      <c r="I936" s="14" t="str">
        <f>VLOOKUP($A936,'Cost and price details'!$A$1:$F$1038,Table!I$1,FALSE)</f>
        <v>Small Box</v>
      </c>
      <c r="J936" s="14" t="str">
        <f>VLOOKUP($A936,'Cost and price details'!$A$1:$F$1038,Table!J$1,FALSE)</f>
        <v>Regular Air</v>
      </c>
      <c r="K936" s="14">
        <f>VLOOKUP($A936,'Cost and price details'!$A$1:$F$1038,Table!K$1,FALSE)</f>
        <v>42644</v>
      </c>
      <c r="L936" s="14">
        <f>VLOOKUP($A936,'Cost and price details'!$A$1:$F$1038,Table!L$1,FALSE)</f>
        <v>4.9060000000000006</v>
      </c>
      <c r="M936" s="14">
        <f>VLOOKUP($A936,'Cost and price details'!$A$1:$F$1038,Table!M$1,FALSE)</f>
        <v>11.979000000000001</v>
      </c>
      <c r="N936" s="16">
        <f t="shared" si="70"/>
        <v>1.4417040358744393</v>
      </c>
      <c r="O936" s="16">
        <f>LOOKUP(M936,'Tax and discount slab'!$J$4:$K$14)</f>
        <v>0.1</v>
      </c>
      <c r="P936" s="9">
        <f t="shared" si="71"/>
        <v>13.176900000000002</v>
      </c>
      <c r="Q936" s="9">
        <f>VLOOKUP(A936,'QTY &amp; shipping cost'!$A$1:$C$1038,2,FALSE)</f>
        <v>21</v>
      </c>
      <c r="R936" s="9">
        <f t="shared" si="72"/>
        <v>276.71490000000006</v>
      </c>
      <c r="S936" s="16">
        <f>LOOKUP(M936,'Tax and discount slab'!$M$4:$N$14)</f>
        <v>7.0000000000000007E-2</v>
      </c>
      <c r="T936" s="9">
        <f t="shared" si="73"/>
        <v>19.370043000000006</v>
      </c>
      <c r="U936" s="9">
        <f>VLOOKUP(A936,'QTY &amp; shipping cost'!$A$1:$C$1038,3,FALSE)</f>
        <v>4.55</v>
      </c>
      <c r="V936" s="9">
        <f t="shared" si="74"/>
        <v>261.89485700000006</v>
      </c>
    </row>
    <row r="937" spans="1:22" x14ac:dyDescent="0.3">
      <c r="A937" s="9" t="s">
        <v>1501</v>
      </c>
      <c r="B937" s="8">
        <f>VLOOKUP($A937,'Order date customer name'!$A$1:$C$1038,2,FALSE)</f>
        <v>42637</v>
      </c>
      <c r="C937" s="8" t="str">
        <f>VLOOKUP($A937,'Order date customer name'!$A$1:$C$1038,3,FALSE)</f>
        <v>TOMMY HART</v>
      </c>
      <c r="D937" s="9" t="str">
        <f>VLOOKUP($A937,'State and cust type'!$A$1:$C$1038,2,FALSE)</f>
        <v>Illinois</v>
      </c>
      <c r="E937" s="9" t="str">
        <f>VLOOKUP($A937,'State and cust type'!$A$1:$C$1038,3,FALSE)</f>
        <v>Corporate</v>
      </c>
      <c r="F937" s="9" t="str">
        <f>VLOOKUP($A937,'Account, order priority and cat'!$A$1:$D$1038,2,FALSE)</f>
        <v>MANUEL BARNES</v>
      </c>
      <c r="G937" s="9" t="str">
        <f>VLOOKUP($A937,'Account, order priority and cat'!$A$1:$D$1038,3,FALSE)</f>
        <v>Low</v>
      </c>
      <c r="H937" s="9" t="str">
        <f>VLOOKUP($A937,'Account, order priority and cat'!$A$1:$D$1038,4,FALSE)</f>
        <v>Office Supplies</v>
      </c>
      <c r="I937" s="14" t="str">
        <f>VLOOKUP($A937,'Cost and price details'!$A$1:$F$1038,Table!I$1,FALSE)</f>
        <v>Small Box</v>
      </c>
      <c r="J937" s="14" t="str">
        <f>VLOOKUP($A937,'Cost and price details'!$A$1:$F$1038,Table!J$1,FALSE)</f>
        <v>Regular Air</v>
      </c>
      <c r="K937" s="14">
        <f>VLOOKUP($A937,'Cost and price details'!$A$1:$F$1038,Table!K$1,FALSE)</f>
        <v>42653</v>
      </c>
      <c r="L937" s="14">
        <f>VLOOKUP($A937,'Cost and price details'!$A$1:$F$1038,Table!L$1,FALSE)</f>
        <v>24.167000000000002</v>
      </c>
      <c r="M937" s="14">
        <f>VLOOKUP($A937,'Cost and price details'!$A$1:$F$1038,Table!M$1,FALSE)</f>
        <v>38.984000000000002</v>
      </c>
      <c r="N937" s="16">
        <f t="shared" si="70"/>
        <v>0.61310878470641783</v>
      </c>
      <c r="O937" s="16">
        <f>LOOKUP(M937,'Tax and discount slab'!$J$4:$K$14)</f>
        <v>0.2</v>
      </c>
      <c r="P937" s="9">
        <f t="shared" si="71"/>
        <v>46.780799999999999</v>
      </c>
      <c r="Q937" s="9">
        <f>VLOOKUP(A937,'QTY &amp; shipping cost'!$A$1:$C$1038,2,FALSE)</f>
        <v>46</v>
      </c>
      <c r="R937" s="9">
        <f t="shared" si="72"/>
        <v>2151.9168</v>
      </c>
      <c r="S937" s="16">
        <f>LOOKUP(M937,'Tax and discount slab'!$M$4:$N$14)</f>
        <v>0.17</v>
      </c>
      <c r="T937" s="9">
        <f t="shared" si="73"/>
        <v>365.82585600000004</v>
      </c>
      <c r="U937" s="9">
        <f>VLOOKUP(A937,'QTY &amp; shipping cost'!$A$1:$C$1038,3,FALSE)</f>
        <v>4.97</v>
      </c>
      <c r="V937" s="9">
        <f t="shared" si="74"/>
        <v>1791.0609440000001</v>
      </c>
    </row>
    <row r="938" spans="1:22" x14ac:dyDescent="0.3">
      <c r="A938" s="9" t="s">
        <v>1502</v>
      </c>
      <c r="B938" s="8">
        <f>VLOOKUP($A938,'Order date customer name'!$A$1:$C$1038,2,FALSE)</f>
        <v>42639</v>
      </c>
      <c r="C938" s="8" t="str">
        <f>VLOOKUP($A938,'Order date customer name'!$A$1:$C$1038,3,FALSE)</f>
        <v>TODD TAYLOR</v>
      </c>
      <c r="D938" s="9" t="str">
        <f>VLOOKUP($A938,'State and cust type'!$A$1:$C$1038,2,FALSE)</f>
        <v>New York</v>
      </c>
      <c r="E938" s="9" t="str">
        <f>VLOOKUP($A938,'State and cust type'!$A$1:$C$1038,3,FALSE)</f>
        <v>Small Business</v>
      </c>
      <c r="F938" s="9" t="str">
        <f>VLOOKUP($A938,'Account, order priority and cat'!$A$1:$D$1038,2,FALSE)</f>
        <v>ROY COOK</v>
      </c>
      <c r="G938" s="9" t="str">
        <f>VLOOKUP($A938,'Account, order priority and cat'!$A$1:$D$1038,3,FALSE)</f>
        <v>High</v>
      </c>
      <c r="H938" s="9" t="str">
        <f>VLOOKUP($A938,'Account, order priority and cat'!$A$1:$D$1038,4,FALSE)</f>
        <v>Office Supplies</v>
      </c>
      <c r="I938" s="14" t="str">
        <f>VLOOKUP($A938,'Cost and price details'!$A$1:$F$1038,Table!I$1,FALSE)</f>
        <v>Small Box</v>
      </c>
      <c r="J938" s="14" t="str">
        <f>VLOOKUP($A938,'Cost and price details'!$A$1:$F$1038,Table!J$1,FALSE)</f>
        <v>Regular Air</v>
      </c>
      <c r="K938" s="14">
        <f>VLOOKUP($A938,'Cost and price details'!$A$1:$F$1038,Table!K$1,FALSE)</f>
        <v>42648</v>
      </c>
      <c r="L938" s="14">
        <f>VLOOKUP($A938,'Cost and price details'!$A$1:$F$1038,Table!L$1,FALSE)</f>
        <v>21.812999999999999</v>
      </c>
      <c r="M938" s="14">
        <f>VLOOKUP($A938,'Cost and price details'!$A$1:$F$1038,Table!M$1,FALSE)</f>
        <v>34.078000000000003</v>
      </c>
      <c r="N938" s="16">
        <f t="shared" si="70"/>
        <v>0.56227937468482114</v>
      </c>
      <c r="O938" s="16">
        <f>LOOKUP(M938,'Tax and discount slab'!$J$4:$K$14)</f>
        <v>0.2</v>
      </c>
      <c r="P938" s="9">
        <f t="shared" si="71"/>
        <v>40.893599999999999</v>
      </c>
      <c r="Q938" s="9">
        <f>VLOOKUP(A938,'QTY &amp; shipping cost'!$A$1:$C$1038,2,FALSE)</f>
        <v>32</v>
      </c>
      <c r="R938" s="9">
        <f t="shared" si="72"/>
        <v>1308.5952</v>
      </c>
      <c r="S938" s="16">
        <f>LOOKUP(M938,'Tax and discount slab'!$M$4:$N$14)</f>
        <v>0.17</v>
      </c>
      <c r="T938" s="9">
        <f t="shared" si="73"/>
        <v>222.461184</v>
      </c>
      <c r="U938" s="9">
        <f>VLOOKUP(A938,'QTY &amp; shipping cost'!$A$1:$C$1038,3,FALSE)</f>
        <v>19.560000000000002</v>
      </c>
      <c r="V938" s="9">
        <f t="shared" si="74"/>
        <v>1105.6940159999999</v>
      </c>
    </row>
    <row r="939" spans="1:22" x14ac:dyDescent="0.3">
      <c r="A939" s="9" t="s">
        <v>1503</v>
      </c>
      <c r="B939" s="8">
        <f>VLOOKUP($A939,'Order date customer name'!$A$1:$C$1038,2,FALSE)</f>
        <v>42641</v>
      </c>
      <c r="C939" s="8" t="str">
        <f>VLOOKUP($A939,'Order date customer name'!$A$1:$C$1038,3,FALSE)</f>
        <v>BRIAN SANTOS</v>
      </c>
      <c r="D939" s="9" t="str">
        <f>VLOOKUP($A939,'State and cust type'!$A$1:$C$1038,2,FALSE)</f>
        <v>Illinois</v>
      </c>
      <c r="E939" s="9" t="str">
        <f>VLOOKUP($A939,'State and cust type'!$A$1:$C$1038,3,FALSE)</f>
        <v>Small Business</v>
      </c>
      <c r="F939" s="9" t="str">
        <f>VLOOKUP($A939,'Account, order priority and cat'!$A$1:$D$1038,2,FALSE)</f>
        <v>MANUEL BARNES</v>
      </c>
      <c r="G939" s="9" t="str">
        <f>VLOOKUP($A939,'Account, order priority and cat'!$A$1:$D$1038,3,FALSE)</f>
        <v>High</v>
      </c>
      <c r="H939" s="9" t="str">
        <f>VLOOKUP($A939,'Account, order priority and cat'!$A$1:$D$1038,4,FALSE)</f>
        <v>Office Supplies</v>
      </c>
      <c r="I939" s="14" t="str">
        <f>VLOOKUP($A939,'Cost and price details'!$A$1:$F$1038,Table!I$1,FALSE)</f>
        <v>Small Box</v>
      </c>
      <c r="J939" s="14" t="str">
        <f>VLOOKUP($A939,'Cost and price details'!$A$1:$F$1038,Table!J$1,FALSE)</f>
        <v>Regular Air</v>
      </c>
      <c r="K939" s="14">
        <f>VLOOKUP($A939,'Cost and price details'!$A$1:$F$1038,Table!K$1,FALSE)</f>
        <v>42650</v>
      </c>
      <c r="L939" s="14">
        <f>VLOOKUP($A939,'Cost and price details'!$A$1:$F$1038,Table!L$1,FALSE)</f>
        <v>5.0490000000000004</v>
      </c>
      <c r="M939" s="14">
        <f>VLOOKUP($A939,'Cost and price details'!$A$1:$F$1038,Table!M$1,FALSE)</f>
        <v>8.0080000000000009</v>
      </c>
      <c r="N939" s="16">
        <f t="shared" si="70"/>
        <v>0.58605664488017439</v>
      </c>
      <c r="O939" s="16">
        <f>LOOKUP(M939,'Tax and discount slab'!$J$4:$K$14)</f>
        <v>0.05</v>
      </c>
      <c r="P939" s="9">
        <f t="shared" si="71"/>
        <v>8.4084000000000021</v>
      </c>
      <c r="Q939" s="9">
        <f>VLOOKUP(A939,'QTY &amp; shipping cost'!$A$1:$C$1038,2,FALSE)</f>
        <v>52</v>
      </c>
      <c r="R939" s="9">
        <f t="shared" si="72"/>
        <v>437.23680000000013</v>
      </c>
      <c r="S939" s="16">
        <f>LOOKUP(M939,'Tax and discount slab'!$M$4:$N$14)</f>
        <v>0.02</v>
      </c>
      <c r="T939" s="9">
        <f t="shared" si="73"/>
        <v>8.7447360000000032</v>
      </c>
      <c r="U939" s="9">
        <f>VLOOKUP(A939,'QTY &amp; shipping cost'!$A$1:$C$1038,3,FALSE)</f>
        <v>11.200000000000001</v>
      </c>
      <c r="V939" s="9">
        <f t="shared" si="74"/>
        <v>439.69206400000013</v>
      </c>
    </row>
    <row r="940" spans="1:22" x14ac:dyDescent="0.3">
      <c r="A940" s="9" t="s">
        <v>1504</v>
      </c>
      <c r="B940" s="8">
        <f>VLOOKUP($A940,'Order date customer name'!$A$1:$C$1038,2,FALSE)</f>
        <v>42642</v>
      </c>
      <c r="C940" s="8" t="str">
        <f>VLOOKUP($A940,'Order date customer name'!$A$1:$C$1038,3,FALSE)</f>
        <v>MARTIN HUGHES</v>
      </c>
      <c r="D940" s="9" t="str">
        <f>VLOOKUP($A940,'State and cust type'!$A$1:$C$1038,2,FALSE)</f>
        <v>New York</v>
      </c>
      <c r="E940" s="9" t="str">
        <f>VLOOKUP($A940,'State and cust type'!$A$1:$C$1038,3,FALSE)</f>
        <v>Small Business</v>
      </c>
      <c r="F940" s="9" t="str">
        <f>VLOOKUP($A940,'Account, order priority and cat'!$A$1:$D$1038,2,FALSE)</f>
        <v>BRYAN JENKINS</v>
      </c>
      <c r="G940" s="9" t="str">
        <f>VLOOKUP($A940,'Account, order priority and cat'!$A$1:$D$1038,3,FALSE)</f>
        <v>Medium</v>
      </c>
      <c r="H940" s="9" t="str">
        <f>VLOOKUP($A940,'Account, order priority and cat'!$A$1:$D$1038,4,FALSE)</f>
        <v>Office Supplies</v>
      </c>
      <c r="I940" s="14" t="str">
        <f>VLOOKUP($A940,'Cost and price details'!$A$1:$F$1038,Table!I$1,FALSE)</f>
        <v>Small Box</v>
      </c>
      <c r="J940" s="14" t="str">
        <f>VLOOKUP($A940,'Cost and price details'!$A$1:$F$1038,Table!J$1,FALSE)</f>
        <v>Regular Air</v>
      </c>
      <c r="K940" s="14">
        <f>VLOOKUP($A940,'Cost and price details'!$A$1:$F$1038,Table!K$1,FALSE)</f>
        <v>42650</v>
      </c>
      <c r="L940" s="14">
        <f>VLOOKUP($A940,'Cost and price details'!$A$1:$F$1038,Table!L$1,FALSE)</f>
        <v>21.812999999999999</v>
      </c>
      <c r="M940" s="14">
        <f>VLOOKUP($A940,'Cost and price details'!$A$1:$F$1038,Table!M$1,FALSE)</f>
        <v>34.078000000000003</v>
      </c>
      <c r="N940" s="16">
        <f t="shared" si="70"/>
        <v>0.56227937468482114</v>
      </c>
      <c r="O940" s="16">
        <f>LOOKUP(M940,'Tax and discount slab'!$J$4:$K$14)</f>
        <v>0.2</v>
      </c>
      <c r="P940" s="9">
        <f t="shared" si="71"/>
        <v>40.893599999999999</v>
      </c>
      <c r="Q940" s="9">
        <f>VLOOKUP(A940,'QTY &amp; shipping cost'!$A$1:$C$1038,2,FALSE)</f>
        <v>39</v>
      </c>
      <c r="R940" s="9">
        <f t="shared" si="72"/>
        <v>1594.8504</v>
      </c>
      <c r="S940" s="16">
        <f>LOOKUP(M940,'Tax and discount slab'!$M$4:$N$14)</f>
        <v>0.17</v>
      </c>
      <c r="T940" s="9">
        <f t="shared" si="73"/>
        <v>271.12456800000001</v>
      </c>
      <c r="U940" s="9">
        <f>VLOOKUP(A940,'QTY &amp; shipping cost'!$A$1:$C$1038,3,FALSE)</f>
        <v>19.560000000000002</v>
      </c>
      <c r="V940" s="9">
        <f t="shared" si="74"/>
        <v>1343.285832</v>
      </c>
    </row>
    <row r="941" spans="1:22" x14ac:dyDescent="0.3">
      <c r="A941" s="9" t="s">
        <v>1505</v>
      </c>
      <c r="B941" s="8">
        <f>VLOOKUP($A941,'Order date customer name'!$A$1:$C$1038,2,FALSE)</f>
        <v>42642</v>
      </c>
      <c r="C941" s="8" t="str">
        <f>VLOOKUP($A941,'Order date customer name'!$A$1:$C$1038,3,FALSE)</f>
        <v>JOHNNY CONTRERAS</v>
      </c>
      <c r="D941" s="9" t="str">
        <f>VLOOKUP($A941,'State and cust type'!$A$1:$C$1038,2,FALSE)</f>
        <v>New York</v>
      </c>
      <c r="E941" s="9" t="str">
        <f>VLOOKUP($A941,'State and cust type'!$A$1:$C$1038,3,FALSE)</f>
        <v>Home Office</v>
      </c>
      <c r="F941" s="9" t="str">
        <f>VLOOKUP($A941,'Account, order priority and cat'!$A$1:$D$1038,2,FALSE)</f>
        <v>BRYAN JENKINS</v>
      </c>
      <c r="G941" s="9" t="str">
        <f>VLOOKUP($A941,'Account, order priority and cat'!$A$1:$D$1038,3,FALSE)</f>
        <v>Medium</v>
      </c>
      <c r="H941" s="9" t="str">
        <f>VLOOKUP($A941,'Account, order priority and cat'!$A$1:$D$1038,4,FALSE)</f>
        <v>Office Supplies</v>
      </c>
      <c r="I941" s="14" t="str">
        <f>VLOOKUP($A941,'Cost and price details'!$A$1:$F$1038,Table!I$1,FALSE)</f>
        <v>Wrap Bag</v>
      </c>
      <c r="J941" s="14" t="str">
        <f>VLOOKUP($A941,'Cost and price details'!$A$1:$F$1038,Table!J$1,FALSE)</f>
        <v>Regular Air</v>
      </c>
      <c r="K941" s="14">
        <f>VLOOKUP($A941,'Cost and price details'!$A$1:$F$1038,Table!K$1,FALSE)</f>
        <v>42650</v>
      </c>
      <c r="L941" s="14">
        <f>VLOOKUP($A941,'Cost and price details'!$A$1:$F$1038,Table!L$1,FALSE)</f>
        <v>1.4300000000000002</v>
      </c>
      <c r="M941" s="14">
        <f>VLOOKUP($A941,'Cost and price details'!$A$1:$F$1038,Table!M$1,FALSE)</f>
        <v>3.1680000000000001</v>
      </c>
      <c r="N941" s="16">
        <f t="shared" si="70"/>
        <v>1.2153846153846153</v>
      </c>
      <c r="O941" s="16">
        <f>LOOKUP(M941,'Tax and discount slab'!$J$4:$K$14)</f>
        <v>0.05</v>
      </c>
      <c r="P941" s="9">
        <f t="shared" si="71"/>
        <v>3.3264000000000005</v>
      </c>
      <c r="Q941" s="9">
        <f>VLOOKUP(A941,'QTY &amp; shipping cost'!$A$1:$C$1038,2,FALSE)</f>
        <v>48</v>
      </c>
      <c r="R941" s="9">
        <f t="shared" si="72"/>
        <v>159.66720000000004</v>
      </c>
      <c r="S941" s="16">
        <f>LOOKUP(M941,'Tax and discount slab'!$M$4:$N$14)</f>
        <v>0.02</v>
      </c>
      <c r="T941" s="9">
        <f t="shared" si="73"/>
        <v>3.1933440000000006</v>
      </c>
      <c r="U941" s="9">
        <f>VLOOKUP(A941,'QTY &amp; shipping cost'!$A$1:$C$1038,3,FALSE)</f>
        <v>1.06</v>
      </c>
      <c r="V941" s="9">
        <f t="shared" si="74"/>
        <v>157.53385600000004</v>
      </c>
    </row>
    <row r="942" spans="1:22" x14ac:dyDescent="0.3">
      <c r="A942" s="9" t="s">
        <v>1507</v>
      </c>
      <c r="B942" s="8">
        <f>VLOOKUP($A942,'Order date customer name'!$A$1:$C$1038,2,FALSE)</f>
        <v>42647</v>
      </c>
      <c r="C942" s="8" t="str">
        <f>VLOOKUP($A942,'Order date customer name'!$A$1:$C$1038,3,FALSE)</f>
        <v>JIMMY DANIELS</v>
      </c>
      <c r="D942" s="9" t="str">
        <f>VLOOKUP($A942,'State and cust type'!$A$1:$C$1038,2,FALSE)</f>
        <v>New York</v>
      </c>
      <c r="E942" s="9" t="str">
        <f>VLOOKUP($A942,'State and cust type'!$A$1:$C$1038,3,FALSE)</f>
        <v>Corporate</v>
      </c>
      <c r="F942" s="9" t="str">
        <f>VLOOKUP($A942,'Account, order priority and cat'!$A$1:$D$1038,2,FALSE)</f>
        <v>MARC ARNOLD</v>
      </c>
      <c r="G942" s="9" t="str">
        <f>VLOOKUP($A942,'Account, order priority and cat'!$A$1:$D$1038,3,FALSE)</f>
        <v>High</v>
      </c>
      <c r="H942" s="9" t="str">
        <f>VLOOKUP($A942,'Account, order priority and cat'!$A$1:$D$1038,4,FALSE)</f>
        <v>Office Supplies</v>
      </c>
      <c r="I942" s="14" t="str">
        <f>VLOOKUP($A942,'Cost and price details'!$A$1:$F$1038,Table!I$1,FALSE)</f>
        <v>Small Box</v>
      </c>
      <c r="J942" s="14" t="str">
        <f>VLOOKUP($A942,'Cost and price details'!$A$1:$F$1038,Table!J$1,FALSE)</f>
        <v>Regular Air</v>
      </c>
      <c r="K942" s="14">
        <f>VLOOKUP($A942,'Cost and price details'!$A$1:$F$1038,Table!K$1,FALSE)</f>
        <v>42656</v>
      </c>
      <c r="L942" s="14">
        <f>VLOOKUP($A942,'Cost and price details'!$A$1:$F$1038,Table!L$1,FALSE)</f>
        <v>3.8720000000000003</v>
      </c>
      <c r="M942" s="14">
        <f>VLOOKUP($A942,'Cost and price details'!$A$1:$F$1038,Table!M$1,FALSE)</f>
        <v>6.2480000000000002</v>
      </c>
      <c r="N942" s="16">
        <f t="shared" si="70"/>
        <v>0.61363636363636354</v>
      </c>
      <c r="O942" s="16">
        <f>LOOKUP(M942,'Tax and discount slab'!$J$4:$K$14)</f>
        <v>0.05</v>
      </c>
      <c r="P942" s="9">
        <f t="shared" si="71"/>
        <v>6.5604000000000005</v>
      </c>
      <c r="Q942" s="9">
        <f>VLOOKUP(A942,'QTY &amp; shipping cost'!$A$1:$C$1038,2,FALSE)</f>
        <v>25</v>
      </c>
      <c r="R942" s="9">
        <f t="shared" si="72"/>
        <v>164.01000000000002</v>
      </c>
      <c r="S942" s="16">
        <f>LOOKUP(M942,'Tax and discount slab'!$M$4:$N$14)</f>
        <v>0.02</v>
      </c>
      <c r="T942" s="9">
        <f t="shared" si="73"/>
        <v>3.2802000000000007</v>
      </c>
      <c r="U942" s="9">
        <f>VLOOKUP(A942,'QTY &amp; shipping cost'!$A$1:$C$1038,3,FALSE)</f>
        <v>1.44</v>
      </c>
      <c r="V942" s="9">
        <f t="shared" si="74"/>
        <v>162.16980000000001</v>
      </c>
    </row>
    <row r="943" spans="1:22" x14ac:dyDescent="0.3">
      <c r="A943" s="9" t="s">
        <v>1508</v>
      </c>
      <c r="B943" s="8">
        <f>VLOOKUP($A943,'Order date customer name'!$A$1:$C$1038,2,FALSE)</f>
        <v>42649</v>
      </c>
      <c r="C943" s="8" t="str">
        <f>VLOOKUP($A943,'Order date customer name'!$A$1:$C$1038,3,FALSE)</f>
        <v>JEFFREY OWENS</v>
      </c>
      <c r="D943" s="9" t="str">
        <f>VLOOKUP($A943,'State and cust type'!$A$1:$C$1038,2,FALSE)</f>
        <v>New York</v>
      </c>
      <c r="E943" s="9" t="str">
        <f>VLOOKUP($A943,'State and cust type'!$A$1:$C$1038,3,FALSE)</f>
        <v>Corporate</v>
      </c>
      <c r="F943" s="9" t="str">
        <f>VLOOKUP($A943,'Account, order priority and cat'!$A$1:$D$1038,2,FALSE)</f>
        <v>GREG BLACK</v>
      </c>
      <c r="G943" s="9" t="str">
        <f>VLOOKUP($A943,'Account, order priority and cat'!$A$1:$D$1038,3,FALSE)</f>
        <v>High</v>
      </c>
      <c r="H943" s="9" t="str">
        <f>VLOOKUP($A943,'Account, order priority and cat'!$A$1:$D$1038,4,FALSE)</f>
        <v>Office Supplies</v>
      </c>
      <c r="I943" s="14" t="str">
        <f>VLOOKUP($A943,'Cost and price details'!$A$1:$F$1038,Table!I$1,FALSE)</f>
        <v>Small Box</v>
      </c>
      <c r="J943" s="14" t="str">
        <f>VLOOKUP($A943,'Cost and price details'!$A$1:$F$1038,Table!J$1,FALSE)</f>
        <v>Regular Air</v>
      </c>
      <c r="K943" s="14">
        <f>VLOOKUP($A943,'Cost and price details'!$A$1:$F$1038,Table!K$1,FALSE)</f>
        <v>42656</v>
      </c>
      <c r="L943" s="14">
        <f>VLOOKUP($A943,'Cost and price details'!$A$1:$F$1038,Table!L$1,FALSE)</f>
        <v>12.144</v>
      </c>
      <c r="M943" s="14">
        <f>VLOOKUP($A943,'Cost and price details'!$A$1:$F$1038,Table!M$1,FALSE)</f>
        <v>18.678000000000001</v>
      </c>
      <c r="N943" s="16">
        <f t="shared" si="70"/>
        <v>0.53804347826086962</v>
      </c>
      <c r="O943" s="16">
        <f>LOOKUP(M943,'Tax and discount slab'!$J$4:$K$14)</f>
        <v>0.1</v>
      </c>
      <c r="P943" s="9">
        <f t="shared" si="71"/>
        <v>20.545800000000003</v>
      </c>
      <c r="Q943" s="9">
        <f>VLOOKUP(A943,'QTY &amp; shipping cost'!$A$1:$C$1038,2,FALSE)</f>
        <v>45</v>
      </c>
      <c r="R943" s="9">
        <f t="shared" si="72"/>
        <v>924.56100000000015</v>
      </c>
      <c r="S943" s="16">
        <f>LOOKUP(M943,'Tax and discount slab'!$M$4:$N$14)</f>
        <v>7.0000000000000007E-2</v>
      </c>
      <c r="T943" s="9">
        <f t="shared" si="73"/>
        <v>64.719270000000023</v>
      </c>
      <c r="U943" s="9">
        <f>VLOOKUP(A943,'QTY &amp; shipping cost'!$A$1:$C$1038,3,FALSE)</f>
        <v>12.440000000000001</v>
      </c>
      <c r="V943" s="9">
        <f t="shared" si="74"/>
        <v>872.28173000000015</v>
      </c>
    </row>
    <row r="944" spans="1:22" x14ac:dyDescent="0.3">
      <c r="A944" s="9" t="s">
        <v>1509</v>
      </c>
      <c r="B944" s="8">
        <f>VLOOKUP($A944,'Order date customer name'!$A$1:$C$1038,2,FALSE)</f>
        <v>42652</v>
      </c>
      <c r="C944" s="8" t="str">
        <f>VLOOKUP($A944,'Order date customer name'!$A$1:$C$1038,3,FALSE)</f>
        <v>DARRELL HUNTER</v>
      </c>
      <c r="D944" s="9" t="str">
        <f>VLOOKUP($A944,'State and cust type'!$A$1:$C$1038,2,FALSE)</f>
        <v>Illinois</v>
      </c>
      <c r="E944" s="9" t="str">
        <f>VLOOKUP($A944,'State and cust type'!$A$1:$C$1038,3,FALSE)</f>
        <v>Small Business</v>
      </c>
      <c r="F944" s="9" t="str">
        <f>VLOOKUP($A944,'Account, order priority and cat'!$A$1:$D$1038,2,FALSE)</f>
        <v>COREY MILLS</v>
      </c>
      <c r="G944" s="9" t="str">
        <f>VLOOKUP($A944,'Account, order priority and cat'!$A$1:$D$1038,3,FALSE)</f>
        <v>Low</v>
      </c>
      <c r="H944" s="9" t="str">
        <f>VLOOKUP($A944,'Account, order priority and cat'!$A$1:$D$1038,4,FALSE)</f>
        <v>Office Supplies</v>
      </c>
      <c r="I944" s="14" t="str">
        <f>VLOOKUP($A944,'Cost and price details'!$A$1:$F$1038,Table!I$1,FALSE)</f>
        <v>Wrap Bag</v>
      </c>
      <c r="J944" s="14" t="str">
        <f>VLOOKUP($A944,'Cost and price details'!$A$1:$F$1038,Table!J$1,FALSE)</f>
        <v>Regular Air</v>
      </c>
      <c r="K944" s="14">
        <f>VLOOKUP($A944,'Cost and price details'!$A$1:$F$1038,Table!K$1,FALSE)</f>
        <v>42663</v>
      </c>
      <c r="L944" s="14">
        <f>VLOOKUP($A944,'Cost and price details'!$A$1:$F$1038,Table!L$1,FALSE)</f>
        <v>2.5410000000000004</v>
      </c>
      <c r="M944" s="14">
        <f>VLOOKUP($A944,'Cost and price details'!$A$1:$F$1038,Table!M$1,FALSE)</f>
        <v>4.1580000000000004</v>
      </c>
      <c r="N944" s="16">
        <f t="shared" si="70"/>
        <v>0.63636363636363624</v>
      </c>
      <c r="O944" s="16">
        <f>LOOKUP(M944,'Tax and discount slab'!$J$4:$K$14)</f>
        <v>0.05</v>
      </c>
      <c r="P944" s="9">
        <f t="shared" si="71"/>
        <v>4.3659000000000008</v>
      </c>
      <c r="Q944" s="9">
        <f>VLOOKUP(A944,'QTY &amp; shipping cost'!$A$1:$C$1038,2,FALSE)</f>
        <v>24</v>
      </c>
      <c r="R944" s="9">
        <f t="shared" si="72"/>
        <v>104.78160000000003</v>
      </c>
      <c r="S944" s="16">
        <f>LOOKUP(M944,'Tax and discount slab'!$M$4:$N$14)</f>
        <v>0.02</v>
      </c>
      <c r="T944" s="9">
        <f t="shared" si="73"/>
        <v>2.0956320000000006</v>
      </c>
      <c r="U944" s="9">
        <f>VLOOKUP(A944,'QTY &amp; shipping cost'!$A$1:$C$1038,3,FALSE)</f>
        <v>0.76</v>
      </c>
      <c r="V944" s="9">
        <f t="shared" si="74"/>
        <v>103.44596800000004</v>
      </c>
    </row>
    <row r="945" spans="1:22" x14ac:dyDescent="0.3">
      <c r="A945" s="9" t="s">
        <v>1510</v>
      </c>
      <c r="B945" s="8">
        <f>VLOOKUP($A945,'Order date customer name'!$A$1:$C$1038,2,FALSE)</f>
        <v>42653</v>
      </c>
      <c r="C945" s="8" t="str">
        <f>VLOOKUP($A945,'Order date customer name'!$A$1:$C$1038,3,FALSE)</f>
        <v>ALFRED RYAN</v>
      </c>
      <c r="D945" s="9" t="str">
        <f>VLOOKUP($A945,'State and cust type'!$A$1:$C$1038,2,FALSE)</f>
        <v>Illinois</v>
      </c>
      <c r="E945" s="9" t="str">
        <f>VLOOKUP($A945,'State and cust type'!$A$1:$C$1038,3,FALSE)</f>
        <v>Home Office</v>
      </c>
      <c r="F945" s="9" t="str">
        <f>VLOOKUP($A945,'Account, order priority and cat'!$A$1:$D$1038,2,FALSE)</f>
        <v>MANUEL BARNES</v>
      </c>
      <c r="G945" s="9" t="str">
        <f>VLOOKUP($A945,'Account, order priority and cat'!$A$1:$D$1038,3,FALSE)</f>
        <v>Not Specified</v>
      </c>
      <c r="H945" s="9" t="str">
        <f>VLOOKUP($A945,'Account, order priority and cat'!$A$1:$D$1038,4,FALSE)</f>
        <v>Office Supplies</v>
      </c>
      <c r="I945" s="14" t="str">
        <f>VLOOKUP($A945,'Cost and price details'!$A$1:$F$1038,Table!I$1,FALSE)</f>
        <v>Small Box</v>
      </c>
      <c r="J945" s="14" t="str">
        <f>VLOOKUP($A945,'Cost and price details'!$A$1:$F$1038,Table!J$1,FALSE)</f>
        <v>Regular Air</v>
      </c>
      <c r="K945" s="14">
        <f>VLOOKUP($A945,'Cost and price details'!$A$1:$F$1038,Table!K$1,FALSE)</f>
        <v>42662</v>
      </c>
      <c r="L945" s="14">
        <f>VLOOKUP($A945,'Cost and price details'!$A$1:$F$1038,Table!L$1,FALSE)</f>
        <v>59.719000000000001</v>
      </c>
      <c r="M945" s="14">
        <f>VLOOKUP($A945,'Cost and price details'!$A$1:$F$1038,Table!M$1,FALSE)</f>
        <v>99.528000000000006</v>
      </c>
      <c r="N945" s="16">
        <f t="shared" si="70"/>
        <v>0.66660526800515751</v>
      </c>
      <c r="O945" s="16">
        <f>LOOKUP(M945,'Tax and discount slab'!$J$4:$K$14)</f>
        <v>0.32000000000000006</v>
      </c>
      <c r="P945" s="9">
        <f t="shared" si="71"/>
        <v>131.37696000000003</v>
      </c>
      <c r="Q945" s="9">
        <f>VLOOKUP(A945,'QTY &amp; shipping cost'!$A$1:$C$1038,2,FALSE)</f>
        <v>27</v>
      </c>
      <c r="R945" s="9">
        <f t="shared" si="72"/>
        <v>3547.1779200000005</v>
      </c>
      <c r="S945" s="16">
        <f>LOOKUP(M945,'Tax and discount slab'!$M$4:$N$14)</f>
        <v>0.47</v>
      </c>
      <c r="T945" s="9">
        <f t="shared" si="73"/>
        <v>1667.1736224000001</v>
      </c>
      <c r="U945" s="9">
        <f>VLOOKUP(A945,'QTY &amp; shipping cost'!$A$1:$C$1038,3,FALSE)</f>
        <v>20.04</v>
      </c>
      <c r="V945" s="9">
        <f t="shared" si="74"/>
        <v>1900.0442976000004</v>
      </c>
    </row>
    <row r="946" spans="1:22" x14ac:dyDescent="0.3">
      <c r="A946" s="9" t="s">
        <v>1511</v>
      </c>
      <c r="B946" s="8">
        <f>VLOOKUP($A946,'Order date customer name'!$A$1:$C$1038,2,FALSE)</f>
        <v>42654</v>
      </c>
      <c r="C946" s="8" t="str">
        <f>VLOOKUP($A946,'Order date customer name'!$A$1:$C$1038,3,FALSE)</f>
        <v>SAMUEL TURNER</v>
      </c>
      <c r="D946" s="9" t="str">
        <f>VLOOKUP($A946,'State and cust type'!$A$1:$C$1038,2,FALSE)</f>
        <v>New York</v>
      </c>
      <c r="E946" s="9" t="str">
        <f>VLOOKUP($A946,'State and cust type'!$A$1:$C$1038,3,FALSE)</f>
        <v>Corporate</v>
      </c>
      <c r="F946" s="9" t="str">
        <f>VLOOKUP($A946,'Account, order priority and cat'!$A$1:$D$1038,2,FALSE)</f>
        <v>BOBBY CHAVEZ</v>
      </c>
      <c r="G946" s="9" t="str">
        <f>VLOOKUP($A946,'Account, order priority and cat'!$A$1:$D$1038,3,FALSE)</f>
        <v>Low</v>
      </c>
      <c r="H946" s="9" t="str">
        <f>VLOOKUP($A946,'Account, order priority and cat'!$A$1:$D$1038,4,FALSE)</f>
        <v>Office Supplies</v>
      </c>
      <c r="I946" s="14" t="str">
        <f>VLOOKUP($A946,'Cost and price details'!$A$1:$F$1038,Table!I$1,FALSE)</f>
        <v>Small Box</v>
      </c>
      <c r="J946" s="14" t="str">
        <f>VLOOKUP($A946,'Cost and price details'!$A$1:$F$1038,Table!J$1,FALSE)</f>
        <v>Regular Air</v>
      </c>
      <c r="K946" s="14">
        <f>VLOOKUP($A946,'Cost and price details'!$A$1:$F$1038,Table!K$1,FALSE)</f>
        <v>42666</v>
      </c>
      <c r="L946" s="14">
        <f>VLOOKUP($A946,'Cost and price details'!$A$1:$F$1038,Table!L$1,FALSE)</f>
        <v>18.535000000000004</v>
      </c>
      <c r="M946" s="14">
        <f>VLOOKUP($A946,'Cost and price details'!$A$1:$F$1038,Table!M$1,FALSE)</f>
        <v>29.898000000000003</v>
      </c>
      <c r="N946" s="16">
        <f t="shared" si="70"/>
        <v>0.61305637982195826</v>
      </c>
      <c r="O946" s="16">
        <f>LOOKUP(M946,'Tax and discount slab'!$J$4:$K$14)</f>
        <v>0.15000000000000002</v>
      </c>
      <c r="P946" s="9">
        <f t="shared" si="71"/>
        <v>34.3827</v>
      </c>
      <c r="Q946" s="9">
        <f>VLOOKUP(A946,'QTY &amp; shipping cost'!$A$1:$C$1038,2,FALSE)</f>
        <v>40</v>
      </c>
      <c r="R946" s="9">
        <f t="shared" si="72"/>
        <v>1375.308</v>
      </c>
      <c r="S946" s="16">
        <f>LOOKUP(M946,'Tax and discount slab'!$M$4:$N$14)</f>
        <v>0.12000000000000001</v>
      </c>
      <c r="T946" s="9">
        <f t="shared" si="73"/>
        <v>165.03696000000002</v>
      </c>
      <c r="U946" s="9">
        <f>VLOOKUP(A946,'QTY &amp; shipping cost'!$A$1:$C$1038,3,FALSE)</f>
        <v>8.2800000000000011</v>
      </c>
      <c r="V946" s="9">
        <f t="shared" si="74"/>
        <v>1218.5510400000001</v>
      </c>
    </row>
    <row r="947" spans="1:22" x14ac:dyDescent="0.3">
      <c r="A947" s="9" t="s">
        <v>1512</v>
      </c>
      <c r="B947" s="8">
        <f>VLOOKUP($A947,'Order date customer name'!$A$1:$C$1038,2,FALSE)</f>
        <v>42655</v>
      </c>
      <c r="C947" s="8" t="str">
        <f>VLOOKUP($A947,'Order date customer name'!$A$1:$C$1038,3,FALSE)</f>
        <v>BRIAN LOPEZ</v>
      </c>
      <c r="D947" s="9" t="str">
        <f>VLOOKUP($A947,'State and cust type'!$A$1:$C$1038,2,FALSE)</f>
        <v>New York</v>
      </c>
      <c r="E947" s="9" t="str">
        <f>VLOOKUP($A947,'State and cust type'!$A$1:$C$1038,3,FALSE)</f>
        <v>Small Business</v>
      </c>
      <c r="F947" s="9" t="str">
        <f>VLOOKUP($A947,'Account, order priority and cat'!$A$1:$D$1038,2,FALSE)</f>
        <v>GREG BLACK</v>
      </c>
      <c r="G947" s="9" t="str">
        <f>VLOOKUP($A947,'Account, order priority and cat'!$A$1:$D$1038,3,FALSE)</f>
        <v>Medium</v>
      </c>
      <c r="H947" s="9" t="str">
        <f>VLOOKUP($A947,'Account, order priority and cat'!$A$1:$D$1038,4,FALSE)</f>
        <v>Technology</v>
      </c>
      <c r="I947" s="14" t="str">
        <f>VLOOKUP($A947,'Cost and price details'!$A$1:$F$1038,Table!I$1,FALSE)</f>
        <v>Small Box</v>
      </c>
      <c r="J947" s="14" t="str">
        <f>VLOOKUP($A947,'Cost and price details'!$A$1:$F$1038,Table!J$1,FALSE)</f>
        <v>Regular Air</v>
      </c>
      <c r="K947" s="14">
        <f>VLOOKUP($A947,'Cost and price details'!$A$1:$F$1038,Table!K$1,FALSE)</f>
        <v>42665</v>
      </c>
      <c r="L947" s="14">
        <f>VLOOKUP($A947,'Cost and price details'!$A$1:$F$1038,Table!L$1,FALSE)</f>
        <v>7.0289999999999999</v>
      </c>
      <c r="M947" s="14">
        <f>VLOOKUP($A947,'Cost and price details'!$A$1:$F$1038,Table!M$1,FALSE)</f>
        <v>21.978000000000002</v>
      </c>
      <c r="N947" s="16">
        <f t="shared" si="70"/>
        <v>2.126760563380282</v>
      </c>
      <c r="O947" s="16">
        <f>LOOKUP(M947,'Tax and discount slab'!$J$4:$K$14)</f>
        <v>0.15000000000000002</v>
      </c>
      <c r="P947" s="9">
        <f t="shared" si="71"/>
        <v>25.274699999999999</v>
      </c>
      <c r="Q947" s="9">
        <f>VLOOKUP(A947,'QTY &amp; shipping cost'!$A$1:$C$1038,2,FALSE)</f>
        <v>11</v>
      </c>
      <c r="R947" s="9">
        <f t="shared" si="72"/>
        <v>278.02170000000001</v>
      </c>
      <c r="S947" s="16">
        <f>LOOKUP(M947,'Tax and discount slab'!$M$4:$N$14)</f>
        <v>0.12000000000000001</v>
      </c>
      <c r="T947" s="9">
        <f t="shared" si="73"/>
        <v>33.362604000000005</v>
      </c>
      <c r="U947" s="9">
        <f>VLOOKUP(A947,'QTY &amp; shipping cost'!$A$1:$C$1038,3,FALSE)</f>
        <v>4.05</v>
      </c>
      <c r="V947" s="9">
        <f t="shared" si="74"/>
        <v>248.70909600000002</v>
      </c>
    </row>
    <row r="948" spans="1:22" x14ac:dyDescent="0.3">
      <c r="A948" s="9" t="s">
        <v>1513</v>
      </c>
      <c r="B948" s="8">
        <f>VLOOKUP($A948,'Order date customer name'!$A$1:$C$1038,2,FALSE)</f>
        <v>42656</v>
      </c>
      <c r="C948" s="8" t="str">
        <f>VLOOKUP($A948,'Order date customer name'!$A$1:$C$1038,3,FALSE)</f>
        <v>RAYMOND COLEMAN</v>
      </c>
      <c r="D948" s="9" t="str">
        <f>VLOOKUP($A948,'State and cust type'!$A$1:$C$1038,2,FALSE)</f>
        <v>Illinois</v>
      </c>
      <c r="E948" s="9" t="str">
        <f>VLOOKUP($A948,'State and cust type'!$A$1:$C$1038,3,FALSE)</f>
        <v>Corporate</v>
      </c>
      <c r="F948" s="9" t="str">
        <f>VLOOKUP($A948,'Account, order priority and cat'!$A$1:$D$1038,2,FALSE)</f>
        <v>COREY MILLS</v>
      </c>
      <c r="G948" s="9" t="str">
        <f>VLOOKUP($A948,'Account, order priority and cat'!$A$1:$D$1038,3,FALSE)</f>
        <v>Not Specified</v>
      </c>
      <c r="H948" s="9" t="str">
        <f>VLOOKUP($A948,'Account, order priority and cat'!$A$1:$D$1038,4,FALSE)</f>
        <v>Furniture</v>
      </c>
      <c r="I948" s="14" t="str">
        <f>VLOOKUP($A948,'Cost and price details'!$A$1:$F$1038,Table!I$1,FALSE)</f>
        <v>Large Box</v>
      </c>
      <c r="J948" s="14" t="str">
        <f>VLOOKUP($A948,'Cost and price details'!$A$1:$F$1038,Table!J$1,FALSE)</f>
        <v>Regular Air</v>
      </c>
      <c r="K948" s="14">
        <f>VLOOKUP($A948,'Cost and price details'!$A$1:$F$1038,Table!K$1,FALSE)</f>
        <v>42663</v>
      </c>
      <c r="L948" s="14">
        <f>VLOOKUP($A948,'Cost and price details'!$A$1:$F$1038,Table!L$1,FALSE)</f>
        <v>61.776000000000003</v>
      </c>
      <c r="M948" s="14">
        <f>VLOOKUP($A948,'Cost and price details'!$A$1:$F$1038,Table!M$1,FALSE)</f>
        <v>150.678</v>
      </c>
      <c r="N948" s="16">
        <f t="shared" si="70"/>
        <v>1.4391025641025639</v>
      </c>
      <c r="O948" s="16">
        <f>LOOKUP(M948,'Tax and discount slab'!$J$4:$K$14)</f>
        <v>0.32000000000000006</v>
      </c>
      <c r="P948" s="9">
        <f t="shared" si="71"/>
        <v>198.89496</v>
      </c>
      <c r="Q948" s="9">
        <f>VLOOKUP(A948,'QTY &amp; shipping cost'!$A$1:$C$1038,2,FALSE)</f>
        <v>29</v>
      </c>
      <c r="R948" s="9">
        <f t="shared" si="72"/>
        <v>5767.9538400000001</v>
      </c>
      <c r="S948" s="16">
        <f>LOOKUP(M948,'Tax and discount slab'!$M$4:$N$14)</f>
        <v>0.47</v>
      </c>
      <c r="T948" s="9">
        <f t="shared" si="73"/>
        <v>2710.9383048</v>
      </c>
      <c r="U948" s="9">
        <f>VLOOKUP(A948,'QTY &amp; shipping cost'!$A$1:$C$1038,3,FALSE)</f>
        <v>24.54</v>
      </c>
      <c r="V948" s="9">
        <f t="shared" si="74"/>
        <v>3081.5555352000001</v>
      </c>
    </row>
    <row r="949" spans="1:22" x14ac:dyDescent="0.3">
      <c r="A949" s="9" t="s">
        <v>1514</v>
      </c>
      <c r="B949" s="8">
        <f>VLOOKUP($A949,'Order date customer name'!$A$1:$C$1038,2,FALSE)</f>
        <v>42657</v>
      </c>
      <c r="C949" s="8" t="str">
        <f>VLOOKUP($A949,'Order date customer name'!$A$1:$C$1038,3,FALSE)</f>
        <v>MARK SALAZAR</v>
      </c>
      <c r="D949" s="9" t="str">
        <f>VLOOKUP($A949,'State and cust type'!$A$1:$C$1038,2,FALSE)</f>
        <v>New York</v>
      </c>
      <c r="E949" s="9" t="str">
        <f>VLOOKUP($A949,'State and cust type'!$A$1:$C$1038,3,FALSE)</f>
        <v>Small Business</v>
      </c>
      <c r="F949" s="9" t="str">
        <f>VLOOKUP($A949,'Account, order priority and cat'!$A$1:$D$1038,2,FALSE)</f>
        <v>ROY COOK</v>
      </c>
      <c r="G949" s="9" t="str">
        <f>VLOOKUP($A949,'Account, order priority and cat'!$A$1:$D$1038,3,FALSE)</f>
        <v>Medium</v>
      </c>
      <c r="H949" s="9" t="str">
        <f>VLOOKUP($A949,'Account, order priority and cat'!$A$1:$D$1038,4,FALSE)</f>
        <v>Office Supplies</v>
      </c>
      <c r="I949" s="14" t="str">
        <f>VLOOKUP($A949,'Cost and price details'!$A$1:$F$1038,Table!I$1,FALSE)</f>
        <v>Wrap Bag</v>
      </c>
      <c r="J949" s="14" t="str">
        <f>VLOOKUP($A949,'Cost and price details'!$A$1:$F$1038,Table!J$1,FALSE)</f>
        <v>Regular Air</v>
      </c>
      <c r="K949" s="14">
        <f>VLOOKUP($A949,'Cost and price details'!$A$1:$F$1038,Table!K$1,FALSE)</f>
        <v>42666</v>
      </c>
      <c r="L949" s="14">
        <f>VLOOKUP($A949,'Cost and price details'!$A$1:$F$1038,Table!L$1,FALSE)</f>
        <v>1.1990000000000003</v>
      </c>
      <c r="M949" s="14">
        <f>VLOOKUP($A949,'Cost and price details'!$A$1:$F$1038,Table!M$1,FALSE)</f>
        <v>2.8600000000000003</v>
      </c>
      <c r="N949" s="16">
        <f t="shared" si="70"/>
        <v>1.3853211009174309</v>
      </c>
      <c r="O949" s="16">
        <f>LOOKUP(M949,'Tax and discount slab'!$J$4:$K$14)</f>
        <v>0.05</v>
      </c>
      <c r="P949" s="9">
        <f t="shared" si="71"/>
        <v>3.0030000000000006</v>
      </c>
      <c r="Q949" s="9">
        <f>VLOOKUP(A949,'QTY &amp; shipping cost'!$A$1:$C$1038,2,FALSE)</f>
        <v>14</v>
      </c>
      <c r="R949" s="9">
        <f t="shared" si="72"/>
        <v>42.042000000000009</v>
      </c>
      <c r="S949" s="16">
        <f>LOOKUP(M949,'Tax and discount slab'!$M$4:$N$14)</f>
        <v>0.02</v>
      </c>
      <c r="T949" s="9">
        <f t="shared" si="73"/>
        <v>0.84084000000000014</v>
      </c>
      <c r="U949" s="9">
        <f>VLOOKUP(A949,'QTY &amp; shipping cost'!$A$1:$C$1038,3,FALSE)</f>
        <v>2.4499999999999997</v>
      </c>
      <c r="V949" s="9">
        <f t="shared" si="74"/>
        <v>43.651160000000012</v>
      </c>
    </row>
    <row r="950" spans="1:22" x14ac:dyDescent="0.3">
      <c r="A950" s="9" t="s">
        <v>1515</v>
      </c>
      <c r="B950" s="8">
        <f>VLOOKUP($A950,'Order date customer name'!$A$1:$C$1038,2,FALSE)</f>
        <v>42659</v>
      </c>
      <c r="C950" s="8" t="str">
        <f>VLOOKUP($A950,'Order date customer name'!$A$1:$C$1038,3,FALSE)</f>
        <v>BRIAN LONG</v>
      </c>
      <c r="D950" s="9" t="str">
        <f>VLOOKUP($A950,'State and cust type'!$A$1:$C$1038,2,FALSE)</f>
        <v>New York</v>
      </c>
      <c r="E950" s="9" t="str">
        <f>VLOOKUP($A950,'State and cust type'!$A$1:$C$1038,3,FALSE)</f>
        <v>Home Office</v>
      </c>
      <c r="F950" s="9" t="str">
        <f>VLOOKUP($A950,'Account, order priority and cat'!$A$1:$D$1038,2,FALSE)</f>
        <v>VINCENT JORDAN</v>
      </c>
      <c r="G950" s="9" t="str">
        <f>VLOOKUP($A950,'Account, order priority and cat'!$A$1:$D$1038,3,FALSE)</f>
        <v>Medium</v>
      </c>
      <c r="H950" s="9" t="str">
        <f>VLOOKUP($A950,'Account, order priority and cat'!$A$1:$D$1038,4,FALSE)</f>
        <v>Furniture</v>
      </c>
      <c r="I950" s="14" t="str">
        <f>VLOOKUP($A950,'Cost and price details'!$A$1:$F$1038,Table!I$1,FALSE)</f>
        <v>Large Box</v>
      </c>
      <c r="J950" s="14" t="str">
        <f>VLOOKUP($A950,'Cost and price details'!$A$1:$F$1038,Table!J$1,FALSE)</f>
        <v>Regular Air</v>
      </c>
      <c r="K950" s="14">
        <f>VLOOKUP($A950,'Cost and price details'!$A$1:$F$1038,Table!K$1,FALSE)</f>
        <v>42669</v>
      </c>
      <c r="L950" s="14">
        <f>VLOOKUP($A950,'Cost and price details'!$A$1:$F$1038,Table!L$1,FALSE)</f>
        <v>61.776000000000003</v>
      </c>
      <c r="M950" s="14">
        <f>VLOOKUP($A950,'Cost and price details'!$A$1:$F$1038,Table!M$1,FALSE)</f>
        <v>150.678</v>
      </c>
      <c r="N950" s="16">
        <f t="shared" si="70"/>
        <v>1.4391025641025639</v>
      </c>
      <c r="O950" s="16">
        <f>LOOKUP(M950,'Tax and discount slab'!$J$4:$K$14)</f>
        <v>0.32000000000000006</v>
      </c>
      <c r="P950" s="9">
        <f t="shared" si="71"/>
        <v>198.89496</v>
      </c>
      <c r="Q950" s="9">
        <f>VLOOKUP(A950,'QTY &amp; shipping cost'!$A$1:$C$1038,2,FALSE)</f>
        <v>23</v>
      </c>
      <c r="R950" s="9">
        <f t="shared" si="72"/>
        <v>4574.5840799999996</v>
      </c>
      <c r="S950" s="16">
        <f>LOOKUP(M950,'Tax and discount slab'!$M$4:$N$14)</f>
        <v>0.47</v>
      </c>
      <c r="T950" s="9">
        <f t="shared" si="73"/>
        <v>2150.0545175999996</v>
      </c>
      <c r="U950" s="9">
        <f>VLOOKUP(A950,'QTY &amp; shipping cost'!$A$1:$C$1038,3,FALSE)</f>
        <v>24.54</v>
      </c>
      <c r="V950" s="9">
        <f t="shared" si="74"/>
        <v>2449.0695624</v>
      </c>
    </row>
    <row r="951" spans="1:22" x14ac:dyDescent="0.3">
      <c r="A951" s="9" t="s">
        <v>1516</v>
      </c>
      <c r="B951" s="8">
        <f>VLOOKUP($A951,'Order date customer name'!$A$1:$C$1038,2,FALSE)</f>
        <v>42660</v>
      </c>
      <c r="C951" s="8" t="str">
        <f>VLOOKUP($A951,'Order date customer name'!$A$1:$C$1038,3,FALSE)</f>
        <v>GREG OLSON</v>
      </c>
      <c r="D951" s="9" t="str">
        <f>VLOOKUP($A951,'State and cust type'!$A$1:$C$1038,2,FALSE)</f>
        <v>New York</v>
      </c>
      <c r="E951" s="9" t="str">
        <f>VLOOKUP($A951,'State and cust type'!$A$1:$C$1038,3,FALSE)</f>
        <v>Corporate</v>
      </c>
      <c r="F951" s="9" t="str">
        <f>VLOOKUP($A951,'Account, order priority and cat'!$A$1:$D$1038,2,FALSE)</f>
        <v>GREG BLACK</v>
      </c>
      <c r="G951" s="9" t="str">
        <f>VLOOKUP($A951,'Account, order priority and cat'!$A$1:$D$1038,3,FALSE)</f>
        <v>Critical</v>
      </c>
      <c r="H951" s="9" t="str">
        <f>VLOOKUP($A951,'Account, order priority and cat'!$A$1:$D$1038,4,FALSE)</f>
        <v>Office Supplies</v>
      </c>
      <c r="I951" s="14" t="str">
        <f>VLOOKUP($A951,'Cost and price details'!$A$1:$F$1038,Table!I$1,FALSE)</f>
        <v>Small Pack</v>
      </c>
      <c r="J951" s="14" t="str">
        <f>VLOOKUP($A951,'Cost and price details'!$A$1:$F$1038,Table!J$1,FALSE)</f>
        <v>Regular Air</v>
      </c>
      <c r="K951" s="14">
        <f>VLOOKUP($A951,'Cost and price details'!$A$1:$F$1038,Table!K$1,FALSE)</f>
        <v>42669</v>
      </c>
      <c r="L951" s="14">
        <f>VLOOKUP($A951,'Cost and price details'!$A$1:$F$1038,Table!L$1,FALSE)</f>
        <v>5.7090000000000005</v>
      </c>
      <c r="M951" s="14">
        <f>VLOOKUP($A951,'Cost and price details'!$A$1:$F$1038,Table!M$1,FALSE)</f>
        <v>14.278000000000002</v>
      </c>
      <c r="N951" s="16">
        <f t="shared" si="70"/>
        <v>1.5009633911368019</v>
      </c>
      <c r="O951" s="16">
        <f>LOOKUP(M951,'Tax and discount slab'!$J$4:$K$14)</f>
        <v>0.1</v>
      </c>
      <c r="P951" s="9">
        <f t="shared" si="71"/>
        <v>15.705800000000004</v>
      </c>
      <c r="Q951" s="9">
        <f>VLOOKUP(A951,'QTY &amp; shipping cost'!$A$1:$C$1038,2,FALSE)</f>
        <v>51</v>
      </c>
      <c r="R951" s="9">
        <f t="shared" si="72"/>
        <v>800.99580000000014</v>
      </c>
      <c r="S951" s="16">
        <f>LOOKUP(M951,'Tax and discount slab'!$M$4:$N$14)</f>
        <v>7.0000000000000007E-2</v>
      </c>
      <c r="T951" s="9">
        <f t="shared" si="73"/>
        <v>56.069706000000018</v>
      </c>
      <c r="U951" s="9">
        <f>VLOOKUP(A951,'QTY &amp; shipping cost'!$A$1:$C$1038,3,FALSE)</f>
        <v>3.19</v>
      </c>
      <c r="V951" s="9">
        <f t="shared" si="74"/>
        <v>748.1160940000002</v>
      </c>
    </row>
    <row r="952" spans="1:22" x14ac:dyDescent="0.3">
      <c r="A952" s="9" t="s">
        <v>1517</v>
      </c>
      <c r="B952" s="8">
        <f>VLOOKUP($A952,'Order date customer name'!$A$1:$C$1038,2,FALSE)</f>
        <v>42661</v>
      </c>
      <c r="C952" s="8" t="str">
        <f>VLOOKUP($A952,'Order date customer name'!$A$1:$C$1038,3,FALSE)</f>
        <v>JOSE DIXON</v>
      </c>
      <c r="D952" s="9" t="str">
        <f>VLOOKUP($A952,'State and cust type'!$A$1:$C$1038,2,FALSE)</f>
        <v>New York</v>
      </c>
      <c r="E952" s="9" t="str">
        <f>VLOOKUP($A952,'State and cust type'!$A$1:$C$1038,3,FALSE)</f>
        <v>Home Office</v>
      </c>
      <c r="F952" s="9" t="str">
        <f>VLOOKUP($A952,'Account, order priority and cat'!$A$1:$D$1038,2,FALSE)</f>
        <v>TONY PERRY</v>
      </c>
      <c r="G952" s="9" t="str">
        <f>VLOOKUP($A952,'Account, order priority and cat'!$A$1:$D$1038,3,FALSE)</f>
        <v>Not Specified</v>
      </c>
      <c r="H952" s="9" t="str">
        <f>VLOOKUP($A952,'Account, order priority and cat'!$A$1:$D$1038,4,FALSE)</f>
        <v>Office Supplies</v>
      </c>
      <c r="I952" s="14" t="str">
        <f>VLOOKUP($A952,'Cost and price details'!$A$1:$F$1038,Table!I$1,FALSE)</f>
        <v>Small Box</v>
      </c>
      <c r="J952" s="14" t="str">
        <f>VLOOKUP($A952,'Cost and price details'!$A$1:$F$1038,Table!J$1,FALSE)</f>
        <v>Regular Air</v>
      </c>
      <c r="K952" s="14">
        <f>VLOOKUP($A952,'Cost and price details'!$A$1:$F$1038,Table!K$1,FALSE)</f>
        <v>42668</v>
      </c>
      <c r="L952" s="14">
        <f>VLOOKUP($A952,'Cost and price details'!$A$1:$F$1038,Table!L$1,FALSE)</f>
        <v>2.4859999999999998</v>
      </c>
      <c r="M952" s="14">
        <f>VLOOKUP($A952,'Cost and price details'!$A$1:$F$1038,Table!M$1,FALSE)</f>
        <v>3.9380000000000006</v>
      </c>
      <c r="N952" s="16">
        <f t="shared" si="70"/>
        <v>0.58407079646017734</v>
      </c>
      <c r="O952" s="16">
        <f>LOOKUP(M952,'Tax and discount slab'!$J$4:$K$14)</f>
        <v>0.05</v>
      </c>
      <c r="P952" s="9">
        <f t="shared" si="71"/>
        <v>4.1349000000000009</v>
      </c>
      <c r="Q952" s="9">
        <f>VLOOKUP(A952,'QTY &amp; shipping cost'!$A$1:$C$1038,2,FALSE)</f>
        <v>36</v>
      </c>
      <c r="R952" s="9">
        <f t="shared" si="72"/>
        <v>148.85640000000004</v>
      </c>
      <c r="S952" s="16">
        <f>LOOKUP(M952,'Tax and discount slab'!$M$4:$N$14)</f>
        <v>0.02</v>
      </c>
      <c r="T952" s="9">
        <f t="shared" si="73"/>
        <v>2.9771280000000009</v>
      </c>
      <c r="U952" s="9">
        <f>VLOOKUP(A952,'QTY &amp; shipping cost'!$A$1:$C$1038,3,FALSE)</f>
        <v>5.52</v>
      </c>
      <c r="V952" s="9">
        <f t="shared" si="74"/>
        <v>151.39927200000005</v>
      </c>
    </row>
    <row r="953" spans="1:22" x14ac:dyDescent="0.3">
      <c r="A953" s="9" t="s">
        <v>1518</v>
      </c>
      <c r="B953" s="8">
        <f>VLOOKUP($A953,'Order date customer name'!$A$1:$C$1038,2,FALSE)</f>
        <v>42663</v>
      </c>
      <c r="C953" s="8" t="str">
        <f>VLOOKUP($A953,'Order date customer name'!$A$1:$C$1038,3,FALSE)</f>
        <v>BARRY SANCHEZ</v>
      </c>
      <c r="D953" s="9" t="str">
        <f>VLOOKUP($A953,'State and cust type'!$A$1:$C$1038,2,FALSE)</f>
        <v>New York</v>
      </c>
      <c r="E953" s="9" t="str">
        <f>VLOOKUP($A953,'State and cust type'!$A$1:$C$1038,3,FALSE)</f>
        <v>Small Business</v>
      </c>
      <c r="F953" s="9" t="str">
        <f>VLOOKUP($A953,'Account, order priority and cat'!$A$1:$D$1038,2,FALSE)</f>
        <v>EDDIE MURRAY</v>
      </c>
      <c r="G953" s="9" t="str">
        <f>VLOOKUP($A953,'Account, order priority and cat'!$A$1:$D$1038,3,FALSE)</f>
        <v>Not Specified</v>
      </c>
      <c r="H953" s="9" t="str">
        <f>VLOOKUP($A953,'Account, order priority and cat'!$A$1:$D$1038,4,FALSE)</f>
        <v>Office Supplies</v>
      </c>
      <c r="I953" s="14" t="str">
        <f>VLOOKUP($A953,'Cost and price details'!$A$1:$F$1038,Table!I$1,FALSE)</f>
        <v>Small Box</v>
      </c>
      <c r="J953" s="14" t="str">
        <f>VLOOKUP($A953,'Cost and price details'!$A$1:$F$1038,Table!J$1,FALSE)</f>
        <v>Regular Air</v>
      </c>
      <c r="K953" s="14">
        <f>VLOOKUP($A953,'Cost and price details'!$A$1:$F$1038,Table!K$1,FALSE)</f>
        <v>42672</v>
      </c>
      <c r="L953" s="14">
        <f>VLOOKUP($A953,'Cost and price details'!$A$1:$F$1038,Table!L$1,FALSE)</f>
        <v>1.7490000000000003</v>
      </c>
      <c r="M953" s="14">
        <f>VLOOKUP($A953,'Cost and price details'!$A$1:$F$1038,Table!M$1,FALSE)</f>
        <v>2.871</v>
      </c>
      <c r="N953" s="16">
        <f t="shared" si="70"/>
        <v>0.64150943396226379</v>
      </c>
      <c r="O953" s="16">
        <f>LOOKUP(M953,'Tax and discount slab'!$J$4:$K$14)</f>
        <v>0.05</v>
      </c>
      <c r="P953" s="9">
        <f t="shared" si="71"/>
        <v>3.0145500000000003</v>
      </c>
      <c r="Q953" s="9">
        <f>VLOOKUP(A953,'QTY &amp; shipping cost'!$A$1:$C$1038,2,FALSE)</f>
        <v>46</v>
      </c>
      <c r="R953" s="9">
        <f t="shared" si="72"/>
        <v>138.66930000000002</v>
      </c>
      <c r="S953" s="16">
        <f>LOOKUP(M953,'Tax and discount slab'!$M$4:$N$14)</f>
        <v>0.02</v>
      </c>
      <c r="T953" s="9">
        <f t="shared" si="73"/>
        <v>2.7733860000000004</v>
      </c>
      <c r="U953" s="9">
        <f>VLOOKUP(A953,'QTY &amp; shipping cost'!$A$1:$C$1038,3,FALSE)</f>
        <v>0.55000000000000004</v>
      </c>
      <c r="V953" s="9">
        <f t="shared" si="74"/>
        <v>136.44591400000004</v>
      </c>
    </row>
    <row r="954" spans="1:22" x14ac:dyDescent="0.3">
      <c r="A954" s="9" t="s">
        <v>1519</v>
      </c>
      <c r="B954" s="8">
        <f>VLOOKUP($A954,'Order date customer name'!$A$1:$C$1038,2,FALSE)</f>
        <v>42664</v>
      </c>
      <c r="C954" s="8" t="str">
        <f>VLOOKUP($A954,'Order date customer name'!$A$1:$C$1038,3,FALSE)</f>
        <v>TIM GOMEZ</v>
      </c>
      <c r="D954" s="9" t="str">
        <f>VLOOKUP($A954,'State and cust type'!$A$1:$C$1038,2,FALSE)</f>
        <v>New York</v>
      </c>
      <c r="E954" s="9" t="str">
        <f>VLOOKUP($A954,'State and cust type'!$A$1:$C$1038,3,FALSE)</f>
        <v>Consumer</v>
      </c>
      <c r="F954" s="9" t="str">
        <f>VLOOKUP($A954,'Account, order priority and cat'!$A$1:$D$1038,2,FALSE)</f>
        <v>ROY COOK</v>
      </c>
      <c r="G954" s="9" t="str">
        <f>VLOOKUP($A954,'Account, order priority and cat'!$A$1:$D$1038,3,FALSE)</f>
        <v>Critical</v>
      </c>
      <c r="H954" s="9" t="str">
        <f>VLOOKUP($A954,'Account, order priority and cat'!$A$1:$D$1038,4,FALSE)</f>
        <v>Technology</v>
      </c>
      <c r="I954" s="14" t="str">
        <f>VLOOKUP($A954,'Cost and price details'!$A$1:$F$1038,Table!I$1,FALSE)</f>
        <v>Medium Box</v>
      </c>
      <c r="J954" s="14" t="str">
        <f>VLOOKUP($A954,'Cost and price details'!$A$1:$F$1038,Table!J$1,FALSE)</f>
        <v>Regular Air</v>
      </c>
      <c r="K954" s="14">
        <f>VLOOKUP($A954,'Cost and price details'!$A$1:$F$1038,Table!K$1,FALSE)</f>
        <v>42673</v>
      </c>
      <c r="L954" s="14">
        <f>VLOOKUP($A954,'Cost and price details'!$A$1:$F$1038,Table!L$1,FALSE)</f>
        <v>9.7020000000000017</v>
      </c>
      <c r="M954" s="14">
        <f>VLOOKUP($A954,'Cost and price details'!$A$1:$F$1038,Table!M$1,FALSE)</f>
        <v>23.088999999999999</v>
      </c>
      <c r="N954" s="16">
        <f t="shared" si="70"/>
        <v>1.3798185941043077</v>
      </c>
      <c r="O954" s="16">
        <f>LOOKUP(M954,'Tax and discount slab'!$J$4:$K$14)</f>
        <v>0.15000000000000002</v>
      </c>
      <c r="P954" s="9">
        <f t="shared" si="71"/>
        <v>26.552349999999997</v>
      </c>
      <c r="Q954" s="9">
        <f>VLOOKUP(A954,'QTY &amp; shipping cost'!$A$1:$C$1038,2,FALSE)</f>
        <v>19</v>
      </c>
      <c r="R954" s="9">
        <f t="shared" si="72"/>
        <v>504.49464999999992</v>
      </c>
      <c r="S954" s="16">
        <f>LOOKUP(M954,'Tax and discount slab'!$M$4:$N$14)</f>
        <v>0.12000000000000001</v>
      </c>
      <c r="T954" s="9">
        <f t="shared" si="73"/>
        <v>60.539357999999993</v>
      </c>
      <c r="U954" s="9">
        <f>VLOOKUP(A954,'QTY &amp; shipping cost'!$A$1:$C$1038,3,FALSE)</f>
        <v>4.8599999999999994</v>
      </c>
      <c r="V954" s="9">
        <f t="shared" si="74"/>
        <v>448.81529199999994</v>
      </c>
    </row>
    <row r="955" spans="1:22" x14ac:dyDescent="0.3">
      <c r="A955" s="9" t="s">
        <v>1520</v>
      </c>
      <c r="B955" s="8">
        <f>VLOOKUP($A955,'Order date customer name'!$A$1:$C$1038,2,FALSE)</f>
        <v>42664</v>
      </c>
      <c r="C955" s="8" t="str">
        <f>VLOOKUP($A955,'Order date customer name'!$A$1:$C$1038,3,FALSE)</f>
        <v>JOSEPH CARTER</v>
      </c>
      <c r="D955" s="9" t="str">
        <f>VLOOKUP($A955,'State and cust type'!$A$1:$C$1038,2,FALSE)</f>
        <v>Illinois</v>
      </c>
      <c r="E955" s="9" t="str">
        <f>VLOOKUP($A955,'State and cust type'!$A$1:$C$1038,3,FALSE)</f>
        <v>Corporate</v>
      </c>
      <c r="F955" s="9" t="str">
        <f>VLOOKUP($A955,'Account, order priority and cat'!$A$1:$D$1038,2,FALSE)</f>
        <v>COREY MILLS</v>
      </c>
      <c r="G955" s="9" t="str">
        <f>VLOOKUP($A955,'Account, order priority and cat'!$A$1:$D$1038,3,FALSE)</f>
        <v>Low</v>
      </c>
      <c r="H955" s="9" t="str">
        <f>VLOOKUP($A955,'Account, order priority and cat'!$A$1:$D$1038,4,FALSE)</f>
        <v>Furniture</v>
      </c>
      <c r="I955" s="14" t="str">
        <f>VLOOKUP($A955,'Cost and price details'!$A$1:$F$1038,Table!I$1,FALSE)</f>
        <v>Large Box</v>
      </c>
      <c r="J955" s="14" t="str">
        <f>VLOOKUP($A955,'Cost and price details'!$A$1:$F$1038,Table!J$1,FALSE)</f>
        <v>Regular Air</v>
      </c>
      <c r="K955" s="14">
        <f>VLOOKUP($A955,'Cost and price details'!$A$1:$F$1038,Table!K$1,FALSE)</f>
        <v>42678</v>
      </c>
      <c r="L955" s="14">
        <f>VLOOKUP($A955,'Cost and price details'!$A$1:$F$1038,Table!L$1,FALSE)</f>
        <v>61.776000000000003</v>
      </c>
      <c r="M955" s="14">
        <f>VLOOKUP($A955,'Cost and price details'!$A$1:$F$1038,Table!M$1,FALSE)</f>
        <v>150.678</v>
      </c>
      <c r="N955" s="16">
        <f t="shared" si="70"/>
        <v>1.4391025641025639</v>
      </c>
      <c r="O955" s="16">
        <f>LOOKUP(M955,'Tax and discount slab'!$J$4:$K$14)</f>
        <v>0.32000000000000006</v>
      </c>
      <c r="P955" s="9">
        <f t="shared" si="71"/>
        <v>198.89496</v>
      </c>
      <c r="Q955" s="9">
        <f>VLOOKUP(A955,'QTY &amp; shipping cost'!$A$1:$C$1038,2,FALSE)</f>
        <v>5</v>
      </c>
      <c r="R955" s="9">
        <f t="shared" si="72"/>
        <v>994.47479999999996</v>
      </c>
      <c r="S955" s="16">
        <f>LOOKUP(M955,'Tax and discount slab'!$M$4:$N$14)</f>
        <v>0.47</v>
      </c>
      <c r="T955" s="9">
        <f t="shared" si="73"/>
        <v>467.40315599999997</v>
      </c>
      <c r="U955" s="9">
        <f>VLOOKUP(A955,'QTY &amp; shipping cost'!$A$1:$C$1038,3,FALSE)</f>
        <v>24.54</v>
      </c>
      <c r="V955" s="9">
        <f t="shared" si="74"/>
        <v>551.61164399999996</v>
      </c>
    </row>
    <row r="956" spans="1:22" x14ac:dyDescent="0.3">
      <c r="A956" s="9" t="s">
        <v>1521</v>
      </c>
      <c r="B956" s="8">
        <f>VLOOKUP($A956,'Order date customer name'!$A$1:$C$1038,2,FALSE)</f>
        <v>42664</v>
      </c>
      <c r="C956" s="8" t="str">
        <f>VLOOKUP($A956,'Order date customer name'!$A$1:$C$1038,3,FALSE)</f>
        <v>MIGUEL DUNCAN</v>
      </c>
      <c r="D956" s="9" t="str">
        <f>VLOOKUP($A956,'State and cust type'!$A$1:$C$1038,2,FALSE)</f>
        <v>New York</v>
      </c>
      <c r="E956" s="9" t="str">
        <f>VLOOKUP($A956,'State and cust type'!$A$1:$C$1038,3,FALSE)</f>
        <v>Consumer</v>
      </c>
      <c r="F956" s="9" t="str">
        <f>VLOOKUP($A956,'Account, order priority and cat'!$A$1:$D$1038,2,FALSE)</f>
        <v>EDDIE MURRAY</v>
      </c>
      <c r="G956" s="9" t="str">
        <f>VLOOKUP($A956,'Account, order priority and cat'!$A$1:$D$1038,3,FALSE)</f>
        <v>Medium</v>
      </c>
      <c r="H956" s="9" t="str">
        <f>VLOOKUP($A956,'Account, order priority and cat'!$A$1:$D$1038,4,FALSE)</f>
        <v>Office Supplies</v>
      </c>
      <c r="I956" s="14" t="str">
        <f>VLOOKUP($A956,'Cost and price details'!$A$1:$F$1038,Table!I$1,FALSE)</f>
        <v>Small Box</v>
      </c>
      <c r="J956" s="14" t="str">
        <f>VLOOKUP($A956,'Cost and price details'!$A$1:$F$1038,Table!J$1,FALSE)</f>
        <v>Regular Air</v>
      </c>
      <c r="K956" s="14">
        <f>VLOOKUP($A956,'Cost and price details'!$A$1:$F$1038,Table!K$1,FALSE)</f>
        <v>42673</v>
      </c>
      <c r="L956" s="14">
        <f>VLOOKUP($A956,'Cost and price details'!$A$1:$F$1038,Table!L$1,FALSE)</f>
        <v>2.0240000000000005</v>
      </c>
      <c r="M956" s="14">
        <f>VLOOKUP($A956,'Cost and price details'!$A$1:$F$1038,Table!M$1,FALSE)</f>
        <v>3.1680000000000001</v>
      </c>
      <c r="N956" s="16">
        <f t="shared" si="70"/>
        <v>0.56521739130434756</v>
      </c>
      <c r="O956" s="16">
        <f>LOOKUP(M956,'Tax and discount slab'!$J$4:$K$14)</f>
        <v>0.05</v>
      </c>
      <c r="P956" s="9">
        <f t="shared" si="71"/>
        <v>3.3264000000000005</v>
      </c>
      <c r="Q956" s="9">
        <f>VLOOKUP(A956,'QTY &amp; shipping cost'!$A$1:$C$1038,2,FALSE)</f>
        <v>34</v>
      </c>
      <c r="R956" s="9">
        <f t="shared" si="72"/>
        <v>113.09760000000001</v>
      </c>
      <c r="S956" s="16">
        <f>LOOKUP(M956,'Tax and discount slab'!$M$4:$N$14)</f>
        <v>0.02</v>
      </c>
      <c r="T956" s="9">
        <f t="shared" si="73"/>
        <v>2.2619520000000004</v>
      </c>
      <c r="U956" s="9">
        <f>VLOOKUP(A956,'QTY &amp; shipping cost'!$A$1:$C$1038,3,FALSE)</f>
        <v>1.54</v>
      </c>
      <c r="V956" s="9">
        <f t="shared" si="74"/>
        <v>112.37564800000003</v>
      </c>
    </row>
    <row r="957" spans="1:22" x14ac:dyDescent="0.3">
      <c r="A957" s="9" t="s">
        <v>1522</v>
      </c>
      <c r="B957" s="8">
        <f>VLOOKUP($A957,'Order date customer name'!$A$1:$C$1038,2,FALSE)</f>
        <v>42666</v>
      </c>
      <c r="C957" s="8" t="str">
        <f>VLOOKUP($A957,'Order date customer name'!$A$1:$C$1038,3,FALSE)</f>
        <v>GENE MENDEZ</v>
      </c>
      <c r="D957" s="9" t="str">
        <f>VLOOKUP($A957,'State and cust type'!$A$1:$C$1038,2,FALSE)</f>
        <v>Illinois</v>
      </c>
      <c r="E957" s="9" t="str">
        <f>VLOOKUP($A957,'State and cust type'!$A$1:$C$1038,3,FALSE)</f>
        <v>Corporate</v>
      </c>
      <c r="F957" s="9" t="str">
        <f>VLOOKUP($A957,'Account, order priority and cat'!$A$1:$D$1038,2,FALSE)</f>
        <v>COREY MILLS</v>
      </c>
      <c r="G957" s="9" t="str">
        <f>VLOOKUP($A957,'Account, order priority and cat'!$A$1:$D$1038,3,FALSE)</f>
        <v>Critical</v>
      </c>
      <c r="H957" s="9" t="str">
        <f>VLOOKUP($A957,'Account, order priority and cat'!$A$1:$D$1038,4,FALSE)</f>
        <v>Office Supplies</v>
      </c>
      <c r="I957" s="14" t="str">
        <f>VLOOKUP($A957,'Cost and price details'!$A$1:$F$1038,Table!I$1,FALSE)</f>
        <v>Small Box</v>
      </c>
      <c r="J957" s="14" t="str">
        <f>VLOOKUP($A957,'Cost and price details'!$A$1:$F$1038,Table!J$1,FALSE)</f>
        <v>Express Air</v>
      </c>
      <c r="K957" s="14">
        <f>VLOOKUP($A957,'Cost and price details'!$A$1:$F$1038,Table!K$1,FALSE)</f>
        <v>42675</v>
      </c>
      <c r="L957" s="14">
        <f>VLOOKUP($A957,'Cost and price details'!$A$1:$F$1038,Table!L$1,FALSE)</f>
        <v>1.7490000000000003</v>
      </c>
      <c r="M957" s="14">
        <f>VLOOKUP($A957,'Cost and price details'!$A$1:$F$1038,Table!M$1,FALSE)</f>
        <v>2.871</v>
      </c>
      <c r="N957" s="16">
        <f t="shared" si="70"/>
        <v>0.64150943396226379</v>
      </c>
      <c r="O957" s="16">
        <f>LOOKUP(M957,'Tax and discount slab'!$J$4:$K$14)</f>
        <v>0.05</v>
      </c>
      <c r="P957" s="9">
        <f t="shared" si="71"/>
        <v>3.0145500000000003</v>
      </c>
      <c r="Q957" s="9">
        <f>VLOOKUP(A957,'QTY &amp; shipping cost'!$A$1:$C$1038,2,FALSE)</f>
        <v>27</v>
      </c>
      <c r="R957" s="9">
        <f t="shared" si="72"/>
        <v>81.39285000000001</v>
      </c>
      <c r="S957" s="16">
        <f>LOOKUP(M957,'Tax and discount slab'!$M$4:$N$14)</f>
        <v>0.02</v>
      </c>
      <c r="T957" s="9">
        <f t="shared" si="73"/>
        <v>1.6278570000000003</v>
      </c>
      <c r="U957" s="9">
        <f>VLOOKUP(A957,'QTY &amp; shipping cost'!$A$1:$C$1038,3,FALSE)</f>
        <v>0.55000000000000004</v>
      </c>
      <c r="V957" s="9">
        <f t="shared" si="74"/>
        <v>80.314993000000001</v>
      </c>
    </row>
    <row r="958" spans="1:22" x14ac:dyDescent="0.3">
      <c r="A958" s="9" t="s">
        <v>1523</v>
      </c>
      <c r="B958" s="8">
        <f>VLOOKUP($A958,'Order date customer name'!$A$1:$C$1038,2,FALSE)</f>
        <v>42666</v>
      </c>
      <c r="C958" s="8" t="str">
        <f>VLOOKUP($A958,'Order date customer name'!$A$1:$C$1038,3,FALSE)</f>
        <v>JAY ALVARADO</v>
      </c>
      <c r="D958" s="9" t="str">
        <f>VLOOKUP($A958,'State and cust type'!$A$1:$C$1038,2,FALSE)</f>
        <v>New York</v>
      </c>
      <c r="E958" s="9" t="str">
        <f>VLOOKUP($A958,'State and cust type'!$A$1:$C$1038,3,FALSE)</f>
        <v>Corporate</v>
      </c>
      <c r="F958" s="9" t="str">
        <f>VLOOKUP($A958,'Account, order priority and cat'!$A$1:$D$1038,2,FALSE)</f>
        <v>TONY PERRY</v>
      </c>
      <c r="G958" s="9" t="str">
        <f>VLOOKUP($A958,'Account, order priority and cat'!$A$1:$D$1038,3,FALSE)</f>
        <v>High</v>
      </c>
      <c r="H958" s="9" t="str">
        <f>VLOOKUP($A958,'Account, order priority and cat'!$A$1:$D$1038,4,FALSE)</f>
        <v>Office Supplies</v>
      </c>
      <c r="I958" s="14" t="str">
        <f>VLOOKUP($A958,'Cost and price details'!$A$1:$F$1038,Table!I$1,FALSE)</f>
        <v>Wrap Bag</v>
      </c>
      <c r="J958" s="14" t="str">
        <f>VLOOKUP($A958,'Cost and price details'!$A$1:$F$1038,Table!J$1,FALSE)</f>
        <v>Regular Air</v>
      </c>
      <c r="K958" s="14">
        <f>VLOOKUP($A958,'Cost and price details'!$A$1:$F$1038,Table!K$1,FALSE)</f>
        <v>42675</v>
      </c>
      <c r="L958" s="14">
        <f>VLOOKUP($A958,'Cost and price details'!$A$1:$F$1038,Table!L$1,FALSE)</f>
        <v>0.9900000000000001</v>
      </c>
      <c r="M958" s="14">
        <f>VLOOKUP($A958,'Cost and price details'!$A$1:$F$1038,Table!M$1,FALSE)</f>
        <v>2.3100000000000005</v>
      </c>
      <c r="N958" s="16">
        <f t="shared" si="70"/>
        <v>1.3333333333333335</v>
      </c>
      <c r="O958" s="16">
        <f>LOOKUP(M958,'Tax and discount slab'!$J$4:$K$14)</f>
        <v>0.05</v>
      </c>
      <c r="P958" s="9">
        <f t="shared" si="71"/>
        <v>2.4255000000000004</v>
      </c>
      <c r="Q958" s="9">
        <f>VLOOKUP(A958,'QTY &amp; shipping cost'!$A$1:$C$1038,2,FALSE)</f>
        <v>35</v>
      </c>
      <c r="R958" s="9">
        <f t="shared" si="72"/>
        <v>84.892500000000013</v>
      </c>
      <c r="S958" s="16">
        <f>LOOKUP(M958,'Tax and discount slab'!$M$4:$N$14)</f>
        <v>0.02</v>
      </c>
      <c r="T958" s="9">
        <f t="shared" si="73"/>
        <v>1.6978500000000003</v>
      </c>
      <c r="U958" s="9">
        <f>VLOOKUP(A958,'QTY &amp; shipping cost'!$A$1:$C$1038,3,FALSE)</f>
        <v>0.75</v>
      </c>
      <c r="V958" s="9">
        <f t="shared" si="74"/>
        <v>83.94465000000001</v>
      </c>
    </row>
    <row r="959" spans="1:22" x14ac:dyDescent="0.3">
      <c r="A959" s="9" t="s">
        <v>1524</v>
      </c>
      <c r="B959" s="8">
        <f>VLOOKUP($A959,'Order date customer name'!$A$1:$C$1038,2,FALSE)</f>
        <v>42669</v>
      </c>
      <c r="C959" s="8" t="str">
        <f>VLOOKUP($A959,'Order date customer name'!$A$1:$C$1038,3,FALSE)</f>
        <v>ERIC MILLER</v>
      </c>
      <c r="D959" s="9" t="str">
        <f>VLOOKUP($A959,'State and cust type'!$A$1:$C$1038,2,FALSE)</f>
        <v>Illinois</v>
      </c>
      <c r="E959" s="9" t="str">
        <f>VLOOKUP($A959,'State and cust type'!$A$1:$C$1038,3,FALSE)</f>
        <v>Home Office</v>
      </c>
      <c r="F959" s="9" t="str">
        <f>VLOOKUP($A959,'Account, order priority and cat'!$A$1:$D$1038,2,FALSE)</f>
        <v>MANUEL BARNES</v>
      </c>
      <c r="G959" s="9" t="str">
        <f>VLOOKUP($A959,'Account, order priority and cat'!$A$1:$D$1038,3,FALSE)</f>
        <v>Low</v>
      </c>
      <c r="H959" s="9" t="str">
        <f>VLOOKUP($A959,'Account, order priority and cat'!$A$1:$D$1038,4,FALSE)</f>
        <v>Office Supplies</v>
      </c>
      <c r="I959" s="14" t="str">
        <f>VLOOKUP($A959,'Cost and price details'!$A$1:$F$1038,Table!I$1,FALSE)</f>
        <v>Small Box</v>
      </c>
      <c r="J959" s="14" t="str">
        <f>VLOOKUP($A959,'Cost and price details'!$A$1:$F$1038,Table!J$1,FALSE)</f>
        <v>Express Air</v>
      </c>
      <c r="K959" s="14">
        <f>VLOOKUP($A959,'Cost and price details'!$A$1:$F$1038,Table!K$1,FALSE)</f>
        <v>42685</v>
      </c>
      <c r="L959" s="14">
        <f>VLOOKUP($A959,'Cost and price details'!$A$1:$F$1038,Table!L$1,FALSE)</f>
        <v>4.9060000000000006</v>
      </c>
      <c r="M959" s="14">
        <f>VLOOKUP($A959,'Cost and price details'!$A$1:$F$1038,Table!M$1,FALSE)</f>
        <v>11.979000000000001</v>
      </c>
      <c r="N959" s="16">
        <f t="shared" si="70"/>
        <v>1.4417040358744393</v>
      </c>
      <c r="O959" s="16">
        <f>LOOKUP(M959,'Tax and discount slab'!$J$4:$K$14)</f>
        <v>0.1</v>
      </c>
      <c r="P959" s="9">
        <f t="shared" si="71"/>
        <v>13.176900000000002</v>
      </c>
      <c r="Q959" s="9">
        <f>VLOOKUP(A959,'QTY &amp; shipping cost'!$A$1:$C$1038,2,FALSE)</f>
        <v>32</v>
      </c>
      <c r="R959" s="9">
        <f t="shared" si="72"/>
        <v>421.66080000000005</v>
      </c>
      <c r="S959" s="16">
        <f>LOOKUP(M959,'Tax and discount slab'!$M$4:$N$14)</f>
        <v>7.0000000000000007E-2</v>
      </c>
      <c r="T959" s="9">
        <f t="shared" si="73"/>
        <v>29.516256000000006</v>
      </c>
      <c r="U959" s="9">
        <f>VLOOKUP(A959,'QTY &amp; shipping cost'!$A$1:$C$1038,3,FALSE)</f>
        <v>4.55</v>
      </c>
      <c r="V959" s="9">
        <f t="shared" si="74"/>
        <v>396.69454400000006</v>
      </c>
    </row>
    <row r="960" spans="1:22" x14ac:dyDescent="0.3">
      <c r="A960" s="9" t="s">
        <v>1525</v>
      </c>
      <c r="B960" s="8">
        <f>VLOOKUP($A960,'Order date customer name'!$A$1:$C$1038,2,FALSE)</f>
        <v>42669</v>
      </c>
      <c r="C960" s="8" t="str">
        <f>VLOOKUP($A960,'Order date customer name'!$A$1:$C$1038,3,FALSE)</f>
        <v>DERRICK WALLACE</v>
      </c>
      <c r="D960" s="9" t="str">
        <f>VLOOKUP($A960,'State and cust type'!$A$1:$C$1038,2,FALSE)</f>
        <v>Illinois</v>
      </c>
      <c r="E960" s="9" t="str">
        <f>VLOOKUP($A960,'State and cust type'!$A$1:$C$1038,3,FALSE)</f>
        <v>Corporate</v>
      </c>
      <c r="F960" s="9" t="str">
        <f>VLOOKUP($A960,'Account, order priority and cat'!$A$1:$D$1038,2,FALSE)</f>
        <v>COREY MILLS</v>
      </c>
      <c r="G960" s="9" t="str">
        <f>VLOOKUP($A960,'Account, order priority and cat'!$A$1:$D$1038,3,FALSE)</f>
        <v>Critical</v>
      </c>
      <c r="H960" s="9" t="str">
        <f>VLOOKUP($A960,'Account, order priority and cat'!$A$1:$D$1038,4,FALSE)</f>
        <v>Office Supplies</v>
      </c>
      <c r="I960" s="14" t="str">
        <f>VLOOKUP($A960,'Cost and price details'!$A$1:$F$1038,Table!I$1,FALSE)</f>
        <v>Small Box</v>
      </c>
      <c r="J960" s="14" t="str">
        <f>VLOOKUP($A960,'Cost and price details'!$A$1:$F$1038,Table!J$1,FALSE)</f>
        <v>Regular Air</v>
      </c>
      <c r="K960" s="14">
        <f>VLOOKUP($A960,'Cost and price details'!$A$1:$F$1038,Table!K$1,FALSE)</f>
        <v>42678</v>
      </c>
      <c r="L960" s="14">
        <f>VLOOKUP($A960,'Cost and price details'!$A$1:$F$1038,Table!L$1,FALSE)</f>
        <v>2.1779999999999999</v>
      </c>
      <c r="M960" s="14">
        <f>VLOOKUP($A960,'Cost and price details'!$A$1:$F$1038,Table!M$1,FALSE)</f>
        <v>3.4650000000000003</v>
      </c>
      <c r="N960" s="16">
        <f t="shared" si="70"/>
        <v>0.59090909090909105</v>
      </c>
      <c r="O960" s="16">
        <f>LOOKUP(M960,'Tax and discount slab'!$J$4:$K$14)</f>
        <v>0.05</v>
      </c>
      <c r="P960" s="9">
        <f t="shared" si="71"/>
        <v>3.6382500000000007</v>
      </c>
      <c r="Q960" s="9">
        <f>VLOOKUP(A960,'QTY &amp; shipping cost'!$A$1:$C$1038,2,FALSE)</f>
        <v>26</v>
      </c>
      <c r="R960" s="9">
        <f t="shared" si="72"/>
        <v>94.594500000000011</v>
      </c>
      <c r="S960" s="16">
        <f>LOOKUP(M960,'Tax and discount slab'!$M$4:$N$14)</f>
        <v>0.02</v>
      </c>
      <c r="T960" s="9">
        <f t="shared" si="73"/>
        <v>1.8918900000000003</v>
      </c>
      <c r="U960" s="9">
        <f>VLOOKUP(A960,'QTY &amp; shipping cost'!$A$1:$C$1038,3,FALSE)</f>
        <v>0.54</v>
      </c>
      <c r="V960" s="9">
        <f t="shared" si="74"/>
        <v>93.242610000000013</v>
      </c>
    </row>
    <row r="961" spans="1:22" x14ac:dyDescent="0.3">
      <c r="A961" s="9" t="s">
        <v>1526</v>
      </c>
      <c r="B961" s="8">
        <f>VLOOKUP($A961,'Order date customer name'!$A$1:$C$1038,2,FALSE)</f>
        <v>42670</v>
      </c>
      <c r="C961" s="8" t="str">
        <f>VLOOKUP($A961,'Order date customer name'!$A$1:$C$1038,3,FALSE)</f>
        <v>LARRY COLLINS</v>
      </c>
      <c r="D961" s="9" t="str">
        <f>VLOOKUP($A961,'State and cust type'!$A$1:$C$1038,2,FALSE)</f>
        <v>New York</v>
      </c>
      <c r="E961" s="9" t="str">
        <f>VLOOKUP($A961,'State and cust type'!$A$1:$C$1038,3,FALSE)</f>
        <v>Home Office</v>
      </c>
      <c r="F961" s="9" t="str">
        <f>VLOOKUP($A961,'Account, order priority and cat'!$A$1:$D$1038,2,FALSE)</f>
        <v>WILLIE STEWART</v>
      </c>
      <c r="G961" s="9" t="str">
        <f>VLOOKUP($A961,'Account, order priority and cat'!$A$1:$D$1038,3,FALSE)</f>
        <v>Critical</v>
      </c>
      <c r="H961" s="9" t="str">
        <f>VLOOKUP($A961,'Account, order priority and cat'!$A$1:$D$1038,4,FALSE)</f>
        <v>Technology</v>
      </c>
      <c r="I961" s="14" t="str">
        <f>VLOOKUP($A961,'Cost and price details'!$A$1:$F$1038,Table!I$1,FALSE)</f>
        <v>Small Box</v>
      </c>
      <c r="J961" s="14" t="str">
        <f>VLOOKUP($A961,'Cost and price details'!$A$1:$F$1038,Table!J$1,FALSE)</f>
        <v>Regular Air</v>
      </c>
      <c r="K961" s="14">
        <f>VLOOKUP($A961,'Cost and price details'!$A$1:$F$1038,Table!K$1,FALSE)</f>
        <v>42678</v>
      </c>
      <c r="L961" s="14">
        <f>VLOOKUP($A961,'Cost and price details'!$A$1:$F$1038,Table!L$1,FALSE)</f>
        <v>7.0289999999999999</v>
      </c>
      <c r="M961" s="14">
        <f>VLOOKUP($A961,'Cost and price details'!$A$1:$F$1038,Table!M$1,FALSE)</f>
        <v>21.978000000000002</v>
      </c>
      <c r="N961" s="16">
        <f t="shared" si="70"/>
        <v>2.126760563380282</v>
      </c>
      <c r="O961" s="16">
        <f>LOOKUP(M961,'Tax and discount slab'!$J$4:$K$14)</f>
        <v>0.15000000000000002</v>
      </c>
      <c r="P961" s="9">
        <f t="shared" si="71"/>
        <v>25.274699999999999</v>
      </c>
      <c r="Q961" s="9">
        <f>VLOOKUP(A961,'QTY &amp; shipping cost'!$A$1:$C$1038,2,FALSE)</f>
        <v>11</v>
      </c>
      <c r="R961" s="9">
        <f t="shared" si="72"/>
        <v>278.02170000000001</v>
      </c>
      <c r="S961" s="16">
        <f>LOOKUP(M961,'Tax and discount slab'!$M$4:$N$14)</f>
        <v>0.12000000000000001</v>
      </c>
      <c r="T961" s="9">
        <f t="shared" si="73"/>
        <v>33.362604000000005</v>
      </c>
      <c r="U961" s="9">
        <f>VLOOKUP(A961,'QTY &amp; shipping cost'!$A$1:$C$1038,3,FALSE)</f>
        <v>4.05</v>
      </c>
      <c r="V961" s="9">
        <f t="shared" si="74"/>
        <v>248.70909600000002</v>
      </c>
    </row>
    <row r="962" spans="1:22" x14ac:dyDescent="0.3">
      <c r="A962" s="9" t="s">
        <v>1528</v>
      </c>
      <c r="B962" s="8">
        <f>VLOOKUP($A962,'Order date customer name'!$A$1:$C$1038,2,FALSE)</f>
        <v>42672</v>
      </c>
      <c r="C962" s="8" t="str">
        <f>VLOOKUP($A962,'Order date customer name'!$A$1:$C$1038,3,FALSE)</f>
        <v>BEN MORALES</v>
      </c>
      <c r="D962" s="9" t="str">
        <f>VLOOKUP($A962,'State and cust type'!$A$1:$C$1038,2,FALSE)</f>
        <v>New York</v>
      </c>
      <c r="E962" s="9" t="str">
        <f>VLOOKUP($A962,'State and cust type'!$A$1:$C$1038,3,FALSE)</f>
        <v>Corporate</v>
      </c>
      <c r="F962" s="9" t="str">
        <f>VLOOKUP($A962,'Account, order priority and cat'!$A$1:$D$1038,2,FALSE)</f>
        <v>MARC ARNOLD</v>
      </c>
      <c r="G962" s="9" t="str">
        <f>VLOOKUP($A962,'Account, order priority and cat'!$A$1:$D$1038,3,FALSE)</f>
        <v>Medium</v>
      </c>
      <c r="H962" s="9" t="str">
        <f>VLOOKUP($A962,'Account, order priority and cat'!$A$1:$D$1038,4,FALSE)</f>
        <v>Technology</v>
      </c>
      <c r="I962" s="14" t="str">
        <f>VLOOKUP($A962,'Cost and price details'!$A$1:$F$1038,Table!I$1,FALSE)</f>
        <v>Medium Box</v>
      </c>
      <c r="J962" s="14" t="str">
        <f>VLOOKUP($A962,'Cost and price details'!$A$1:$F$1038,Table!J$1,FALSE)</f>
        <v>Regular Air</v>
      </c>
      <c r="K962" s="14">
        <f>VLOOKUP($A962,'Cost and price details'!$A$1:$F$1038,Table!K$1,FALSE)</f>
        <v>42679</v>
      </c>
      <c r="L962" s="14">
        <f>VLOOKUP($A962,'Cost and price details'!$A$1:$F$1038,Table!L$1,FALSE)</f>
        <v>10.901000000000002</v>
      </c>
      <c r="M962" s="14">
        <f>VLOOKUP($A962,'Cost and price details'!$A$1:$F$1038,Table!M$1,FALSE)</f>
        <v>17.589000000000002</v>
      </c>
      <c r="N962" s="16">
        <f t="shared" si="70"/>
        <v>0.61352169525731581</v>
      </c>
      <c r="O962" s="16">
        <f>LOOKUP(M962,'Tax and discount slab'!$J$4:$K$14)</f>
        <v>0.1</v>
      </c>
      <c r="P962" s="9">
        <f t="shared" si="71"/>
        <v>19.347900000000003</v>
      </c>
      <c r="Q962" s="9">
        <f>VLOOKUP(A962,'QTY &amp; shipping cost'!$A$1:$C$1038,2,FALSE)</f>
        <v>35</v>
      </c>
      <c r="R962" s="9">
        <f t="shared" si="72"/>
        <v>677.17650000000015</v>
      </c>
      <c r="S962" s="16">
        <f>LOOKUP(M962,'Tax and discount slab'!$M$4:$N$14)</f>
        <v>7.0000000000000007E-2</v>
      </c>
      <c r="T962" s="9">
        <f t="shared" si="73"/>
        <v>47.402355000000014</v>
      </c>
      <c r="U962" s="9">
        <f>VLOOKUP(A962,'QTY &amp; shipping cost'!$A$1:$C$1038,3,FALSE)</f>
        <v>11.33</v>
      </c>
      <c r="V962" s="9">
        <f t="shared" si="74"/>
        <v>641.10414500000013</v>
      </c>
    </row>
    <row r="963" spans="1:22" x14ac:dyDescent="0.3">
      <c r="A963" s="9" t="s">
        <v>1530</v>
      </c>
      <c r="B963" s="8">
        <f>VLOOKUP($A963,'Order date customer name'!$A$1:$C$1038,2,FALSE)</f>
        <v>42672</v>
      </c>
      <c r="C963" s="8" t="str">
        <f>VLOOKUP($A963,'Order date customer name'!$A$1:$C$1038,3,FALSE)</f>
        <v>RUBEN CARTER</v>
      </c>
      <c r="D963" s="9" t="str">
        <f>VLOOKUP($A963,'State and cust type'!$A$1:$C$1038,2,FALSE)</f>
        <v>Illinois</v>
      </c>
      <c r="E963" s="9" t="str">
        <f>VLOOKUP($A963,'State and cust type'!$A$1:$C$1038,3,FALSE)</f>
        <v>Corporate</v>
      </c>
      <c r="F963" s="9" t="str">
        <f>VLOOKUP($A963,'Account, order priority and cat'!$A$1:$D$1038,2,FALSE)</f>
        <v>MANUEL BARNES</v>
      </c>
      <c r="G963" s="9" t="str">
        <f>VLOOKUP($A963,'Account, order priority and cat'!$A$1:$D$1038,3,FALSE)</f>
        <v>Medium</v>
      </c>
      <c r="H963" s="9" t="str">
        <f>VLOOKUP($A963,'Account, order priority and cat'!$A$1:$D$1038,4,FALSE)</f>
        <v>Office Supplies</v>
      </c>
      <c r="I963" s="14" t="str">
        <f>VLOOKUP($A963,'Cost and price details'!$A$1:$F$1038,Table!I$1,FALSE)</f>
        <v>Small Box</v>
      </c>
      <c r="J963" s="14" t="str">
        <f>VLOOKUP($A963,'Cost and price details'!$A$1:$F$1038,Table!J$1,FALSE)</f>
        <v>Regular Air</v>
      </c>
      <c r="K963" s="14">
        <f>VLOOKUP($A963,'Cost and price details'!$A$1:$F$1038,Table!K$1,FALSE)</f>
        <v>42680</v>
      </c>
      <c r="L963" s="14">
        <f>VLOOKUP($A963,'Cost and price details'!$A$1:$F$1038,Table!L$1,FALSE)</f>
        <v>4.0150000000000006</v>
      </c>
      <c r="M963" s="14">
        <f>VLOOKUP($A963,'Cost and price details'!$A$1:$F$1038,Table!M$1,FALSE)</f>
        <v>6.5780000000000012</v>
      </c>
      <c r="N963" s="16">
        <f t="shared" si="70"/>
        <v>0.63835616438356169</v>
      </c>
      <c r="O963" s="16">
        <f>LOOKUP(M963,'Tax and discount slab'!$J$4:$K$14)</f>
        <v>0.05</v>
      </c>
      <c r="P963" s="9">
        <f t="shared" si="71"/>
        <v>6.9069000000000011</v>
      </c>
      <c r="Q963" s="9">
        <f>VLOOKUP(A963,'QTY &amp; shipping cost'!$A$1:$C$1038,2,FALSE)</f>
        <v>25</v>
      </c>
      <c r="R963" s="9">
        <f t="shared" si="72"/>
        <v>172.67250000000004</v>
      </c>
      <c r="S963" s="16">
        <f>LOOKUP(M963,'Tax and discount slab'!$M$4:$N$14)</f>
        <v>0.02</v>
      </c>
      <c r="T963" s="9">
        <f t="shared" si="73"/>
        <v>3.453450000000001</v>
      </c>
      <c r="U963" s="9">
        <f>VLOOKUP(A963,'QTY &amp; shipping cost'!$A$1:$C$1038,3,FALSE)</f>
        <v>1.54</v>
      </c>
      <c r="V963" s="9">
        <f t="shared" si="74"/>
        <v>170.75905000000003</v>
      </c>
    </row>
    <row r="964" spans="1:22" x14ac:dyDescent="0.3">
      <c r="A964" s="9" t="s">
        <v>1531</v>
      </c>
      <c r="B964" s="8">
        <f>VLOOKUP($A964,'Order date customer name'!$A$1:$C$1038,2,FALSE)</f>
        <v>42672</v>
      </c>
      <c r="C964" s="8" t="str">
        <f>VLOOKUP($A964,'Order date customer name'!$A$1:$C$1038,3,FALSE)</f>
        <v>DAN GRANT</v>
      </c>
      <c r="D964" s="9" t="str">
        <f>VLOOKUP($A964,'State and cust type'!$A$1:$C$1038,2,FALSE)</f>
        <v>New York</v>
      </c>
      <c r="E964" s="9" t="str">
        <f>VLOOKUP($A964,'State and cust type'!$A$1:$C$1038,3,FALSE)</f>
        <v>Home Office</v>
      </c>
      <c r="F964" s="9" t="str">
        <f>VLOOKUP($A964,'Account, order priority and cat'!$A$1:$D$1038,2,FALSE)</f>
        <v>MARC ARNOLD</v>
      </c>
      <c r="G964" s="9" t="str">
        <f>VLOOKUP($A964,'Account, order priority and cat'!$A$1:$D$1038,3,FALSE)</f>
        <v>Not Specified</v>
      </c>
      <c r="H964" s="9" t="str">
        <f>VLOOKUP($A964,'Account, order priority and cat'!$A$1:$D$1038,4,FALSE)</f>
        <v>Office Supplies</v>
      </c>
      <c r="I964" s="14" t="str">
        <f>VLOOKUP($A964,'Cost and price details'!$A$1:$F$1038,Table!I$1,FALSE)</f>
        <v>Small Box</v>
      </c>
      <c r="J964" s="14" t="str">
        <f>VLOOKUP($A964,'Cost and price details'!$A$1:$F$1038,Table!J$1,FALSE)</f>
        <v>Regular Air</v>
      </c>
      <c r="K964" s="14">
        <f>VLOOKUP($A964,'Cost and price details'!$A$1:$F$1038,Table!K$1,FALSE)</f>
        <v>42682</v>
      </c>
      <c r="L964" s="14">
        <f>VLOOKUP($A964,'Cost and price details'!$A$1:$F$1038,Table!L$1,FALSE)</f>
        <v>3.8500000000000005</v>
      </c>
      <c r="M964" s="14">
        <f>VLOOKUP($A964,'Cost and price details'!$A$1:$F$1038,Table!M$1,FALSE)</f>
        <v>6.3140000000000009</v>
      </c>
      <c r="N964" s="16">
        <f t="shared" si="70"/>
        <v>0.64</v>
      </c>
      <c r="O964" s="16">
        <f>LOOKUP(M964,'Tax and discount slab'!$J$4:$K$14)</f>
        <v>0.05</v>
      </c>
      <c r="P964" s="9">
        <f t="shared" si="71"/>
        <v>6.6297000000000015</v>
      </c>
      <c r="Q964" s="9">
        <f>VLOOKUP(A964,'QTY &amp; shipping cost'!$A$1:$C$1038,2,FALSE)</f>
        <v>50</v>
      </c>
      <c r="R964" s="9">
        <f t="shared" si="72"/>
        <v>331.48500000000007</v>
      </c>
      <c r="S964" s="16">
        <f>LOOKUP(M964,'Tax and discount slab'!$M$4:$N$14)</f>
        <v>0.02</v>
      </c>
      <c r="T964" s="9">
        <f t="shared" si="73"/>
        <v>6.6297000000000015</v>
      </c>
      <c r="U964" s="9">
        <f>VLOOKUP(A964,'QTY &amp; shipping cost'!$A$1:$C$1038,3,FALSE)</f>
        <v>5.0599999999999996</v>
      </c>
      <c r="V964" s="9">
        <f t="shared" si="74"/>
        <v>329.91530000000006</v>
      </c>
    </row>
    <row r="965" spans="1:22" x14ac:dyDescent="0.3">
      <c r="A965" s="9" t="s">
        <v>1532</v>
      </c>
      <c r="B965" s="8">
        <f>VLOOKUP($A965,'Order date customer name'!$A$1:$C$1038,2,FALSE)</f>
        <v>42674</v>
      </c>
      <c r="C965" s="8" t="str">
        <f>VLOOKUP($A965,'Order date customer name'!$A$1:$C$1038,3,FALSE)</f>
        <v>JOEL WILLIAMS</v>
      </c>
      <c r="D965" s="9" t="str">
        <f>VLOOKUP($A965,'State and cust type'!$A$1:$C$1038,2,FALSE)</f>
        <v>New York</v>
      </c>
      <c r="E965" s="9" t="str">
        <f>VLOOKUP($A965,'State and cust type'!$A$1:$C$1038,3,FALSE)</f>
        <v>Corporate</v>
      </c>
      <c r="F965" s="9" t="str">
        <f>VLOOKUP($A965,'Account, order priority and cat'!$A$1:$D$1038,2,FALSE)</f>
        <v>TONY PERRY</v>
      </c>
      <c r="G965" s="9" t="str">
        <f>VLOOKUP($A965,'Account, order priority and cat'!$A$1:$D$1038,3,FALSE)</f>
        <v>Critical</v>
      </c>
      <c r="H965" s="9" t="str">
        <f>VLOOKUP($A965,'Account, order priority and cat'!$A$1:$D$1038,4,FALSE)</f>
        <v>Technology</v>
      </c>
      <c r="I965" s="14" t="str">
        <f>VLOOKUP($A965,'Cost and price details'!$A$1:$F$1038,Table!I$1,FALSE)</f>
        <v>Small Box</v>
      </c>
      <c r="J965" s="14" t="str">
        <f>VLOOKUP($A965,'Cost and price details'!$A$1:$F$1038,Table!J$1,FALSE)</f>
        <v>Regular Air</v>
      </c>
      <c r="K965" s="14">
        <f>VLOOKUP($A965,'Cost and price details'!$A$1:$F$1038,Table!K$1,FALSE)</f>
        <v>42682</v>
      </c>
      <c r="L965" s="14">
        <f>VLOOKUP($A965,'Cost and price details'!$A$1:$F$1038,Table!L$1,FALSE)</f>
        <v>43.604000000000006</v>
      </c>
      <c r="M965" s="14">
        <f>VLOOKUP($A965,'Cost and price details'!$A$1:$F$1038,Table!M$1,FALSE)</f>
        <v>167.72800000000001</v>
      </c>
      <c r="N965" s="16">
        <f t="shared" ref="N965:N1028" si="75">(M965-L965)/L965</f>
        <v>2.8466195761856703</v>
      </c>
      <c r="O965" s="16">
        <f>LOOKUP(M965,'Tax and discount slab'!$J$4:$K$14)</f>
        <v>0.32000000000000006</v>
      </c>
      <c r="P965" s="9">
        <f t="shared" ref="P965:P1028" si="76">(1+O965)*M965</f>
        <v>221.40096000000003</v>
      </c>
      <c r="Q965" s="9">
        <f>VLOOKUP(A965,'QTY &amp; shipping cost'!$A$1:$C$1038,2,FALSE)</f>
        <v>46</v>
      </c>
      <c r="R965" s="9">
        <f t="shared" ref="R965:R1028" si="77">P965*Q965</f>
        <v>10184.444160000001</v>
      </c>
      <c r="S965" s="16">
        <f>LOOKUP(M965,'Tax and discount slab'!$M$4:$N$14)</f>
        <v>0.47</v>
      </c>
      <c r="T965" s="9">
        <f t="shared" ref="T965:T1028" si="78">R965*S965</f>
        <v>4786.6887551999998</v>
      </c>
      <c r="U965" s="9">
        <f>VLOOKUP(A965,'QTY &amp; shipping cost'!$A$1:$C$1038,3,FALSE)</f>
        <v>6.55</v>
      </c>
      <c r="V965" s="9">
        <f t="shared" ref="V965:V1028" si="79">(R965-T965)+U965</f>
        <v>5404.3054048000013</v>
      </c>
    </row>
    <row r="966" spans="1:22" x14ac:dyDescent="0.3">
      <c r="A966" s="9" t="s">
        <v>1533</v>
      </c>
      <c r="B966" s="8">
        <f>VLOOKUP($A966,'Order date customer name'!$A$1:$C$1038,2,FALSE)</f>
        <v>42674</v>
      </c>
      <c r="C966" s="8" t="str">
        <f>VLOOKUP($A966,'Order date customer name'!$A$1:$C$1038,3,FALSE)</f>
        <v>WILLIAM KELLEY</v>
      </c>
      <c r="D966" s="9" t="str">
        <f>VLOOKUP($A966,'State and cust type'!$A$1:$C$1038,2,FALSE)</f>
        <v>New York</v>
      </c>
      <c r="E966" s="9" t="str">
        <f>VLOOKUP($A966,'State and cust type'!$A$1:$C$1038,3,FALSE)</f>
        <v>Home Office</v>
      </c>
      <c r="F966" s="9" t="str">
        <f>VLOOKUP($A966,'Account, order priority and cat'!$A$1:$D$1038,2,FALSE)</f>
        <v>BOBBY CHAVEZ</v>
      </c>
      <c r="G966" s="9" t="str">
        <f>VLOOKUP($A966,'Account, order priority and cat'!$A$1:$D$1038,3,FALSE)</f>
        <v>Not Specified</v>
      </c>
      <c r="H966" s="9" t="str">
        <f>VLOOKUP($A966,'Account, order priority and cat'!$A$1:$D$1038,4,FALSE)</f>
        <v>Office Supplies</v>
      </c>
      <c r="I966" s="14" t="str">
        <f>VLOOKUP($A966,'Cost and price details'!$A$1:$F$1038,Table!I$1,FALSE)</f>
        <v>Small Pack</v>
      </c>
      <c r="J966" s="14" t="str">
        <f>VLOOKUP($A966,'Cost and price details'!$A$1:$F$1038,Table!J$1,FALSE)</f>
        <v>Regular Air</v>
      </c>
      <c r="K966" s="14">
        <f>VLOOKUP($A966,'Cost and price details'!$A$1:$F$1038,Table!K$1,FALSE)</f>
        <v>42682</v>
      </c>
      <c r="L966" s="14">
        <f>VLOOKUP($A966,'Cost and price details'!$A$1:$F$1038,Table!L$1,FALSE)</f>
        <v>2.75</v>
      </c>
      <c r="M966" s="14">
        <f>VLOOKUP($A966,'Cost and price details'!$A$1:$F$1038,Table!M$1,FALSE)</f>
        <v>6.2480000000000002</v>
      </c>
      <c r="N966" s="16">
        <f t="shared" si="75"/>
        <v>1.272</v>
      </c>
      <c r="O966" s="16">
        <f>LOOKUP(M966,'Tax and discount slab'!$J$4:$K$14)</f>
        <v>0.05</v>
      </c>
      <c r="P966" s="9">
        <f t="shared" si="76"/>
        <v>6.5604000000000005</v>
      </c>
      <c r="Q966" s="9">
        <f>VLOOKUP(A966,'QTY &amp; shipping cost'!$A$1:$C$1038,2,FALSE)</f>
        <v>36</v>
      </c>
      <c r="R966" s="9">
        <f t="shared" si="77"/>
        <v>236.17440000000002</v>
      </c>
      <c r="S966" s="16">
        <f>LOOKUP(M966,'Tax and discount slab'!$M$4:$N$14)</f>
        <v>0.02</v>
      </c>
      <c r="T966" s="9">
        <f t="shared" si="78"/>
        <v>4.7234880000000006</v>
      </c>
      <c r="U966" s="9">
        <f>VLOOKUP(A966,'QTY &amp; shipping cost'!$A$1:$C$1038,3,FALSE)</f>
        <v>3.65</v>
      </c>
      <c r="V966" s="9">
        <f t="shared" si="79"/>
        <v>235.10091200000002</v>
      </c>
    </row>
    <row r="967" spans="1:22" x14ac:dyDescent="0.3">
      <c r="A967" s="9" t="s">
        <v>1535</v>
      </c>
      <c r="B967" s="8">
        <f>VLOOKUP($A967,'Order date customer name'!$A$1:$C$1038,2,FALSE)</f>
        <v>42674</v>
      </c>
      <c r="C967" s="8" t="str">
        <f>VLOOKUP($A967,'Order date customer name'!$A$1:$C$1038,3,FALSE)</f>
        <v>DENNIS MOORE</v>
      </c>
      <c r="D967" s="9" t="str">
        <f>VLOOKUP($A967,'State and cust type'!$A$1:$C$1038,2,FALSE)</f>
        <v>New York</v>
      </c>
      <c r="E967" s="9" t="str">
        <f>VLOOKUP($A967,'State and cust type'!$A$1:$C$1038,3,FALSE)</f>
        <v>Home Office</v>
      </c>
      <c r="F967" s="9" t="str">
        <f>VLOOKUP($A967,'Account, order priority and cat'!$A$1:$D$1038,2,FALSE)</f>
        <v>VINCENT JORDAN</v>
      </c>
      <c r="G967" s="9" t="str">
        <f>VLOOKUP($A967,'Account, order priority and cat'!$A$1:$D$1038,3,FALSE)</f>
        <v>Not Specified</v>
      </c>
      <c r="H967" s="9" t="str">
        <f>VLOOKUP($A967,'Account, order priority and cat'!$A$1:$D$1038,4,FALSE)</f>
        <v>Office Supplies</v>
      </c>
      <c r="I967" s="14" t="str">
        <f>VLOOKUP($A967,'Cost and price details'!$A$1:$F$1038,Table!I$1,FALSE)</f>
        <v>Small Pack</v>
      </c>
      <c r="J967" s="14" t="str">
        <f>VLOOKUP($A967,'Cost and price details'!$A$1:$F$1038,Table!J$1,FALSE)</f>
        <v>Regular Air</v>
      </c>
      <c r="K967" s="14">
        <f>VLOOKUP($A967,'Cost and price details'!$A$1:$F$1038,Table!K$1,FALSE)</f>
        <v>42683</v>
      </c>
      <c r="L967" s="14">
        <f>VLOOKUP($A967,'Cost and price details'!$A$1:$F$1038,Table!L$1,FALSE)</f>
        <v>18.480000000000004</v>
      </c>
      <c r="M967" s="14">
        <f>VLOOKUP($A967,'Cost and price details'!$A$1:$F$1038,Table!M$1,FALSE)</f>
        <v>45.067</v>
      </c>
      <c r="N967" s="16">
        <f t="shared" si="75"/>
        <v>1.4386904761904757</v>
      </c>
      <c r="O967" s="16">
        <f>LOOKUP(M967,'Tax and discount slab'!$J$4:$K$14)</f>
        <v>0.22</v>
      </c>
      <c r="P967" s="9">
        <f t="shared" si="76"/>
        <v>54.981740000000002</v>
      </c>
      <c r="Q967" s="9">
        <f>VLOOKUP(A967,'QTY &amp; shipping cost'!$A$1:$C$1038,2,FALSE)</f>
        <v>28</v>
      </c>
      <c r="R967" s="9">
        <f t="shared" si="77"/>
        <v>1539.4887200000001</v>
      </c>
      <c r="S967" s="16">
        <f>LOOKUP(M967,'Tax and discount slab'!$M$4:$N$14)</f>
        <v>0.22000000000000003</v>
      </c>
      <c r="T967" s="9">
        <f t="shared" si="78"/>
        <v>338.68751840000004</v>
      </c>
      <c r="U967" s="9">
        <f>VLOOKUP(A967,'QTY &amp; shipping cost'!$A$1:$C$1038,3,FALSE)</f>
        <v>9.0400000000000009</v>
      </c>
      <c r="V967" s="9">
        <f t="shared" si="79"/>
        <v>1209.8412016</v>
      </c>
    </row>
    <row r="968" spans="1:22" x14ac:dyDescent="0.3">
      <c r="A968" s="9" t="s">
        <v>1536</v>
      </c>
      <c r="B968" s="8">
        <f>VLOOKUP($A968,'Order date customer name'!$A$1:$C$1038,2,FALSE)</f>
        <v>42674</v>
      </c>
      <c r="C968" s="8" t="str">
        <f>VLOOKUP($A968,'Order date customer name'!$A$1:$C$1038,3,FALSE)</f>
        <v>FRANKLIN COOPER</v>
      </c>
      <c r="D968" s="9" t="str">
        <f>VLOOKUP($A968,'State and cust type'!$A$1:$C$1038,2,FALSE)</f>
        <v>New York</v>
      </c>
      <c r="E968" s="9" t="str">
        <f>VLOOKUP($A968,'State and cust type'!$A$1:$C$1038,3,FALSE)</f>
        <v>Home Office</v>
      </c>
      <c r="F968" s="9" t="str">
        <f>VLOOKUP($A968,'Account, order priority and cat'!$A$1:$D$1038,2,FALSE)</f>
        <v>BRYAN JENKINS</v>
      </c>
      <c r="G968" s="9" t="str">
        <f>VLOOKUP($A968,'Account, order priority and cat'!$A$1:$D$1038,3,FALSE)</f>
        <v>Low</v>
      </c>
      <c r="H968" s="9" t="str">
        <f>VLOOKUP($A968,'Account, order priority and cat'!$A$1:$D$1038,4,FALSE)</f>
        <v>Office Supplies</v>
      </c>
      <c r="I968" s="14" t="str">
        <f>VLOOKUP($A968,'Cost and price details'!$A$1:$F$1038,Table!I$1,FALSE)</f>
        <v>Wrap Bag</v>
      </c>
      <c r="J968" s="14" t="str">
        <f>VLOOKUP($A968,'Cost and price details'!$A$1:$F$1038,Table!J$1,FALSE)</f>
        <v>Regular Air</v>
      </c>
      <c r="K968" s="14">
        <f>VLOOKUP($A968,'Cost and price details'!$A$1:$F$1038,Table!K$1,FALSE)</f>
        <v>42685</v>
      </c>
      <c r="L968" s="14">
        <f>VLOOKUP($A968,'Cost and price details'!$A$1:$F$1038,Table!L$1,FALSE)</f>
        <v>1.4300000000000002</v>
      </c>
      <c r="M968" s="14">
        <f>VLOOKUP($A968,'Cost and price details'!$A$1:$F$1038,Table!M$1,FALSE)</f>
        <v>3.1680000000000001</v>
      </c>
      <c r="N968" s="16">
        <f t="shared" si="75"/>
        <v>1.2153846153846153</v>
      </c>
      <c r="O968" s="16">
        <f>LOOKUP(M968,'Tax and discount slab'!$J$4:$K$14)</f>
        <v>0.05</v>
      </c>
      <c r="P968" s="9">
        <f t="shared" si="76"/>
        <v>3.3264000000000005</v>
      </c>
      <c r="Q968" s="9">
        <f>VLOOKUP(A968,'QTY &amp; shipping cost'!$A$1:$C$1038,2,FALSE)</f>
        <v>43</v>
      </c>
      <c r="R968" s="9">
        <f t="shared" si="77"/>
        <v>143.03520000000003</v>
      </c>
      <c r="S968" s="16">
        <f>LOOKUP(M968,'Tax and discount slab'!$M$4:$N$14)</f>
        <v>0.02</v>
      </c>
      <c r="T968" s="9">
        <f t="shared" si="78"/>
        <v>2.8607040000000006</v>
      </c>
      <c r="U968" s="9">
        <f>VLOOKUP(A968,'QTY &amp; shipping cost'!$A$1:$C$1038,3,FALSE)</f>
        <v>1.06</v>
      </c>
      <c r="V968" s="9">
        <f t="shared" si="79"/>
        <v>141.23449600000004</v>
      </c>
    </row>
    <row r="969" spans="1:22" x14ac:dyDescent="0.3">
      <c r="A969" s="9" t="s">
        <v>1537</v>
      </c>
      <c r="B969" s="8">
        <f>VLOOKUP($A969,'Order date customer name'!$A$1:$C$1038,2,FALSE)</f>
        <v>42675</v>
      </c>
      <c r="C969" s="8" t="str">
        <f>VLOOKUP($A969,'Order date customer name'!$A$1:$C$1038,3,FALSE)</f>
        <v>ERIK SIMMONS</v>
      </c>
      <c r="D969" s="9" t="str">
        <f>VLOOKUP($A969,'State and cust type'!$A$1:$C$1038,2,FALSE)</f>
        <v>New York</v>
      </c>
      <c r="E969" s="9" t="str">
        <f>VLOOKUP($A969,'State and cust type'!$A$1:$C$1038,3,FALSE)</f>
        <v>Corporate</v>
      </c>
      <c r="F969" s="9" t="str">
        <f>VLOOKUP($A969,'Account, order priority and cat'!$A$1:$D$1038,2,FALSE)</f>
        <v>GREG BLACK</v>
      </c>
      <c r="G969" s="9" t="str">
        <f>VLOOKUP($A969,'Account, order priority and cat'!$A$1:$D$1038,3,FALSE)</f>
        <v>Not Specified</v>
      </c>
      <c r="H969" s="9" t="str">
        <f>VLOOKUP($A969,'Account, order priority and cat'!$A$1:$D$1038,4,FALSE)</f>
        <v>Office Supplies</v>
      </c>
      <c r="I969" s="14" t="str">
        <f>VLOOKUP($A969,'Cost and price details'!$A$1:$F$1038,Table!I$1,FALSE)</f>
        <v>Small Box</v>
      </c>
      <c r="J969" s="14" t="str">
        <f>VLOOKUP($A969,'Cost and price details'!$A$1:$F$1038,Table!J$1,FALSE)</f>
        <v>Regular Air</v>
      </c>
      <c r="K969" s="14">
        <f>VLOOKUP($A969,'Cost and price details'!$A$1:$F$1038,Table!K$1,FALSE)</f>
        <v>42683</v>
      </c>
      <c r="L969" s="14">
        <f>VLOOKUP($A969,'Cost and price details'!$A$1:$F$1038,Table!L$1,FALSE)</f>
        <v>4.2240000000000002</v>
      </c>
      <c r="M969" s="14">
        <f>VLOOKUP($A969,'Cost and price details'!$A$1:$F$1038,Table!M$1,FALSE)</f>
        <v>6.9300000000000006</v>
      </c>
      <c r="N969" s="16">
        <f t="shared" si="75"/>
        <v>0.64062500000000011</v>
      </c>
      <c r="O969" s="16">
        <f>LOOKUP(M969,'Tax and discount slab'!$J$4:$K$14)</f>
        <v>0.05</v>
      </c>
      <c r="P969" s="9">
        <f t="shared" si="76"/>
        <v>7.2765000000000013</v>
      </c>
      <c r="Q969" s="9">
        <f>VLOOKUP(A969,'QTY &amp; shipping cost'!$A$1:$C$1038,2,FALSE)</f>
        <v>37</v>
      </c>
      <c r="R969" s="9">
        <f t="shared" si="77"/>
        <v>269.23050000000006</v>
      </c>
      <c r="S969" s="16">
        <f>LOOKUP(M969,'Tax and discount slab'!$M$4:$N$14)</f>
        <v>0.02</v>
      </c>
      <c r="T969" s="9">
        <f t="shared" si="78"/>
        <v>5.3846100000000012</v>
      </c>
      <c r="U969" s="9">
        <f>VLOOKUP(A969,'QTY &amp; shipping cost'!$A$1:$C$1038,3,FALSE)</f>
        <v>0.55000000000000004</v>
      </c>
      <c r="V969" s="9">
        <f t="shared" si="79"/>
        <v>264.39589000000007</v>
      </c>
    </row>
    <row r="970" spans="1:22" x14ac:dyDescent="0.3">
      <c r="A970" s="9" t="s">
        <v>1539</v>
      </c>
      <c r="B970" s="8">
        <f>VLOOKUP($A970,'Order date customer name'!$A$1:$C$1038,2,FALSE)</f>
        <v>42677</v>
      </c>
      <c r="C970" s="8" t="str">
        <f>VLOOKUP($A970,'Order date customer name'!$A$1:$C$1038,3,FALSE)</f>
        <v>JOEL HAWKINS</v>
      </c>
      <c r="D970" s="9" t="str">
        <f>VLOOKUP($A970,'State and cust type'!$A$1:$C$1038,2,FALSE)</f>
        <v>New York</v>
      </c>
      <c r="E970" s="9" t="str">
        <f>VLOOKUP($A970,'State and cust type'!$A$1:$C$1038,3,FALSE)</f>
        <v>Small Business</v>
      </c>
      <c r="F970" s="9" t="str">
        <f>VLOOKUP($A970,'Account, order priority and cat'!$A$1:$D$1038,2,FALSE)</f>
        <v>VINCENT JORDAN</v>
      </c>
      <c r="G970" s="9" t="str">
        <f>VLOOKUP($A970,'Account, order priority and cat'!$A$1:$D$1038,3,FALSE)</f>
        <v>Low</v>
      </c>
      <c r="H970" s="9" t="str">
        <f>VLOOKUP($A970,'Account, order priority and cat'!$A$1:$D$1038,4,FALSE)</f>
        <v>Office Supplies</v>
      </c>
      <c r="I970" s="14" t="str">
        <f>VLOOKUP($A970,'Cost and price details'!$A$1:$F$1038,Table!I$1,FALSE)</f>
        <v>Small Box</v>
      </c>
      <c r="J970" s="14" t="str">
        <f>VLOOKUP($A970,'Cost and price details'!$A$1:$F$1038,Table!J$1,FALSE)</f>
        <v>Regular Air</v>
      </c>
      <c r="K970" s="14">
        <f>VLOOKUP($A970,'Cost and price details'!$A$1:$F$1038,Table!K$1,FALSE)</f>
        <v>42691</v>
      </c>
      <c r="L970" s="14">
        <f>VLOOKUP($A970,'Cost and price details'!$A$1:$F$1038,Table!L$1,FALSE)</f>
        <v>3.8500000000000005</v>
      </c>
      <c r="M970" s="14">
        <f>VLOOKUP($A970,'Cost and price details'!$A$1:$F$1038,Table!M$1,FALSE)</f>
        <v>6.3140000000000009</v>
      </c>
      <c r="N970" s="16">
        <f t="shared" si="75"/>
        <v>0.64</v>
      </c>
      <c r="O970" s="16">
        <f>LOOKUP(M970,'Tax and discount slab'!$J$4:$K$14)</f>
        <v>0.05</v>
      </c>
      <c r="P970" s="9">
        <f t="shared" si="76"/>
        <v>6.6297000000000015</v>
      </c>
      <c r="Q970" s="9">
        <f>VLOOKUP(A970,'QTY &amp; shipping cost'!$A$1:$C$1038,2,FALSE)</f>
        <v>7</v>
      </c>
      <c r="R970" s="9">
        <f t="shared" si="77"/>
        <v>46.407900000000012</v>
      </c>
      <c r="S970" s="16">
        <f>LOOKUP(M970,'Tax and discount slab'!$M$4:$N$14)</f>
        <v>0.02</v>
      </c>
      <c r="T970" s="9">
        <f t="shared" si="78"/>
        <v>0.92815800000000026</v>
      </c>
      <c r="U970" s="9">
        <f>VLOOKUP(A970,'QTY &amp; shipping cost'!$A$1:$C$1038,3,FALSE)</f>
        <v>5.0599999999999996</v>
      </c>
      <c r="V970" s="9">
        <f t="shared" si="79"/>
        <v>50.539742000000011</v>
      </c>
    </row>
    <row r="971" spans="1:22" x14ac:dyDescent="0.3">
      <c r="A971" s="9" t="s">
        <v>1541</v>
      </c>
      <c r="B971" s="8">
        <f>VLOOKUP($A971,'Order date customer name'!$A$1:$C$1038,2,FALSE)</f>
        <v>42680</v>
      </c>
      <c r="C971" s="8" t="str">
        <f>VLOOKUP($A971,'Order date customer name'!$A$1:$C$1038,3,FALSE)</f>
        <v>BILLY OLSON</v>
      </c>
      <c r="D971" s="9" t="str">
        <f>VLOOKUP($A971,'State and cust type'!$A$1:$C$1038,2,FALSE)</f>
        <v>New York</v>
      </c>
      <c r="E971" s="9" t="str">
        <f>VLOOKUP($A971,'State and cust type'!$A$1:$C$1038,3,FALSE)</f>
        <v>Consumer</v>
      </c>
      <c r="F971" s="9" t="str">
        <f>VLOOKUP($A971,'Account, order priority and cat'!$A$1:$D$1038,2,FALSE)</f>
        <v>VINCENT JORDAN</v>
      </c>
      <c r="G971" s="9" t="str">
        <f>VLOOKUP($A971,'Account, order priority and cat'!$A$1:$D$1038,3,FALSE)</f>
        <v>Low</v>
      </c>
      <c r="H971" s="9" t="str">
        <f>VLOOKUP($A971,'Account, order priority and cat'!$A$1:$D$1038,4,FALSE)</f>
        <v>Office Supplies</v>
      </c>
      <c r="I971" s="14" t="str">
        <f>VLOOKUP($A971,'Cost and price details'!$A$1:$F$1038,Table!I$1,FALSE)</f>
        <v>Small Box</v>
      </c>
      <c r="J971" s="14" t="str">
        <f>VLOOKUP($A971,'Cost and price details'!$A$1:$F$1038,Table!J$1,FALSE)</f>
        <v>Regular Air</v>
      </c>
      <c r="K971" s="14">
        <f>VLOOKUP($A971,'Cost and price details'!$A$1:$F$1038,Table!K$1,FALSE)</f>
        <v>42692</v>
      </c>
      <c r="L971" s="14">
        <f>VLOOKUP($A971,'Cost and price details'!$A$1:$F$1038,Table!L$1,FALSE)</f>
        <v>9.8120000000000012</v>
      </c>
      <c r="M971" s="14">
        <f>VLOOKUP($A971,'Cost and price details'!$A$1:$F$1038,Table!M$1,FALSE)</f>
        <v>32.713999999999999</v>
      </c>
      <c r="N971" s="16">
        <f t="shared" si="75"/>
        <v>2.3340807174887885</v>
      </c>
      <c r="O971" s="16">
        <f>LOOKUP(M971,'Tax and discount slab'!$J$4:$K$14)</f>
        <v>0.2</v>
      </c>
      <c r="P971" s="9">
        <f t="shared" si="76"/>
        <v>39.256799999999998</v>
      </c>
      <c r="Q971" s="9">
        <f>VLOOKUP(A971,'QTY &amp; shipping cost'!$A$1:$C$1038,2,FALSE)</f>
        <v>33</v>
      </c>
      <c r="R971" s="9">
        <f t="shared" si="77"/>
        <v>1295.4744000000001</v>
      </c>
      <c r="S971" s="16">
        <f>LOOKUP(M971,'Tax and discount slab'!$M$4:$N$14)</f>
        <v>0.17</v>
      </c>
      <c r="T971" s="9">
        <f t="shared" si="78"/>
        <v>220.23064800000003</v>
      </c>
      <c r="U971" s="9">
        <f>VLOOKUP(A971,'QTY &amp; shipping cost'!$A$1:$C$1038,3,FALSE)</f>
        <v>6.6899999999999995</v>
      </c>
      <c r="V971" s="9">
        <f t="shared" si="79"/>
        <v>1081.9337520000001</v>
      </c>
    </row>
    <row r="972" spans="1:22" x14ac:dyDescent="0.3">
      <c r="A972" s="9" t="s">
        <v>1543</v>
      </c>
      <c r="B972" s="8">
        <f>VLOOKUP($A972,'Order date customer name'!$A$1:$C$1038,2,FALSE)</f>
        <v>42680</v>
      </c>
      <c r="C972" s="8" t="str">
        <f>VLOOKUP($A972,'Order date customer name'!$A$1:$C$1038,3,FALSE)</f>
        <v>JEFFREY MENDEZ</v>
      </c>
      <c r="D972" s="9" t="str">
        <f>VLOOKUP($A972,'State and cust type'!$A$1:$C$1038,2,FALSE)</f>
        <v>New York</v>
      </c>
      <c r="E972" s="9" t="str">
        <f>VLOOKUP($A972,'State and cust type'!$A$1:$C$1038,3,FALSE)</f>
        <v>Home Office</v>
      </c>
      <c r="F972" s="9" t="str">
        <f>VLOOKUP($A972,'Account, order priority and cat'!$A$1:$D$1038,2,FALSE)</f>
        <v>EDWIN AGUILAR</v>
      </c>
      <c r="G972" s="9" t="str">
        <f>VLOOKUP($A972,'Account, order priority and cat'!$A$1:$D$1038,3,FALSE)</f>
        <v>Low</v>
      </c>
      <c r="H972" s="9" t="str">
        <f>VLOOKUP($A972,'Account, order priority and cat'!$A$1:$D$1038,4,FALSE)</f>
        <v>Office Supplies</v>
      </c>
      <c r="I972" s="14" t="str">
        <f>VLOOKUP($A972,'Cost and price details'!$A$1:$F$1038,Table!I$1,FALSE)</f>
        <v>Wrap Bag</v>
      </c>
      <c r="J972" s="14" t="str">
        <f>VLOOKUP($A972,'Cost and price details'!$A$1:$F$1038,Table!J$1,FALSE)</f>
        <v>Regular Air</v>
      </c>
      <c r="K972" s="14">
        <f>VLOOKUP($A972,'Cost and price details'!$A$1:$F$1038,Table!K$1,FALSE)</f>
        <v>42689</v>
      </c>
      <c r="L972" s="14">
        <f>VLOOKUP($A972,'Cost and price details'!$A$1:$F$1038,Table!L$1,FALSE)</f>
        <v>1.1990000000000003</v>
      </c>
      <c r="M972" s="14">
        <f>VLOOKUP($A972,'Cost and price details'!$A$1:$F$1038,Table!M$1,FALSE)</f>
        <v>2.0020000000000002</v>
      </c>
      <c r="N972" s="16">
        <f t="shared" si="75"/>
        <v>0.66972477064220159</v>
      </c>
      <c r="O972" s="16">
        <f>LOOKUP(M972,'Tax and discount slab'!$J$4:$K$14)</f>
        <v>0.05</v>
      </c>
      <c r="P972" s="9">
        <f t="shared" si="76"/>
        <v>2.1021000000000005</v>
      </c>
      <c r="Q972" s="9">
        <f>VLOOKUP(A972,'QTY &amp; shipping cost'!$A$1:$C$1038,2,FALSE)</f>
        <v>42</v>
      </c>
      <c r="R972" s="9">
        <f t="shared" si="77"/>
        <v>88.288200000000018</v>
      </c>
      <c r="S972" s="16">
        <f>LOOKUP(M972,'Tax and discount slab'!$M$4:$N$14)</f>
        <v>0.02</v>
      </c>
      <c r="T972" s="9">
        <f t="shared" si="78"/>
        <v>1.7657640000000003</v>
      </c>
      <c r="U972" s="9">
        <f>VLOOKUP(A972,'QTY &amp; shipping cost'!$A$1:$C$1038,3,FALSE)</f>
        <v>1.05</v>
      </c>
      <c r="V972" s="9">
        <f t="shared" si="79"/>
        <v>87.57243600000001</v>
      </c>
    </row>
    <row r="973" spans="1:22" x14ac:dyDescent="0.3">
      <c r="A973" s="9" t="s">
        <v>1544</v>
      </c>
      <c r="B973" s="8">
        <f>VLOOKUP($A973,'Order date customer name'!$A$1:$C$1038,2,FALSE)</f>
        <v>42680</v>
      </c>
      <c r="C973" s="8" t="str">
        <f>VLOOKUP($A973,'Order date customer name'!$A$1:$C$1038,3,FALSE)</f>
        <v>BRENT HICKS</v>
      </c>
      <c r="D973" s="9" t="str">
        <f>VLOOKUP($A973,'State and cust type'!$A$1:$C$1038,2,FALSE)</f>
        <v>Illinois</v>
      </c>
      <c r="E973" s="9" t="str">
        <f>VLOOKUP($A973,'State and cust type'!$A$1:$C$1038,3,FALSE)</f>
        <v>Consumer</v>
      </c>
      <c r="F973" s="9" t="str">
        <f>VLOOKUP($A973,'Account, order priority and cat'!$A$1:$D$1038,2,FALSE)</f>
        <v>COREY MILLS</v>
      </c>
      <c r="G973" s="9" t="str">
        <f>VLOOKUP($A973,'Account, order priority and cat'!$A$1:$D$1038,3,FALSE)</f>
        <v>Not Specified</v>
      </c>
      <c r="H973" s="9" t="str">
        <f>VLOOKUP($A973,'Account, order priority and cat'!$A$1:$D$1038,4,FALSE)</f>
        <v>Office Supplies</v>
      </c>
      <c r="I973" s="14" t="str">
        <f>VLOOKUP($A973,'Cost and price details'!$A$1:$F$1038,Table!I$1,FALSE)</f>
        <v>Wrap Bag</v>
      </c>
      <c r="J973" s="14" t="str">
        <f>VLOOKUP($A973,'Cost and price details'!$A$1:$F$1038,Table!J$1,FALSE)</f>
        <v>Regular Air</v>
      </c>
      <c r="K973" s="14">
        <f>VLOOKUP($A973,'Cost and price details'!$A$1:$F$1038,Table!K$1,FALSE)</f>
        <v>42687</v>
      </c>
      <c r="L973" s="14">
        <f>VLOOKUP($A973,'Cost and price details'!$A$1:$F$1038,Table!L$1,FALSE)</f>
        <v>0.9900000000000001</v>
      </c>
      <c r="M973" s="14">
        <f>VLOOKUP($A973,'Cost and price details'!$A$1:$F$1038,Table!M$1,FALSE)</f>
        <v>2.3100000000000005</v>
      </c>
      <c r="N973" s="16">
        <f t="shared" si="75"/>
        <v>1.3333333333333335</v>
      </c>
      <c r="O973" s="16">
        <f>LOOKUP(M973,'Tax and discount slab'!$J$4:$K$14)</f>
        <v>0.05</v>
      </c>
      <c r="P973" s="9">
        <f t="shared" si="76"/>
        <v>2.4255000000000004</v>
      </c>
      <c r="Q973" s="9">
        <f>VLOOKUP(A973,'QTY &amp; shipping cost'!$A$1:$C$1038,2,FALSE)</f>
        <v>29</v>
      </c>
      <c r="R973" s="9">
        <f t="shared" si="77"/>
        <v>70.339500000000015</v>
      </c>
      <c r="S973" s="16">
        <f>LOOKUP(M973,'Tax and discount slab'!$M$4:$N$14)</f>
        <v>0.02</v>
      </c>
      <c r="T973" s="9">
        <f t="shared" si="78"/>
        <v>1.4067900000000004</v>
      </c>
      <c r="U973" s="9">
        <f>VLOOKUP(A973,'QTY &amp; shipping cost'!$A$1:$C$1038,3,FALSE)</f>
        <v>0.75</v>
      </c>
      <c r="V973" s="9">
        <f t="shared" si="79"/>
        <v>69.682710000000014</v>
      </c>
    </row>
    <row r="974" spans="1:22" x14ac:dyDescent="0.3">
      <c r="A974" s="9" t="s">
        <v>1545</v>
      </c>
      <c r="B974" s="8">
        <f>VLOOKUP($A974,'Order date customer name'!$A$1:$C$1038,2,FALSE)</f>
        <v>42681</v>
      </c>
      <c r="C974" s="8" t="str">
        <f>VLOOKUP($A974,'Order date customer name'!$A$1:$C$1038,3,FALSE)</f>
        <v>SHAWN SANCHEZ</v>
      </c>
      <c r="D974" s="9" t="str">
        <f>VLOOKUP($A974,'State and cust type'!$A$1:$C$1038,2,FALSE)</f>
        <v>New York</v>
      </c>
      <c r="E974" s="9" t="str">
        <f>VLOOKUP($A974,'State and cust type'!$A$1:$C$1038,3,FALSE)</f>
        <v>Corporate</v>
      </c>
      <c r="F974" s="9" t="str">
        <f>VLOOKUP($A974,'Account, order priority and cat'!$A$1:$D$1038,2,FALSE)</f>
        <v>BRYAN JENKINS</v>
      </c>
      <c r="G974" s="9" t="str">
        <f>VLOOKUP($A974,'Account, order priority and cat'!$A$1:$D$1038,3,FALSE)</f>
        <v>High</v>
      </c>
      <c r="H974" s="9" t="str">
        <f>VLOOKUP($A974,'Account, order priority and cat'!$A$1:$D$1038,4,FALSE)</f>
        <v>Office Supplies</v>
      </c>
      <c r="I974" s="14" t="str">
        <f>VLOOKUP($A974,'Cost and price details'!$A$1:$F$1038,Table!I$1,FALSE)</f>
        <v>Small Pack</v>
      </c>
      <c r="J974" s="14" t="str">
        <f>VLOOKUP($A974,'Cost and price details'!$A$1:$F$1038,Table!J$1,FALSE)</f>
        <v>Regular Air</v>
      </c>
      <c r="K974" s="14">
        <f>VLOOKUP($A974,'Cost and price details'!$A$1:$F$1038,Table!K$1,FALSE)</f>
        <v>42690</v>
      </c>
      <c r="L974" s="14">
        <f>VLOOKUP($A974,'Cost and price details'!$A$1:$F$1038,Table!L$1,FALSE)</f>
        <v>1.034</v>
      </c>
      <c r="M974" s="14">
        <f>VLOOKUP($A974,'Cost and price details'!$A$1:$F$1038,Table!M$1,FALSE)</f>
        <v>2.2880000000000003</v>
      </c>
      <c r="N974" s="16">
        <f t="shared" si="75"/>
        <v>1.2127659574468086</v>
      </c>
      <c r="O974" s="16">
        <f>LOOKUP(M974,'Tax and discount slab'!$J$4:$K$14)</f>
        <v>0.05</v>
      </c>
      <c r="P974" s="9">
        <f t="shared" si="76"/>
        <v>2.4024000000000005</v>
      </c>
      <c r="Q974" s="9">
        <f>VLOOKUP(A974,'QTY &amp; shipping cost'!$A$1:$C$1038,2,FALSE)</f>
        <v>41</v>
      </c>
      <c r="R974" s="9">
        <f t="shared" si="77"/>
        <v>98.498400000000018</v>
      </c>
      <c r="S974" s="16">
        <f>LOOKUP(M974,'Tax and discount slab'!$M$4:$N$14)</f>
        <v>0.02</v>
      </c>
      <c r="T974" s="9">
        <f t="shared" si="78"/>
        <v>1.9699680000000004</v>
      </c>
      <c r="U974" s="9">
        <f>VLOOKUP(A974,'QTY &amp; shipping cost'!$A$1:$C$1038,3,FALSE)</f>
        <v>2.61</v>
      </c>
      <c r="V974" s="9">
        <f t="shared" si="79"/>
        <v>99.138432000000023</v>
      </c>
    </row>
    <row r="975" spans="1:22" x14ac:dyDescent="0.3">
      <c r="A975" s="9" t="s">
        <v>1547</v>
      </c>
      <c r="B975" s="8">
        <f>VLOOKUP($A975,'Order date customer name'!$A$1:$C$1038,2,FALSE)</f>
        <v>42682</v>
      </c>
      <c r="C975" s="8" t="str">
        <f>VLOOKUP($A975,'Order date customer name'!$A$1:$C$1038,3,FALSE)</f>
        <v>CURTIS LOPEZ</v>
      </c>
      <c r="D975" s="9" t="str">
        <f>VLOOKUP($A975,'State and cust type'!$A$1:$C$1038,2,FALSE)</f>
        <v>New York</v>
      </c>
      <c r="E975" s="9" t="str">
        <f>VLOOKUP($A975,'State and cust type'!$A$1:$C$1038,3,FALSE)</f>
        <v>Consumer</v>
      </c>
      <c r="F975" s="9" t="str">
        <f>VLOOKUP($A975,'Account, order priority and cat'!$A$1:$D$1038,2,FALSE)</f>
        <v>BRYAN JENKINS</v>
      </c>
      <c r="G975" s="9" t="str">
        <f>VLOOKUP($A975,'Account, order priority and cat'!$A$1:$D$1038,3,FALSE)</f>
        <v>Not Specified</v>
      </c>
      <c r="H975" s="9" t="str">
        <f>VLOOKUP($A975,'Account, order priority and cat'!$A$1:$D$1038,4,FALSE)</f>
        <v>Technology</v>
      </c>
      <c r="I975" s="14" t="str">
        <f>VLOOKUP($A975,'Cost and price details'!$A$1:$F$1038,Table!I$1,FALSE)</f>
        <v>Small Pack</v>
      </c>
      <c r="J975" s="14" t="str">
        <f>VLOOKUP($A975,'Cost and price details'!$A$1:$F$1038,Table!J$1,FALSE)</f>
        <v>Regular Air</v>
      </c>
      <c r="K975" s="14">
        <f>VLOOKUP($A975,'Cost and price details'!$A$1:$F$1038,Table!K$1,FALSE)</f>
        <v>42691</v>
      </c>
      <c r="L975" s="14">
        <f>VLOOKUP($A975,'Cost and price details'!$A$1:$F$1038,Table!L$1,FALSE)</f>
        <v>22.198</v>
      </c>
      <c r="M975" s="14">
        <f>VLOOKUP($A975,'Cost and price details'!$A$1:$F$1038,Table!M$1,FALSE)</f>
        <v>38.951000000000001</v>
      </c>
      <c r="N975" s="16">
        <f t="shared" si="75"/>
        <v>0.75470763131813678</v>
      </c>
      <c r="O975" s="16">
        <f>LOOKUP(M975,'Tax and discount slab'!$J$4:$K$14)</f>
        <v>0.2</v>
      </c>
      <c r="P975" s="9">
        <f t="shared" si="76"/>
        <v>46.741199999999999</v>
      </c>
      <c r="Q975" s="9">
        <f>VLOOKUP(A975,'QTY &amp; shipping cost'!$A$1:$C$1038,2,FALSE)</f>
        <v>23</v>
      </c>
      <c r="R975" s="9">
        <f t="shared" si="77"/>
        <v>1075.0475999999999</v>
      </c>
      <c r="S975" s="16">
        <f>LOOKUP(M975,'Tax and discount slab'!$M$4:$N$14)</f>
        <v>0.17</v>
      </c>
      <c r="T975" s="9">
        <f t="shared" si="78"/>
        <v>182.758092</v>
      </c>
      <c r="U975" s="9">
        <f>VLOOKUP(A975,'QTY &amp; shipping cost'!$A$1:$C$1038,3,FALSE)</f>
        <v>2.04</v>
      </c>
      <c r="V975" s="9">
        <f t="shared" si="79"/>
        <v>894.32950799999981</v>
      </c>
    </row>
    <row r="976" spans="1:22" x14ac:dyDescent="0.3">
      <c r="A976" s="9" t="s">
        <v>1548</v>
      </c>
      <c r="B976" s="8">
        <f>VLOOKUP($A976,'Order date customer name'!$A$1:$C$1038,2,FALSE)</f>
        <v>42684</v>
      </c>
      <c r="C976" s="8" t="str">
        <f>VLOOKUP($A976,'Order date customer name'!$A$1:$C$1038,3,FALSE)</f>
        <v>CURTIS WEAVER</v>
      </c>
      <c r="D976" s="9" t="str">
        <f>VLOOKUP($A976,'State and cust type'!$A$1:$C$1038,2,FALSE)</f>
        <v>New York</v>
      </c>
      <c r="E976" s="9" t="str">
        <f>VLOOKUP($A976,'State and cust type'!$A$1:$C$1038,3,FALSE)</f>
        <v>Small Business</v>
      </c>
      <c r="F976" s="9" t="str">
        <f>VLOOKUP($A976,'Account, order priority and cat'!$A$1:$D$1038,2,FALSE)</f>
        <v>BOBBY CHAVEZ</v>
      </c>
      <c r="G976" s="9" t="str">
        <f>VLOOKUP($A976,'Account, order priority and cat'!$A$1:$D$1038,3,FALSE)</f>
        <v>Not Specified</v>
      </c>
      <c r="H976" s="9" t="str">
        <f>VLOOKUP($A976,'Account, order priority and cat'!$A$1:$D$1038,4,FALSE)</f>
        <v>Office Supplies</v>
      </c>
      <c r="I976" s="14" t="str">
        <f>VLOOKUP($A976,'Cost and price details'!$A$1:$F$1038,Table!I$1,FALSE)</f>
        <v>Small Box</v>
      </c>
      <c r="J976" s="14" t="str">
        <f>VLOOKUP($A976,'Cost and price details'!$A$1:$F$1038,Table!J$1,FALSE)</f>
        <v>Regular Air</v>
      </c>
      <c r="K976" s="14">
        <f>VLOOKUP($A976,'Cost and price details'!$A$1:$F$1038,Table!K$1,FALSE)</f>
        <v>42691</v>
      </c>
      <c r="L976" s="14">
        <f>VLOOKUP($A976,'Cost and price details'!$A$1:$F$1038,Table!L$1,FALSE)</f>
        <v>21.812999999999999</v>
      </c>
      <c r="M976" s="14">
        <f>VLOOKUP($A976,'Cost and price details'!$A$1:$F$1038,Table!M$1,FALSE)</f>
        <v>34.078000000000003</v>
      </c>
      <c r="N976" s="16">
        <f t="shared" si="75"/>
        <v>0.56227937468482114</v>
      </c>
      <c r="O976" s="16">
        <f>LOOKUP(M976,'Tax and discount slab'!$J$4:$K$14)</f>
        <v>0.2</v>
      </c>
      <c r="P976" s="9">
        <f t="shared" si="76"/>
        <v>40.893599999999999</v>
      </c>
      <c r="Q976" s="9">
        <f>VLOOKUP(A976,'QTY &amp; shipping cost'!$A$1:$C$1038,2,FALSE)</f>
        <v>17</v>
      </c>
      <c r="R976" s="9">
        <f t="shared" si="77"/>
        <v>695.19119999999998</v>
      </c>
      <c r="S976" s="16">
        <f>LOOKUP(M976,'Tax and discount slab'!$M$4:$N$14)</f>
        <v>0.17</v>
      </c>
      <c r="T976" s="9">
        <f t="shared" si="78"/>
        <v>118.18250400000001</v>
      </c>
      <c r="U976" s="9">
        <f>VLOOKUP(A976,'QTY &amp; shipping cost'!$A$1:$C$1038,3,FALSE)</f>
        <v>19.560000000000002</v>
      </c>
      <c r="V976" s="9">
        <f t="shared" si="79"/>
        <v>596.56869600000005</v>
      </c>
    </row>
    <row r="977" spans="1:22" x14ac:dyDescent="0.3">
      <c r="A977" s="9" t="s">
        <v>1549</v>
      </c>
      <c r="B977" s="8">
        <f>VLOOKUP($A977,'Order date customer name'!$A$1:$C$1038,2,FALSE)</f>
        <v>42685</v>
      </c>
      <c r="C977" s="8" t="str">
        <f>VLOOKUP($A977,'Order date customer name'!$A$1:$C$1038,3,FALSE)</f>
        <v>WESLEY MUNOZ</v>
      </c>
      <c r="D977" s="9" t="str">
        <f>VLOOKUP($A977,'State and cust type'!$A$1:$C$1038,2,FALSE)</f>
        <v>New York</v>
      </c>
      <c r="E977" s="9" t="str">
        <f>VLOOKUP($A977,'State and cust type'!$A$1:$C$1038,3,FALSE)</f>
        <v>Small Business</v>
      </c>
      <c r="F977" s="9" t="str">
        <f>VLOOKUP($A977,'Account, order priority and cat'!$A$1:$D$1038,2,FALSE)</f>
        <v>WILLIE STEWART</v>
      </c>
      <c r="G977" s="9" t="str">
        <f>VLOOKUP($A977,'Account, order priority and cat'!$A$1:$D$1038,3,FALSE)</f>
        <v>Low</v>
      </c>
      <c r="H977" s="9" t="str">
        <f>VLOOKUP($A977,'Account, order priority and cat'!$A$1:$D$1038,4,FALSE)</f>
        <v>Office Supplies</v>
      </c>
      <c r="I977" s="14" t="str">
        <f>VLOOKUP($A977,'Cost and price details'!$A$1:$F$1038,Table!I$1,FALSE)</f>
        <v>Small Box</v>
      </c>
      <c r="J977" s="14" t="str">
        <f>VLOOKUP($A977,'Cost and price details'!$A$1:$F$1038,Table!J$1,FALSE)</f>
        <v>Regular Air</v>
      </c>
      <c r="K977" s="14">
        <f>VLOOKUP($A977,'Cost and price details'!$A$1:$F$1038,Table!K$1,FALSE)</f>
        <v>42694</v>
      </c>
      <c r="L977" s="14">
        <f>VLOOKUP($A977,'Cost and price details'!$A$1:$F$1038,Table!L$1,FALSE)</f>
        <v>2.1779999999999999</v>
      </c>
      <c r="M977" s="14">
        <f>VLOOKUP($A977,'Cost and price details'!$A$1:$F$1038,Table!M$1,FALSE)</f>
        <v>3.4650000000000003</v>
      </c>
      <c r="N977" s="16">
        <f t="shared" si="75"/>
        <v>0.59090909090909105</v>
      </c>
      <c r="O977" s="16">
        <f>LOOKUP(M977,'Tax and discount slab'!$J$4:$K$14)</f>
        <v>0.05</v>
      </c>
      <c r="P977" s="9">
        <f t="shared" si="76"/>
        <v>3.6382500000000007</v>
      </c>
      <c r="Q977" s="9">
        <f>VLOOKUP(A977,'QTY &amp; shipping cost'!$A$1:$C$1038,2,FALSE)</f>
        <v>43</v>
      </c>
      <c r="R977" s="9">
        <f t="shared" si="77"/>
        <v>156.44475000000003</v>
      </c>
      <c r="S977" s="16">
        <f>LOOKUP(M977,'Tax and discount slab'!$M$4:$N$14)</f>
        <v>0.02</v>
      </c>
      <c r="T977" s="9">
        <f t="shared" si="78"/>
        <v>3.1288950000000004</v>
      </c>
      <c r="U977" s="9">
        <f>VLOOKUP(A977,'QTY &amp; shipping cost'!$A$1:$C$1038,3,FALSE)</f>
        <v>0.54</v>
      </c>
      <c r="V977" s="9">
        <f t="shared" si="79"/>
        <v>153.85585500000002</v>
      </c>
    </row>
    <row r="978" spans="1:22" x14ac:dyDescent="0.3">
      <c r="A978" s="9" t="s">
        <v>1551</v>
      </c>
      <c r="B978" s="8">
        <f>VLOOKUP($A978,'Order date customer name'!$A$1:$C$1038,2,FALSE)</f>
        <v>42686</v>
      </c>
      <c r="C978" s="8" t="str">
        <f>VLOOKUP($A978,'Order date customer name'!$A$1:$C$1038,3,FALSE)</f>
        <v>DANNY RICHARDSON</v>
      </c>
      <c r="D978" s="9" t="str">
        <f>VLOOKUP($A978,'State and cust type'!$A$1:$C$1038,2,FALSE)</f>
        <v>New York</v>
      </c>
      <c r="E978" s="9" t="str">
        <f>VLOOKUP($A978,'State and cust type'!$A$1:$C$1038,3,FALSE)</f>
        <v>Corporate</v>
      </c>
      <c r="F978" s="9" t="str">
        <f>VLOOKUP($A978,'Account, order priority and cat'!$A$1:$D$1038,2,FALSE)</f>
        <v>VINCENT JORDAN</v>
      </c>
      <c r="G978" s="9" t="str">
        <f>VLOOKUP($A978,'Account, order priority and cat'!$A$1:$D$1038,3,FALSE)</f>
        <v>Medium</v>
      </c>
      <c r="H978" s="9" t="str">
        <f>VLOOKUP($A978,'Account, order priority and cat'!$A$1:$D$1038,4,FALSE)</f>
        <v>Office Supplies</v>
      </c>
      <c r="I978" s="14" t="str">
        <f>VLOOKUP($A978,'Cost and price details'!$A$1:$F$1038,Table!I$1,FALSE)</f>
        <v>Wrap Bag</v>
      </c>
      <c r="J978" s="14" t="str">
        <f>VLOOKUP($A978,'Cost and price details'!$A$1:$F$1038,Table!J$1,FALSE)</f>
        <v>Regular Air</v>
      </c>
      <c r="K978" s="14">
        <f>VLOOKUP($A978,'Cost and price details'!$A$1:$F$1038,Table!K$1,FALSE)</f>
        <v>42694</v>
      </c>
      <c r="L978" s="14">
        <f>VLOOKUP($A978,'Cost and price details'!$A$1:$F$1038,Table!L$1,FALSE)</f>
        <v>1.1990000000000003</v>
      </c>
      <c r="M978" s="14">
        <f>VLOOKUP($A978,'Cost and price details'!$A$1:$F$1038,Table!M$1,FALSE)</f>
        <v>2.8600000000000003</v>
      </c>
      <c r="N978" s="16">
        <f t="shared" si="75"/>
        <v>1.3853211009174309</v>
      </c>
      <c r="O978" s="16">
        <f>LOOKUP(M978,'Tax and discount slab'!$J$4:$K$14)</f>
        <v>0.05</v>
      </c>
      <c r="P978" s="9">
        <f t="shared" si="76"/>
        <v>3.0030000000000006</v>
      </c>
      <c r="Q978" s="9">
        <f>VLOOKUP(A978,'QTY &amp; shipping cost'!$A$1:$C$1038,2,FALSE)</f>
        <v>13</v>
      </c>
      <c r="R978" s="9">
        <f t="shared" si="77"/>
        <v>39.039000000000009</v>
      </c>
      <c r="S978" s="16">
        <f>LOOKUP(M978,'Tax and discount slab'!$M$4:$N$14)</f>
        <v>0.02</v>
      </c>
      <c r="T978" s="9">
        <f t="shared" si="78"/>
        <v>0.78078000000000014</v>
      </c>
      <c r="U978" s="9">
        <f>VLOOKUP(A978,'QTY &amp; shipping cost'!$A$1:$C$1038,3,FALSE)</f>
        <v>2.4499999999999997</v>
      </c>
      <c r="V978" s="9">
        <f t="shared" si="79"/>
        <v>40.708220000000011</v>
      </c>
    </row>
    <row r="979" spans="1:22" x14ac:dyDescent="0.3">
      <c r="A979" s="9" t="s">
        <v>1553</v>
      </c>
      <c r="B979" s="8">
        <f>VLOOKUP($A979,'Order date customer name'!$A$1:$C$1038,2,FALSE)</f>
        <v>42688</v>
      </c>
      <c r="C979" s="8" t="str">
        <f>VLOOKUP($A979,'Order date customer name'!$A$1:$C$1038,3,FALSE)</f>
        <v>VICTOR WATSON</v>
      </c>
      <c r="D979" s="9" t="str">
        <f>VLOOKUP($A979,'State and cust type'!$A$1:$C$1038,2,FALSE)</f>
        <v>New York</v>
      </c>
      <c r="E979" s="9" t="str">
        <f>VLOOKUP($A979,'State and cust type'!$A$1:$C$1038,3,FALSE)</f>
        <v>Corporate</v>
      </c>
      <c r="F979" s="9" t="str">
        <f>VLOOKUP($A979,'Account, order priority and cat'!$A$1:$D$1038,2,FALSE)</f>
        <v>GREG BLACK</v>
      </c>
      <c r="G979" s="9" t="str">
        <f>VLOOKUP($A979,'Account, order priority and cat'!$A$1:$D$1038,3,FALSE)</f>
        <v>High</v>
      </c>
      <c r="H979" s="9" t="str">
        <f>VLOOKUP($A979,'Account, order priority and cat'!$A$1:$D$1038,4,FALSE)</f>
        <v>Office Supplies</v>
      </c>
      <c r="I979" s="14" t="str">
        <f>VLOOKUP($A979,'Cost and price details'!$A$1:$F$1038,Table!I$1,FALSE)</f>
        <v>Wrap Bag</v>
      </c>
      <c r="J979" s="14" t="str">
        <f>VLOOKUP($A979,'Cost and price details'!$A$1:$F$1038,Table!J$1,FALSE)</f>
        <v>Regular Air</v>
      </c>
      <c r="K979" s="14">
        <f>VLOOKUP($A979,'Cost and price details'!$A$1:$F$1038,Table!K$1,FALSE)</f>
        <v>42695</v>
      </c>
      <c r="L979" s="14">
        <f>VLOOKUP($A979,'Cost and price details'!$A$1:$F$1038,Table!L$1,FALSE)</f>
        <v>2.5190000000000001</v>
      </c>
      <c r="M979" s="14">
        <f>VLOOKUP($A979,'Cost and price details'!$A$1:$F$1038,Table!M$1,FALSE)</f>
        <v>3.9380000000000006</v>
      </c>
      <c r="N979" s="16">
        <f t="shared" si="75"/>
        <v>0.56331877729257662</v>
      </c>
      <c r="O979" s="16">
        <f>LOOKUP(M979,'Tax and discount slab'!$J$4:$K$14)</f>
        <v>0.05</v>
      </c>
      <c r="P979" s="9">
        <f t="shared" si="76"/>
        <v>4.1349000000000009</v>
      </c>
      <c r="Q979" s="9">
        <f>VLOOKUP(A979,'QTY &amp; shipping cost'!$A$1:$C$1038,2,FALSE)</f>
        <v>34</v>
      </c>
      <c r="R979" s="9">
        <f t="shared" si="77"/>
        <v>140.58660000000003</v>
      </c>
      <c r="S979" s="16">
        <f>LOOKUP(M979,'Tax and discount slab'!$M$4:$N$14)</f>
        <v>0.02</v>
      </c>
      <c r="T979" s="9">
        <f t="shared" si="78"/>
        <v>2.8117320000000006</v>
      </c>
      <c r="U979" s="9">
        <f>VLOOKUP(A979,'QTY &amp; shipping cost'!$A$1:$C$1038,3,FALSE)</f>
        <v>1.68</v>
      </c>
      <c r="V979" s="9">
        <f t="shared" si="79"/>
        <v>139.45486800000003</v>
      </c>
    </row>
    <row r="980" spans="1:22" x14ac:dyDescent="0.3">
      <c r="A980" s="9" t="s">
        <v>1555</v>
      </c>
      <c r="B980" s="8">
        <f>VLOOKUP($A980,'Order date customer name'!$A$1:$C$1038,2,FALSE)</f>
        <v>42689</v>
      </c>
      <c r="C980" s="8" t="str">
        <f>VLOOKUP($A980,'Order date customer name'!$A$1:$C$1038,3,FALSE)</f>
        <v>MIKE WILSON</v>
      </c>
      <c r="D980" s="9" t="str">
        <f>VLOOKUP($A980,'State and cust type'!$A$1:$C$1038,2,FALSE)</f>
        <v>Illinois</v>
      </c>
      <c r="E980" s="9" t="str">
        <f>VLOOKUP($A980,'State and cust type'!$A$1:$C$1038,3,FALSE)</f>
        <v>Small Business</v>
      </c>
      <c r="F980" s="9" t="str">
        <f>VLOOKUP($A980,'Account, order priority and cat'!$A$1:$D$1038,2,FALSE)</f>
        <v>MANUEL BARNES</v>
      </c>
      <c r="G980" s="9" t="str">
        <f>VLOOKUP($A980,'Account, order priority and cat'!$A$1:$D$1038,3,FALSE)</f>
        <v>High</v>
      </c>
      <c r="H980" s="9" t="str">
        <f>VLOOKUP($A980,'Account, order priority and cat'!$A$1:$D$1038,4,FALSE)</f>
        <v>Office Supplies</v>
      </c>
      <c r="I980" s="14" t="str">
        <f>VLOOKUP($A980,'Cost and price details'!$A$1:$F$1038,Table!I$1,FALSE)</f>
        <v>Small Box</v>
      </c>
      <c r="J980" s="14" t="str">
        <f>VLOOKUP($A980,'Cost and price details'!$A$1:$F$1038,Table!J$1,FALSE)</f>
        <v>Regular Air</v>
      </c>
      <c r="K980" s="14">
        <f>VLOOKUP($A980,'Cost and price details'!$A$1:$F$1038,Table!K$1,FALSE)</f>
        <v>42698</v>
      </c>
      <c r="L980" s="14">
        <f>VLOOKUP($A980,'Cost and price details'!$A$1:$F$1038,Table!L$1,FALSE)</f>
        <v>15.004000000000001</v>
      </c>
      <c r="M980" s="14">
        <f>VLOOKUP($A980,'Cost and price details'!$A$1:$F$1038,Table!M$1,FALSE)</f>
        <v>23.078000000000003</v>
      </c>
      <c r="N980" s="16">
        <f t="shared" si="75"/>
        <v>0.5381231671554253</v>
      </c>
      <c r="O980" s="16">
        <f>LOOKUP(M980,'Tax and discount slab'!$J$4:$K$14)</f>
        <v>0.15000000000000002</v>
      </c>
      <c r="P980" s="9">
        <f t="shared" si="76"/>
        <v>26.5397</v>
      </c>
      <c r="Q980" s="9">
        <f>VLOOKUP(A980,'QTY &amp; shipping cost'!$A$1:$C$1038,2,FALSE)</f>
        <v>44</v>
      </c>
      <c r="R980" s="9">
        <f t="shared" si="77"/>
        <v>1167.7467999999999</v>
      </c>
      <c r="S980" s="16">
        <f>LOOKUP(M980,'Tax and discount slab'!$M$4:$N$14)</f>
        <v>0.12000000000000001</v>
      </c>
      <c r="T980" s="9">
        <f t="shared" si="78"/>
        <v>140.129616</v>
      </c>
      <c r="U980" s="9">
        <f>VLOOKUP(A980,'QTY &amp; shipping cost'!$A$1:$C$1038,3,FALSE)</f>
        <v>1.54</v>
      </c>
      <c r="V980" s="9">
        <f t="shared" si="79"/>
        <v>1029.1571839999999</v>
      </c>
    </row>
    <row r="981" spans="1:22" x14ac:dyDescent="0.3">
      <c r="A981" s="9" t="s">
        <v>1556</v>
      </c>
      <c r="B981" s="8">
        <f>VLOOKUP($A981,'Order date customer name'!$A$1:$C$1038,2,FALSE)</f>
        <v>42689</v>
      </c>
      <c r="C981" s="8" t="str">
        <f>VLOOKUP($A981,'Order date customer name'!$A$1:$C$1038,3,FALSE)</f>
        <v>REGINALD WEST</v>
      </c>
      <c r="D981" s="9" t="str">
        <f>VLOOKUP($A981,'State and cust type'!$A$1:$C$1038,2,FALSE)</f>
        <v>New York</v>
      </c>
      <c r="E981" s="9" t="str">
        <f>VLOOKUP($A981,'State and cust type'!$A$1:$C$1038,3,FALSE)</f>
        <v>Corporate</v>
      </c>
      <c r="F981" s="9" t="str">
        <f>VLOOKUP($A981,'Account, order priority and cat'!$A$1:$D$1038,2,FALSE)</f>
        <v>EDDIE MURRAY</v>
      </c>
      <c r="G981" s="9" t="str">
        <f>VLOOKUP($A981,'Account, order priority and cat'!$A$1:$D$1038,3,FALSE)</f>
        <v>Medium</v>
      </c>
      <c r="H981" s="9" t="str">
        <f>VLOOKUP($A981,'Account, order priority and cat'!$A$1:$D$1038,4,FALSE)</f>
        <v>Office Supplies</v>
      </c>
      <c r="I981" s="14" t="str">
        <f>VLOOKUP($A981,'Cost and price details'!$A$1:$F$1038,Table!I$1,FALSE)</f>
        <v>Small Box</v>
      </c>
      <c r="J981" s="14" t="str">
        <f>VLOOKUP($A981,'Cost and price details'!$A$1:$F$1038,Table!J$1,FALSE)</f>
        <v>Regular Air</v>
      </c>
      <c r="K981" s="14">
        <f>VLOOKUP($A981,'Cost and price details'!$A$1:$F$1038,Table!K$1,FALSE)</f>
        <v>42698</v>
      </c>
      <c r="L981" s="14">
        <f>VLOOKUP($A981,'Cost and price details'!$A$1:$F$1038,Table!L$1,FALSE)</f>
        <v>12.144</v>
      </c>
      <c r="M981" s="14">
        <f>VLOOKUP($A981,'Cost and price details'!$A$1:$F$1038,Table!M$1,FALSE)</f>
        <v>18.678000000000001</v>
      </c>
      <c r="N981" s="16">
        <f t="shared" si="75"/>
        <v>0.53804347826086962</v>
      </c>
      <c r="O981" s="16">
        <f>LOOKUP(M981,'Tax and discount slab'!$J$4:$K$14)</f>
        <v>0.1</v>
      </c>
      <c r="P981" s="9">
        <f t="shared" si="76"/>
        <v>20.545800000000003</v>
      </c>
      <c r="Q981" s="9">
        <f>VLOOKUP(A981,'QTY &amp; shipping cost'!$A$1:$C$1038,2,FALSE)</f>
        <v>48</v>
      </c>
      <c r="R981" s="9">
        <f t="shared" si="77"/>
        <v>986.19840000000022</v>
      </c>
      <c r="S981" s="16">
        <f>LOOKUP(M981,'Tax and discount slab'!$M$4:$N$14)</f>
        <v>7.0000000000000007E-2</v>
      </c>
      <c r="T981" s="9">
        <f t="shared" si="78"/>
        <v>69.033888000000019</v>
      </c>
      <c r="U981" s="9">
        <f>VLOOKUP(A981,'QTY &amp; shipping cost'!$A$1:$C$1038,3,FALSE)</f>
        <v>12.440000000000001</v>
      </c>
      <c r="V981" s="9">
        <f t="shared" si="79"/>
        <v>929.60451200000023</v>
      </c>
    </row>
    <row r="982" spans="1:22" x14ac:dyDescent="0.3">
      <c r="A982" s="9" t="s">
        <v>1557</v>
      </c>
      <c r="B982" s="8">
        <f>VLOOKUP($A982,'Order date customer name'!$A$1:$C$1038,2,FALSE)</f>
        <v>42692</v>
      </c>
      <c r="C982" s="8" t="str">
        <f>VLOOKUP($A982,'Order date customer name'!$A$1:$C$1038,3,FALSE)</f>
        <v>DARRELL HUNTER</v>
      </c>
      <c r="D982" s="9" t="str">
        <f>VLOOKUP($A982,'State and cust type'!$A$1:$C$1038,2,FALSE)</f>
        <v>Illinois</v>
      </c>
      <c r="E982" s="9" t="str">
        <f>VLOOKUP($A982,'State and cust type'!$A$1:$C$1038,3,FALSE)</f>
        <v>Home Office</v>
      </c>
      <c r="F982" s="9" t="str">
        <f>VLOOKUP($A982,'Account, order priority and cat'!$A$1:$D$1038,2,FALSE)</f>
        <v>COREY MILLS</v>
      </c>
      <c r="G982" s="9" t="str">
        <f>VLOOKUP($A982,'Account, order priority and cat'!$A$1:$D$1038,3,FALSE)</f>
        <v>Critical</v>
      </c>
      <c r="H982" s="9" t="str">
        <f>VLOOKUP($A982,'Account, order priority and cat'!$A$1:$D$1038,4,FALSE)</f>
        <v>Office Supplies</v>
      </c>
      <c r="I982" s="14" t="str">
        <f>VLOOKUP($A982,'Cost and price details'!$A$1:$F$1038,Table!I$1,FALSE)</f>
        <v>Wrap Bag</v>
      </c>
      <c r="J982" s="14" t="str">
        <f>VLOOKUP($A982,'Cost and price details'!$A$1:$F$1038,Table!J$1,FALSE)</f>
        <v>Regular Air</v>
      </c>
      <c r="K982" s="14">
        <f>VLOOKUP($A982,'Cost and price details'!$A$1:$F$1038,Table!K$1,FALSE)</f>
        <v>42700</v>
      </c>
      <c r="L982" s="14">
        <f>VLOOKUP($A982,'Cost and price details'!$A$1:$F$1038,Table!L$1,FALSE)</f>
        <v>1.1550000000000002</v>
      </c>
      <c r="M982" s="14">
        <f>VLOOKUP($A982,'Cost and price details'!$A$1:$F$1038,Table!M$1,FALSE)</f>
        <v>2.145</v>
      </c>
      <c r="N982" s="16">
        <f t="shared" si="75"/>
        <v>0.85714285714285676</v>
      </c>
      <c r="O982" s="16">
        <f>LOOKUP(M982,'Tax and discount slab'!$J$4:$K$14)</f>
        <v>0.05</v>
      </c>
      <c r="P982" s="9">
        <f t="shared" si="76"/>
        <v>2.2522500000000001</v>
      </c>
      <c r="Q982" s="9">
        <f>VLOOKUP(A982,'QTY &amp; shipping cost'!$A$1:$C$1038,2,FALSE)</f>
        <v>22</v>
      </c>
      <c r="R982" s="9">
        <f t="shared" si="77"/>
        <v>49.549500000000002</v>
      </c>
      <c r="S982" s="16">
        <f>LOOKUP(M982,'Tax and discount slab'!$M$4:$N$14)</f>
        <v>0.02</v>
      </c>
      <c r="T982" s="9">
        <f t="shared" si="78"/>
        <v>0.99099000000000004</v>
      </c>
      <c r="U982" s="9">
        <f>VLOOKUP(A982,'QTY &amp; shipping cost'!$A$1:$C$1038,3,FALSE)</f>
        <v>1.68</v>
      </c>
      <c r="V982" s="9">
        <f t="shared" si="79"/>
        <v>50.238509999999998</v>
      </c>
    </row>
    <row r="983" spans="1:22" x14ac:dyDescent="0.3">
      <c r="A983" s="9" t="s">
        <v>1558</v>
      </c>
      <c r="B983" s="8">
        <f>VLOOKUP($A983,'Order date customer name'!$A$1:$C$1038,2,FALSE)</f>
        <v>42694</v>
      </c>
      <c r="C983" s="8" t="str">
        <f>VLOOKUP($A983,'Order date customer name'!$A$1:$C$1038,3,FALSE)</f>
        <v>RUSSELL WILLIAMS</v>
      </c>
      <c r="D983" s="9" t="str">
        <f>VLOOKUP($A983,'State and cust type'!$A$1:$C$1038,2,FALSE)</f>
        <v>New York</v>
      </c>
      <c r="E983" s="9" t="str">
        <f>VLOOKUP($A983,'State and cust type'!$A$1:$C$1038,3,FALSE)</f>
        <v>Corporate</v>
      </c>
      <c r="F983" s="9" t="str">
        <f>VLOOKUP($A983,'Account, order priority and cat'!$A$1:$D$1038,2,FALSE)</f>
        <v>ROY COOK</v>
      </c>
      <c r="G983" s="9" t="str">
        <f>VLOOKUP($A983,'Account, order priority and cat'!$A$1:$D$1038,3,FALSE)</f>
        <v>Low</v>
      </c>
      <c r="H983" s="9" t="str">
        <f>VLOOKUP($A983,'Account, order priority and cat'!$A$1:$D$1038,4,FALSE)</f>
        <v>Office Supplies</v>
      </c>
      <c r="I983" s="14" t="str">
        <f>VLOOKUP($A983,'Cost and price details'!$A$1:$F$1038,Table!I$1,FALSE)</f>
        <v>Small Box</v>
      </c>
      <c r="J983" s="14" t="str">
        <f>VLOOKUP($A983,'Cost and price details'!$A$1:$F$1038,Table!J$1,FALSE)</f>
        <v>Regular Air</v>
      </c>
      <c r="K983" s="14">
        <f>VLOOKUP($A983,'Cost and price details'!$A$1:$F$1038,Table!K$1,FALSE)</f>
        <v>42706</v>
      </c>
      <c r="L983" s="14">
        <f>VLOOKUP($A983,'Cost and price details'!$A$1:$F$1038,Table!L$1,FALSE)</f>
        <v>3.8720000000000003</v>
      </c>
      <c r="M983" s="14">
        <f>VLOOKUP($A983,'Cost and price details'!$A$1:$F$1038,Table!M$1,FALSE)</f>
        <v>6.2480000000000002</v>
      </c>
      <c r="N983" s="16">
        <f t="shared" si="75"/>
        <v>0.61363636363636354</v>
      </c>
      <c r="O983" s="16">
        <f>LOOKUP(M983,'Tax and discount slab'!$J$4:$K$14)</f>
        <v>0.05</v>
      </c>
      <c r="P983" s="9">
        <f t="shared" si="76"/>
        <v>6.5604000000000005</v>
      </c>
      <c r="Q983" s="9">
        <f>VLOOKUP(A983,'QTY &amp; shipping cost'!$A$1:$C$1038,2,FALSE)</f>
        <v>12</v>
      </c>
      <c r="R983" s="9">
        <f t="shared" si="77"/>
        <v>78.724800000000002</v>
      </c>
      <c r="S983" s="16">
        <f>LOOKUP(M983,'Tax and discount slab'!$M$4:$N$14)</f>
        <v>0.02</v>
      </c>
      <c r="T983" s="9">
        <f t="shared" si="78"/>
        <v>1.5744960000000001</v>
      </c>
      <c r="U983" s="9">
        <f>VLOOKUP(A983,'QTY &amp; shipping cost'!$A$1:$C$1038,3,FALSE)</f>
        <v>1.44</v>
      </c>
      <c r="V983" s="9">
        <f t="shared" si="79"/>
        <v>78.590304000000003</v>
      </c>
    </row>
    <row r="984" spans="1:22" x14ac:dyDescent="0.3">
      <c r="A984" s="9" t="s">
        <v>1560</v>
      </c>
      <c r="B984" s="8">
        <f>VLOOKUP($A984,'Order date customer name'!$A$1:$C$1038,2,FALSE)</f>
        <v>42695</v>
      </c>
      <c r="C984" s="8" t="str">
        <f>VLOOKUP($A984,'Order date customer name'!$A$1:$C$1038,3,FALSE)</f>
        <v>JERRY HILL</v>
      </c>
      <c r="D984" s="9" t="str">
        <f>VLOOKUP($A984,'State and cust type'!$A$1:$C$1038,2,FALSE)</f>
        <v>New York</v>
      </c>
      <c r="E984" s="9" t="str">
        <f>VLOOKUP($A984,'State and cust type'!$A$1:$C$1038,3,FALSE)</f>
        <v>Corporate</v>
      </c>
      <c r="F984" s="9" t="str">
        <f>VLOOKUP($A984,'Account, order priority and cat'!$A$1:$D$1038,2,FALSE)</f>
        <v>GREG BLACK</v>
      </c>
      <c r="G984" s="9" t="str">
        <f>VLOOKUP($A984,'Account, order priority and cat'!$A$1:$D$1038,3,FALSE)</f>
        <v>Critical</v>
      </c>
      <c r="H984" s="9" t="str">
        <f>VLOOKUP($A984,'Account, order priority and cat'!$A$1:$D$1038,4,FALSE)</f>
        <v>Office Supplies</v>
      </c>
      <c r="I984" s="14" t="str">
        <f>VLOOKUP($A984,'Cost and price details'!$A$1:$F$1038,Table!I$1,FALSE)</f>
        <v>Wrap Bag</v>
      </c>
      <c r="J984" s="14" t="str">
        <f>VLOOKUP($A984,'Cost and price details'!$A$1:$F$1038,Table!J$1,FALSE)</f>
        <v>Regular Air</v>
      </c>
      <c r="K984" s="14">
        <f>VLOOKUP($A984,'Cost and price details'!$A$1:$F$1038,Table!K$1,FALSE)</f>
        <v>42704</v>
      </c>
      <c r="L984" s="14">
        <f>VLOOKUP($A984,'Cost and price details'!$A$1:$F$1038,Table!L$1,FALSE)</f>
        <v>4.125</v>
      </c>
      <c r="M984" s="14">
        <f>VLOOKUP($A984,'Cost and price details'!$A$1:$F$1038,Table!M$1,FALSE)</f>
        <v>7.7880000000000011</v>
      </c>
      <c r="N984" s="16">
        <f t="shared" si="75"/>
        <v>0.88800000000000023</v>
      </c>
      <c r="O984" s="16">
        <f>LOOKUP(M984,'Tax and discount slab'!$J$4:$K$14)</f>
        <v>0.05</v>
      </c>
      <c r="P984" s="9">
        <f t="shared" si="76"/>
        <v>8.1774000000000022</v>
      </c>
      <c r="Q984" s="9">
        <f>VLOOKUP(A984,'QTY &amp; shipping cost'!$A$1:$C$1038,2,FALSE)</f>
        <v>31</v>
      </c>
      <c r="R984" s="9">
        <f t="shared" si="77"/>
        <v>253.49940000000007</v>
      </c>
      <c r="S984" s="16">
        <f>LOOKUP(M984,'Tax and discount slab'!$M$4:$N$14)</f>
        <v>0.02</v>
      </c>
      <c r="T984" s="9">
        <f t="shared" si="78"/>
        <v>5.0699880000000013</v>
      </c>
      <c r="U984" s="9">
        <f>VLOOKUP(A984,'QTY &amp; shipping cost'!$A$1:$C$1038,3,FALSE)</f>
        <v>2.4</v>
      </c>
      <c r="V984" s="9">
        <f t="shared" si="79"/>
        <v>250.82941200000008</v>
      </c>
    </row>
    <row r="985" spans="1:22" x14ac:dyDescent="0.3">
      <c r="A985" s="9" t="s">
        <v>1562</v>
      </c>
      <c r="B985" s="8">
        <f>VLOOKUP($A985,'Order date customer name'!$A$1:$C$1038,2,FALSE)</f>
        <v>42698</v>
      </c>
      <c r="C985" s="8" t="str">
        <f>VLOOKUP($A985,'Order date customer name'!$A$1:$C$1038,3,FALSE)</f>
        <v>DUANE EVANS</v>
      </c>
      <c r="D985" s="9" t="str">
        <f>VLOOKUP($A985,'State and cust type'!$A$1:$C$1038,2,FALSE)</f>
        <v>New York</v>
      </c>
      <c r="E985" s="9" t="str">
        <f>VLOOKUP($A985,'State and cust type'!$A$1:$C$1038,3,FALSE)</f>
        <v>Small Business</v>
      </c>
      <c r="F985" s="9" t="str">
        <f>VLOOKUP($A985,'Account, order priority and cat'!$A$1:$D$1038,2,FALSE)</f>
        <v>WILLIE STEWART</v>
      </c>
      <c r="G985" s="9" t="str">
        <f>VLOOKUP($A985,'Account, order priority and cat'!$A$1:$D$1038,3,FALSE)</f>
        <v>Medium</v>
      </c>
      <c r="H985" s="9" t="str">
        <f>VLOOKUP($A985,'Account, order priority and cat'!$A$1:$D$1038,4,FALSE)</f>
        <v>Office Supplies</v>
      </c>
      <c r="I985" s="14" t="str">
        <f>VLOOKUP($A985,'Cost and price details'!$A$1:$F$1038,Table!I$1,FALSE)</f>
        <v>Small Box</v>
      </c>
      <c r="J985" s="14" t="str">
        <f>VLOOKUP($A985,'Cost and price details'!$A$1:$F$1038,Table!J$1,FALSE)</f>
        <v>Regular Air</v>
      </c>
      <c r="K985" s="14">
        <f>VLOOKUP($A985,'Cost and price details'!$A$1:$F$1038,Table!K$1,FALSE)</f>
        <v>42707</v>
      </c>
      <c r="L985" s="14">
        <f>VLOOKUP($A985,'Cost and price details'!$A$1:$F$1038,Table!L$1,FALSE)</f>
        <v>3.74</v>
      </c>
      <c r="M985" s="14">
        <f>VLOOKUP($A985,'Cost and price details'!$A$1:$F$1038,Table!M$1,FALSE)</f>
        <v>5.9400000000000013</v>
      </c>
      <c r="N985" s="16">
        <f t="shared" si="75"/>
        <v>0.5882352941176473</v>
      </c>
      <c r="O985" s="16">
        <f>LOOKUP(M985,'Tax and discount slab'!$J$4:$K$14)</f>
        <v>0.05</v>
      </c>
      <c r="P985" s="9">
        <f t="shared" si="76"/>
        <v>6.2370000000000019</v>
      </c>
      <c r="Q985" s="9">
        <f>VLOOKUP(A985,'QTY &amp; shipping cost'!$A$1:$C$1038,2,FALSE)</f>
        <v>3</v>
      </c>
      <c r="R985" s="9">
        <f t="shared" si="77"/>
        <v>18.711000000000006</v>
      </c>
      <c r="S985" s="16">
        <f>LOOKUP(M985,'Tax and discount slab'!$M$4:$N$14)</f>
        <v>0.02</v>
      </c>
      <c r="T985" s="9">
        <f t="shared" si="78"/>
        <v>0.37422000000000011</v>
      </c>
      <c r="U985" s="9">
        <f>VLOOKUP(A985,'QTY &amp; shipping cost'!$A$1:$C$1038,3,FALSE)</f>
        <v>7.83</v>
      </c>
      <c r="V985" s="9">
        <f t="shared" si="79"/>
        <v>26.166780000000003</v>
      </c>
    </row>
    <row r="986" spans="1:22" x14ac:dyDescent="0.3">
      <c r="A986" s="9" t="s">
        <v>1563</v>
      </c>
      <c r="B986" s="8">
        <f>VLOOKUP($A986,'Order date customer name'!$A$1:$C$1038,2,FALSE)</f>
        <v>42698</v>
      </c>
      <c r="C986" s="8" t="str">
        <f>VLOOKUP($A986,'Order date customer name'!$A$1:$C$1038,3,FALSE)</f>
        <v>NATHAN COLE</v>
      </c>
      <c r="D986" s="9" t="str">
        <f>VLOOKUP($A986,'State and cust type'!$A$1:$C$1038,2,FALSE)</f>
        <v>New York</v>
      </c>
      <c r="E986" s="9" t="str">
        <f>VLOOKUP($A986,'State and cust type'!$A$1:$C$1038,3,FALSE)</f>
        <v>Home Office</v>
      </c>
      <c r="F986" s="9" t="str">
        <f>VLOOKUP($A986,'Account, order priority and cat'!$A$1:$D$1038,2,FALSE)</f>
        <v>CLAUDE WILLIS</v>
      </c>
      <c r="G986" s="9" t="str">
        <f>VLOOKUP($A986,'Account, order priority and cat'!$A$1:$D$1038,3,FALSE)</f>
        <v>Medium</v>
      </c>
      <c r="H986" s="9" t="str">
        <f>VLOOKUP($A986,'Account, order priority and cat'!$A$1:$D$1038,4,FALSE)</f>
        <v>Office Supplies</v>
      </c>
      <c r="I986" s="14" t="str">
        <f>VLOOKUP($A986,'Cost and price details'!$A$1:$F$1038,Table!I$1,FALSE)</f>
        <v>Small Box</v>
      </c>
      <c r="J986" s="14" t="str">
        <f>VLOOKUP($A986,'Cost and price details'!$A$1:$F$1038,Table!J$1,FALSE)</f>
        <v>Regular Air</v>
      </c>
      <c r="K986" s="14">
        <f>VLOOKUP($A986,'Cost and price details'!$A$1:$F$1038,Table!K$1,FALSE)</f>
        <v>42707</v>
      </c>
      <c r="L986" s="14">
        <f>VLOOKUP($A986,'Cost and price details'!$A$1:$F$1038,Table!L$1,FALSE)</f>
        <v>2.0240000000000005</v>
      </c>
      <c r="M986" s="14">
        <f>VLOOKUP($A986,'Cost and price details'!$A$1:$F$1038,Table!M$1,FALSE)</f>
        <v>3.1680000000000001</v>
      </c>
      <c r="N986" s="16">
        <f t="shared" si="75"/>
        <v>0.56521739130434756</v>
      </c>
      <c r="O986" s="16">
        <f>LOOKUP(M986,'Tax and discount slab'!$J$4:$K$14)</f>
        <v>0.05</v>
      </c>
      <c r="P986" s="9">
        <f t="shared" si="76"/>
        <v>3.3264000000000005</v>
      </c>
      <c r="Q986" s="9">
        <f>VLOOKUP(A986,'QTY &amp; shipping cost'!$A$1:$C$1038,2,FALSE)</f>
        <v>8</v>
      </c>
      <c r="R986" s="9">
        <f t="shared" si="77"/>
        <v>26.611200000000004</v>
      </c>
      <c r="S986" s="16">
        <f>LOOKUP(M986,'Tax and discount slab'!$M$4:$N$14)</f>
        <v>0.02</v>
      </c>
      <c r="T986" s="9">
        <f t="shared" si="78"/>
        <v>0.53222400000000003</v>
      </c>
      <c r="U986" s="9">
        <f>VLOOKUP(A986,'QTY &amp; shipping cost'!$A$1:$C$1038,3,FALSE)</f>
        <v>1.04</v>
      </c>
      <c r="V986" s="9">
        <f t="shared" si="79"/>
        <v>27.118976000000004</v>
      </c>
    </row>
    <row r="987" spans="1:22" x14ac:dyDescent="0.3">
      <c r="A987" s="9" t="s">
        <v>1565</v>
      </c>
      <c r="B987" s="8">
        <f>VLOOKUP($A987,'Order date customer name'!$A$1:$C$1038,2,FALSE)</f>
        <v>42698</v>
      </c>
      <c r="C987" s="8" t="str">
        <f>VLOOKUP($A987,'Order date customer name'!$A$1:$C$1038,3,FALSE)</f>
        <v>MIKE BUTLER</v>
      </c>
      <c r="D987" s="9" t="str">
        <f>VLOOKUP($A987,'State and cust type'!$A$1:$C$1038,2,FALSE)</f>
        <v>New York</v>
      </c>
      <c r="E987" s="9" t="str">
        <f>VLOOKUP($A987,'State and cust type'!$A$1:$C$1038,3,FALSE)</f>
        <v>Consumer</v>
      </c>
      <c r="F987" s="9" t="str">
        <f>VLOOKUP($A987,'Account, order priority and cat'!$A$1:$D$1038,2,FALSE)</f>
        <v>BOBBY CHAVEZ</v>
      </c>
      <c r="G987" s="9" t="str">
        <f>VLOOKUP($A987,'Account, order priority and cat'!$A$1:$D$1038,3,FALSE)</f>
        <v>Low</v>
      </c>
      <c r="H987" s="9" t="str">
        <f>VLOOKUP($A987,'Account, order priority and cat'!$A$1:$D$1038,4,FALSE)</f>
        <v>Office Supplies</v>
      </c>
      <c r="I987" s="14" t="str">
        <f>VLOOKUP($A987,'Cost and price details'!$A$1:$F$1038,Table!I$1,FALSE)</f>
        <v>Wrap Bag</v>
      </c>
      <c r="J987" s="14" t="str">
        <f>VLOOKUP($A987,'Cost and price details'!$A$1:$F$1038,Table!J$1,FALSE)</f>
        <v>Regular Air</v>
      </c>
      <c r="K987" s="14">
        <f>VLOOKUP($A987,'Cost and price details'!$A$1:$F$1038,Table!K$1,FALSE)</f>
        <v>42709</v>
      </c>
      <c r="L987" s="14">
        <f>VLOOKUP($A987,'Cost and price details'!$A$1:$F$1038,Table!L$1,FALSE)</f>
        <v>0.95700000000000007</v>
      </c>
      <c r="M987" s="14">
        <f>VLOOKUP($A987,'Cost and price details'!$A$1:$F$1038,Table!M$1,FALSE)</f>
        <v>1.9910000000000003</v>
      </c>
      <c r="N987" s="16">
        <f t="shared" si="75"/>
        <v>1.0804597701149428</v>
      </c>
      <c r="O987" s="16">
        <f>LOOKUP(M987,'Tax and discount slab'!$J$4:$K$14)</f>
        <v>0.05</v>
      </c>
      <c r="P987" s="9">
        <f t="shared" si="76"/>
        <v>2.0905500000000004</v>
      </c>
      <c r="Q987" s="9">
        <f>VLOOKUP(A987,'QTY &amp; shipping cost'!$A$1:$C$1038,2,FALSE)</f>
        <v>20</v>
      </c>
      <c r="R987" s="9">
        <f t="shared" si="77"/>
        <v>41.811000000000007</v>
      </c>
      <c r="S987" s="16">
        <f>LOOKUP(M987,'Tax and discount slab'!$M$4:$N$14)</f>
        <v>0.02</v>
      </c>
      <c r="T987" s="9">
        <f t="shared" si="78"/>
        <v>0.83622000000000019</v>
      </c>
      <c r="U987" s="9">
        <f>VLOOKUP(A987,'QTY &amp; shipping cost'!$A$1:$C$1038,3,FALSE)</f>
        <v>0.8</v>
      </c>
      <c r="V987" s="9">
        <f t="shared" si="79"/>
        <v>41.774780000000007</v>
      </c>
    </row>
    <row r="988" spans="1:22" x14ac:dyDescent="0.3">
      <c r="A988" s="9" t="s">
        <v>1566</v>
      </c>
      <c r="B988" s="8">
        <f>VLOOKUP($A988,'Order date customer name'!$A$1:$C$1038,2,FALSE)</f>
        <v>42699</v>
      </c>
      <c r="C988" s="8" t="str">
        <f>VLOOKUP($A988,'Order date customer name'!$A$1:$C$1038,3,FALSE)</f>
        <v>RODNEY FLORES</v>
      </c>
      <c r="D988" s="9" t="str">
        <f>VLOOKUP($A988,'State and cust type'!$A$1:$C$1038,2,FALSE)</f>
        <v>New York</v>
      </c>
      <c r="E988" s="9" t="str">
        <f>VLOOKUP($A988,'State and cust type'!$A$1:$C$1038,3,FALSE)</f>
        <v>Corporate</v>
      </c>
      <c r="F988" s="9" t="str">
        <f>VLOOKUP($A988,'Account, order priority and cat'!$A$1:$D$1038,2,FALSE)</f>
        <v>MARC ARNOLD</v>
      </c>
      <c r="G988" s="9" t="str">
        <f>VLOOKUP($A988,'Account, order priority and cat'!$A$1:$D$1038,3,FALSE)</f>
        <v>Not Specified</v>
      </c>
      <c r="H988" s="9" t="str">
        <f>VLOOKUP($A988,'Account, order priority and cat'!$A$1:$D$1038,4,FALSE)</f>
        <v>Technology</v>
      </c>
      <c r="I988" s="14" t="str">
        <f>VLOOKUP($A988,'Cost and price details'!$A$1:$F$1038,Table!I$1,FALSE)</f>
        <v>Small Box</v>
      </c>
      <c r="J988" s="14" t="str">
        <f>VLOOKUP($A988,'Cost and price details'!$A$1:$F$1038,Table!J$1,FALSE)</f>
        <v>Regular Air</v>
      </c>
      <c r="K988" s="14">
        <f>VLOOKUP($A988,'Cost and price details'!$A$1:$F$1038,Table!K$1,FALSE)</f>
        <v>42708</v>
      </c>
      <c r="L988" s="14">
        <f>VLOOKUP($A988,'Cost and price details'!$A$1:$F$1038,Table!L$1,FALSE)</f>
        <v>68.64</v>
      </c>
      <c r="M988" s="14">
        <f>VLOOKUP($A988,'Cost and price details'!$A$1:$F$1038,Table!M$1,FALSE)</f>
        <v>171.58900000000003</v>
      </c>
      <c r="N988" s="16">
        <f t="shared" si="75"/>
        <v>1.4998397435897439</v>
      </c>
      <c r="O988" s="16">
        <f>LOOKUP(M988,'Tax and discount slab'!$J$4:$K$14)</f>
        <v>0.32000000000000006</v>
      </c>
      <c r="P988" s="9">
        <f t="shared" si="76"/>
        <v>226.49748000000005</v>
      </c>
      <c r="Q988" s="9">
        <f>VLOOKUP(A988,'QTY &amp; shipping cost'!$A$1:$C$1038,2,FALSE)</f>
        <v>26</v>
      </c>
      <c r="R988" s="9">
        <f t="shared" si="77"/>
        <v>5888.9344800000017</v>
      </c>
      <c r="S988" s="16">
        <f>LOOKUP(M988,'Tax and discount slab'!$M$4:$N$14)</f>
        <v>0.47</v>
      </c>
      <c r="T988" s="9">
        <f t="shared" si="78"/>
        <v>2767.7992056000007</v>
      </c>
      <c r="U988" s="9">
        <f>VLOOKUP(A988,'QTY &amp; shipping cost'!$A$1:$C$1038,3,FALSE)</f>
        <v>8.1300000000000008</v>
      </c>
      <c r="V988" s="9">
        <f t="shared" si="79"/>
        <v>3129.2652744000011</v>
      </c>
    </row>
    <row r="989" spans="1:22" x14ac:dyDescent="0.3">
      <c r="A989" s="9" t="s">
        <v>1567</v>
      </c>
      <c r="B989" s="8">
        <f>VLOOKUP($A989,'Order date customer name'!$A$1:$C$1038,2,FALSE)</f>
        <v>42699</v>
      </c>
      <c r="C989" s="8" t="str">
        <f>VLOOKUP($A989,'Order date customer name'!$A$1:$C$1038,3,FALSE)</f>
        <v>JAMIE WARREN</v>
      </c>
      <c r="D989" s="9" t="str">
        <f>VLOOKUP($A989,'State and cust type'!$A$1:$C$1038,2,FALSE)</f>
        <v>New York</v>
      </c>
      <c r="E989" s="9" t="str">
        <f>VLOOKUP($A989,'State and cust type'!$A$1:$C$1038,3,FALSE)</f>
        <v>Small Business</v>
      </c>
      <c r="F989" s="9" t="str">
        <f>VLOOKUP($A989,'Account, order priority and cat'!$A$1:$D$1038,2,FALSE)</f>
        <v>TONY PERRY</v>
      </c>
      <c r="G989" s="9" t="str">
        <f>VLOOKUP($A989,'Account, order priority and cat'!$A$1:$D$1038,3,FALSE)</f>
        <v>Low</v>
      </c>
      <c r="H989" s="9" t="str">
        <f>VLOOKUP($A989,'Account, order priority and cat'!$A$1:$D$1038,4,FALSE)</f>
        <v>Technology</v>
      </c>
      <c r="I989" s="14" t="str">
        <f>VLOOKUP($A989,'Cost and price details'!$A$1:$F$1038,Table!I$1,FALSE)</f>
        <v>Jumbo Drum</v>
      </c>
      <c r="J989" s="14" t="str">
        <f>VLOOKUP($A989,'Cost and price details'!$A$1:$F$1038,Table!J$1,FALSE)</f>
        <v>Delivery Truck</v>
      </c>
      <c r="K989" s="14">
        <f>VLOOKUP($A989,'Cost and price details'!$A$1:$F$1038,Table!K$1,FALSE)</f>
        <v>42706</v>
      </c>
      <c r="L989" s="14">
        <f>VLOOKUP($A989,'Cost and price details'!$A$1:$F$1038,Table!L$1,FALSE)</f>
        <v>306.88900000000001</v>
      </c>
      <c r="M989" s="14">
        <f>VLOOKUP($A989,'Cost and price details'!$A$1:$F$1038,Table!M$1,FALSE)</f>
        <v>494.98900000000003</v>
      </c>
      <c r="N989" s="16">
        <f t="shared" si="75"/>
        <v>0.61292519445141413</v>
      </c>
      <c r="O989" s="16">
        <f>LOOKUP(M989,'Tax and discount slab'!$J$4:$K$14)</f>
        <v>0.32000000000000006</v>
      </c>
      <c r="P989" s="9">
        <f t="shared" si="76"/>
        <v>653.38548000000003</v>
      </c>
      <c r="Q989" s="9">
        <f>VLOOKUP(A989,'QTY &amp; shipping cost'!$A$1:$C$1038,2,FALSE)</f>
        <v>20</v>
      </c>
      <c r="R989" s="9">
        <f t="shared" si="77"/>
        <v>13067.7096</v>
      </c>
      <c r="S989" s="16">
        <f>LOOKUP(M989,'Tax and discount slab'!$M$4:$N$14)</f>
        <v>0.47</v>
      </c>
      <c r="T989" s="9">
        <f t="shared" si="78"/>
        <v>6141.8235119999999</v>
      </c>
      <c r="U989" s="9">
        <f>VLOOKUP(A989,'QTY &amp; shipping cost'!$A$1:$C$1038,3,FALSE)</f>
        <v>49.05</v>
      </c>
      <c r="V989" s="9">
        <f t="shared" si="79"/>
        <v>6974.9360880000004</v>
      </c>
    </row>
    <row r="990" spans="1:22" x14ac:dyDescent="0.3">
      <c r="A990" s="9" t="s">
        <v>1568</v>
      </c>
      <c r="B990" s="8">
        <f>VLOOKUP($A990,'Order date customer name'!$A$1:$C$1038,2,FALSE)</f>
        <v>42700</v>
      </c>
      <c r="C990" s="8" t="str">
        <f>VLOOKUP($A990,'Order date customer name'!$A$1:$C$1038,3,FALSE)</f>
        <v>ALBERT MUNOZ</v>
      </c>
      <c r="D990" s="9" t="str">
        <f>VLOOKUP($A990,'State and cust type'!$A$1:$C$1038,2,FALSE)</f>
        <v>New York</v>
      </c>
      <c r="E990" s="9" t="str">
        <f>VLOOKUP($A990,'State and cust type'!$A$1:$C$1038,3,FALSE)</f>
        <v>Small Business</v>
      </c>
      <c r="F990" s="9" t="str">
        <f>VLOOKUP($A990,'Account, order priority and cat'!$A$1:$D$1038,2,FALSE)</f>
        <v>CLAUDE WILLIS</v>
      </c>
      <c r="G990" s="9" t="str">
        <f>VLOOKUP($A990,'Account, order priority and cat'!$A$1:$D$1038,3,FALSE)</f>
        <v>Critical</v>
      </c>
      <c r="H990" s="9" t="str">
        <f>VLOOKUP($A990,'Account, order priority and cat'!$A$1:$D$1038,4,FALSE)</f>
        <v>Office Supplies</v>
      </c>
      <c r="I990" s="14" t="str">
        <f>VLOOKUP($A990,'Cost and price details'!$A$1:$F$1038,Table!I$1,FALSE)</f>
        <v>Small Box</v>
      </c>
      <c r="J990" s="14" t="str">
        <f>VLOOKUP($A990,'Cost and price details'!$A$1:$F$1038,Table!J$1,FALSE)</f>
        <v>Regular Air</v>
      </c>
      <c r="K990" s="14">
        <f>VLOOKUP($A990,'Cost and price details'!$A$1:$F$1038,Table!K$1,FALSE)</f>
        <v>42708</v>
      </c>
      <c r="L990" s="14">
        <f>VLOOKUP($A990,'Cost and price details'!$A$1:$F$1038,Table!L$1,FALSE)</f>
        <v>2.1339999999999999</v>
      </c>
      <c r="M990" s="14">
        <f>VLOOKUP($A990,'Cost and price details'!$A$1:$F$1038,Table!M$1,FALSE)</f>
        <v>3.3880000000000003</v>
      </c>
      <c r="N990" s="16">
        <f t="shared" si="75"/>
        <v>0.58762886597938169</v>
      </c>
      <c r="O990" s="16">
        <f>LOOKUP(M990,'Tax and discount slab'!$J$4:$K$14)</f>
        <v>0.05</v>
      </c>
      <c r="P990" s="9">
        <f t="shared" si="76"/>
        <v>3.5574000000000003</v>
      </c>
      <c r="Q990" s="9">
        <f>VLOOKUP(A990,'QTY &amp; shipping cost'!$A$1:$C$1038,2,FALSE)</f>
        <v>20</v>
      </c>
      <c r="R990" s="9">
        <f t="shared" si="77"/>
        <v>71.14800000000001</v>
      </c>
      <c r="S990" s="16">
        <f>LOOKUP(M990,'Tax and discount slab'!$M$4:$N$14)</f>
        <v>0.02</v>
      </c>
      <c r="T990" s="9">
        <f t="shared" si="78"/>
        <v>1.4229600000000002</v>
      </c>
      <c r="U990" s="9">
        <f>VLOOKUP(A990,'QTY &amp; shipping cost'!$A$1:$C$1038,3,FALSE)</f>
        <v>1.04</v>
      </c>
      <c r="V990" s="9">
        <f t="shared" si="79"/>
        <v>70.765040000000013</v>
      </c>
    </row>
    <row r="991" spans="1:22" x14ac:dyDescent="0.3">
      <c r="A991" s="9" t="s">
        <v>1569</v>
      </c>
      <c r="B991" s="8">
        <f>VLOOKUP($A991,'Order date customer name'!$A$1:$C$1038,2,FALSE)</f>
        <v>42701</v>
      </c>
      <c r="C991" s="8" t="str">
        <f>VLOOKUP($A991,'Order date customer name'!$A$1:$C$1038,3,FALSE)</f>
        <v>JERRY OLSON</v>
      </c>
      <c r="D991" s="9" t="str">
        <f>VLOOKUP($A991,'State and cust type'!$A$1:$C$1038,2,FALSE)</f>
        <v>New York</v>
      </c>
      <c r="E991" s="9" t="str">
        <f>VLOOKUP($A991,'State and cust type'!$A$1:$C$1038,3,FALSE)</f>
        <v>Small Business</v>
      </c>
      <c r="F991" s="9" t="str">
        <f>VLOOKUP($A991,'Account, order priority and cat'!$A$1:$D$1038,2,FALSE)</f>
        <v>ROY COOK</v>
      </c>
      <c r="G991" s="9" t="str">
        <f>VLOOKUP($A991,'Account, order priority and cat'!$A$1:$D$1038,3,FALSE)</f>
        <v>Not Specified</v>
      </c>
      <c r="H991" s="9" t="str">
        <f>VLOOKUP($A991,'Account, order priority and cat'!$A$1:$D$1038,4,FALSE)</f>
        <v>Office Supplies</v>
      </c>
      <c r="I991" s="14" t="str">
        <f>VLOOKUP($A991,'Cost and price details'!$A$1:$F$1038,Table!I$1,FALSE)</f>
        <v>Wrap Bag</v>
      </c>
      <c r="J991" s="14" t="str">
        <f>VLOOKUP($A991,'Cost and price details'!$A$1:$F$1038,Table!J$1,FALSE)</f>
        <v>Regular Air</v>
      </c>
      <c r="K991" s="14">
        <f>VLOOKUP($A991,'Cost and price details'!$A$1:$F$1038,Table!K$1,FALSE)</f>
        <v>42709</v>
      </c>
      <c r="L991" s="14">
        <f>VLOOKUP($A991,'Cost and price details'!$A$1:$F$1038,Table!L$1,FALSE)</f>
        <v>2.9480000000000004</v>
      </c>
      <c r="M991" s="14">
        <f>VLOOKUP($A991,'Cost and price details'!$A$1:$F$1038,Table!M$1,FALSE)</f>
        <v>6.6880000000000006</v>
      </c>
      <c r="N991" s="16">
        <f t="shared" si="75"/>
        <v>1.2686567164179103</v>
      </c>
      <c r="O991" s="16">
        <f>LOOKUP(M991,'Tax and discount slab'!$J$4:$K$14)</f>
        <v>0.05</v>
      </c>
      <c r="P991" s="9">
        <f t="shared" si="76"/>
        <v>7.0224000000000011</v>
      </c>
      <c r="Q991" s="9">
        <f>VLOOKUP(A991,'QTY &amp; shipping cost'!$A$1:$C$1038,2,FALSE)</f>
        <v>51</v>
      </c>
      <c r="R991" s="9">
        <f t="shared" si="77"/>
        <v>358.14240000000007</v>
      </c>
      <c r="S991" s="16">
        <f>LOOKUP(M991,'Tax and discount slab'!$M$4:$N$14)</f>
        <v>0.02</v>
      </c>
      <c r="T991" s="9">
        <f t="shared" si="78"/>
        <v>7.1628480000000012</v>
      </c>
      <c r="U991" s="9">
        <f>VLOOKUP(A991,'QTY &amp; shipping cost'!$A$1:$C$1038,3,FALSE)</f>
        <v>1.22</v>
      </c>
      <c r="V991" s="9">
        <f t="shared" si="79"/>
        <v>352.1995520000001</v>
      </c>
    </row>
    <row r="992" spans="1:22" x14ac:dyDescent="0.3">
      <c r="A992" s="9" t="s">
        <v>1570</v>
      </c>
      <c r="B992" s="8">
        <f>VLOOKUP($A992,'Order date customer name'!$A$1:$C$1038,2,FALSE)</f>
        <v>42703</v>
      </c>
      <c r="C992" s="8" t="str">
        <f>VLOOKUP($A992,'Order date customer name'!$A$1:$C$1038,3,FALSE)</f>
        <v>DANIEL MENDOZA</v>
      </c>
      <c r="D992" s="9" t="str">
        <f>VLOOKUP($A992,'State and cust type'!$A$1:$C$1038,2,FALSE)</f>
        <v>New York</v>
      </c>
      <c r="E992" s="9" t="str">
        <f>VLOOKUP($A992,'State and cust type'!$A$1:$C$1038,3,FALSE)</f>
        <v>Consumer</v>
      </c>
      <c r="F992" s="9" t="str">
        <f>VLOOKUP($A992,'Account, order priority and cat'!$A$1:$D$1038,2,FALSE)</f>
        <v>BOBBY CHAVEZ</v>
      </c>
      <c r="G992" s="9" t="str">
        <f>VLOOKUP($A992,'Account, order priority and cat'!$A$1:$D$1038,3,FALSE)</f>
        <v>High</v>
      </c>
      <c r="H992" s="9" t="str">
        <f>VLOOKUP($A992,'Account, order priority and cat'!$A$1:$D$1038,4,FALSE)</f>
        <v>Technology</v>
      </c>
      <c r="I992" s="14" t="str">
        <f>VLOOKUP($A992,'Cost and price details'!$A$1:$F$1038,Table!I$1,FALSE)</f>
        <v>Small Box</v>
      </c>
      <c r="J992" s="14" t="str">
        <f>VLOOKUP($A992,'Cost and price details'!$A$1:$F$1038,Table!J$1,FALSE)</f>
        <v>Regular Air</v>
      </c>
      <c r="K992" s="14">
        <f>VLOOKUP($A992,'Cost and price details'!$A$1:$F$1038,Table!K$1,FALSE)</f>
        <v>42711</v>
      </c>
      <c r="L992" s="14">
        <f>VLOOKUP($A992,'Cost and price details'!$A$1:$F$1038,Table!L$1,FALSE)</f>
        <v>59.972000000000008</v>
      </c>
      <c r="M992" s="14">
        <f>VLOOKUP($A992,'Cost and price details'!$A$1:$F$1038,Table!M$1,FALSE)</f>
        <v>111.06700000000001</v>
      </c>
      <c r="N992" s="16">
        <f t="shared" si="75"/>
        <v>0.85198092443140117</v>
      </c>
      <c r="O992" s="16">
        <f>LOOKUP(M992,'Tax and discount slab'!$J$4:$K$14)</f>
        <v>0.32000000000000006</v>
      </c>
      <c r="P992" s="9">
        <f t="shared" si="76"/>
        <v>146.60844000000003</v>
      </c>
      <c r="Q992" s="9">
        <f>VLOOKUP(A992,'QTY &amp; shipping cost'!$A$1:$C$1038,2,FALSE)</f>
        <v>44</v>
      </c>
      <c r="R992" s="9">
        <f t="shared" si="77"/>
        <v>6450.7713600000016</v>
      </c>
      <c r="S992" s="16">
        <f>LOOKUP(M992,'Tax and discount slab'!$M$4:$N$14)</f>
        <v>0.47</v>
      </c>
      <c r="T992" s="9">
        <f t="shared" si="78"/>
        <v>3031.8625392000004</v>
      </c>
      <c r="U992" s="9">
        <f>VLOOKUP(A992,'QTY &amp; shipping cost'!$A$1:$C$1038,3,FALSE)</f>
        <v>7.2299999999999995</v>
      </c>
      <c r="V992" s="9">
        <f t="shared" si="79"/>
        <v>3426.1388208000012</v>
      </c>
    </row>
    <row r="993" spans="1:22" x14ac:dyDescent="0.3">
      <c r="A993" s="9" t="s">
        <v>1571</v>
      </c>
      <c r="B993" s="8">
        <f>VLOOKUP($A993,'Order date customer name'!$A$1:$C$1038,2,FALSE)</f>
        <v>42705</v>
      </c>
      <c r="C993" s="8" t="str">
        <f>VLOOKUP($A993,'Order date customer name'!$A$1:$C$1038,3,FALSE)</f>
        <v>RICK BENNETT</v>
      </c>
      <c r="D993" s="9" t="str">
        <f>VLOOKUP($A993,'State and cust type'!$A$1:$C$1038,2,FALSE)</f>
        <v>New York</v>
      </c>
      <c r="E993" s="9" t="str">
        <f>VLOOKUP($A993,'State and cust type'!$A$1:$C$1038,3,FALSE)</f>
        <v>Small Business</v>
      </c>
      <c r="F993" s="9" t="str">
        <f>VLOOKUP($A993,'Account, order priority and cat'!$A$1:$D$1038,2,FALSE)</f>
        <v>WILLIE STEWART</v>
      </c>
      <c r="G993" s="9" t="str">
        <f>VLOOKUP($A993,'Account, order priority and cat'!$A$1:$D$1038,3,FALSE)</f>
        <v>Medium</v>
      </c>
      <c r="H993" s="9" t="str">
        <f>VLOOKUP($A993,'Account, order priority and cat'!$A$1:$D$1038,4,FALSE)</f>
        <v>Office Supplies</v>
      </c>
      <c r="I993" s="14" t="str">
        <f>VLOOKUP($A993,'Cost and price details'!$A$1:$F$1038,Table!I$1,FALSE)</f>
        <v>Small Box</v>
      </c>
      <c r="J993" s="14" t="str">
        <f>VLOOKUP($A993,'Cost and price details'!$A$1:$F$1038,Table!J$1,FALSE)</f>
        <v>Regular Air</v>
      </c>
      <c r="K993" s="14">
        <f>VLOOKUP($A993,'Cost and price details'!$A$1:$F$1038,Table!K$1,FALSE)</f>
        <v>42714</v>
      </c>
      <c r="L993" s="14">
        <f>VLOOKUP($A993,'Cost and price details'!$A$1:$F$1038,Table!L$1,FALSE)</f>
        <v>2.0240000000000005</v>
      </c>
      <c r="M993" s="14">
        <f>VLOOKUP($A993,'Cost and price details'!$A$1:$F$1038,Table!M$1,FALSE)</f>
        <v>3.1680000000000001</v>
      </c>
      <c r="N993" s="16">
        <f t="shared" si="75"/>
        <v>0.56521739130434756</v>
      </c>
      <c r="O993" s="16">
        <f>LOOKUP(M993,'Tax and discount slab'!$J$4:$K$14)</f>
        <v>0.05</v>
      </c>
      <c r="P993" s="9">
        <f t="shared" si="76"/>
        <v>3.3264000000000005</v>
      </c>
      <c r="Q993" s="9">
        <f>VLOOKUP(A993,'QTY &amp; shipping cost'!$A$1:$C$1038,2,FALSE)</f>
        <v>42</v>
      </c>
      <c r="R993" s="9">
        <f t="shared" si="77"/>
        <v>139.70880000000002</v>
      </c>
      <c r="S993" s="16">
        <f>LOOKUP(M993,'Tax and discount slab'!$M$4:$N$14)</f>
        <v>0.02</v>
      </c>
      <c r="T993" s="9">
        <f t="shared" si="78"/>
        <v>2.7941760000000007</v>
      </c>
      <c r="U993" s="9">
        <f>VLOOKUP(A993,'QTY &amp; shipping cost'!$A$1:$C$1038,3,FALSE)</f>
        <v>1.54</v>
      </c>
      <c r="V993" s="9">
        <f t="shared" si="79"/>
        <v>138.45462400000002</v>
      </c>
    </row>
    <row r="994" spans="1:22" x14ac:dyDescent="0.3">
      <c r="A994" s="9" t="s">
        <v>1572</v>
      </c>
      <c r="B994" s="8">
        <f>VLOOKUP($A994,'Order date customer name'!$A$1:$C$1038,2,FALSE)</f>
        <v>42706</v>
      </c>
      <c r="C994" s="8" t="str">
        <f>VLOOKUP($A994,'Order date customer name'!$A$1:$C$1038,3,FALSE)</f>
        <v>TOMMY DELGADO</v>
      </c>
      <c r="D994" s="9" t="str">
        <f>VLOOKUP($A994,'State and cust type'!$A$1:$C$1038,2,FALSE)</f>
        <v>Illinois</v>
      </c>
      <c r="E994" s="9" t="str">
        <f>VLOOKUP($A994,'State and cust type'!$A$1:$C$1038,3,FALSE)</f>
        <v>Home Office</v>
      </c>
      <c r="F994" s="9" t="str">
        <f>VLOOKUP($A994,'Account, order priority and cat'!$A$1:$D$1038,2,FALSE)</f>
        <v>MANUEL BARNES</v>
      </c>
      <c r="G994" s="9" t="str">
        <f>VLOOKUP($A994,'Account, order priority and cat'!$A$1:$D$1038,3,FALSE)</f>
        <v>High</v>
      </c>
      <c r="H994" s="9" t="str">
        <f>VLOOKUP($A994,'Account, order priority and cat'!$A$1:$D$1038,4,FALSE)</f>
        <v>Technology</v>
      </c>
      <c r="I994" s="14" t="str">
        <f>VLOOKUP($A994,'Cost and price details'!$A$1:$F$1038,Table!I$1,FALSE)</f>
        <v>Small Box</v>
      </c>
      <c r="J994" s="14" t="str">
        <f>VLOOKUP($A994,'Cost and price details'!$A$1:$F$1038,Table!J$1,FALSE)</f>
        <v>Regular Air</v>
      </c>
      <c r="K994" s="14">
        <f>VLOOKUP($A994,'Cost and price details'!$A$1:$F$1038,Table!K$1,FALSE)</f>
        <v>42714</v>
      </c>
      <c r="L994" s="14">
        <f>VLOOKUP($A994,'Cost and price details'!$A$1:$F$1038,Table!L$1,FALSE)</f>
        <v>7.0289999999999999</v>
      </c>
      <c r="M994" s="14">
        <f>VLOOKUP($A994,'Cost and price details'!$A$1:$F$1038,Table!M$1,FALSE)</f>
        <v>21.978000000000002</v>
      </c>
      <c r="N994" s="16">
        <f t="shared" si="75"/>
        <v>2.126760563380282</v>
      </c>
      <c r="O994" s="16">
        <f>LOOKUP(M994,'Tax and discount slab'!$J$4:$K$14)</f>
        <v>0.15000000000000002</v>
      </c>
      <c r="P994" s="9">
        <f t="shared" si="76"/>
        <v>25.274699999999999</v>
      </c>
      <c r="Q994" s="9">
        <f>VLOOKUP(A994,'QTY &amp; shipping cost'!$A$1:$C$1038,2,FALSE)</f>
        <v>31</v>
      </c>
      <c r="R994" s="9">
        <f t="shared" si="77"/>
        <v>783.51569999999992</v>
      </c>
      <c r="S994" s="16">
        <f>LOOKUP(M994,'Tax and discount slab'!$M$4:$N$14)</f>
        <v>0.12000000000000001</v>
      </c>
      <c r="T994" s="9">
        <f t="shared" si="78"/>
        <v>94.021884</v>
      </c>
      <c r="U994" s="9">
        <f>VLOOKUP(A994,'QTY &amp; shipping cost'!$A$1:$C$1038,3,FALSE)</f>
        <v>4.05</v>
      </c>
      <c r="V994" s="9">
        <f t="shared" si="79"/>
        <v>693.54381599999988</v>
      </c>
    </row>
    <row r="995" spans="1:22" x14ac:dyDescent="0.3">
      <c r="A995" s="9" t="s">
        <v>1574</v>
      </c>
      <c r="B995" s="8">
        <f>VLOOKUP($A995,'Order date customer name'!$A$1:$C$1038,2,FALSE)</f>
        <v>42707</v>
      </c>
      <c r="C995" s="8" t="str">
        <f>VLOOKUP($A995,'Order date customer name'!$A$1:$C$1038,3,FALSE)</f>
        <v>WARREN SCHMIDT</v>
      </c>
      <c r="D995" s="9" t="str">
        <f>VLOOKUP($A995,'State and cust type'!$A$1:$C$1038,2,FALSE)</f>
        <v>New York</v>
      </c>
      <c r="E995" s="9" t="str">
        <f>VLOOKUP($A995,'State and cust type'!$A$1:$C$1038,3,FALSE)</f>
        <v>Corporate</v>
      </c>
      <c r="F995" s="9" t="str">
        <f>VLOOKUP($A995,'Account, order priority and cat'!$A$1:$D$1038,2,FALSE)</f>
        <v>GREG BLACK</v>
      </c>
      <c r="G995" s="9" t="str">
        <f>VLOOKUP($A995,'Account, order priority and cat'!$A$1:$D$1038,3,FALSE)</f>
        <v>High</v>
      </c>
      <c r="H995" s="9" t="str">
        <f>VLOOKUP($A995,'Account, order priority and cat'!$A$1:$D$1038,4,FALSE)</f>
        <v>Office Supplies</v>
      </c>
      <c r="I995" s="14" t="str">
        <f>VLOOKUP($A995,'Cost and price details'!$A$1:$F$1038,Table!I$1,FALSE)</f>
        <v>Small Pack</v>
      </c>
      <c r="J995" s="14" t="str">
        <f>VLOOKUP($A995,'Cost and price details'!$A$1:$F$1038,Table!J$1,FALSE)</f>
        <v>Express Air</v>
      </c>
      <c r="K995" s="14">
        <f>VLOOKUP($A995,'Cost and price details'!$A$1:$F$1038,Table!K$1,FALSE)</f>
        <v>42716</v>
      </c>
      <c r="L995" s="14">
        <f>VLOOKUP($A995,'Cost and price details'!$A$1:$F$1038,Table!L$1,FALSE)</f>
        <v>1.6060000000000001</v>
      </c>
      <c r="M995" s="14">
        <f>VLOOKUP($A995,'Cost and price details'!$A$1:$F$1038,Table!M$1,FALSE)</f>
        <v>3.927</v>
      </c>
      <c r="N995" s="16">
        <f t="shared" si="75"/>
        <v>1.4452054794520546</v>
      </c>
      <c r="O995" s="16">
        <f>LOOKUP(M995,'Tax and discount slab'!$J$4:$K$14)</f>
        <v>0.05</v>
      </c>
      <c r="P995" s="9">
        <f t="shared" si="76"/>
        <v>4.1233500000000003</v>
      </c>
      <c r="Q995" s="9">
        <f>VLOOKUP(A995,'QTY &amp; shipping cost'!$A$1:$C$1038,2,FALSE)</f>
        <v>12</v>
      </c>
      <c r="R995" s="9">
        <f t="shared" si="77"/>
        <v>49.480200000000004</v>
      </c>
      <c r="S995" s="16">
        <f>LOOKUP(M995,'Tax and discount slab'!$M$4:$N$14)</f>
        <v>0.02</v>
      </c>
      <c r="T995" s="9">
        <f t="shared" si="78"/>
        <v>0.98960400000000004</v>
      </c>
      <c r="U995" s="9">
        <f>VLOOKUP(A995,'QTY &amp; shipping cost'!$A$1:$C$1038,3,FALSE)</f>
        <v>4.22</v>
      </c>
      <c r="V995" s="9">
        <f t="shared" si="79"/>
        <v>52.710596000000002</v>
      </c>
    </row>
    <row r="996" spans="1:22" x14ac:dyDescent="0.3">
      <c r="A996" s="9" t="s">
        <v>1575</v>
      </c>
      <c r="B996" s="8">
        <f>VLOOKUP($A996,'Order date customer name'!$A$1:$C$1038,2,FALSE)</f>
        <v>42708</v>
      </c>
      <c r="C996" s="8" t="str">
        <f>VLOOKUP($A996,'Order date customer name'!$A$1:$C$1038,3,FALSE)</f>
        <v>TIMOTHY MENDEZ</v>
      </c>
      <c r="D996" s="9" t="str">
        <f>VLOOKUP($A996,'State and cust type'!$A$1:$C$1038,2,FALSE)</f>
        <v>New York</v>
      </c>
      <c r="E996" s="9" t="str">
        <f>VLOOKUP($A996,'State and cust type'!$A$1:$C$1038,3,FALSE)</f>
        <v>Corporate</v>
      </c>
      <c r="F996" s="9" t="str">
        <f>VLOOKUP($A996,'Account, order priority and cat'!$A$1:$D$1038,2,FALSE)</f>
        <v>BOBBY CHAVEZ</v>
      </c>
      <c r="G996" s="9" t="str">
        <f>VLOOKUP($A996,'Account, order priority and cat'!$A$1:$D$1038,3,FALSE)</f>
        <v>Low</v>
      </c>
      <c r="H996" s="9" t="str">
        <f>VLOOKUP($A996,'Account, order priority and cat'!$A$1:$D$1038,4,FALSE)</f>
        <v>Technology</v>
      </c>
      <c r="I996" s="14" t="str">
        <f>VLOOKUP($A996,'Cost and price details'!$A$1:$F$1038,Table!I$1,FALSE)</f>
        <v>Small Box</v>
      </c>
      <c r="J996" s="14" t="str">
        <f>VLOOKUP($A996,'Cost and price details'!$A$1:$F$1038,Table!J$1,FALSE)</f>
        <v>Regular Air</v>
      </c>
      <c r="K996" s="14">
        <f>VLOOKUP($A996,'Cost and price details'!$A$1:$F$1038,Table!K$1,FALSE)</f>
        <v>42717</v>
      </c>
      <c r="L996" s="14">
        <f>VLOOKUP($A996,'Cost and price details'!$A$1:$F$1038,Table!L$1,FALSE)</f>
        <v>35.222000000000008</v>
      </c>
      <c r="M996" s="14">
        <f>VLOOKUP($A996,'Cost and price details'!$A$1:$F$1038,Table!M$1,FALSE)</f>
        <v>167.72800000000001</v>
      </c>
      <c r="N996" s="16">
        <f t="shared" si="75"/>
        <v>3.7620237351655206</v>
      </c>
      <c r="O996" s="16">
        <f>LOOKUP(M996,'Tax and discount slab'!$J$4:$K$14)</f>
        <v>0.32000000000000006</v>
      </c>
      <c r="P996" s="9">
        <f t="shared" si="76"/>
        <v>221.40096000000003</v>
      </c>
      <c r="Q996" s="9">
        <f>VLOOKUP(A996,'QTY &amp; shipping cost'!$A$1:$C$1038,2,FALSE)</f>
        <v>48</v>
      </c>
      <c r="R996" s="9">
        <f t="shared" si="77"/>
        <v>10627.246080000001</v>
      </c>
      <c r="S996" s="16">
        <f>LOOKUP(M996,'Tax and discount slab'!$M$4:$N$14)</f>
        <v>0.47</v>
      </c>
      <c r="T996" s="9">
        <f t="shared" si="78"/>
        <v>4994.8056575999999</v>
      </c>
      <c r="U996" s="9">
        <f>VLOOKUP(A996,'QTY &amp; shipping cost'!$A$1:$C$1038,3,FALSE)</f>
        <v>4.05</v>
      </c>
      <c r="V996" s="9">
        <f t="shared" si="79"/>
        <v>5636.4904224000011</v>
      </c>
    </row>
    <row r="997" spans="1:22" x14ac:dyDescent="0.3">
      <c r="A997" s="9" t="s">
        <v>1576</v>
      </c>
      <c r="B997" s="8">
        <f>VLOOKUP($A997,'Order date customer name'!$A$1:$C$1038,2,FALSE)</f>
        <v>42710</v>
      </c>
      <c r="C997" s="8" t="str">
        <f>VLOOKUP($A997,'Order date customer name'!$A$1:$C$1038,3,FALSE)</f>
        <v>JEFF GRIFFIN</v>
      </c>
      <c r="D997" s="9" t="str">
        <f>VLOOKUP($A997,'State and cust type'!$A$1:$C$1038,2,FALSE)</f>
        <v>Illinois</v>
      </c>
      <c r="E997" s="9" t="str">
        <f>VLOOKUP($A997,'State and cust type'!$A$1:$C$1038,3,FALSE)</f>
        <v>Small Business</v>
      </c>
      <c r="F997" s="9" t="str">
        <f>VLOOKUP($A997,'Account, order priority and cat'!$A$1:$D$1038,2,FALSE)</f>
        <v>COREY MILLS</v>
      </c>
      <c r="G997" s="9" t="str">
        <f>VLOOKUP($A997,'Account, order priority and cat'!$A$1:$D$1038,3,FALSE)</f>
        <v>High</v>
      </c>
      <c r="H997" s="9" t="str">
        <f>VLOOKUP($A997,'Account, order priority and cat'!$A$1:$D$1038,4,FALSE)</f>
        <v>Office Supplies</v>
      </c>
      <c r="I997" s="14" t="str">
        <f>VLOOKUP($A997,'Cost and price details'!$A$1:$F$1038,Table!I$1,FALSE)</f>
        <v>Small Box</v>
      </c>
      <c r="J997" s="14" t="str">
        <f>VLOOKUP($A997,'Cost and price details'!$A$1:$F$1038,Table!J$1,FALSE)</f>
        <v>Regular Air</v>
      </c>
      <c r="K997" s="14">
        <f>VLOOKUP($A997,'Cost and price details'!$A$1:$F$1038,Table!K$1,FALSE)</f>
        <v>42719</v>
      </c>
      <c r="L997" s="14">
        <f>VLOOKUP($A997,'Cost and price details'!$A$1:$F$1038,Table!L$1,FALSE)</f>
        <v>16.445</v>
      </c>
      <c r="M997" s="14">
        <f>VLOOKUP($A997,'Cost and price details'!$A$1:$F$1038,Table!M$1,FALSE)</f>
        <v>38.236000000000004</v>
      </c>
      <c r="N997" s="16">
        <f t="shared" si="75"/>
        <v>1.3250836120401339</v>
      </c>
      <c r="O997" s="16">
        <f>LOOKUP(M997,'Tax and discount slab'!$J$4:$K$14)</f>
        <v>0.2</v>
      </c>
      <c r="P997" s="9">
        <f t="shared" si="76"/>
        <v>45.883200000000002</v>
      </c>
      <c r="Q997" s="9">
        <f>VLOOKUP(A997,'QTY &amp; shipping cost'!$A$1:$C$1038,2,FALSE)</f>
        <v>12</v>
      </c>
      <c r="R997" s="9">
        <f t="shared" si="77"/>
        <v>550.59840000000008</v>
      </c>
      <c r="S997" s="16">
        <f>LOOKUP(M997,'Tax and discount slab'!$M$4:$N$14)</f>
        <v>0.17</v>
      </c>
      <c r="T997" s="9">
        <f t="shared" si="78"/>
        <v>93.601728000000023</v>
      </c>
      <c r="U997" s="9">
        <f>VLOOKUP(A997,'QTY &amp; shipping cost'!$A$1:$C$1038,3,FALSE)</f>
        <v>8.2700000000000014</v>
      </c>
      <c r="V997" s="9">
        <f t="shared" si="79"/>
        <v>465.26667200000003</v>
      </c>
    </row>
    <row r="998" spans="1:22" x14ac:dyDescent="0.3">
      <c r="A998" s="9" t="s">
        <v>1578</v>
      </c>
      <c r="B998" s="8">
        <f>VLOOKUP($A998,'Order date customer name'!$A$1:$C$1038,2,FALSE)</f>
        <v>42711</v>
      </c>
      <c r="C998" s="8" t="str">
        <f>VLOOKUP($A998,'Order date customer name'!$A$1:$C$1038,3,FALSE)</f>
        <v>BERNARD DUNCAN</v>
      </c>
      <c r="D998" s="9" t="str">
        <f>VLOOKUP($A998,'State and cust type'!$A$1:$C$1038,2,FALSE)</f>
        <v>New York</v>
      </c>
      <c r="E998" s="9" t="str">
        <f>VLOOKUP($A998,'State and cust type'!$A$1:$C$1038,3,FALSE)</f>
        <v>Corporate</v>
      </c>
      <c r="F998" s="9" t="str">
        <f>VLOOKUP($A998,'Account, order priority and cat'!$A$1:$D$1038,2,FALSE)</f>
        <v>MARC ARNOLD</v>
      </c>
      <c r="G998" s="9" t="str">
        <f>VLOOKUP($A998,'Account, order priority and cat'!$A$1:$D$1038,3,FALSE)</f>
        <v>High</v>
      </c>
      <c r="H998" s="9" t="str">
        <f>VLOOKUP($A998,'Account, order priority and cat'!$A$1:$D$1038,4,FALSE)</f>
        <v>Office Supplies</v>
      </c>
      <c r="I998" s="14" t="str">
        <f>VLOOKUP($A998,'Cost and price details'!$A$1:$F$1038,Table!I$1,FALSE)</f>
        <v>Wrap Bag</v>
      </c>
      <c r="J998" s="14" t="str">
        <f>VLOOKUP($A998,'Cost and price details'!$A$1:$F$1038,Table!J$1,FALSE)</f>
        <v>Regular Air</v>
      </c>
      <c r="K998" s="14">
        <f>VLOOKUP($A998,'Cost and price details'!$A$1:$F$1038,Table!K$1,FALSE)</f>
        <v>42719</v>
      </c>
      <c r="L998" s="14">
        <f>VLOOKUP($A998,'Cost and price details'!$A$1:$F$1038,Table!L$1,FALSE)</f>
        <v>1.1990000000000003</v>
      </c>
      <c r="M998" s="14">
        <f>VLOOKUP($A998,'Cost and price details'!$A$1:$F$1038,Table!M$1,FALSE)</f>
        <v>2.8600000000000003</v>
      </c>
      <c r="N998" s="16">
        <f t="shared" si="75"/>
        <v>1.3853211009174309</v>
      </c>
      <c r="O998" s="16">
        <f>LOOKUP(M998,'Tax and discount slab'!$J$4:$K$14)</f>
        <v>0.05</v>
      </c>
      <c r="P998" s="9">
        <f t="shared" si="76"/>
        <v>3.0030000000000006</v>
      </c>
      <c r="Q998" s="9">
        <f>VLOOKUP(A998,'QTY &amp; shipping cost'!$A$1:$C$1038,2,FALSE)</f>
        <v>10</v>
      </c>
      <c r="R998" s="9">
        <f t="shared" si="77"/>
        <v>30.030000000000005</v>
      </c>
      <c r="S998" s="16">
        <f>LOOKUP(M998,'Tax and discount slab'!$M$4:$N$14)</f>
        <v>0.02</v>
      </c>
      <c r="T998" s="9">
        <f t="shared" si="78"/>
        <v>0.60060000000000013</v>
      </c>
      <c r="U998" s="9">
        <f>VLOOKUP(A998,'QTY &amp; shipping cost'!$A$1:$C$1038,3,FALSE)</f>
        <v>2.4499999999999997</v>
      </c>
      <c r="V998" s="9">
        <f t="shared" si="79"/>
        <v>31.879400000000004</v>
      </c>
    </row>
    <row r="999" spans="1:22" x14ac:dyDescent="0.3">
      <c r="A999" s="9" t="s">
        <v>1579</v>
      </c>
      <c r="B999" s="8">
        <f>VLOOKUP($A999,'Order date customer name'!$A$1:$C$1038,2,FALSE)</f>
        <v>42712</v>
      </c>
      <c r="C999" s="8" t="str">
        <f>VLOOKUP($A999,'Order date customer name'!$A$1:$C$1038,3,FALSE)</f>
        <v>DERRICK RYAN</v>
      </c>
      <c r="D999" s="9" t="str">
        <f>VLOOKUP($A999,'State and cust type'!$A$1:$C$1038,2,FALSE)</f>
        <v>New York</v>
      </c>
      <c r="E999" s="9" t="str">
        <f>VLOOKUP($A999,'State and cust type'!$A$1:$C$1038,3,FALSE)</f>
        <v>Corporate</v>
      </c>
      <c r="F999" s="9" t="str">
        <f>VLOOKUP($A999,'Account, order priority and cat'!$A$1:$D$1038,2,FALSE)</f>
        <v>GREG BLACK</v>
      </c>
      <c r="G999" s="9" t="str">
        <f>VLOOKUP($A999,'Account, order priority and cat'!$A$1:$D$1038,3,FALSE)</f>
        <v>Critical</v>
      </c>
      <c r="H999" s="9" t="str">
        <f>VLOOKUP($A999,'Account, order priority and cat'!$A$1:$D$1038,4,FALSE)</f>
        <v>Office Supplies</v>
      </c>
      <c r="I999" s="14" t="str">
        <f>VLOOKUP($A999,'Cost and price details'!$A$1:$F$1038,Table!I$1,FALSE)</f>
        <v>Wrap Bag</v>
      </c>
      <c r="J999" s="14" t="str">
        <f>VLOOKUP($A999,'Cost and price details'!$A$1:$F$1038,Table!J$1,FALSE)</f>
        <v>Regular Air</v>
      </c>
      <c r="K999" s="14">
        <f>VLOOKUP($A999,'Cost and price details'!$A$1:$F$1038,Table!K$1,FALSE)</f>
        <v>42721</v>
      </c>
      <c r="L999" s="14">
        <f>VLOOKUP($A999,'Cost and price details'!$A$1:$F$1038,Table!L$1,FALSE)</f>
        <v>0.26400000000000001</v>
      </c>
      <c r="M999" s="14">
        <f>VLOOKUP($A999,'Cost and price details'!$A$1:$F$1038,Table!M$1,FALSE)</f>
        <v>1.3860000000000001</v>
      </c>
      <c r="N999" s="16">
        <f t="shared" si="75"/>
        <v>4.25</v>
      </c>
      <c r="O999" s="16">
        <f>LOOKUP(M999,'Tax and discount slab'!$J$4:$K$14)</f>
        <v>0.05</v>
      </c>
      <c r="P999" s="9">
        <f t="shared" si="76"/>
        <v>1.4553000000000003</v>
      </c>
      <c r="Q999" s="9">
        <f>VLOOKUP(A999,'QTY &amp; shipping cost'!$A$1:$C$1038,2,FALSE)</f>
        <v>39</v>
      </c>
      <c r="R999" s="9">
        <f t="shared" si="77"/>
        <v>56.756700000000009</v>
      </c>
      <c r="S999" s="16">
        <f>LOOKUP(M999,'Tax and discount slab'!$M$4:$N$14)</f>
        <v>0.02</v>
      </c>
      <c r="T999" s="9">
        <f t="shared" si="78"/>
        <v>1.1351340000000003</v>
      </c>
      <c r="U999" s="9">
        <f>VLOOKUP(A999,'QTY &amp; shipping cost'!$A$1:$C$1038,3,FALSE)</f>
        <v>0.75</v>
      </c>
      <c r="V999" s="9">
        <f t="shared" si="79"/>
        <v>56.371566000000009</v>
      </c>
    </row>
    <row r="1000" spans="1:22" x14ac:dyDescent="0.3">
      <c r="A1000" s="9" t="s">
        <v>1580</v>
      </c>
      <c r="B1000" s="8">
        <f>VLOOKUP($A1000,'Order date customer name'!$A$1:$C$1038,2,FALSE)</f>
        <v>42712</v>
      </c>
      <c r="C1000" s="8" t="str">
        <f>VLOOKUP($A1000,'Order date customer name'!$A$1:$C$1038,3,FALSE)</f>
        <v>ROY MORALES</v>
      </c>
      <c r="D1000" s="9" t="str">
        <f>VLOOKUP($A1000,'State and cust type'!$A$1:$C$1038,2,FALSE)</f>
        <v>Illinois</v>
      </c>
      <c r="E1000" s="9" t="str">
        <f>VLOOKUP($A1000,'State and cust type'!$A$1:$C$1038,3,FALSE)</f>
        <v>Consumer</v>
      </c>
      <c r="F1000" s="9" t="str">
        <f>VLOOKUP($A1000,'Account, order priority and cat'!$A$1:$D$1038,2,FALSE)</f>
        <v>MANUEL BARNES</v>
      </c>
      <c r="G1000" s="9" t="str">
        <f>VLOOKUP($A1000,'Account, order priority and cat'!$A$1:$D$1038,3,FALSE)</f>
        <v>Low</v>
      </c>
      <c r="H1000" s="9" t="str">
        <f>VLOOKUP($A1000,'Account, order priority and cat'!$A$1:$D$1038,4,FALSE)</f>
        <v>Office Supplies</v>
      </c>
      <c r="I1000" s="14" t="str">
        <f>VLOOKUP($A1000,'Cost and price details'!$A$1:$F$1038,Table!I$1,FALSE)</f>
        <v>Wrap Bag</v>
      </c>
      <c r="J1000" s="14" t="str">
        <f>VLOOKUP($A1000,'Cost and price details'!$A$1:$F$1038,Table!J$1,FALSE)</f>
        <v>Regular Air</v>
      </c>
      <c r="K1000" s="14">
        <f>VLOOKUP($A1000,'Cost and price details'!$A$1:$F$1038,Table!K$1,FALSE)</f>
        <v>42723</v>
      </c>
      <c r="L1000" s="14">
        <f>VLOOKUP($A1000,'Cost and price details'!$A$1:$F$1038,Table!L$1,FALSE)</f>
        <v>2.6290000000000004</v>
      </c>
      <c r="M1000" s="14">
        <f>VLOOKUP($A1000,'Cost and price details'!$A$1:$F$1038,Table!M$1,FALSE)</f>
        <v>4.6859999999999999</v>
      </c>
      <c r="N1000" s="16">
        <f t="shared" si="75"/>
        <v>0.78242677824267748</v>
      </c>
      <c r="O1000" s="16">
        <f>LOOKUP(M1000,'Tax and discount slab'!$J$4:$K$14)</f>
        <v>0.05</v>
      </c>
      <c r="P1000" s="9">
        <f t="shared" si="76"/>
        <v>4.9203000000000001</v>
      </c>
      <c r="Q1000" s="9">
        <f>VLOOKUP(A1000,'QTY &amp; shipping cost'!$A$1:$C$1038,2,FALSE)</f>
        <v>46</v>
      </c>
      <c r="R1000" s="9">
        <f t="shared" si="77"/>
        <v>226.3338</v>
      </c>
      <c r="S1000" s="16">
        <f>LOOKUP(M1000,'Tax and discount slab'!$M$4:$N$14)</f>
        <v>0.02</v>
      </c>
      <c r="T1000" s="9">
        <f t="shared" si="78"/>
        <v>4.5266760000000001</v>
      </c>
      <c r="U1000" s="9">
        <f>VLOOKUP(A1000,'QTY &amp; shipping cost'!$A$1:$C$1038,3,FALSE)</f>
        <v>1.25</v>
      </c>
      <c r="V1000" s="9">
        <f t="shared" si="79"/>
        <v>223.05712399999999</v>
      </c>
    </row>
    <row r="1001" spans="1:22" x14ac:dyDescent="0.3">
      <c r="A1001" s="9" t="s">
        <v>1581</v>
      </c>
      <c r="B1001" s="8">
        <f>VLOOKUP($A1001,'Order date customer name'!$A$1:$C$1038,2,FALSE)</f>
        <v>42712</v>
      </c>
      <c r="C1001" s="8" t="str">
        <f>VLOOKUP($A1001,'Order date customer name'!$A$1:$C$1038,3,FALSE)</f>
        <v>RANDY BENNETT</v>
      </c>
      <c r="D1001" s="9" t="str">
        <f>VLOOKUP($A1001,'State and cust type'!$A$1:$C$1038,2,FALSE)</f>
        <v>New York</v>
      </c>
      <c r="E1001" s="9" t="str">
        <f>VLOOKUP($A1001,'State and cust type'!$A$1:$C$1038,3,FALSE)</f>
        <v>Home Office</v>
      </c>
      <c r="F1001" s="9" t="str">
        <f>VLOOKUP($A1001,'Account, order priority and cat'!$A$1:$D$1038,2,FALSE)</f>
        <v>CLAUDE WILLIS</v>
      </c>
      <c r="G1001" s="9" t="str">
        <f>VLOOKUP($A1001,'Account, order priority and cat'!$A$1:$D$1038,3,FALSE)</f>
        <v>Not Specified</v>
      </c>
      <c r="H1001" s="9" t="str">
        <f>VLOOKUP($A1001,'Account, order priority and cat'!$A$1:$D$1038,4,FALSE)</f>
        <v>Office Supplies</v>
      </c>
      <c r="I1001" s="14" t="str">
        <f>VLOOKUP($A1001,'Cost and price details'!$A$1:$F$1038,Table!I$1,FALSE)</f>
        <v>Small Pack</v>
      </c>
      <c r="J1001" s="14" t="str">
        <f>VLOOKUP($A1001,'Cost and price details'!$A$1:$F$1038,Table!J$1,FALSE)</f>
        <v>Regular Air</v>
      </c>
      <c r="K1001" s="14">
        <f>VLOOKUP($A1001,'Cost and price details'!$A$1:$F$1038,Table!K$1,FALSE)</f>
        <v>42721</v>
      </c>
      <c r="L1001" s="14">
        <f>VLOOKUP($A1001,'Cost and price details'!$A$1:$F$1038,Table!L$1,FALSE)</f>
        <v>1.034</v>
      </c>
      <c r="M1001" s="14">
        <f>VLOOKUP($A1001,'Cost and price details'!$A$1:$F$1038,Table!M$1,FALSE)</f>
        <v>2.2880000000000003</v>
      </c>
      <c r="N1001" s="16">
        <f t="shared" si="75"/>
        <v>1.2127659574468086</v>
      </c>
      <c r="O1001" s="16">
        <f>LOOKUP(M1001,'Tax and discount slab'!$J$4:$K$14)</f>
        <v>0.05</v>
      </c>
      <c r="P1001" s="9">
        <f t="shared" si="76"/>
        <v>2.4024000000000005</v>
      </c>
      <c r="Q1001" s="9">
        <f>VLOOKUP(A1001,'QTY &amp; shipping cost'!$A$1:$C$1038,2,FALSE)</f>
        <v>38</v>
      </c>
      <c r="R1001" s="9">
        <f t="shared" si="77"/>
        <v>91.291200000000018</v>
      </c>
      <c r="S1001" s="16">
        <f>LOOKUP(M1001,'Tax and discount slab'!$M$4:$N$14)</f>
        <v>0.02</v>
      </c>
      <c r="T1001" s="9">
        <f t="shared" si="78"/>
        <v>1.8258240000000003</v>
      </c>
      <c r="U1001" s="9">
        <f>VLOOKUP(A1001,'QTY &amp; shipping cost'!$A$1:$C$1038,3,FALSE)</f>
        <v>2.61</v>
      </c>
      <c r="V1001" s="9">
        <f t="shared" si="79"/>
        <v>92.07537600000002</v>
      </c>
    </row>
    <row r="1002" spans="1:22" x14ac:dyDescent="0.3">
      <c r="A1002" s="9" t="s">
        <v>1582</v>
      </c>
      <c r="B1002" s="8">
        <f>VLOOKUP($A1002,'Order date customer name'!$A$1:$C$1038,2,FALSE)</f>
        <v>42712</v>
      </c>
      <c r="C1002" s="8" t="str">
        <f>VLOOKUP($A1002,'Order date customer name'!$A$1:$C$1038,3,FALSE)</f>
        <v>BRADLEY HANSEN</v>
      </c>
      <c r="D1002" s="9" t="str">
        <f>VLOOKUP($A1002,'State and cust type'!$A$1:$C$1038,2,FALSE)</f>
        <v>New York</v>
      </c>
      <c r="E1002" s="9" t="str">
        <f>VLOOKUP($A1002,'State and cust type'!$A$1:$C$1038,3,FALSE)</f>
        <v>Corporate</v>
      </c>
      <c r="F1002" s="9" t="str">
        <f>VLOOKUP($A1002,'Account, order priority and cat'!$A$1:$D$1038,2,FALSE)</f>
        <v>GREG BLACK</v>
      </c>
      <c r="G1002" s="9" t="str">
        <f>VLOOKUP($A1002,'Account, order priority and cat'!$A$1:$D$1038,3,FALSE)</f>
        <v>Low</v>
      </c>
      <c r="H1002" s="9" t="str">
        <f>VLOOKUP($A1002,'Account, order priority and cat'!$A$1:$D$1038,4,FALSE)</f>
        <v>Office Supplies</v>
      </c>
      <c r="I1002" s="14" t="str">
        <f>VLOOKUP($A1002,'Cost and price details'!$A$1:$F$1038,Table!I$1,FALSE)</f>
        <v>Wrap Bag</v>
      </c>
      <c r="J1002" s="14" t="str">
        <f>VLOOKUP($A1002,'Cost and price details'!$A$1:$F$1038,Table!J$1,FALSE)</f>
        <v>Regular Air</v>
      </c>
      <c r="K1002" s="14">
        <f>VLOOKUP($A1002,'Cost and price details'!$A$1:$F$1038,Table!K$1,FALSE)</f>
        <v>42724</v>
      </c>
      <c r="L1002" s="14">
        <f>VLOOKUP($A1002,'Cost and price details'!$A$1:$F$1038,Table!L$1,FALSE)</f>
        <v>2.0020000000000002</v>
      </c>
      <c r="M1002" s="14">
        <f>VLOOKUP($A1002,'Cost and price details'!$A$1:$F$1038,Table!M$1,FALSE)</f>
        <v>3.278</v>
      </c>
      <c r="N1002" s="16">
        <f t="shared" si="75"/>
        <v>0.63736263736263721</v>
      </c>
      <c r="O1002" s="16">
        <f>LOOKUP(M1002,'Tax and discount slab'!$J$4:$K$14)</f>
        <v>0.05</v>
      </c>
      <c r="P1002" s="9">
        <f t="shared" si="76"/>
        <v>3.4419</v>
      </c>
      <c r="Q1002" s="9">
        <f>VLOOKUP(A1002,'QTY &amp; shipping cost'!$A$1:$C$1038,2,FALSE)</f>
        <v>47</v>
      </c>
      <c r="R1002" s="9">
        <f t="shared" si="77"/>
        <v>161.76929999999999</v>
      </c>
      <c r="S1002" s="16">
        <f>LOOKUP(M1002,'Tax and discount slab'!$M$4:$N$14)</f>
        <v>0.02</v>
      </c>
      <c r="T1002" s="9">
        <f t="shared" si="78"/>
        <v>3.2353859999999997</v>
      </c>
      <c r="U1002" s="9">
        <f>VLOOKUP(A1002,'QTY &amp; shipping cost'!$A$1:$C$1038,3,FALSE)</f>
        <v>1.6300000000000001</v>
      </c>
      <c r="V1002" s="9">
        <f t="shared" si="79"/>
        <v>160.16391399999998</v>
      </c>
    </row>
    <row r="1003" spans="1:22" x14ac:dyDescent="0.3">
      <c r="A1003" s="9" t="s">
        <v>1583</v>
      </c>
      <c r="B1003" s="8">
        <f>VLOOKUP($A1003,'Order date customer name'!$A$1:$C$1038,2,FALSE)</f>
        <v>42716</v>
      </c>
      <c r="C1003" s="8" t="str">
        <f>VLOOKUP($A1003,'Order date customer name'!$A$1:$C$1038,3,FALSE)</f>
        <v>CRAIG STEPHENS</v>
      </c>
      <c r="D1003" s="9" t="str">
        <f>VLOOKUP($A1003,'State and cust type'!$A$1:$C$1038,2,FALSE)</f>
        <v>New York</v>
      </c>
      <c r="E1003" s="9" t="str">
        <f>VLOOKUP($A1003,'State and cust type'!$A$1:$C$1038,3,FALSE)</f>
        <v>Home Office</v>
      </c>
      <c r="F1003" s="9" t="str">
        <f>VLOOKUP($A1003,'Account, order priority and cat'!$A$1:$D$1038,2,FALSE)</f>
        <v>TONY PERRY</v>
      </c>
      <c r="G1003" s="9" t="str">
        <f>VLOOKUP($A1003,'Account, order priority and cat'!$A$1:$D$1038,3,FALSE)</f>
        <v>High</v>
      </c>
      <c r="H1003" s="9" t="str">
        <f>VLOOKUP($A1003,'Account, order priority and cat'!$A$1:$D$1038,4,FALSE)</f>
        <v>Office Supplies</v>
      </c>
      <c r="I1003" s="14" t="str">
        <f>VLOOKUP($A1003,'Cost and price details'!$A$1:$F$1038,Table!I$1,FALSE)</f>
        <v>Small Box</v>
      </c>
      <c r="J1003" s="14" t="str">
        <f>VLOOKUP($A1003,'Cost and price details'!$A$1:$F$1038,Table!J$1,FALSE)</f>
        <v>Regular Air</v>
      </c>
      <c r="K1003" s="14">
        <f>VLOOKUP($A1003,'Cost and price details'!$A$1:$F$1038,Table!K$1,FALSE)</f>
        <v>42724</v>
      </c>
      <c r="L1003" s="14">
        <f>VLOOKUP($A1003,'Cost and price details'!$A$1:$F$1038,Table!L$1,FALSE)</f>
        <v>9.8120000000000012</v>
      </c>
      <c r="M1003" s="14">
        <f>VLOOKUP($A1003,'Cost and price details'!$A$1:$F$1038,Table!M$1,FALSE)</f>
        <v>32.713999999999999</v>
      </c>
      <c r="N1003" s="16">
        <f t="shared" si="75"/>
        <v>2.3340807174887885</v>
      </c>
      <c r="O1003" s="16">
        <f>LOOKUP(M1003,'Tax and discount slab'!$J$4:$K$14)</f>
        <v>0.2</v>
      </c>
      <c r="P1003" s="9">
        <f t="shared" si="76"/>
        <v>39.256799999999998</v>
      </c>
      <c r="Q1003" s="9">
        <f>VLOOKUP(A1003,'QTY &amp; shipping cost'!$A$1:$C$1038,2,FALSE)</f>
        <v>24</v>
      </c>
      <c r="R1003" s="9">
        <f t="shared" si="77"/>
        <v>942.16319999999996</v>
      </c>
      <c r="S1003" s="16">
        <f>LOOKUP(M1003,'Tax and discount slab'!$M$4:$N$14)</f>
        <v>0.17</v>
      </c>
      <c r="T1003" s="9">
        <f t="shared" si="78"/>
        <v>160.167744</v>
      </c>
      <c r="U1003" s="9">
        <f>VLOOKUP(A1003,'QTY &amp; shipping cost'!$A$1:$C$1038,3,FALSE)</f>
        <v>6.6899999999999995</v>
      </c>
      <c r="V1003" s="9">
        <f t="shared" si="79"/>
        <v>788.68545600000004</v>
      </c>
    </row>
    <row r="1004" spans="1:22" x14ac:dyDescent="0.3">
      <c r="A1004" s="9" t="s">
        <v>1584</v>
      </c>
      <c r="B1004" s="8">
        <f>VLOOKUP($A1004,'Order date customer name'!$A$1:$C$1038,2,FALSE)</f>
        <v>42717</v>
      </c>
      <c r="C1004" s="8" t="str">
        <f>VLOOKUP($A1004,'Order date customer name'!$A$1:$C$1038,3,FALSE)</f>
        <v>CORY HOWARD</v>
      </c>
      <c r="D1004" s="9" t="str">
        <f>VLOOKUP($A1004,'State and cust type'!$A$1:$C$1038,2,FALSE)</f>
        <v>New York</v>
      </c>
      <c r="E1004" s="9" t="str">
        <f>VLOOKUP($A1004,'State and cust type'!$A$1:$C$1038,3,FALSE)</f>
        <v>Corporate</v>
      </c>
      <c r="F1004" s="9" t="str">
        <f>VLOOKUP($A1004,'Account, order priority and cat'!$A$1:$D$1038,2,FALSE)</f>
        <v>CLAUDE WILLIS</v>
      </c>
      <c r="G1004" s="9" t="str">
        <f>VLOOKUP($A1004,'Account, order priority and cat'!$A$1:$D$1038,3,FALSE)</f>
        <v>Low</v>
      </c>
      <c r="H1004" s="9" t="str">
        <f>VLOOKUP($A1004,'Account, order priority and cat'!$A$1:$D$1038,4,FALSE)</f>
        <v>Furniture</v>
      </c>
      <c r="I1004" s="14" t="str">
        <f>VLOOKUP($A1004,'Cost and price details'!$A$1:$F$1038,Table!I$1,FALSE)</f>
        <v>Small Pack</v>
      </c>
      <c r="J1004" s="14" t="str">
        <f>VLOOKUP($A1004,'Cost and price details'!$A$1:$F$1038,Table!J$1,FALSE)</f>
        <v>Express Air</v>
      </c>
      <c r="K1004" s="14">
        <f>VLOOKUP($A1004,'Cost and price details'!$A$1:$F$1038,Table!K$1,FALSE)</f>
        <v>42733</v>
      </c>
      <c r="L1004" s="14">
        <f>VLOOKUP($A1004,'Cost and price details'!$A$1:$F$1038,Table!L$1,FALSE)</f>
        <v>6.0500000000000007</v>
      </c>
      <c r="M1004" s="14">
        <f>VLOOKUP($A1004,'Cost and price details'!$A$1:$F$1038,Table!M$1,FALSE)</f>
        <v>13.442000000000002</v>
      </c>
      <c r="N1004" s="16">
        <f t="shared" si="75"/>
        <v>1.2218181818181819</v>
      </c>
      <c r="O1004" s="16">
        <f>LOOKUP(M1004,'Tax and discount slab'!$J$4:$K$14)</f>
        <v>0.1</v>
      </c>
      <c r="P1004" s="9">
        <f t="shared" si="76"/>
        <v>14.786200000000003</v>
      </c>
      <c r="Q1004" s="9">
        <f>VLOOKUP(A1004,'QTY &amp; shipping cost'!$A$1:$C$1038,2,FALSE)</f>
        <v>19</v>
      </c>
      <c r="R1004" s="9">
        <f t="shared" si="77"/>
        <v>280.93780000000004</v>
      </c>
      <c r="S1004" s="16">
        <f>LOOKUP(M1004,'Tax and discount slab'!$M$4:$N$14)</f>
        <v>7.0000000000000007E-2</v>
      </c>
      <c r="T1004" s="9">
        <f t="shared" si="78"/>
        <v>19.665646000000006</v>
      </c>
      <c r="U1004" s="9">
        <f>VLOOKUP(A1004,'QTY &amp; shipping cost'!$A$1:$C$1038,3,FALSE)</f>
        <v>2.9</v>
      </c>
      <c r="V1004" s="9">
        <f t="shared" si="79"/>
        <v>264.17215400000003</v>
      </c>
    </row>
    <row r="1005" spans="1:22" x14ac:dyDescent="0.3">
      <c r="A1005" s="9" t="s">
        <v>1585</v>
      </c>
      <c r="B1005" s="8">
        <f>VLOOKUP($A1005,'Order date customer name'!$A$1:$C$1038,2,FALSE)</f>
        <v>42719</v>
      </c>
      <c r="C1005" s="8" t="str">
        <f>VLOOKUP($A1005,'Order date customer name'!$A$1:$C$1038,3,FALSE)</f>
        <v>RONALD WALLACE</v>
      </c>
      <c r="D1005" s="9" t="str">
        <f>VLOOKUP($A1005,'State and cust type'!$A$1:$C$1038,2,FALSE)</f>
        <v>New York</v>
      </c>
      <c r="E1005" s="9" t="str">
        <f>VLOOKUP($A1005,'State and cust type'!$A$1:$C$1038,3,FALSE)</f>
        <v>Home Office</v>
      </c>
      <c r="F1005" s="9" t="str">
        <f>VLOOKUP($A1005,'Account, order priority and cat'!$A$1:$D$1038,2,FALSE)</f>
        <v>GREG BLACK</v>
      </c>
      <c r="G1005" s="9" t="str">
        <f>VLOOKUP($A1005,'Account, order priority and cat'!$A$1:$D$1038,3,FALSE)</f>
        <v>High</v>
      </c>
      <c r="H1005" s="9" t="str">
        <f>VLOOKUP($A1005,'Account, order priority and cat'!$A$1:$D$1038,4,FALSE)</f>
        <v>Office Supplies</v>
      </c>
      <c r="I1005" s="14" t="str">
        <f>VLOOKUP($A1005,'Cost and price details'!$A$1:$F$1038,Table!I$1,FALSE)</f>
        <v>Wrap Bag</v>
      </c>
      <c r="J1005" s="14" t="str">
        <f>VLOOKUP($A1005,'Cost and price details'!$A$1:$F$1038,Table!J$1,FALSE)</f>
        <v>Regular Air</v>
      </c>
      <c r="K1005" s="14">
        <f>VLOOKUP($A1005,'Cost and price details'!$A$1:$F$1038,Table!K$1,FALSE)</f>
        <v>42728</v>
      </c>
      <c r="L1005" s="14">
        <f>VLOOKUP($A1005,'Cost and price details'!$A$1:$F$1038,Table!L$1,FALSE)</f>
        <v>2.7720000000000002</v>
      </c>
      <c r="M1005" s="14">
        <f>VLOOKUP($A1005,'Cost and price details'!$A$1:$F$1038,Table!M$1,FALSE)</f>
        <v>4.4000000000000004</v>
      </c>
      <c r="N1005" s="16">
        <f t="shared" si="75"/>
        <v>0.58730158730158732</v>
      </c>
      <c r="O1005" s="16">
        <f>LOOKUP(M1005,'Tax and discount slab'!$J$4:$K$14)</f>
        <v>0.05</v>
      </c>
      <c r="P1005" s="9">
        <f t="shared" si="76"/>
        <v>4.620000000000001</v>
      </c>
      <c r="Q1005" s="9">
        <f>VLOOKUP(A1005,'QTY &amp; shipping cost'!$A$1:$C$1038,2,FALSE)</f>
        <v>30</v>
      </c>
      <c r="R1005" s="9">
        <f t="shared" si="77"/>
        <v>138.60000000000002</v>
      </c>
      <c r="S1005" s="16">
        <f>LOOKUP(M1005,'Tax and discount slab'!$M$4:$N$14)</f>
        <v>0.02</v>
      </c>
      <c r="T1005" s="9">
        <f t="shared" si="78"/>
        <v>2.7720000000000007</v>
      </c>
      <c r="U1005" s="9">
        <f>VLOOKUP(A1005,'QTY &amp; shipping cost'!$A$1:$C$1038,3,FALSE)</f>
        <v>1.35</v>
      </c>
      <c r="V1005" s="9">
        <f t="shared" si="79"/>
        <v>137.17800000000003</v>
      </c>
    </row>
    <row r="1006" spans="1:22" x14ac:dyDescent="0.3">
      <c r="A1006" s="9" t="s">
        <v>1587</v>
      </c>
      <c r="B1006" s="8">
        <f>VLOOKUP($A1006,'Order date customer name'!$A$1:$C$1038,2,FALSE)</f>
        <v>42720</v>
      </c>
      <c r="C1006" s="8" t="str">
        <f>VLOOKUP($A1006,'Order date customer name'!$A$1:$C$1038,3,FALSE)</f>
        <v>RYAN WALKER</v>
      </c>
      <c r="D1006" s="9" t="str">
        <f>VLOOKUP($A1006,'State and cust type'!$A$1:$C$1038,2,FALSE)</f>
        <v>New York</v>
      </c>
      <c r="E1006" s="9" t="str">
        <f>VLOOKUP($A1006,'State and cust type'!$A$1:$C$1038,3,FALSE)</f>
        <v>Home Office</v>
      </c>
      <c r="F1006" s="9" t="str">
        <f>VLOOKUP($A1006,'Account, order priority and cat'!$A$1:$D$1038,2,FALSE)</f>
        <v>GREG BLACK</v>
      </c>
      <c r="G1006" s="9" t="str">
        <f>VLOOKUP($A1006,'Account, order priority and cat'!$A$1:$D$1038,3,FALSE)</f>
        <v>Critical</v>
      </c>
      <c r="H1006" s="9" t="str">
        <f>VLOOKUP($A1006,'Account, order priority and cat'!$A$1:$D$1038,4,FALSE)</f>
        <v>Office Supplies</v>
      </c>
      <c r="I1006" s="14" t="str">
        <f>VLOOKUP($A1006,'Cost and price details'!$A$1:$F$1038,Table!I$1,FALSE)</f>
        <v>Small Pack</v>
      </c>
      <c r="J1006" s="14" t="str">
        <f>VLOOKUP($A1006,'Cost and price details'!$A$1:$F$1038,Table!J$1,FALSE)</f>
        <v>Regular Air</v>
      </c>
      <c r="K1006" s="14">
        <f>VLOOKUP($A1006,'Cost and price details'!$A$1:$F$1038,Table!K$1,FALSE)</f>
        <v>42728</v>
      </c>
      <c r="L1006" s="14">
        <f>VLOOKUP($A1006,'Cost and price details'!$A$1:$F$1038,Table!L$1,FALSE)</f>
        <v>4.6090000000000009</v>
      </c>
      <c r="M1006" s="14">
        <f>VLOOKUP($A1006,'Cost and price details'!$A$1:$F$1038,Table!M$1,FALSE)</f>
        <v>11.253000000000002</v>
      </c>
      <c r="N1006" s="16">
        <f t="shared" si="75"/>
        <v>1.4415274463007159</v>
      </c>
      <c r="O1006" s="16">
        <f>LOOKUP(M1006,'Tax and discount slab'!$J$4:$K$14)</f>
        <v>0.1</v>
      </c>
      <c r="P1006" s="9">
        <f t="shared" si="76"/>
        <v>12.378300000000003</v>
      </c>
      <c r="Q1006" s="9">
        <f>VLOOKUP(A1006,'QTY &amp; shipping cost'!$A$1:$C$1038,2,FALSE)</f>
        <v>21</v>
      </c>
      <c r="R1006" s="9">
        <f t="shared" si="77"/>
        <v>259.94430000000006</v>
      </c>
      <c r="S1006" s="16">
        <f>LOOKUP(M1006,'Tax and discount slab'!$M$4:$N$14)</f>
        <v>7.0000000000000007E-2</v>
      </c>
      <c r="T1006" s="9">
        <f t="shared" si="78"/>
        <v>18.196101000000006</v>
      </c>
      <c r="U1006" s="9">
        <f>VLOOKUP(A1006,'QTY &amp; shipping cost'!$A$1:$C$1038,3,FALSE)</f>
        <v>4.7299999999999995</v>
      </c>
      <c r="V1006" s="9">
        <f t="shared" si="79"/>
        <v>246.47819900000005</v>
      </c>
    </row>
    <row r="1007" spans="1:22" x14ac:dyDescent="0.3">
      <c r="A1007" s="9" t="s">
        <v>1588</v>
      </c>
      <c r="B1007" s="8">
        <f>VLOOKUP($A1007,'Order date customer name'!$A$1:$C$1038,2,FALSE)</f>
        <v>42721</v>
      </c>
      <c r="C1007" s="8" t="str">
        <f>VLOOKUP($A1007,'Order date customer name'!$A$1:$C$1038,3,FALSE)</f>
        <v>JAMES PRICE</v>
      </c>
      <c r="D1007" s="9" t="str">
        <f>VLOOKUP($A1007,'State and cust type'!$A$1:$C$1038,2,FALSE)</f>
        <v>New York</v>
      </c>
      <c r="E1007" s="9" t="str">
        <f>VLOOKUP($A1007,'State and cust type'!$A$1:$C$1038,3,FALSE)</f>
        <v>Home Office</v>
      </c>
      <c r="F1007" s="9" t="str">
        <f>VLOOKUP($A1007,'Account, order priority and cat'!$A$1:$D$1038,2,FALSE)</f>
        <v>EDDIE MURRAY</v>
      </c>
      <c r="G1007" s="9" t="str">
        <f>VLOOKUP($A1007,'Account, order priority and cat'!$A$1:$D$1038,3,FALSE)</f>
        <v>Critical</v>
      </c>
      <c r="H1007" s="9" t="str">
        <f>VLOOKUP($A1007,'Account, order priority and cat'!$A$1:$D$1038,4,FALSE)</f>
        <v>Technology</v>
      </c>
      <c r="I1007" s="14" t="str">
        <f>VLOOKUP($A1007,'Cost and price details'!$A$1:$F$1038,Table!I$1,FALSE)</f>
        <v>Small Box</v>
      </c>
      <c r="J1007" s="14" t="str">
        <f>VLOOKUP($A1007,'Cost and price details'!$A$1:$F$1038,Table!J$1,FALSE)</f>
        <v>Regular Air</v>
      </c>
      <c r="K1007" s="14">
        <f>VLOOKUP($A1007,'Cost and price details'!$A$1:$F$1038,Table!K$1,FALSE)</f>
        <v>42730</v>
      </c>
      <c r="L1007" s="14">
        <f>VLOOKUP($A1007,'Cost and price details'!$A$1:$F$1038,Table!L$1,FALSE)</f>
        <v>35.222000000000008</v>
      </c>
      <c r="M1007" s="14">
        <f>VLOOKUP($A1007,'Cost and price details'!$A$1:$F$1038,Table!M$1,FALSE)</f>
        <v>167.72800000000001</v>
      </c>
      <c r="N1007" s="16">
        <f t="shared" si="75"/>
        <v>3.7620237351655206</v>
      </c>
      <c r="O1007" s="16">
        <f>LOOKUP(M1007,'Tax and discount slab'!$J$4:$K$14)</f>
        <v>0.32000000000000006</v>
      </c>
      <c r="P1007" s="9">
        <f t="shared" si="76"/>
        <v>221.40096000000003</v>
      </c>
      <c r="Q1007" s="9">
        <f>VLOOKUP(A1007,'QTY &amp; shipping cost'!$A$1:$C$1038,2,FALSE)</f>
        <v>14</v>
      </c>
      <c r="R1007" s="9">
        <f t="shared" si="77"/>
        <v>3099.6134400000005</v>
      </c>
      <c r="S1007" s="16">
        <f>LOOKUP(M1007,'Tax and discount slab'!$M$4:$N$14)</f>
        <v>0.47</v>
      </c>
      <c r="T1007" s="9">
        <f t="shared" si="78"/>
        <v>1456.8183168000003</v>
      </c>
      <c r="U1007" s="9">
        <f>VLOOKUP(A1007,'QTY &amp; shipping cost'!$A$1:$C$1038,3,FALSE)</f>
        <v>4.05</v>
      </c>
      <c r="V1007" s="9">
        <f t="shared" si="79"/>
        <v>1646.8451232000002</v>
      </c>
    </row>
    <row r="1008" spans="1:22" x14ac:dyDescent="0.3">
      <c r="A1008" s="9" t="s">
        <v>1589</v>
      </c>
      <c r="B1008" s="8">
        <f>VLOOKUP($A1008,'Order date customer name'!$A$1:$C$1038,2,FALSE)</f>
        <v>42723</v>
      </c>
      <c r="C1008" s="8" t="str">
        <f>VLOOKUP($A1008,'Order date customer name'!$A$1:$C$1038,3,FALSE)</f>
        <v>ANTONIO JENKINS</v>
      </c>
      <c r="D1008" s="9" t="str">
        <f>VLOOKUP($A1008,'State and cust type'!$A$1:$C$1038,2,FALSE)</f>
        <v>New York</v>
      </c>
      <c r="E1008" s="9" t="str">
        <f>VLOOKUP($A1008,'State and cust type'!$A$1:$C$1038,3,FALSE)</f>
        <v>Home Office</v>
      </c>
      <c r="F1008" s="9" t="str">
        <f>VLOOKUP($A1008,'Account, order priority and cat'!$A$1:$D$1038,2,FALSE)</f>
        <v>GREG BLACK</v>
      </c>
      <c r="G1008" s="9" t="str">
        <f>VLOOKUP($A1008,'Account, order priority and cat'!$A$1:$D$1038,3,FALSE)</f>
        <v>Critical</v>
      </c>
      <c r="H1008" s="9" t="str">
        <f>VLOOKUP($A1008,'Account, order priority and cat'!$A$1:$D$1038,4,FALSE)</f>
        <v>Office Supplies</v>
      </c>
      <c r="I1008" s="14" t="str">
        <f>VLOOKUP($A1008,'Cost and price details'!$A$1:$F$1038,Table!I$1,FALSE)</f>
        <v>Small Pack</v>
      </c>
      <c r="J1008" s="14" t="str">
        <f>VLOOKUP($A1008,'Cost and price details'!$A$1:$F$1038,Table!J$1,FALSE)</f>
        <v>Regular Air</v>
      </c>
      <c r="K1008" s="14">
        <f>VLOOKUP($A1008,'Cost and price details'!$A$1:$F$1038,Table!K$1,FALSE)</f>
        <v>42731</v>
      </c>
      <c r="L1008" s="14">
        <f>VLOOKUP($A1008,'Cost and price details'!$A$1:$F$1038,Table!L$1,FALSE)</f>
        <v>1.034</v>
      </c>
      <c r="M1008" s="14">
        <f>VLOOKUP($A1008,'Cost and price details'!$A$1:$F$1038,Table!M$1,FALSE)</f>
        <v>2.2880000000000003</v>
      </c>
      <c r="N1008" s="16">
        <f t="shared" si="75"/>
        <v>1.2127659574468086</v>
      </c>
      <c r="O1008" s="16">
        <f>LOOKUP(M1008,'Tax and discount slab'!$J$4:$K$14)</f>
        <v>0.05</v>
      </c>
      <c r="P1008" s="9">
        <f t="shared" si="76"/>
        <v>2.4024000000000005</v>
      </c>
      <c r="Q1008" s="9">
        <f>VLOOKUP(A1008,'QTY &amp; shipping cost'!$A$1:$C$1038,2,FALSE)</f>
        <v>51</v>
      </c>
      <c r="R1008" s="9">
        <f t="shared" si="77"/>
        <v>122.52240000000003</v>
      </c>
      <c r="S1008" s="16">
        <f>LOOKUP(M1008,'Tax and discount slab'!$M$4:$N$14)</f>
        <v>0.02</v>
      </c>
      <c r="T1008" s="9">
        <f t="shared" si="78"/>
        <v>2.4504480000000006</v>
      </c>
      <c r="U1008" s="9">
        <f>VLOOKUP(A1008,'QTY &amp; shipping cost'!$A$1:$C$1038,3,FALSE)</f>
        <v>2.61</v>
      </c>
      <c r="V1008" s="9">
        <f t="shared" si="79"/>
        <v>122.68195200000004</v>
      </c>
    </row>
    <row r="1009" spans="1:22" x14ac:dyDescent="0.3">
      <c r="A1009" s="9" t="s">
        <v>1591</v>
      </c>
      <c r="B1009" s="8">
        <f>VLOOKUP($A1009,'Order date customer name'!$A$1:$C$1038,2,FALSE)</f>
        <v>42724</v>
      </c>
      <c r="C1009" s="8" t="str">
        <f>VLOOKUP($A1009,'Order date customer name'!$A$1:$C$1038,3,FALSE)</f>
        <v>BENJAMIN RAMOS</v>
      </c>
      <c r="D1009" s="9" t="str">
        <f>VLOOKUP($A1009,'State and cust type'!$A$1:$C$1038,2,FALSE)</f>
        <v>New York</v>
      </c>
      <c r="E1009" s="9" t="str">
        <f>VLOOKUP($A1009,'State and cust type'!$A$1:$C$1038,3,FALSE)</f>
        <v>Home Office</v>
      </c>
      <c r="F1009" s="9" t="str">
        <f>VLOOKUP($A1009,'Account, order priority and cat'!$A$1:$D$1038,2,FALSE)</f>
        <v>VINCENT JORDAN</v>
      </c>
      <c r="G1009" s="9" t="str">
        <f>VLOOKUP($A1009,'Account, order priority and cat'!$A$1:$D$1038,3,FALSE)</f>
        <v>Critical</v>
      </c>
      <c r="H1009" s="9" t="str">
        <f>VLOOKUP($A1009,'Account, order priority and cat'!$A$1:$D$1038,4,FALSE)</f>
        <v>Office Supplies</v>
      </c>
      <c r="I1009" s="14" t="str">
        <f>VLOOKUP($A1009,'Cost and price details'!$A$1:$F$1038,Table!I$1,FALSE)</f>
        <v>Small Box</v>
      </c>
      <c r="J1009" s="14" t="str">
        <f>VLOOKUP($A1009,'Cost and price details'!$A$1:$F$1038,Table!J$1,FALSE)</f>
        <v>Regular Air</v>
      </c>
      <c r="K1009" s="14">
        <f>VLOOKUP($A1009,'Cost and price details'!$A$1:$F$1038,Table!K$1,FALSE)</f>
        <v>42732</v>
      </c>
      <c r="L1009" s="14">
        <f>VLOOKUP($A1009,'Cost and price details'!$A$1:$F$1038,Table!L$1,FALSE)</f>
        <v>1.298</v>
      </c>
      <c r="M1009" s="14">
        <f>VLOOKUP($A1009,'Cost and price details'!$A$1:$F$1038,Table!M$1,FALSE)</f>
        <v>2.0680000000000001</v>
      </c>
      <c r="N1009" s="16">
        <f t="shared" si="75"/>
        <v>0.59322033898305082</v>
      </c>
      <c r="O1009" s="16">
        <f>LOOKUP(M1009,'Tax and discount slab'!$J$4:$K$14)</f>
        <v>0.05</v>
      </c>
      <c r="P1009" s="9">
        <f t="shared" si="76"/>
        <v>2.1714000000000002</v>
      </c>
      <c r="Q1009" s="9">
        <f>VLOOKUP(A1009,'QTY &amp; shipping cost'!$A$1:$C$1038,2,FALSE)</f>
        <v>21</v>
      </c>
      <c r="R1009" s="9">
        <f t="shared" si="77"/>
        <v>45.599400000000003</v>
      </c>
      <c r="S1009" s="16">
        <f>LOOKUP(M1009,'Tax and discount slab'!$M$4:$N$14)</f>
        <v>0.02</v>
      </c>
      <c r="T1009" s="9">
        <f t="shared" si="78"/>
        <v>0.91198800000000002</v>
      </c>
      <c r="U1009" s="9">
        <f>VLOOKUP(A1009,'QTY &amp; shipping cost'!$A$1:$C$1038,3,FALSE)</f>
        <v>1.54</v>
      </c>
      <c r="V1009" s="9">
        <f t="shared" si="79"/>
        <v>46.227412000000001</v>
      </c>
    </row>
    <row r="1010" spans="1:22" x14ac:dyDescent="0.3">
      <c r="A1010" s="9" t="s">
        <v>1592</v>
      </c>
      <c r="B1010" s="8">
        <f>VLOOKUP($A1010,'Order date customer name'!$A$1:$C$1038,2,FALSE)</f>
        <v>42726</v>
      </c>
      <c r="C1010" s="8" t="str">
        <f>VLOOKUP($A1010,'Order date customer name'!$A$1:$C$1038,3,FALSE)</f>
        <v>HERBERT ARNOLD</v>
      </c>
      <c r="D1010" s="9" t="str">
        <f>VLOOKUP($A1010,'State and cust type'!$A$1:$C$1038,2,FALSE)</f>
        <v>Illinois</v>
      </c>
      <c r="E1010" s="9" t="str">
        <f>VLOOKUP($A1010,'State and cust type'!$A$1:$C$1038,3,FALSE)</f>
        <v>Home Office</v>
      </c>
      <c r="F1010" s="9" t="str">
        <f>VLOOKUP($A1010,'Account, order priority and cat'!$A$1:$D$1038,2,FALSE)</f>
        <v>COREY MILLS</v>
      </c>
      <c r="G1010" s="9" t="str">
        <f>VLOOKUP($A1010,'Account, order priority and cat'!$A$1:$D$1038,3,FALSE)</f>
        <v>High</v>
      </c>
      <c r="H1010" s="9" t="str">
        <f>VLOOKUP($A1010,'Account, order priority and cat'!$A$1:$D$1038,4,FALSE)</f>
        <v>Office Supplies</v>
      </c>
      <c r="I1010" s="14" t="str">
        <f>VLOOKUP($A1010,'Cost and price details'!$A$1:$F$1038,Table!I$1,FALSE)</f>
        <v>Small Box</v>
      </c>
      <c r="J1010" s="14" t="str">
        <f>VLOOKUP($A1010,'Cost and price details'!$A$1:$F$1038,Table!J$1,FALSE)</f>
        <v>Regular Air</v>
      </c>
      <c r="K1010" s="14">
        <f>VLOOKUP($A1010,'Cost and price details'!$A$1:$F$1038,Table!K$1,FALSE)</f>
        <v>42734</v>
      </c>
      <c r="L1010" s="14">
        <f>VLOOKUP($A1010,'Cost and price details'!$A$1:$F$1038,Table!L$1,FALSE)</f>
        <v>2.6950000000000003</v>
      </c>
      <c r="M1010" s="14">
        <f>VLOOKUP($A1010,'Cost and price details'!$A$1:$F$1038,Table!M$1,FALSE)</f>
        <v>4.2790000000000008</v>
      </c>
      <c r="N1010" s="16">
        <f t="shared" si="75"/>
        <v>0.58775510204081649</v>
      </c>
      <c r="O1010" s="16">
        <f>LOOKUP(M1010,'Tax and discount slab'!$J$4:$K$14)</f>
        <v>0.05</v>
      </c>
      <c r="P1010" s="9">
        <f t="shared" si="76"/>
        <v>4.4929500000000013</v>
      </c>
      <c r="Q1010" s="9">
        <f>VLOOKUP(A1010,'QTY &amp; shipping cost'!$A$1:$C$1038,2,FALSE)</f>
        <v>5</v>
      </c>
      <c r="R1010" s="9">
        <f t="shared" si="77"/>
        <v>22.464750000000006</v>
      </c>
      <c r="S1010" s="16">
        <f>LOOKUP(M1010,'Tax and discount slab'!$M$4:$N$14)</f>
        <v>0.02</v>
      </c>
      <c r="T1010" s="9">
        <f t="shared" si="78"/>
        <v>0.44929500000000011</v>
      </c>
      <c r="U1010" s="9">
        <f>VLOOKUP(A1010,'QTY &amp; shipping cost'!$A$1:$C$1038,3,FALSE)</f>
        <v>7.06</v>
      </c>
      <c r="V1010" s="9">
        <f t="shared" si="79"/>
        <v>29.075455000000005</v>
      </c>
    </row>
    <row r="1011" spans="1:22" x14ac:dyDescent="0.3">
      <c r="A1011" s="9" t="s">
        <v>1594</v>
      </c>
      <c r="B1011" s="8">
        <f>VLOOKUP($A1011,'Order date customer name'!$A$1:$C$1038,2,FALSE)</f>
        <v>42727</v>
      </c>
      <c r="C1011" s="8" t="str">
        <f>VLOOKUP($A1011,'Order date customer name'!$A$1:$C$1038,3,FALSE)</f>
        <v>DANIEL MENDOZA</v>
      </c>
      <c r="D1011" s="9" t="str">
        <f>VLOOKUP($A1011,'State and cust type'!$A$1:$C$1038,2,FALSE)</f>
        <v>New York</v>
      </c>
      <c r="E1011" s="9" t="str">
        <f>VLOOKUP($A1011,'State and cust type'!$A$1:$C$1038,3,FALSE)</f>
        <v>Small Business</v>
      </c>
      <c r="F1011" s="9" t="str">
        <f>VLOOKUP($A1011,'Account, order priority and cat'!$A$1:$D$1038,2,FALSE)</f>
        <v>BOBBY CHAVEZ</v>
      </c>
      <c r="G1011" s="9" t="str">
        <f>VLOOKUP($A1011,'Account, order priority and cat'!$A$1:$D$1038,3,FALSE)</f>
        <v>Not Specified</v>
      </c>
      <c r="H1011" s="9" t="str">
        <f>VLOOKUP($A1011,'Account, order priority and cat'!$A$1:$D$1038,4,FALSE)</f>
        <v>Office Supplies</v>
      </c>
      <c r="I1011" s="14" t="str">
        <f>VLOOKUP($A1011,'Cost and price details'!$A$1:$F$1038,Table!I$1,FALSE)</f>
        <v>Small Box</v>
      </c>
      <c r="J1011" s="14" t="str">
        <f>VLOOKUP($A1011,'Cost and price details'!$A$1:$F$1038,Table!J$1,FALSE)</f>
        <v>Regular Air</v>
      </c>
      <c r="K1011" s="14">
        <f>VLOOKUP($A1011,'Cost and price details'!$A$1:$F$1038,Table!K$1,FALSE)</f>
        <v>42735</v>
      </c>
      <c r="L1011" s="14">
        <f>VLOOKUP($A1011,'Cost and price details'!$A$1:$F$1038,Table!L$1,FALSE)</f>
        <v>57.277000000000008</v>
      </c>
      <c r="M1011" s="14">
        <f>VLOOKUP($A1011,'Cost and price details'!$A$1:$F$1038,Table!M$1,FALSE)</f>
        <v>92.378000000000014</v>
      </c>
      <c r="N1011" s="16">
        <f t="shared" si="75"/>
        <v>0.61282888419435377</v>
      </c>
      <c r="O1011" s="16">
        <f>LOOKUP(M1011,'Tax and discount slab'!$J$4:$K$14)</f>
        <v>0.32000000000000006</v>
      </c>
      <c r="P1011" s="9">
        <f t="shared" si="76"/>
        <v>121.93896000000002</v>
      </c>
      <c r="Q1011" s="9">
        <f>VLOOKUP(A1011,'QTY &amp; shipping cost'!$A$1:$C$1038,2,FALSE)</f>
        <v>40</v>
      </c>
      <c r="R1011" s="9">
        <f t="shared" si="77"/>
        <v>4877.5584000000008</v>
      </c>
      <c r="S1011" s="16">
        <f>LOOKUP(M1011,'Tax and discount slab'!$M$4:$N$14)</f>
        <v>0.47</v>
      </c>
      <c r="T1011" s="9">
        <f t="shared" si="78"/>
        <v>2292.4524480000005</v>
      </c>
      <c r="U1011" s="9">
        <f>VLOOKUP(A1011,'QTY &amp; shipping cost'!$A$1:$C$1038,3,FALSE)</f>
        <v>5.0599999999999996</v>
      </c>
      <c r="V1011" s="9">
        <f t="shared" si="79"/>
        <v>2590.1659520000003</v>
      </c>
    </row>
    <row r="1012" spans="1:22" x14ac:dyDescent="0.3">
      <c r="A1012" s="9" t="s">
        <v>1595</v>
      </c>
      <c r="B1012" s="8">
        <f>VLOOKUP($A1012,'Order date customer name'!$A$1:$C$1038,2,FALSE)</f>
        <v>42730</v>
      </c>
      <c r="C1012" s="8" t="str">
        <f>VLOOKUP($A1012,'Order date customer name'!$A$1:$C$1038,3,FALSE)</f>
        <v>DERRICK RYAN</v>
      </c>
      <c r="D1012" s="9" t="str">
        <f>VLOOKUP($A1012,'State and cust type'!$A$1:$C$1038,2,FALSE)</f>
        <v>New York</v>
      </c>
      <c r="E1012" s="9" t="str">
        <f>VLOOKUP($A1012,'State and cust type'!$A$1:$C$1038,3,FALSE)</f>
        <v>Consumer</v>
      </c>
      <c r="F1012" s="9" t="str">
        <f>VLOOKUP($A1012,'Account, order priority and cat'!$A$1:$D$1038,2,FALSE)</f>
        <v>GREG BLACK</v>
      </c>
      <c r="G1012" s="9" t="str">
        <f>VLOOKUP($A1012,'Account, order priority and cat'!$A$1:$D$1038,3,FALSE)</f>
        <v>High</v>
      </c>
      <c r="H1012" s="9" t="str">
        <f>VLOOKUP($A1012,'Account, order priority and cat'!$A$1:$D$1038,4,FALSE)</f>
        <v>Office Supplies</v>
      </c>
      <c r="I1012" s="14" t="str">
        <f>VLOOKUP($A1012,'Cost and price details'!$A$1:$F$1038,Table!I$1,FALSE)</f>
        <v>Small Box</v>
      </c>
      <c r="J1012" s="14" t="str">
        <f>VLOOKUP($A1012,'Cost and price details'!$A$1:$F$1038,Table!J$1,FALSE)</f>
        <v>Regular Air</v>
      </c>
      <c r="K1012" s="14">
        <f>VLOOKUP($A1012,'Cost and price details'!$A$1:$F$1038,Table!K$1,FALSE)</f>
        <v>42739</v>
      </c>
      <c r="L1012" s="14">
        <f>VLOOKUP($A1012,'Cost and price details'!$A$1:$F$1038,Table!L$1,FALSE)</f>
        <v>4.125</v>
      </c>
      <c r="M1012" s="14">
        <f>VLOOKUP($A1012,'Cost and price details'!$A$1:$F$1038,Table!M$1,FALSE)</f>
        <v>6.3470000000000004</v>
      </c>
      <c r="N1012" s="16">
        <f t="shared" si="75"/>
        <v>0.53866666666666674</v>
      </c>
      <c r="O1012" s="16">
        <f>LOOKUP(M1012,'Tax and discount slab'!$J$4:$K$14)</f>
        <v>0.05</v>
      </c>
      <c r="P1012" s="9">
        <f t="shared" si="76"/>
        <v>6.6643500000000007</v>
      </c>
      <c r="Q1012" s="9">
        <f>VLOOKUP(A1012,'QTY &amp; shipping cost'!$A$1:$C$1038,2,FALSE)</f>
        <v>44</v>
      </c>
      <c r="R1012" s="9">
        <f t="shared" si="77"/>
        <v>293.23140000000001</v>
      </c>
      <c r="S1012" s="16">
        <f>LOOKUP(M1012,'Tax and discount slab'!$M$4:$N$14)</f>
        <v>0.02</v>
      </c>
      <c r="T1012" s="9">
        <f t="shared" si="78"/>
        <v>5.8646280000000006</v>
      </c>
      <c r="U1012" s="9">
        <f>VLOOKUP(A1012,'QTY &amp; shipping cost'!$A$1:$C$1038,3,FALSE)</f>
        <v>5.0199999999999996</v>
      </c>
      <c r="V1012" s="9">
        <f t="shared" si="79"/>
        <v>292.38677200000001</v>
      </c>
    </row>
    <row r="1013" spans="1:22" x14ac:dyDescent="0.3">
      <c r="A1013" s="9" t="s">
        <v>1596</v>
      </c>
      <c r="B1013" s="8">
        <f>VLOOKUP($A1013,'Order date customer name'!$A$1:$C$1038,2,FALSE)</f>
        <v>42730</v>
      </c>
      <c r="C1013" s="8" t="str">
        <f>VLOOKUP($A1013,'Order date customer name'!$A$1:$C$1038,3,FALSE)</f>
        <v>RICK JACKSON</v>
      </c>
      <c r="D1013" s="9" t="str">
        <f>VLOOKUP($A1013,'State and cust type'!$A$1:$C$1038,2,FALSE)</f>
        <v>New York</v>
      </c>
      <c r="E1013" s="9" t="str">
        <f>VLOOKUP($A1013,'State and cust type'!$A$1:$C$1038,3,FALSE)</f>
        <v>Consumer</v>
      </c>
      <c r="F1013" s="9" t="str">
        <f>VLOOKUP($A1013,'Account, order priority and cat'!$A$1:$D$1038,2,FALSE)</f>
        <v>EDWIN AGUILAR</v>
      </c>
      <c r="G1013" s="9" t="str">
        <f>VLOOKUP($A1013,'Account, order priority and cat'!$A$1:$D$1038,3,FALSE)</f>
        <v>Medium</v>
      </c>
      <c r="H1013" s="9" t="str">
        <f>VLOOKUP($A1013,'Account, order priority and cat'!$A$1:$D$1038,4,FALSE)</f>
        <v>Office Supplies</v>
      </c>
      <c r="I1013" s="14" t="str">
        <f>VLOOKUP($A1013,'Cost and price details'!$A$1:$F$1038,Table!I$1,FALSE)</f>
        <v>Wrap Bag</v>
      </c>
      <c r="J1013" s="14" t="str">
        <f>VLOOKUP($A1013,'Cost and price details'!$A$1:$F$1038,Table!J$1,FALSE)</f>
        <v>Regular Air</v>
      </c>
      <c r="K1013" s="14">
        <f>VLOOKUP($A1013,'Cost and price details'!$A$1:$F$1038,Table!K$1,FALSE)</f>
        <v>42738</v>
      </c>
      <c r="L1013" s="14">
        <f>VLOOKUP($A1013,'Cost and price details'!$A$1:$F$1038,Table!L$1,FALSE)</f>
        <v>1.2869999999999999</v>
      </c>
      <c r="M1013" s="14">
        <f>VLOOKUP($A1013,'Cost and price details'!$A$1:$F$1038,Table!M$1,FALSE)</f>
        <v>3.0579999999999998</v>
      </c>
      <c r="N1013" s="16">
        <f t="shared" si="75"/>
        <v>1.3760683760683761</v>
      </c>
      <c r="O1013" s="16">
        <f>LOOKUP(M1013,'Tax and discount slab'!$J$4:$K$14)</f>
        <v>0.05</v>
      </c>
      <c r="P1013" s="9">
        <f t="shared" si="76"/>
        <v>3.2109000000000001</v>
      </c>
      <c r="Q1013" s="9">
        <f>VLOOKUP(A1013,'QTY &amp; shipping cost'!$A$1:$C$1038,2,FALSE)</f>
        <v>50</v>
      </c>
      <c r="R1013" s="9">
        <f t="shared" si="77"/>
        <v>160.54500000000002</v>
      </c>
      <c r="S1013" s="16">
        <f>LOOKUP(M1013,'Tax and discount slab'!$M$4:$N$14)</f>
        <v>0.02</v>
      </c>
      <c r="T1013" s="9">
        <f t="shared" si="78"/>
        <v>3.2109000000000005</v>
      </c>
      <c r="U1013" s="9">
        <f>VLOOKUP(A1013,'QTY &amp; shipping cost'!$A$1:$C$1038,3,FALSE)</f>
        <v>1.25</v>
      </c>
      <c r="V1013" s="9">
        <f t="shared" si="79"/>
        <v>158.58410000000001</v>
      </c>
    </row>
    <row r="1014" spans="1:22" x14ac:dyDescent="0.3">
      <c r="A1014" s="9" t="s">
        <v>1598</v>
      </c>
      <c r="B1014" s="8">
        <f>VLOOKUP($A1014,'Order date customer name'!$A$1:$C$1038,2,FALSE)</f>
        <v>42730</v>
      </c>
      <c r="C1014" s="8" t="str">
        <f>VLOOKUP($A1014,'Order date customer name'!$A$1:$C$1038,3,FALSE)</f>
        <v>BERNARD DUNCAN</v>
      </c>
      <c r="D1014" s="9" t="str">
        <f>VLOOKUP($A1014,'State and cust type'!$A$1:$C$1038,2,FALSE)</f>
        <v>New York</v>
      </c>
      <c r="E1014" s="9" t="str">
        <f>VLOOKUP($A1014,'State and cust type'!$A$1:$C$1038,3,FALSE)</f>
        <v>Corporate</v>
      </c>
      <c r="F1014" s="9" t="str">
        <f>VLOOKUP($A1014,'Account, order priority and cat'!$A$1:$D$1038,2,FALSE)</f>
        <v>MARC ARNOLD</v>
      </c>
      <c r="G1014" s="9" t="str">
        <f>VLOOKUP($A1014,'Account, order priority and cat'!$A$1:$D$1038,3,FALSE)</f>
        <v>Medium</v>
      </c>
      <c r="H1014" s="9" t="str">
        <f>VLOOKUP($A1014,'Account, order priority and cat'!$A$1:$D$1038,4,FALSE)</f>
        <v>Technology</v>
      </c>
      <c r="I1014" s="14" t="str">
        <f>VLOOKUP($A1014,'Cost and price details'!$A$1:$F$1038,Table!I$1,FALSE)</f>
        <v>Small Box</v>
      </c>
      <c r="J1014" s="14" t="str">
        <f>VLOOKUP($A1014,'Cost and price details'!$A$1:$F$1038,Table!J$1,FALSE)</f>
        <v>Regular Air</v>
      </c>
      <c r="K1014" s="14">
        <f>VLOOKUP($A1014,'Cost and price details'!$A$1:$F$1038,Table!K$1,FALSE)</f>
        <v>42738</v>
      </c>
      <c r="L1014" s="14">
        <f>VLOOKUP($A1014,'Cost and price details'!$A$1:$F$1038,Table!L$1,FALSE)</f>
        <v>11.077000000000002</v>
      </c>
      <c r="M1014" s="14">
        <f>VLOOKUP($A1014,'Cost and price details'!$A$1:$F$1038,Table!M$1,FALSE)</f>
        <v>17.578000000000003</v>
      </c>
      <c r="N1014" s="16">
        <f t="shared" si="75"/>
        <v>0.58689175769612711</v>
      </c>
      <c r="O1014" s="16">
        <f>LOOKUP(M1014,'Tax and discount slab'!$J$4:$K$14)</f>
        <v>0.1</v>
      </c>
      <c r="P1014" s="9">
        <f t="shared" si="76"/>
        <v>19.335800000000006</v>
      </c>
      <c r="Q1014" s="9">
        <f>VLOOKUP(A1014,'QTY &amp; shipping cost'!$A$1:$C$1038,2,FALSE)</f>
        <v>16</v>
      </c>
      <c r="R1014" s="9">
        <f t="shared" si="77"/>
        <v>309.3728000000001</v>
      </c>
      <c r="S1014" s="16">
        <f>LOOKUP(M1014,'Tax and discount slab'!$M$4:$N$14)</f>
        <v>7.0000000000000007E-2</v>
      </c>
      <c r="T1014" s="9">
        <f t="shared" si="78"/>
        <v>21.656096000000009</v>
      </c>
      <c r="U1014" s="9">
        <f>VLOOKUP(A1014,'QTY &amp; shipping cost'!$A$1:$C$1038,3,FALSE)</f>
        <v>4.05</v>
      </c>
      <c r="V1014" s="9">
        <f t="shared" si="79"/>
        <v>291.76670400000012</v>
      </c>
    </row>
    <row r="1015" spans="1:22" x14ac:dyDescent="0.3">
      <c r="A1015" s="9" t="s">
        <v>1599</v>
      </c>
      <c r="B1015" s="8">
        <f>VLOOKUP($A1015,'Order date customer name'!$A$1:$C$1038,2,FALSE)</f>
        <v>42733</v>
      </c>
      <c r="C1015" s="8" t="str">
        <f>VLOOKUP($A1015,'Order date customer name'!$A$1:$C$1038,3,FALSE)</f>
        <v>BARRY GORDON</v>
      </c>
      <c r="D1015" s="9" t="str">
        <f>VLOOKUP($A1015,'State and cust type'!$A$1:$C$1038,2,FALSE)</f>
        <v>New York</v>
      </c>
      <c r="E1015" s="9" t="str">
        <f>VLOOKUP($A1015,'State and cust type'!$A$1:$C$1038,3,FALSE)</f>
        <v>Corporate</v>
      </c>
      <c r="F1015" s="9" t="str">
        <f>VLOOKUP($A1015,'Account, order priority and cat'!$A$1:$D$1038,2,FALSE)</f>
        <v>WILLIE STEWART</v>
      </c>
      <c r="G1015" s="9" t="str">
        <f>VLOOKUP($A1015,'Account, order priority and cat'!$A$1:$D$1038,3,FALSE)</f>
        <v>Low</v>
      </c>
      <c r="H1015" s="9" t="str">
        <f>VLOOKUP($A1015,'Account, order priority and cat'!$A$1:$D$1038,4,FALSE)</f>
        <v>Office Supplies</v>
      </c>
      <c r="I1015" s="14" t="str">
        <f>VLOOKUP($A1015,'Cost and price details'!$A$1:$F$1038,Table!I$1,FALSE)</f>
        <v>Small Box</v>
      </c>
      <c r="J1015" s="14" t="str">
        <f>VLOOKUP($A1015,'Cost and price details'!$A$1:$F$1038,Table!J$1,FALSE)</f>
        <v>Regular Air</v>
      </c>
      <c r="K1015" s="14">
        <f>VLOOKUP($A1015,'Cost and price details'!$A$1:$F$1038,Table!K$1,FALSE)</f>
        <v>42744</v>
      </c>
      <c r="L1015" s="14">
        <f>VLOOKUP($A1015,'Cost and price details'!$A$1:$F$1038,Table!L$1,FALSE)</f>
        <v>1.298</v>
      </c>
      <c r="M1015" s="14">
        <f>VLOOKUP($A1015,'Cost and price details'!$A$1:$F$1038,Table!M$1,FALSE)</f>
        <v>2.0680000000000001</v>
      </c>
      <c r="N1015" s="16">
        <f t="shared" si="75"/>
        <v>0.59322033898305082</v>
      </c>
      <c r="O1015" s="16">
        <f>LOOKUP(M1015,'Tax and discount slab'!$J$4:$K$14)</f>
        <v>0.05</v>
      </c>
      <c r="P1015" s="9">
        <f t="shared" si="76"/>
        <v>2.1714000000000002</v>
      </c>
      <c r="Q1015" s="9">
        <f>VLOOKUP(A1015,'QTY &amp; shipping cost'!$A$1:$C$1038,2,FALSE)</f>
        <v>24</v>
      </c>
      <c r="R1015" s="9">
        <f t="shared" si="77"/>
        <v>52.113600000000005</v>
      </c>
      <c r="S1015" s="16">
        <f>LOOKUP(M1015,'Tax and discount slab'!$M$4:$N$14)</f>
        <v>0.02</v>
      </c>
      <c r="T1015" s="9">
        <f t="shared" si="78"/>
        <v>1.0422720000000001</v>
      </c>
      <c r="U1015" s="9">
        <f>VLOOKUP(A1015,'QTY &amp; shipping cost'!$A$1:$C$1038,3,FALSE)</f>
        <v>1.54</v>
      </c>
      <c r="V1015" s="9">
        <f t="shared" si="79"/>
        <v>52.611328000000007</v>
      </c>
    </row>
    <row r="1016" spans="1:22" x14ac:dyDescent="0.3">
      <c r="A1016" s="9" t="s">
        <v>1600</v>
      </c>
      <c r="B1016" s="8">
        <f>VLOOKUP($A1016,'Order date customer name'!$A$1:$C$1038,2,FALSE)</f>
        <v>42736</v>
      </c>
      <c r="C1016" s="8" t="str">
        <f>VLOOKUP($A1016,'Order date customer name'!$A$1:$C$1038,3,FALSE)</f>
        <v>ERNEST GOMEZ</v>
      </c>
      <c r="D1016" s="9" t="str">
        <f>VLOOKUP($A1016,'State and cust type'!$A$1:$C$1038,2,FALSE)</f>
        <v>New York</v>
      </c>
      <c r="E1016" s="9" t="str">
        <f>VLOOKUP($A1016,'State and cust type'!$A$1:$C$1038,3,FALSE)</f>
        <v>Home Office</v>
      </c>
      <c r="F1016" s="9" t="str">
        <f>VLOOKUP($A1016,'Account, order priority and cat'!$A$1:$D$1038,2,FALSE)</f>
        <v>BOBBY CHAVEZ</v>
      </c>
      <c r="G1016" s="9" t="str">
        <f>VLOOKUP($A1016,'Account, order priority and cat'!$A$1:$D$1038,3,FALSE)</f>
        <v>Not Specified</v>
      </c>
      <c r="H1016" s="9" t="str">
        <f>VLOOKUP($A1016,'Account, order priority and cat'!$A$1:$D$1038,4,FALSE)</f>
        <v>Technology</v>
      </c>
      <c r="I1016" s="14" t="str">
        <f>VLOOKUP($A1016,'Cost and price details'!$A$1:$F$1038,Table!I$1,FALSE)</f>
        <v>Small Box</v>
      </c>
      <c r="J1016" s="14" t="str">
        <f>VLOOKUP($A1016,'Cost and price details'!$A$1:$F$1038,Table!J$1,FALSE)</f>
        <v>Regular Air</v>
      </c>
      <c r="K1016" s="14">
        <f>VLOOKUP($A1016,'Cost and price details'!$A$1:$F$1038,Table!K$1,FALSE)</f>
        <v>42744</v>
      </c>
      <c r="L1016" s="14">
        <f>VLOOKUP($A1016,'Cost and price details'!$A$1:$F$1038,Table!L$1,FALSE)</f>
        <v>35.222000000000008</v>
      </c>
      <c r="M1016" s="14">
        <f>VLOOKUP($A1016,'Cost and price details'!$A$1:$F$1038,Table!M$1,FALSE)</f>
        <v>167.72800000000001</v>
      </c>
      <c r="N1016" s="16">
        <f t="shared" si="75"/>
        <v>3.7620237351655206</v>
      </c>
      <c r="O1016" s="16">
        <f>LOOKUP(M1016,'Tax and discount slab'!$J$4:$K$14)</f>
        <v>0.32000000000000006</v>
      </c>
      <c r="P1016" s="9">
        <f t="shared" si="76"/>
        <v>221.40096000000003</v>
      </c>
      <c r="Q1016" s="9">
        <f>VLOOKUP(A1016,'QTY &amp; shipping cost'!$A$1:$C$1038,2,FALSE)</f>
        <v>48</v>
      </c>
      <c r="R1016" s="9">
        <f t="shared" si="77"/>
        <v>10627.246080000001</v>
      </c>
      <c r="S1016" s="16">
        <f>LOOKUP(M1016,'Tax and discount slab'!$M$4:$N$14)</f>
        <v>0.47</v>
      </c>
      <c r="T1016" s="9">
        <f t="shared" si="78"/>
        <v>4994.8056575999999</v>
      </c>
      <c r="U1016" s="9">
        <f>VLOOKUP(A1016,'QTY &amp; shipping cost'!$A$1:$C$1038,3,FALSE)</f>
        <v>4.05</v>
      </c>
      <c r="V1016" s="9">
        <f t="shared" si="79"/>
        <v>5636.4904224000011</v>
      </c>
    </row>
    <row r="1017" spans="1:22" x14ac:dyDescent="0.3">
      <c r="A1017" s="9" t="s">
        <v>1601</v>
      </c>
      <c r="B1017" s="8">
        <f>VLOOKUP($A1017,'Order date customer name'!$A$1:$C$1038,2,FALSE)</f>
        <v>42737</v>
      </c>
      <c r="C1017" s="8" t="str">
        <f>VLOOKUP($A1017,'Order date customer name'!$A$1:$C$1038,3,FALSE)</f>
        <v>RONALD GONZALES</v>
      </c>
      <c r="D1017" s="9" t="str">
        <f>VLOOKUP($A1017,'State and cust type'!$A$1:$C$1038,2,FALSE)</f>
        <v>New York</v>
      </c>
      <c r="E1017" s="9" t="str">
        <f>VLOOKUP($A1017,'State and cust type'!$A$1:$C$1038,3,FALSE)</f>
        <v>Consumer</v>
      </c>
      <c r="F1017" s="9" t="str">
        <f>VLOOKUP($A1017,'Account, order priority and cat'!$A$1:$D$1038,2,FALSE)</f>
        <v>BRYAN JENKINS</v>
      </c>
      <c r="G1017" s="9" t="str">
        <f>VLOOKUP($A1017,'Account, order priority and cat'!$A$1:$D$1038,3,FALSE)</f>
        <v>Not Specified</v>
      </c>
      <c r="H1017" s="9" t="str">
        <f>VLOOKUP($A1017,'Account, order priority and cat'!$A$1:$D$1038,4,FALSE)</f>
        <v>Office Supplies</v>
      </c>
      <c r="I1017" s="14" t="str">
        <f>VLOOKUP($A1017,'Cost and price details'!$A$1:$F$1038,Table!I$1,FALSE)</f>
        <v>Small Box</v>
      </c>
      <c r="J1017" s="14" t="str">
        <f>VLOOKUP($A1017,'Cost and price details'!$A$1:$F$1038,Table!J$1,FALSE)</f>
        <v>Regular Air</v>
      </c>
      <c r="K1017" s="14">
        <f>VLOOKUP($A1017,'Cost and price details'!$A$1:$F$1038,Table!K$1,FALSE)</f>
        <v>42745</v>
      </c>
      <c r="L1017" s="14">
        <f>VLOOKUP($A1017,'Cost and price details'!$A$1:$F$1038,Table!L$1,FALSE)</f>
        <v>2.0240000000000005</v>
      </c>
      <c r="M1017" s="14">
        <f>VLOOKUP($A1017,'Cost and price details'!$A$1:$F$1038,Table!M$1,FALSE)</f>
        <v>3.1680000000000001</v>
      </c>
      <c r="N1017" s="16">
        <f t="shared" si="75"/>
        <v>0.56521739130434756</v>
      </c>
      <c r="O1017" s="16">
        <f>LOOKUP(M1017,'Tax and discount slab'!$J$4:$K$14)</f>
        <v>0.05</v>
      </c>
      <c r="P1017" s="9">
        <f t="shared" si="76"/>
        <v>3.3264000000000005</v>
      </c>
      <c r="Q1017" s="9">
        <f>VLOOKUP(A1017,'QTY &amp; shipping cost'!$A$1:$C$1038,2,FALSE)</f>
        <v>28</v>
      </c>
      <c r="R1017" s="9">
        <f t="shared" si="77"/>
        <v>93.139200000000017</v>
      </c>
      <c r="S1017" s="16">
        <f>LOOKUP(M1017,'Tax and discount slab'!$M$4:$N$14)</f>
        <v>0.02</v>
      </c>
      <c r="T1017" s="9">
        <f t="shared" si="78"/>
        <v>1.8627840000000004</v>
      </c>
      <c r="U1017" s="9">
        <f>VLOOKUP(A1017,'QTY &amp; shipping cost'!$A$1:$C$1038,3,FALSE)</f>
        <v>1.04</v>
      </c>
      <c r="V1017" s="9">
        <f t="shared" si="79"/>
        <v>92.316416000000018</v>
      </c>
    </row>
    <row r="1018" spans="1:22" x14ac:dyDescent="0.3">
      <c r="A1018" s="9" t="s">
        <v>1602</v>
      </c>
      <c r="B1018" s="8">
        <f>VLOOKUP($A1018,'Order date customer name'!$A$1:$C$1038,2,FALSE)</f>
        <v>42737</v>
      </c>
      <c r="C1018" s="8" t="str">
        <f>VLOOKUP($A1018,'Order date customer name'!$A$1:$C$1038,3,FALSE)</f>
        <v>BRIAN LOPEZ</v>
      </c>
      <c r="D1018" s="9" t="str">
        <f>VLOOKUP($A1018,'State and cust type'!$A$1:$C$1038,2,FALSE)</f>
        <v>New York</v>
      </c>
      <c r="E1018" s="9" t="str">
        <f>VLOOKUP($A1018,'State and cust type'!$A$1:$C$1038,3,FALSE)</f>
        <v>Small Business</v>
      </c>
      <c r="F1018" s="9" t="str">
        <f>VLOOKUP($A1018,'Account, order priority and cat'!$A$1:$D$1038,2,FALSE)</f>
        <v>GREG BLACK</v>
      </c>
      <c r="G1018" s="9" t="str">
        <f>VLOOKUP($A1018,'Account, order priority and cat'!$A$1:$D$1038,3,FALSE)</f>
        <v>Medium</v>
      </c>
      <c r="H1018" s="9" t="str">
        <f>VLOOKUP($A1018,'Account, order priority and cat'!$A$1:$D$1038,4,FALSE)</f>
        <v>Office Supplies</v>
      </c>
      <c r="I1018" s="14" t="str">
        <f>VLOOKUP($A1018,'Cost and price details'!$A$1:$F$1038,Table!I$1,FALSE)</f>
        <v>Wrap Bag</v>
      </c>
      <c r="J1018" s="14" t="str">
        <f>VLOOKUP($A1018,'Cost and price details'!$A$1:$F$1038,Table!J$1,FALSE)</f>
        <v>Regular Air</v>
      </c>
      <c r="K1018" s="14">
        <f>VLOOKUP($A1018,'Cost and price details'!$A$1:$F$1038,Table!K$1,FALSE)</f>
        <v>42746</v>
      </c>
      <c r="L1018" s="14">
        <f>VLOOKUP($A1018,'Cost and price details'!$A$1:$F$1038,Table!L$1,FALSE)</f>
        <v>1.7600000000000002</v>
      </c>
      <c r="M1018" s="14">
        <f>VLOOKUP($A1018,'Cost and price details'!$A$1:$F$1038,Table!M$1,FALSE)</f>
        <v>2.8820000000000006</v>
      </c>
      <c r="N1018" s="16">
        <f t="shared" si="75"/>
        <v>0.63750000000000007</v>
      </c>
      <c r="O1018" s="16">
        <f>LOOKUP(M1018,'Tax and discount slab'!$J$4:$K$14)</f>
        <v>0.05</v>
      </c>
      <c r="P1018" s="9">
        <f t="shared" si="76"/>
        <v>3.0261000000000009</v>
      </c>
      <c r="Q1018" s="9">
        <f>VLOOKUP(A1018,'QTY &amp; shipping cost'!$A$1:$C$1038,2,FALSE)</f>
        <v>37</v>
      </c>
      <c r="R1018" s="9">
        <f t="shared" si="77"/>
        <v>111.96570000000003</v>
      </c>
      <c r="S1018" s="16">
        <f>LOOKUP(M1018,'Tax and discount slab'!$M$4:$N$14)</f>
        <v>0.02</v>
      </c>
      <c r="T1018" s="9">
        <f t="shared" si="78"/>
        <v>2.2393140000000007</v>
      </c>
      <c r="U1018" s="9">
        <f>VLOOKUP(A1018,'QTY &amp; shipping cost'!$A$1:$C$1038,3,FALSE)</f>
        <v>0.85000000000000009</v>
      </c>
      <c r="V1018" s="9">
        <f t="shared" si="79"/>
        <v>110.57638600000001</v>
      </c>
    </row>
    <row r="1019" spans="1:22" x14ac:dyDescent="0.3">
      <c r="A1019" s="9" t="s">
        <v>1603</v>
      </c>
      <c r="B1019" s="8">
        <f>VLOOKUP($A1019,'Order date customer name'!$A$1:$C$1038,2,FALSE)</f>
        <v>42739</v>
      </c>
      <c r="C1019" s="8" t="str">
        <f>VLOOKUP($A1019,'Order date customer name'!$A$1:$C$1038,3,FALSE)</f>
        <v>BARRY RICHARDS</v>
      </c>
      <c r="D1019" s="9" t="str">
        <f>VLOOKUP($A1019,'State and cust type'!$A$1:$C$1038,2,FALSE)</f>
        <v>New York</v>
      </c>
      <c r="E1019" s="9" t="str">
        <f>VLOOKUP($A1019,'State and cust type'!$A$1:$C$1038,3,FALSE)</f>
        <v>Consumer</v>
      </c>
      <c r="F1019" s="9" t="str">
        <f>VLOOKUP($A1019,'Account, order priority and cat'!$A$1:$D$1038,2,FALSE)</f>
        <v>WILLIE STEWART</v>
      </c>
      <c r="G1019" s="9" t="str">
        <f>VLOOKUP($A1019,'Account, order priority and cat'!$A$1:$D$1038,3,FALSE)</f>
        <v>Medium</v>
      </c>
      <c r="H1019" s="9" t="str">
        <f>VLOOKUP($A1019,'Account, order priority and cat'!$A$1:$D$1038,4,FALSE)</f>
        <v>Technology</v>
      </c>
      <c r="I1019" s="14" t="str">
        <f>VLOOKUP($A1019,'Cost and price details'!$A$1:$F$1038,Table!I$1,FALSE)</f>
        <v>Small Box</v>
      </c>
      <c r="J1019" s="14" t="str">
        <f>VLOOKUP($A1019,'Cost and price details'!$A$1:$F$1038,Table!J$1,FALSE)</f>
        <v>Regular Air</v>
      </c>
      <c r="K1019" s="14">
        <f>VLOOKUP($A1019,'Cost and price details'!$A$1:$F$1038,Table!K$1,FALSE)</f>
        <v>42747</v>
      </c>
      <c r="L1019" s="14">
        <f>VLOOKUP($A1019,'Cost and price details'!$A$1:$F$1038,Table!L$1,FALSE)</f>
        <v>66.649000000000015</v>
      </c>
      <c r="M1019" s="14">
        <f>VLOOKUP($A1019,'Cost and price details'!$A$1:$F$1038,Table!M$1,FALSE)</f>
        <v>111.07800000000002</v>
      </c>
      <c r="N1019" s="16">
        <f t="shared" si="75"/>
        <v>0.66661165208780315</v>
      </c>
      <c r="O1019" s="16">
        <f>LOOKUP(M1019,'Tax and discount slab'!$J$4:$K$14)</f>
        <v>0.32000000000000006</v>
      </c>
      <c r="P1019" s="9">
        <f t="shared" si="76"/>
        <v>146.62296000000003</v>
      </c>
      <c r="Q1019" s="9">
        <f>VLOOKUP(A1019,'QTY &amp; shipping cost'!$A$1:$C$1038,2,FALSE)</f>
        <v>14</v>
      </c>
      <c r="R1019" s="9">
        <f t="shared" si="77"/>
        <v>2052.7214400000003</v>
      </c>
      <c r="S1019" s="16">
        <f>LOOKUP(M1019,'Tax and discount slab'!$M$4:$N$14)</f>
        <v>0.47</v>
      </c>
      <c r="T1019" s="9">
        <f t="shared" si="78"/>
        <v>964.7790768000001</v>
      </c>
      <c r="U1019" s="9">
        <f>VLOOKUP(A1019,'QTY &amp; shipping cost'!$A$1:$C$1038,3,FALSE)</f>
        <v>7.2299999999999995</v>
      </c>
      <c r="V1019" s="9">
        <f t="shared" si="79"/>
        <v>1095.1723632000003</v>
      </c>
    </row>
    <row r="1020" spans="1:22" x14ac:dyDescent="0.3">
      <c r="A1020" s="9" t="s">
        <v>1605</v>
      </c>
      <c r="B1020" s="8">
        <f>VLOOKUP($A1020,'Order date customer name'!$A$1:$C$1038,2,FALSE)</f>
        <v>42743</v>
      </c>
      <c r="C1020" s="8" t="str">
        <f>VLOOKUP($A1020,'Order date customer name'!$A$1:$C$1038,3,FALSE)</f>
        <v>CHRIS OWENS</v>
      </c>
      <c r="D1020" s="9" t="str">
        <f>VLOOKUP($A1020,'State and cust type'!$A$1:$C$1038,2,FALSE)</f>
        <v>New York</v>
      </c>
      <c r="E1020" s="9" t="str">
        <f>VLOOKUP($A1020,'State and cust type'!$A$1:$C$1038,3,FALSE)</f>
        <v>Home Office</v>
      </c>
      <c r="F1020" s="9" t="str">
        <f>VLOOKUP($A1020,'Account, order priority and cat'!$A$1:$D$1038,2,FALSE)</f>
        <v>CLAUDE WILLIS</v>
      </c>
      <c r="G1020" s="9" t="str">
        <f>VLOOKUP($A1020,'Account, order priority and cat'!$A$1:$D$1038,3,FALSE)</f>
        <v>Medium</v>
      </c>
      <c r="H1020" s="9" t="str">
        <f>VLOOKUP($A1020,'Account, order priority and cat'!$A$1:$D$1038,4,FALSE)</f>
        <v>Office Supplies</v>
      </c>
      <c r="I1020" s="14" t="str">
        <f>VLOOKUP($A1020,'Cost and price details'!$A$1:$F$1038,Table!I$1,FALSE)</f>
        <v>Small Box</v>
      </c>
      <c r="J1020" s="14" t="str">
        <f>VLOOKUP($A1020,'Cost and price details'!$A$1:$F$1038,Table!J$1,FALSE)</f>
        <v>Regular Air</v>
      </c>
      <c r="K1020" s="14">
        <f>VLOOKUP($A1020,'Cost and price details'!$A$1:$F$1038,Table!K$1,FALSE)</f>
        <v>42751</v>
      </c>
      <c r="L1020" s="14">
        <f>VLOOKUP($A1020,'Cost and price details'!$A$1:$F$1038,Table!L$1,FALSE)</f>
        <v>2.0240000000000005</v>
      </c>
      <c r="M1020" s="14">
        <f>VLOOKUP($A1020,'Cost and price details'!$A$1:$F$1038,Table!M$1,FALSE)</f>
        <v>3.1680000000000001</v>
      </c>
      <c r="N1020" s="16">
        <f t="shared" si="75"/>
        <v>0.56521739130434756</v>
      </c>
      <c r="O1020" s="16">
        <f>LOOKUP(M1020,'Tax and discount slab'!$J$4:$K$14)</f>
        <v>0.05</v>
      </c>
      <c r="P1020" s="9">
        <f t="shared" si="76"/>
        <v>3.3264000000000005</v>
      </c>
      <c r="Q1020" s="9">
        <f>VLOOKUP(A1020,'QTY &amp; shipping cost'!$A$1:$C$1038,2,FALSE)</f>
        <v>24</v>
      </c>
      <c r="R1020" s="9">
        <f t="shared" si="77"/>
        <v>79.833600000000018</v>
      </c>
      <c r="S1020" s="16">
        <f>LOOKUP(M1020,'Tax and discount slab'!$M$4:$N$14)</f>
        <v>0.02</v>
      </c>
      <c r="T1020" s="9">
        <f t="shared" si="78"/>
        <v>1.5966720000000003</v>
      </c>
      <c r="U1020" s="9">
        <f>VLOOKUP(A1020,'QTY &amp; shipping cost'!$A$1:$C$1038,3,FALSE)</f>
        <v>1.04</v>
      </c>
      <c r="V1020" s="9">
        <f t="shared" si="79"/>
        <v>79.276928000000026</v>
      </c>
    </row>
    <row r="1021" spans="1:22" x14ac:dyDescent="0.3">
      <c r="A1021" s="9" t="s">
        <v>1606</v>
      </c>
      <c r="B1021" s="8">
        <f>VLOOKUP($A1021,'Order date customer name'!$A$1:$C$1038,2,FALSE)</f>
        <v>42744</v>
      </c>
      <c r="C1021" s="8" t="str">
        <f>VLOOKUP($A1021,'Order date customer name'!$A$1:$C$1038,3,FALSE)</f>
        <v>CHAD SCHMIDT</v>
      </c>
      <c r="D1021" s="9" t="str">
        <f>VLOOKUP($A1021,'State and cust type'!$A$1:$C$1038,2,FALSE)</f>
        <v>New York</v>
      </c>
      <c r="E1021" s="9" t="str">
        <f>VLOOKUP($A1021,'State and cust type'!$A$1:$C$1038,3,FALSE)</f>
        <v>Corporate</v>
      </c>
      <c r="F1021" s="9" t="str">
        <f>VLOOKUP($A1021,'Account, order priority and cat'!$A$1:$D$1038,2,FALSE)</f>
        <v>BRYAN JENKINS</v>
      </c>
      <c r="G1021" s="9" t="str">
        <f>VLOOKUP($A1021,'Account, order priority and cat'!$A$1:$D$1038,3,FALSE)</f>
        <v>Critical</v>
      </c>
      <c r="H1021" s="9" t="str">
        <f>VLOOKUP($A1021,'Account, order priority and cat'!$A$1:$D$1038,4,FALSE)</f>
        <v>Office Supplies</v>
      </c>
      <c r="I1021" s="14" t="str">
        <f>VLOOKUP($A1021,'Cost and price details'!$A$1:$F$1038,Table!I$1,FALSE)</f>
        <v>Small Pack</v>
      </c>
      <c r="J1021" s="14" t="str">
        <f>VLOOKUP($A1021,'Cost and price details'!$A$1:$F$1038,Table!J$1,FALSE)</f>
        <v>Regular Air</v>
      </c>
      <c r="K1021" s="14">
        <f>VLOOKUP($A1021,'Cost and price details'!$A$1:$F$1038,Table!K$1,FALSE)</f>
        <v>42753</v>
      </c>
      <c r="L1021" s="14">
        <f>VLOOKUP($A1021,'Cost and price details'!$A$1:$F$1038,Table!L$1,FALSE)</f>
        <v>5.7090000000000005</v>
      </c>
      <c r="M1021" s="14">
        <f>VLOOKUP($A1021,'Cost and price details'!$A$1:$F$1038,Table!M$1,FALSE)</f>
        <v>14.278000000000002</v>
      </c>
      <c r="N1021" s="16">
        <f t="shared" si="75"/>
        <v>1.5009633911368019</v>
      </c>
      <c r="O1021" s="16">
        <f>LOOKUP(M1021,'Tax and discount slab'!$J$4:$K$14)</f>
        <v>0.1</v>
      </c>
      <c r="P1021" s="9">
        <f t="shared" si="76"/>
        <v>15.705800000000004</v>
      </c>
      <c r="Q1021" s="9">
        <f>VLOOKUP(A1021,'QTY &amp; shipping cost'!$A$1:$C$1038,2,FALSE)</f>
        <v>51</v>
      </c>
      <c r="R1021" s="9">
        <f t="shared" si="77"/>
        <v>800.99580000000014</v>
      </c>
      <c r="S1021" s="16">
        <f>LOOKUP(M1021,'Tax and discount slab'!$M$4:$N$14)</f>
        <v>7.0000000000000007E-2</v>
      </c>
      <c r="T1021" s="9">
        <f t="shared" si="78"/>
        <v>56.069706000000018</v>
      </c>
      <c r="U1021" s="9">
        <f>VLOOKUP(A1021,'QTY &amp; shipping cost'!$A$1:$C$1038,3,FALSE)</f>
        <v>3.19</v>
      </c>
      <c r="V1021" s="9">
        <f t="shared" si="79"/>
        <v>748.1160940000002</v>
      </c>
    </row>
    <row r="1022" spans="1:22" x14ac:dyDescent="0.3">
      <c r="A1022" s="9" t="s">
        <v>1607</v>
      </c>
      <c r="B1022" s="8">
        <f>VLOOKUP($A1022,'Order date customer name'!$A$1:$C$1038,2,FALSE)</f>
        <v>42747</v>
      </c>
      <c r="C1022" s="8" t="str">
        <f>VLOOKUP($A1022,'Order date customer name'!$A$1:$C$1038,3,FALSE)</f>
        <v>LEON JOHNSTON</v>
      </c>
      <c r="D1022" s="9" t="str">
        <f>VLOOKUP($A1022,'State and cust type'!$A$1:$C$1038,2,FALSE)</f>
        <v>New York</v>
      </c>
      <c r="E1022" s="9" t="str">
        <f>VLOOKUP($A1022,'State and cust type'!$A$1:$C$1038,3,FALSE)</f>
        <v>Home Office</v>
      </c>
      <c r="F1022" s="9" t="str">
        <f>VLOOKUP($A1022,'Account, order priority and cat'!$A$1:$D$1038,2,FALSE)</f>
        <v>ROY COOK</v>
      </c>
      <c r="G1022" s="9" t="str">
        <f>VLOOKUP($A1022,'Account, order priority and cat'!$A$1:$D$1038,3,FALSE)</f>
        <v>Medium</v>
      </c>
      <c r="H1022" s="9" t="str">
        <f>VLOOKUP($A1022,'Account, order priority and cat'!$A$1:$D$1038,4,FALSE)</f>
        <v>Office Supplies</v>
      </c>
      <c r="I1022" s="14" t="str">
        <f>VLOOKUP($A1022,'Cost and price details'!$A$1:$F$1038,Table!I$1,FALSE)</f>
        <v>Small Box</v>
      </c>
      <c r="J1022" s="14" t="str">
        <f>VLOOKUP($A1022,'Cost and price details'!$A$1:$F$1038,Table!J$1,FALSE)</f>
        <v>Regular Air</v>
      </c>
      <c r="K1022" s="14">
        <f>VLOOKUP($A1022,'Cost and price details'!$A$1:$F$1038,Table!K$1,FALSE)</f>
        <v>42755</v>
      </c>
      <c r="L1022" s="14">
        <f>VLOOKUP($A1022,'Cost and price details'!$A$1:$F$1038,Table!L$1,FALSE)</f>
        <v>2.4859999999999998</v>
      </c>
      <c r="M1022" s="14">
        <f>VLOOKUP($A1022,'Cost and price details'!$A$1:$F$1038,Table!M$1,FALSE)</f>
        <v>3.9380000000000006</v>
      </c>
      <c r="N1022" s="16">
        <f t="shared" si="75"/>
        <v>0.58407079646017734</v>
      </c>
      <c r="O1022" s="16">
        <f>LOOKUP(M1022,'Tax and discount slab'!$J$4:$K$14)</f>
        <v>0.05</v>
      </c>
      <c r="P1022" s="9">
        <f t="shared" si="76"/>
        <v>4.1349000000000009</v>
      </c>
      <c r="Q1022" s="9">
        <f>VLOOKUP(A1022,'QTY &amp; shipping cost'!$A$1:$C$1038,2,FALSE)</f>
        <v>40</v>
      </c>
      <c r="R1022" s="9">
        <f t="shared" si="77"/>
        <v>165.39600000000004</v>
      </c>
      <c r="S1022" s="16">
        <f>LOOKUP(M1022,'Tax and discount slab'!$M$4:$N$14)</f>
        <v>0.02</v>
      </c>
      <c r="T1022" s="9">
        <f t="shared" si="78"/>
        <v>3.3079200000000011</v>
      </c>
      <c r="U1022" s="9">
        <f>VLOOKUP(A1022,'QTY &amp; shipping cost'!$A$1:$C$1038,3,FALSE)</f>
        <v>5.52</v>
      </c>
      <c r="V1022" s="9">
        <f t="shared" si="79"/>
        <v>167.60808000000006</v>
      </c>
    </row>
    <row r="1023" spans="1:22" x14ac:dyDescent="0.3">
      <c r="A1023" s="9" t="s">
        <v>1608</v>
      </c>
      <c r="B1023" s="8">
        <f>VLOOKUP($A1023,'Order date customer name'!$A$1:$C$1038,2,FALSE)</f>
        <v>42750</v>
      </c>
      <c r="C1023" s="8" t="str">
        <f>VLOOKUP($A1023,'Order date customer name'!$A$1:$C$1038,3,FALSE)</f>
        <v>KYLE SILVA</v>
      </c>
      <c r="D1023" s="9" t="str">
        <f>VLOOKUP($A1023,'State and cust type'!$A$1:$C$1038,2,FALSE)</f>
        <v>New York</v>
      </c>
      <c r="E1023" s="9" t="str">
        <f>VLOOKUP($A1023,'State and cust type'!$A$1:$C$1038,3,FALSE)</f>
        <v>Corporate</v>
      </c>
      <c r="F1023" s="9" t="str">
        <f>VLOOKUP($A1023,'Account, order priority and cat'!$A$1:$D$1038,2,FALSE)</f>
        <v>BRYAN JENKINS</v>
      </c>
      <c r="G1023" s="9" t="str">
        <f>VLOOKUP($A1023,'Account, order priority and cat'!$A$1:$D$1038,3,FALSE)</f>
        <v>Critical</v>
      </c>
      <c r="H1023" s="9" t="str">
        <f>VLOOKUP($A1023,'Account, order priority and cat'!$A$1:$D$1038,4,FALSE)</f>
        <v>Office Supplies</v>
      </c>
      <c r="I1023" s="14" t="str">
        <f>VLOOKUP($A1023,'Cost and price details'!$A$1:$F$1038,Table!I$1,FALSE)</f>
        <v>Small Box</v>
      </c>
      <c r="J1023" s="14" t="str">
        <f>VLOOKUP($A1023,'Cost and price details'!$A$1:$F$1038,Table!J$1,FALSE)</f>
        <v>Regular Air</v>
      </c>
      <c r="K1023" s="14">
        <f>VLOOKUP($A1023,'Cost and price details'!$A$1:$F$1038,Table!K$1,FALSE)</f>
        <v>42758</v>
      </c>
      <c r="L1023" s="14">
        <f>VLOOKUP($A1023,'Cost and price details'!$A$1:$F$1038,Table!L$1,FALSE)</f>
        <v>5.0490000000000004</v>
      </c>
      <c r="M1023" s="14">
        <f>VLOOKUP($A1023,'Cost and price details'!$A$1:$F$1038,Table!M$1,FALSE)</f>
        <v>8.0080000000000009</v>
      </c>
      <c r="N1023" s="16">
        <f t="shared" si="75"/>
        <v>0.58605664488017439</v>
      </c>
      <c r="O1023" s="16">
        <f>LOOKUP(M1023,'Tax and discount slab'!$J$4:$K$14)</f>
        <v>0.05</v>
      </c>
      <c r="P1023" s="9">
        <f t="shared" si="76"/>
        <v>8.4084000000000021</v>
      </c>
      <c r="Q1023" s="9">
        <f>VLOOKUP(A1023,'QTY &amp; shipping cost'!$A$1:$C$1038,2,FALSE)</f>
        <v>41</v>
      </c>
      <c r="R1023" s="9">
        <f t="shared" si="77"/>
        <v>344.7444000000001</v>
      </c>
      <c r="S1023" s="16">
        <f>LOOKUP(M1023,'Tax and discount slab'!$M$4:$N$14)</f>
        <v>0.02</v>
      </c>
      <c r="T1023" s="9">
        <f t="shared" si="78"/>
        <v>6.8948880000000017</v>
      </c>
      <c r="U1023" s="9">
        <f>VLOOKUP(A1023,'QTY &amp; shipping cost'!$A$1:$C$1038,3,FALSE)</f>
        <v>11.200000000000001</v>
      </c>
      <c r="V1023" s="9">
        <f t="shared" si="79"/>
        <v>349.04951200000011</v>
      </c>
    </row>
    <row r="1024" spans="1:22" x14ac:dyDescent="0.3">
      <c r="A1024" s="9" t="s">
        <v>1610</v>
      </c>
      <c r="B1024" s="8">
        <f>VLOOKUP($A1024,'Order date customer name'!$A$1:$C$1038,2,FALSE)</f>
        <v>42751</v>
      </c>
      <c r="C1024" s="8" t="str">
        <f>VLOOKUP($A1024,'Order date customer name'!$A$1:$C$1038,3,FALSE)</f>
        <v>RAYMOND CARTER</v>
      </c>
      <c r="D1024" s="9" t="str">
        <f>VLOOKUP($A1024,'State and cust type'!$A$1:$C$1038,2,FALSE)</f>
        <v>New York</v>
      </c>
      <c r="E1024" s="9" t="str">
        <f>VLOOKUP($A1024,'State and cust type'!$A$1:$C$1038,3,FALSE)</f>
        <v>Home Office</v>
      </c>
      <c r="F1024" s="9" t="str">
        <f>VLOOKUP($A1024,'Account, order priority and cat'!$A$1:$D$1038,2,FALSE)</f>
        <v>MARC ARNOLD</v>
      </c>
      <c r="G1024" s="9" t="str">
        <f>VLOOKUP($A1024,'Account, order priority and cat'!$A$1:$D$1038,3,FALSE)</f>
        <v>Not Specified</v>
      </c>
      <c r="H1024" s="9" t="str">
        <f>VLOOKUP($A1024,'Account, order priority and cat'!$A$1:$D$1038,4,FALSE)</f>
        <v>Office Supplies</v>
      </c>
      <c r="I1024" s="14" t="str">
        <f>VLOOKUP($A1024,'Cost and price details'!$A$1:$F$1038,Table!I$1,FALSE)</f>
        <v>Wrap Bag</v>
      </c>
      <c r="J1024" s="14" t="str">
        <f>VLOOKUP($A1024,'Cost and price details'!$A$1:$F$1038,Table!J$1,FALSE)</f>
        <v>Express Air</v>
      </c>
      <c r="K1024" s="14">
        <f>VLOOKUP($A1024,'Cost and price details'!$A$1:$F$1038,Table!K$1,FALSE)</f>
        <v>42760</v>
      </c>
      <c r="L1024" s="14">
        <f>VLOOKUP($A1024,'Cost and price details'!$A$1:$F$1038,Table!L$1,FALSE)</f>
        <v>0.78100000000000003</v>
      </c>
      <c r="M1024" s="14">
        <f>VLOOKUP($A1024,'Cost and price details'!$A$1:$F$1038,Table!M$1,FALSE)</f>
        <v>1.254</v>
      </c>
      <c r="N1024" s="16">
        <f t="shared" si="75"/>
        <v>0.60563380281690138</v>
      </c>
      <c r="O1024" s="16">
        <f>LOOKUP(M1024,'Tax and discount slab'!$J$4:$K$14)</f>
        <v>0.05</v>
      </c>
      <c r="P1024" s="9">
        <f t="shared" si="76"/>
        <v>1.3167</v>
      </c>
      <c r="Q1024" s="9">
        <f>VLOOKUP(A1024,'QTY &amp; shipping cost'!$A$1:$C$1038,2,FALSE)</f>
        <v>16</v>
      </c>
      <c r="R1024" s="9">
        <f t="shared" si="77"/>
        <v>21.0672</v>
      </c>
      <c r="S1024" s="16">
        <f>LOOKUP(M1024,'Tax and discount slab'!$M$4:$N$14)</f>
        <v>0.02</v>
      </c>
      <c r="T1024" s="9">
        <f t="shared" si="78"/>
        <v>0.421344</v>
      </c>
      <c r="U1024" s="9">
        <f>VLOOKUP(A1024,'QTY &amp; shipping cost'!$A$1:$C$1038,3,FALSE)</f>
        <v>0.75</v>
      </c>
      <c r="V1024" s="9">
        <f t="shared" si="79"/>
        <v>21.395855999999998</v>
      </c>
    </row>
    <row r="1025" spans="1:22" x14ac:dyDescent="0.3">
      <c r="A1025" s="9" t="s">
        <v>1611</v>
      </c>
      <c r="B1025" s="8">
        <f>VLOOKUP($A1025,'Order date customer name'!$A$1:$C$1038,2,FALSE)</f>
        <v>42752</v>
      </c>
      <c r="C1025" s="8" t="str">
        <f>VLOOKUP($A1025,'Order date customer name'!$A$1:$C$1038,3,FALSE)</f>
        <v>ELMER FERGUSON</v>
      </c>
      <c r="D1025" s="9" t="str">
        <f>VLOOKUP($A1025,'State and cust type'!$A$1:$C$1038,2,FALSE)</f>
        <v>New York</v>
      </c>
      <c r="E1025" s="9" t="str">
        <f>VLOOKUP($A1025,'State and cust type'!$A$1:$C$1038,3,FALSE)</f>
        <v>Corporate</v>
      </c>
      <c r="F1025" s="9" t="str">
        <f>VLOOKUP($A1025,'Account, order priority and cat'!$A$1:$D$1038,2,FALSE)</f>
        <v>CLAUDE WILLIS</v>
      </c>
      <c r="G1025" s="9" t="str">
        <f>VLOOKUP($A1025,'Account, order priority and cat'!$A$1:$D$1038,3,FALSE)</f>
        <v>Not Specified</v>
      </c>
      <c r="H1025" s="9" t="str">
        <f>VLOOKUP($A1025,'Account, order priority and cat'!$A$1:$D$1038,4,FALSE)</f>
        <v>Technology</v>
      </c>
      <c r="I1025" s="14" t="str">
        <f>VLOOKUP($A1025,'Cost and price details'!$A$1:$F$1038,Table!I$1,FALSE)</f>
        <v>Medium Box</v>
      </c>
      <c r="J1025" s="14" t="str">
        <f>VLOOKUP($A1025,'Cost and price details'!$A$1:$F$1038,Table!J$1,FALSE)</f>
        <v>Regular Air</v>
      </c>
      <c r="K1025" s="14">
        <f>VLOOKUP($A1025,'Cost and price details'!$A$1:$F$1038,Table!K$1,FALSE)</f>
        <v>42761</v>
      </c>
      <c r="L1025" s="14">
        <f>VLOOKUP($A1025,'Cost and price details'!$A$1:$F$1038,Table!L$1,FALSE)</f>
        <v>9.7020000000000017</v>
      </c>
      <c r="M1025" s="14">
        <f>VLOOKUP($A1025,'Cost and price details'!$A$1:$F$1038,Table!M$1,FALSE)</f>
        <v>23.088999999999999</v>
      </c>
      <c r="N1025" s="16">
        <f t="shared" si="75"/>
        <v>1.3798185941043077</v>
      </c>
      <c r="O1025" s="16">
        <f>LOOKUP(M1025,'Tax and discount slab'!$J$4:$K$14)</f>
        <v>0.15000000000000002</v>
      </c>
      <c r="P1025" s="9">
        <f t="shared" si="76"/>
        <v>26.552349999999997</v>
      </c>
      <c r="Q1025" s="9">
        <f>VLOOKUP(A1025,'QTY &amp; shipping cost'!$A$1:$C$1038,2,FALSE)</f>
        <v>31</v>
      </c>
      <c r="R1025" s="9">
        <f t="shared" si="77"/>
        <v>823.12284999999986</v>
      </c>
      <c r="S1025" s="16">
        <f>LOOKUP(M1025,'Tax and discount slab'!$M$4:$N$14)</f>
        <v>0.12000000000000001</v>
      </c>
      <c r="T1025" s="9">
        <f t="shared" si="78"/>
        <v>98.774741999999989</v>
      </c>
      <c r="U1025" s="9">
        <f>VLOOKUP(A1025,'QTY &amp; shipping cost'!$A$1:$C$1038,3,FALSE)</f>
        <v>4.8599999999999994</v>
      </c>
      <c r="V1025" s="9">
        <f t="shared" si="79"/>
        <v>729.20810799999992</v>
      </c>
    </row>
    <row r="1026" spans="1:22" x14ac:dyDescent="0.3">
      <c r="A1026" s="9" t="s">
        <v>1612</v>
      </c>
      <c r="B1026" s="8">
        <f>VLOOKUP($A1026,'Order date customer name'!$A$1:$C$1038,2,FALSE)</f>
        <v>42752</v>
      </c>
      <c r="C1026" s="8" t="str">
        <f>VLOOKUP($A1026,'Order date customer name'!$A$1:$C$1038,3,FALSE)</f>
        <v>JOHN MORALES</v>
      </c>
      <c r="D1026" s="9" t="str">
        <f>VLOOKUP($A1026,'State and cust type'!$A$1:$C$1038,2,FALSE)</f>
        <v>New York</v>
      </c>
      <c r="E1026" s="9" t="str">
        <f>VLOOKUP($A1026,'State and cust type'!$A$1:$C$1038,3,FALSE)</f>
        <v>Home Office</v>
      </c>
      <c r="F1026" s="9" t="str">
        <f>VLOOKUP($A1026,'Account, order priority and cat'!$A$1:$D$1038,2,FALSE)</f>
        <v>VINCENT JORDAN</v>
      </c>
      <c r="G1026" s="9" t="str">
        <f>VLOOKUP($A1026,'Account, order priority and cat'!$A$1:$D$1038,3,FALSE)</f>
        <v>Medium</v>
      </c>
      <c r="H1026" s="9" t="str">
        <f>VLOOKUP($A1026,'Account, order priority and cat'!$A$1:$D$1038,4,FALSE)</f>
        <v>Office Supplies</v>
      </c>
      <c r="I1026" s="14" t="str">
        <f>VLOOKUP($A1026,'Cost and price details'!$A$1:$F$1038,Table!I$1,FALSE)</f>
        <v>Small Pack</v>
      </c>
      <c r="J1026" s="14" t="str">
        <f>VLOOKUP($A1026,'Cost and price details'!$A$1:$F$1038,Table!J$1,FALSE)</f>
        <v>Express Air</v>
      </c>
      <c r="K1026" s="14">
        <f>VLOOKUP($A1026,'Cost and price details'!$A$1:$F$1038,Table!K$1,FALSE)</f>
        <v>42761</v>
      </c>
      <c r="L1026" s="14">
        <f>VLOOKUP($A1026,'Cost and price details'!$A$1:$F$1038,Table!L$1,FALSE)</f>
        <v>5.7090000000000005</v>
      </c>
      <c r="M1026" s="14">
        <f>VLOOKUP($A1026,'Cost and price details'!$A$1:$F$1038,Table!M$1,FALSE)</f>
        <v>14.278000000000002</v>
      </c>
      <c r="N1026" s="16">
        <f t="shared" si="75"/>
        <v>1.5009633911368019</v>
      </c>
      <c r="O1026" s="16">
        <f>LOOKUP(M1026,'Tax and discount slab'!$J$4:$K$14)</f>
        <v>0.1</v>
      </c>
      <c r="P1026" s="9">
        <f t="shared" si="76"/>
        <v>15.705800000000004</v>
      </c>
      <c r="Q1026" s="9">
        <f>VLOOKUP(A1026,'QTY &amp; shipping cost'!$A$1:$C$1038,2,FALSE)</f>
        <v>12</v>
      </c>
      <c r="R1026" s="9">
        <f t="shared" si="77"/>
        <v>188.46960000000004</v>
      </c>
      <c r="S1026" s="16">
        <f>LOOKUP(M1026,'Tax and discount slab'!$M$4:$N$14)</f>
        <v>7.0000000000000007E-2</v>
      </c>
      <c r="T1026" s="9">
        <f t="shared" si="78"/>
        <v>13.192872000000005</v>
      </c>
      <c r="U1026" s="9">
        <f>VLOOKUP(A1026,'QTY &amp; shipping cost'!$A$1:$C$1038,3,FALSE)</f>
        <v>3.19</v>
      </c>
      <c r="V1026" s="9">
        <f t="shared" si="79"/>
        <v>178.46672800000005</v>
      </c>
    </row>
    <row r="1027" spans="1:22" x14ac:dyDescent="0.3">
      <c r="A1027" s="9" t="s">
        <v>1614</v>
      </c>
      <c r="B1027" s="8">
        <f>VLOOKUP($A1027,'Order date customer name'!$A$1:$C$1038,2,FALSE)</f>
        <v>42752</v>
      </c>
      <c r="C1027" s="8" t="str">
        <f>VLOOKUP($A1027,'Order date customer name'!$A$1:$C$1038,3,FALSE)</f>
        <v>HAROLD HUNTER</v>
      </c>
      <c r="D1027" s="9" t="str">
        <f>VLOOKUP($A1027,'State and cust type'!$A$1:$C$1038,2,FALSE)</f>
        <v>Illinois</v>
      </c>
      <c r="E1027" s="9" t="str">
        <f>VLOOKUP($A1027,'State and cust type'!$A$1:$C$1038,3,FALSE)</f>
        <v>Small Business</v>
      </c>
      <c r="F1027" s="9" t="str">
        <f>VLOOKUP($A1027,'Account, order priority and cat'!$A$1:$D$1038,2,FALSE)</f>
        <v>COREY MILLS</v>
      </c>
      <c r="G1027" s="9" t="str">
        <f>VLOOKUP($A1027,'Account, order priority and cat'!$A$1:$D$1038,3,FALSE)</f>
        <v>Low</v>
      </c>
      <c r="H1027" s="9" t="str">
        <f>VLOOKUP($A1027,'Account, order priority and cat'!$A$1:$D$1038,4,FALSE)</f>
        <v>Office Supplies</v>
      </c>
      <c r="I1027" s="14" t="str">
        <f>VLOOKUP($A1027,'Cost and price details'!$A$1:$F$1038,Table!I$1,FALSE)</f>
        <v>Small Box</v>
      </c>
      <c r="J1027" s="14" t="str">
        <f>VLOOKUP($A1027,'Cost and price details'!$A$1:$F$1038,Table!J$1,FALSE)</f>
        <v>Express Air</v>
      </c>
      <c r="K1027" s="14">
        <f>VLOOKUP($A1027,'Cost and price details'!$A$1:$F$1038,Table!K$1,FALSE)</f>
        <v>42766</v>
      </c>
      <c r="L1027" s="14">
        <f>VLOOKUP($A1027,'Cost and price details'!$A$1:$F$1038,Table!L$1,FALSE)</f>
        <v>21.812999999999999</v>
      </c>
      <c r="M1027" s="14">
        <f>VLOOKUP($A1027,'Cost and price details'!$A$1:$F$1038,Table!M$1,FALSE)</f>
        <v>34.078000000000003</v>
      </c>
      <c r="N1027" s="16">
        <f t="shared" si="75"/>
        <v>0.56227937468482114</v>
      </c>
      <c r="O1027" s="16">
        <f>LOOKUP(M1027,'Tax and discount slab'!$J$4:$K$14)</f>
        <v>0.2</v>
      </c>
      <c r="P1027" s="9">
        <f t="shared" si="76"/>
        <v>40.893599999999999</v>
      </c>
      <c r="Q1027" s="9">
        <f>VLOOKUP(A1027,'QTY &amp; shipping cost'!$A$1:$C$1038,2,FALSE)</f>
        <v>43</v>
      </c>
      <c r="R1027" s="9">
        <f t="shared" si="77"/>
        <v>1758.4248</v>
      </c>
      <c r="S1027" s="16">
        <f>LOOKUP(M1027,'Tax and discount slab'!$M$4:$N$14)</f>
        <v>0.17</v>
      </c>
      <c r="T1027" s="9">
        <f t="shared" si="78"/>
        <v>298.93221600000004</v>
      </c>
      <c r="U1027" s="9">
        <f>VLOOKUP(A1027,'QTY &amp; shipping cost'!$A$1:$C$1038,3,FALSE)</f>
        <v>19.560000000000002</v>
      </c>
      <c r="V1027" s="9">
        <f t="shared" si="79"/>
        <v>1479.052584</v>
      </c>
    </row>
    <row r="1028" spans="1:22" x14ac:dyDescent="0.3">
      <c r="A1028" s="9" t="s">
        <v>1615</v>
      </c>
      <c r="B1028" s="8">
        <f>VLOOKUP($A1028,'Order date customer name'!$A$1:$C$1038,2,FALSE)</f>
        <v>42753</v>
      </c>
      <c r="C1028" s="8" t="str">
        <f>VLOOKUP($A1028,'Order date customer name'!$A$1:$C$1038,3,FALSE)</f>
        <v>ERNEST GOMEZ</v>
      </c>
      <c r="D1028" s="9" t="str">
        <f>VLOOKUP($A1028,'State and cust type'!$A$1:$C$1038,2,FALSE)</f>
        <v>New York</v>
      </c>
      <c r="E1028" s="9" t="str">
        <f>VLOOKUP($A1028,'State and cust type'!$A$1:$C$1038,3,FALSE)</f>
        <v>Corporate</v>
      </c>
      <c r="F1028" s="9" t="str">
        <f>VLOOKUP($A1028,'Account, order priority and cat'!$A$1:$D$1038,2,FALSE)</f>
        <v>BOBBY CHAVEZ</v>
      </c>
      <c r="G1028" s="9" t="str">
        <f>VLOOKUP($A1028,'Account, order priority and cat'!$A$1:$D$1038,3,FALSE)</f>
        <v>Not Specified</v>
      </c>
      <c r="H1028" s="9" t="str">
        <f>VLOOKUP($A1028,'Account, order priority and cat'!$A$1:$D$1038,4,FALSE)</f>
        <v>Office Supplies</v>
      </c>
      <c r="I1028" s="14" t="str">
        <f>VLOOKUP($A1028,'Cost and price details'!$A$1:$F$1038,Table!I$1,FALSE)</f>
        <v>Small Box</v>
      </c>
      <c r="J1028" s="14" t="str">
        <f>VLOOKUP($A1028,'Cost and price details'!$A$1:$F$1038,Table!J$1,FALSE)</f>
        <v>Regular Air</v>
      </c>
      <c r="K1028" s="14">
        <f>VLOOKUP($A1028,'Cost and price details'!$A$1:$F$1038,Table!K$1,FALSE)</f>
        <v>42761</v>
      </c>
      <c r="L1028" s="14">
        <f>VLOOKUP($A1028,'Cost and price details'!$A$1:$F$1038,Table!L$1,FALSE)</f>
        <v>5.0490000000000004</v>
      </c>
      <c r="M1028" s="14">
        <f>VLOOKUP($A1028,'Cost and price details'!$A$1:$F$1038,Table!M$1,FALSE)</f>
        <v>8.0080000000000009</v>
      </c>
      <c r="N1028" s="16">
        <f t="shared" si="75"/>
        <v>0.58605664488017439</v>
      </c>
      <c r="O1028" s="16">
        <f>LOOKUP(M1028,'Tax and discount slab'!$J$4:$K$14)</f>
        <v>0.05</v>
      </c>
      <c r="P1028" s="9">
        <f t="shared" si="76"/>
        <v>8.4084000000000021</v>
      </c>
      <c r="Q1028" s="9">
        <f>VLOOKUP(A1028,'QTY &amp; shipping cost'!$A$1:$C$1038,2,FALSE)</f>
        <v>26</v>
      </c>
      <c r="R1028" s="9">
        <f t="shared" si="77"/>
        <v>218.61840000000007</v>
      </c>
      <c r="S1028" s="16">
        <f>LOOKUP(M1028,'Tax and discount slab'!$M$4:$N$14)</f>
        <v>0.02</v>
      </c>
      <c r="T1028" s="9">
        <f t="shared" si="78"/>
        <v>4.3723680000000016</v>
      </c>
      <c r="U1028" s="9">
        <f>VLOOKUP(A1028,'QTY &amp; shipping cost'!$A$1:$C$1038,3,FALSE)</f>
        <v>11.200000000000001</v>
      </c>
      <c r="V1028" s="9">
        <f t="shared" si="79"/>
        <v>225.44603200000006</v>
      </c>
    </row>
    <row r="1029" spans="1:22" x14ac:dyDescent="0.3">
      <c r="A1029" s="9" t="s">
        <v>1616</v>
      </c>
      <c r="B1029" s="8">
        <f>VLOOKUP($A1029,'Order date customer name'!$A$1:$C$1038,2,FALSE)</f>
        <v>42756</v>
      </c>
      <c r="C1029" s="8" t="str">
        <f>VLOOKUP($A1029,'Order date customer name'!$A$1:$C$1038,3,FALSE)</f>
        <v>GERALD PATTERSON</v>
      </c>
      <c r="D1029" s="9" t="str">
        <f>VLOOKUP($A1029,'State and cust type'!$A$1:$C$1038,2,FALSE)</f>
        <v>New York</v>
      </c>
      <c r="E1029" s="9" t="str">
        <f>VLOOKUP($A1029,'State and cust type'!$A$1:$C$1038,3,FALSE)</f>
        <v>Corporate</v>
      </c>
      <c r="F1029" s="9" t="str">
        <f>VLOOKUP($A1029,'Account, order priority and cat'!$A$1:$D$1038,2,FALSE)</f>
        <v>WILLIE STEWART</v>
      </c>
      <c r="G1029" s="9" t="str">
        <f>VLOOKUP($A1029,'Account, order priority and cat'!$A$1:$D$1038,3,FALSE)</f>
        <v>Not Specified</v>
      </c>
      <c r="H1029" s="9" t="str">
        <f>VLOOKUP($A1029,'Account, order priority and cat'!$A$1:$D$1038,4,FALSE)</f>
        <v>Office Supplies</v>
      </c>
      <c r="I1029" s="14" t="str">
        <f>VLOOKUP($A1029,'Cost and price details'!$A$1:$F$1038,Table!I$1,FALSE)</f>
        <v>Wrap Bag</v>
      </c>
      <c r="J1029" s="14" t="str">
        <f>VLOOKUP($A1029,'Cost and price details'!$A$1:$F$1038,Table!J$1,FALSE)</f>
        <v>Regular Air</v>
      </c>
      <c r="K1029" s="14">
        <f>VLOOKUP($A1029,'Cost and price details'!$A$1:$F$1038,Table!K$1,FALSE)</f>
        <v>42765</v>
      </c>
      <c r="L1029" s="14">
        <f>VLOOKUP($A1029,'Cost and price details'!$A$1:$F$1038,Table!L$1,FALSE)</f>
        <v>2.3760000000000003</v>
      </c>
      <c r="M1029" s="14">
        <f>VLOOKUP($A1029,'Cost and price details'!$A$1:$F$1038,Table!M$1,FALSE)</f>
        <v>4.2350000000000003</v>
      </c>
      <c r="N1029" s="16">
        <f t="shared" ref="N1029:N1040" si="80">(M1029-L1029)/L1029</f>
        <v>0.78240740740740733</v>
      </c>
      <c r="O1029" s="16">
        <f>LOOKUP(M1029,'Tax and discount slab'!$J$4:$K$14)</f>
        <v>0.05</v>
      </c>
      <c r="P1029" s="9">
        <f t="shared" ref="P1029:P1040" si="81">(1+O1029)*M1029</f>
        <v>4.4467500000000006</v>
      </c>
      <c r="Q1029" s="9">
        <f>VLOOKUP(A1029,'QTY &amp; shipping cost'!$A$1:$C$1038,2,FALSE)</f>
        <v>20</v>
      </c>
      <c r="R1029" s="9">
        <f t="shared" ref="R1029:R1040" si="82">P1029*Q1029</f>
        <v>88.935000000000016</v>
      </c>
      <c r="S1029" s="16">
        <f>LOOKUP(M1029,'Tax and discount slab'!$M$4:$N$14)</f>
        <v>0.02</v>
      </c>
      <c r="T1029" s="9">
        <f t="shared" ref="T1029:T1040" si="83">R1029*S1029</f>
        <v>1.7787000000000004</v>
      </c>
      <c r="U1029" s="9">
        <f>VLOOKUP(A1029,'QTY &amp; shipping cost'!$A$1:$C$1038,3,FALSE)</f>
        <v>0.75</v>
      </c>
      <c r="V1029" s="9">
        <f t="shared" ref="V1029:V1040" si="84">(R1029-T1029)+U1029</f>
        <v>87.906300000000016</v>
      </c>
    </row>
    <row r="1030" spans="1:22" x14ac:dyDescent="0.3">
      <c r="A1030" s="9" t="s">
        <v>1617</v>
      </c>
      <c r="B1030" s="8">
        <f>VLOOKUP($A1030,'Order date customer name'!$A$1:$C$1038,2,FALSE)</f>
        <v>42757</v>
      </c>
      <c r="C1030" s="8" t="str">
        <f>VLOOKUP($A1030,'Order date customer name'!$A$1:$C$1038,3,FALSE)</f>
        <v>STEVEN CASTRO</v>
      </c>
      <c r="D1030" s="9" t="str">
        <f>VLOOKUP($A1030,'State and cust type'!$A$1:$C$1038,2,FALSE)</f>
        <v>New York</v>
      </c>
      <c r="E1030" s="9" t="str">
        <f>VLOOKUP($A1030,'State and cust type'!$A$1:$C$1038,3,FALSE)</f>
        <v>Corporate</v>
      </c>
      <c r="F1030" s="9" t="str">
        <f>VLOOKUP($A1030,'Account, order priority and cat'!$A$1:$D$1038,2,FALSE)</f>
        <v>VINCENT JORDAN</v>
      </c>
      <c r="G1030" s="9" t="str">
        <f>VLOOKUP($A1030,'Account, order priority and cat'!$A$1:$D$1038,3,FALSE)</f>
        <v>Not Specified</v>
      </c>
      <c r="H1030" s="9" t="str">
        <f>VLOOKUP($A1030,'Account, order priority and cat'!$A$1:$D$1038,4,FALSE)</f>
        <v>Office Supplies</v>
      </c>
      <c r="I1030" s="14" t="str">
        <f>VLOOKUP($A1030,'Cost and price details'!$A$1:$F$1038,Table!I$1,FALSE)</f>
        <v>Small Box</v>
      </c>
      <c r="J1030" s="14" t="str">
        <f>VLOOKUP($A1030,'Cost and price details'!$A$1:$F$1038,Table!J$1,FALSE)</f>
        <v>Regular Air</v>
      </c>
      <c r="K1030" s="14">
        <f>VLOOKUP($A1030,'Cost and price details'!$A$1:$F$1038,Table!K$1,FALSE)</f>
        <v>42766</v>
      </c>
      <c r="L1030" s="14">
        <f>VLOOKUP($A1030,'Cost and price details'!$A$1:$F$1038,Table!L$1,FALSE)</f>
        <v>3.8500000000000005</v>
      </c>
      <c r="M1030" s="14">
        <f>VLOOKUP($A1030,'Cost and price details'!$A$1:$F$1038,Table!M$1,FALSE)</f>
        <v>6.3140000000000009</v>
      </c>
      <c r="N1030" s="16">
        <f t="shared" si="80"/>
        <v>0.64</v>
      </c>
      <c r="O1030" s="16">
        <f>LOOKUP(M1030,'Tax and discount slab'!$J$4:$K$14)</f>
        <v>0.05</v>
      </c>
      <c r="P1030" s="9">
        <f t="shared" si="81"/>
        <v>6.6297000000000015</v>
      </c>
      <c r="Q1030" s="9">
        <f>VLOOKUP(A1030,'QTY &amp; shipping cost'!$A$1:$C$1038,2,FALSE)</f>
        <v>48</v>
      </c>
      <c r="R1030" s="9">
        <f t="shared" si="82"/>
        <v>318.2256000000001</v>
      </c>
      <c r="S1030" s="16">
        <f>LOOKUP(M1030,'Tax and discount slab'!$M$4:$N$14)</f>
        <v>0.02</v>
      </c>
      <c r="T1030" s="9">
        <f t="shared" si="83"/>
        <v>6.3645120000000022</v>
      </c>
      <c r="U1030" s="9">
        <f>VLOOKUP(A1030,'QTY &amp; shipping cost'!$A$1:$C$1038,3,FALSE)</f>
        <v>5.0599999999999996</v>
      </c>
      <c r="V1030" s="9">
        <f t="shared" si="84"/>
        <v>316.92108800000011</v>
      </c>
    </row>
    <row r="1031" spans="1:22" x14ac:dyDescent="0.3">
      <c r="A1031" s="9" t="s">
        <v>1619</v>
      </c>
      <c r="B1031" s="8">
        <f>VLOOKUP($A1031,'Order date customer name'!$A$1:$C$1038,2,FALSE)</f>
        <v>42759</v>
      </c>
      <c r="C1031" s="8" t="str">
        <f>VLOOKUP($A1031,'Order date customer name'!$A$1:$C$1038,3,FALSE)</f>
        <v>RYAN KENNEDY</v>
      </c>
      <c r="D1031" s="9" t="str">
        <f>VLOOKUP($A1031,'State and cust type'!$A$1:$C$1038,2,FALSE)</f>
        <v>Illinois</v>
      </c>
      <c r="E1031" s="9" t="str">
        <f>VLOOKUP($A1031,'State and cust type'!$A$1:$C$1038,3,FALSE)</f>
        <v>Small Business</v>
      </c>
      <c r="F1031" s="9" t="str">
        <f>VLOOKUP($A1031,'Account, order priority and cat'!$A$1:$D$1038,2,FALSE)</f>
        <v>MANUEL BARNES</v>
      </c>
      <c r="G1031" s="9" t="str">
        <f>VLOOKUP($A1031,'Account, order priority and cat'!$A$1:$D$1038,3,FALSE)</f>
        <v>High</v>
      </c>
      <c r="H1031" s="9" t="str">
        <f>VLOOKUP($A1031,'Account, order priority and cat'!$A$1:$D$1038,4,FALSE)</f>
        <v>Technology</v>
      </c>
      <c r="I1031" s="14" t="str">
        <f>VLOOKUP($A1031,'Cost and price details'!$A$1:$F$1038,Table!I$1,FALSE)</f>
        <v>Small Box</v>
      </c>
      <c r="J1031" s="14" t="str">
        <f>VLOOKUP($A1031,'Cost and price details'!$A$1:$F$1038,Table!J$1,FALSE)</f>
        <v>Regular Air</v>
      </c>
      <c r="K1031" s="14">
        <f>VLOOKUP($A1031,'Cost and price details'!$A$1:$F$1038,Table!K$1,FALSE)</f>
        <v>42767</v>
      </c>
      <c r="L1031" s="14">
        <f>VLOOKUP($A1031,'Cost and price details'!$A$1:$F$1038,Table!L$1,FALSE)</f>
        <v>172.15</v>
      </c>
      <c r="M1031" s="14">
        <f>VLOOKUP($A1031,'Cost and price details'!$A$1:$F$1038,Table!M$1,FALSE)</f>
        <v>331.06700000000006</v>
      </c>
      <c r="N1031" s="16">
        <f t="shared" si="80"/>
        <v>0.92313099041533575</v>
      </c>
      <c r="O1031" s="16">
        <f>LOOKUP(M1031,'Tax and discount slab'!$J$4:$K$14)</f>
        <v>0.32000000000000006</v>
      </c>
      <c r="P1031" s="9">
        <f t="shared" si="81"/>
        <v>437.00844000000012</v>
      </c>
      <c r="Q1031" s="9">
        <f>VLOOKUP(A1031,'QTY &amp; shipping cost'!$A$1:$C$1038,2,FALSE)</f>
        <v>31</v>
      </c>
      <c r="R1031" s="9">
        <f t="shared" si="82"/>
        <v>13547.261640000004</v>
      </c>
      <c r="S1031" s="16">
        <f>LOOKUP(M1031,'Tax and discount slab'!$M$4:$N$14)</f>
        <v>0.47</v>
      </c>
      <c r="T1031" s="9">
        <f t="shared" si="83"/>
        <v>6367.212970800002</v>
      </c>
      <c r="U1031" s="9">
        <f>VLOOKUP(A1031,'QTY &amp; shipping cost'!$A$1:$C$1038,3,FALSE)</f>
        <v>7.2299999999999995</v>
      </c>
      <c r="V1031" s="9">
        <f t="shared" si="84"/>
        <v>7187.2786692000018</v>
      </c>
    </row>
    <row r="1032" spans="1:22" x14ac:dyDescent="0.3">
      <c r="A1032" s="9" t="s">
        <v>1620</v>
      </c>
      <c r="B1032" s="8">
        <f>VLOOKUP($A1032,'Order date customer name'!$A$1:$C$1038,2,FALSE)</f>
        <v>42760</v>
      </c>
      <c r="C1032" s="8" t="str">
        <f>VLOOKUP($A1032,'Order date customer name'!$A$1:$C$1038,3,FALSE)</f>
        <v>CHAD CUNNINGHAM</v>
      </c>
      <c r="D1032" s="9" t="str">
        <f>VLOOKUP($A1032,'State and cust type'!$A$1:$C$1038,2,FALSE)</f>
        <v>New York</v>
      </c>
      <c r="E1032" s="9" t="str">
        <f>VLOOKUP($A1032,'State and cust type'!$A$1:$C$1038,3,FALSE)</f>
        <v>Corporate</v>
      </c>
      <c r="F1032" s="9" t="str">
        <f>VLOOKUP($A1032,'Account, order priority and cat'!$A$1:$D$1038,2,FALSE)</f>
        <v>VINCENT JORDAN</v>
      </c>
      <c r="G1032" s="9" t="str">
        <f>VLOOKUP($A1032,'Account, order priority and cat'!$A$1:$D$1038,3,FALSE)</f>
        <v>Critical</v>
      </c>
      <c r="H1032" s="9" t="str">
        <f>VLOOKUP($A1032,'Account, order priority and cat'!$A$1:$D$1038,4,FALSE)</f>
        <v>Office Supplies</v>
      </c>
      <c r="I1032" s="14" t="str">
        <f>VLOOKUP($A1032,'Cost and price details'!$A$1:$F$1038,Table!I$1,FALSE)</f>
        <v>Small Box</v>
      </c>
      <c r="J1032" s="14" t="str">
        <f>VLOOKUP($A1032,'Cost and price details'!$A$1:$F$1038,Table!J$1,FALSE)</f>
        <v>Regular Air</v>
      </c>
      <c r="K1032" s="14">
        <f>VLOOKUP($A1032,'Cost and price details'!$A$1:$F$1038,Table!K$1,FALSE)</f>
        <v>42768</v>
      </c>
      <c r="L1032" s="14">
        <f>VLOOKUP($A1032,'Cost and price details'!$A$1:$F$1038,Table!L$1,FALSE)</f>
        <v>4.3890000000000002</v>
      </c>
      <c r="M1032" s="14">
        <f>VLOOKUP($A1032,'Cost and price details'!$A$1:$F$1038,Table!M$1,FALSE)</f>
        <v>6.8530000000000006</v>
      </c>
      <c r="N1032" s="16">
        <f t="shared" si="80"/>
        <v>0.5614035087719299</v>
      </c>
      <c r="O1032" s="16">
        <f>LOOKUP(M1032,'Tax and discount slab'!$J$4:$K$14)</f>
        <v>0.05</v>
      </c>
      <c r="P1032" s="9">
        <f t="shared" si="81"/>
        <v>7.1956500000000005</v>
      </c>
      <c r="Q1032" s="9">
        <f>VLOOKUP(A1032,'QTY &amp; shipping cost'!$A$1:$C$1038,2,FALSE)</f>
        <v>27</v>
      </c>
      <c r="R1032" s="9">
        <f t="shared" si="82"/>
        <v>194.28255000000001</v>
      </c>
      <c r="S1032" s="16">
        <f>LOOKUP(M1032,'Tax and discount slab'!$M$4:$N$14)</f>
        <v>0.02</v>
      </c>
      <c r="T1032" s="9">
        <f t="shared" si="83"/>
        <v>3.8856510000000002</v>
      </c>
      <c r="U1032" s="9">
        <f>VLOOKUP(A1032,'QTY &amp; shipping cost'!$A$1:$C$1038,3,FALSE)</f>
        <v>7.02</v>
      </c>
      <c r="V1032" s="9">
        <f t="shared" si="84"/>
        <v>197.41689900000003</v>
      </c>
    </row>
    <row r="1033" spans="1:22" x14ac:dyDescent="0.3">
      <c r="A1033" s="9" t="s">
        <v>1621</v>
      </c>
      <c r="B1033" s="8">
        <f>VLOOKUP($A1033,'Order date customer name'!$A$1:$C$1038,2,FALSE)</f>
        <v>42763</v>
      </c>
      <c r="C1033" s="8" t="str">
        <f>VLOOKUP($A1033,'Order date customer name'!$A$1:$C$1038,3,FALSE)</f>
        <v>BRETT PARKER</v>
      </c>
      <c r="D1033" s="9" t="str">
        <f>VLOOKUP($A1033,'State and cust type'!$A$1:$C$1038,2,FALSE)</f>
        <v>New York</v>
      </c>
      <c r="E1033" s="9" t="str">
        <f>VLOOKUP($A1033,'State and cust type'!$A$1:$C$1038,3,FALSE)</f>
        <v>Home Office</v>
      </c>
      <c r="F1033" s="9" t="str">
        <f>VLOOKUP($A1033,'Account, order priority and cat'!$A$1:$D$1038,2,FALSE)</f>
        <v>BRYAN JENKINS</v>
      </c>
      <c r="G1033" s="9" t="str">
        <f>VLOOKUP($A1033,'Account, order priority and cat'!$A$1:$D$1038,3,FALSE)</f>
        <v>Not Specified</v>
      </c>
      <c r="H1033" s="9" t="str">
        <f>VLOOKUP($A1033,'Account, order priority and cat'!$A$1:$D$1038,4,FALSE)</f>
        <v>Technology</v>
      </c>
      <c r="I1033" s="14" t="str">
        <f>VLOOKUP($A1033,'Cost and price details'!$A$1:$F$1038,Table!I$1,FALSE)</f>
        <v>Jumbo Drum</v>
      </c>
      <c r="J1033" s="14" t="str">
        <f>VLOOKUP($A1033,'Cost and price details'!$A$1:$F$1038,Table!J$1,FALSE)</f>
        <v>Delivery Truck</v>
      </c>
      <c r="K1033" s="14">
        <f>VLOOKUP($A1033,'Cost and price details'!$A$1:$F$1038,Table!K$1,FALSE)</f>
        <v>42773</v>
      </c>
      <c r="L1033" s="14">
        <f>VLOOKUP($A1033,'Cost and price details'!$A$1:$F$1038,Table!L$1,FALSE)</f>
        <v>82.5</v>
      </c>
      <c r="M1033" s="14">
        <f>VLOOKUP($A1033,'Cost and price details'!$A$1:$F$1038,Table!M$1,FALSE)</f>
        <v>133.06700000000001</v>
      </c>
      <c r="N1033" s="16">
        <f t="shared" si="80"/>
        <v>0.61293333333333344</v>
      </c>
      <c r="O1033" s="16">
        <f>LOOKUP(M1033,'Tax and discount slab'!$J$4:$K$14)</f>
        <v>0.32000000000000006</v>
      </c>
      <c r="P1033" s="9">
        <f t="shared" si="81"/>
        <v>175.64844000000002</v>
      </c>
      <c r="Q1033" s="9">
        <f>VLOOKUP(A1033,'QTY &amp; shipping cost'!$A$1:$C$1038,2,FALSE)</f>
        <v>6</v>
      </c>
      <c r="R1033" s="9">
        <f t="shared" si="82"/>
        <v>1053.8906400000001</v>
      </c>
      <c r="S1033" s="16">
        <f>LOOKUP(M1033,'Tax and discount slab'!$M$4:$N$14)</f>
        <v>0.47</v>
      </c>
      <c r="T1033" s="9">
        <f t="shared" si="83"/>
        <v>495.3286008</v>
      </c>
      <c r="U1033" s="9">
        <f>VLOOKUP(A1033,'QTY &amp; shipping cost'!$A$1:$C$1038,3,FALSE)</f>
        <v>26.35</v>
      </c>
      <c r="V1033" s="9">
        <f t="shared" si="84"/>
        <v>584.91203920000009</v>
      </c>
    </row>
    <row r="1034" spans="1:22" x14ac:dyDescent="0.3">
      <c r="A1034" s="9" t="s">
        <v>1622</v>
      </c>
      <c r="B1034" s="8">
        <f>VLOOKUP($A1034,'Order date customer name'!$A$1:$C$1038,2,FALSE)</f>
        <v>42765</v>
      </c>
      <c r="C1034" s="8" t="str">
        <f>VLOOKUP($A1034,'Order date customer name'!$A$1:$C$1038,3,FALSE)</f>
        <v>NORMAN ROSE</v>
      </c>
      <c r="D1034" s="9" t="str">
        <f>VLOOKUP($A1034,'State and cust type'!$A$1:$C$1038,2,FALSE)</f>
        <v>New York</v>
      </c>
      <c r="E1034" s="9" t="str">
        <f>VLOOKUP($A1034,'State and cust type'!$A$1:$C$1038,3,FALSE)</f>
        <v>Corporate</v>
      </c>
      <c r="F1034" s="9" t="str">
        <f>VLOOKUP($A1034,'Account, order priority and cat'!$A$1:$D$1038,2,FALSE)</f>
        <v>BRYAN JENKINS</v>
      </c>
      <c r="G1034" s="9" t="str">
        <f>VLOOKUP($A1034,'Account, order priority and cat'!$A$1:$D$1038,3,FALSE)</f>
        <v>Low</v>
      </c>
      <c r="H1034" s="9" t="str">
        <f>VLOOKUP($A1034,'Account, order priority and cat'!$A$1:$D$1038,4,FALSE)</f>
        <v>Office Supplies</v>
      </c>
      <c r="I1034" s="14" t="str">
        <f>VLOOKUP($A1034,'Cost and price details'!$A$1:$F$1038,Table!I$1,FALSE)</f>
        <v>Small Pack</v>
      </c>
      <c r="J1034" s="14" t="str">
        <f>VLOOKUP($A1034,'Cost and price details'!$A$1:$F$1038,Table!J$1,FALSE)</f>
        <v>Regular Air</v>
      </c>
      <c r="K1034" s="14">
        <f>VLOOKUP($A1034,'Cost and price details'!$A$1:$F$1038,Table!K$1,FALSE)</f>
        <v>42776</v>
      </c>
      <c r="L1034" s="14">
        <f>VLOOKUP($A1034,'Cost and price details'!$A$1:$F$1038,Table!L$1,FALSE)</f>
        <v>1.6060000000000001</v>
      </c>
      <c r="M1034" s="14">
        <f>VLOOKUP($A1034,'Cost and price details'!$A$1:$F$1038,Table!M$1,FALSE)</f>
        <v>3.927</v>
      </c>
      <c r="N1034" s="16">
        <f t="shared" si="80"/>
        <v>1.4452054794520546</v>
      </c>
      <c r="O1034" s="16">
        <f>LOOKUP(M1034,'Tax and discount slab'!$J$4:$K$14)</f>
        <v>0.05</v>
      </c>
      <c r="P1034" s="9">
        <f t="shared" si="81"/>
        <v>4.1233500000000003</v>
      </c>
      <c r="Q1034" s="9">
        <f>VLOOKUP(A1034,'QTY &amp; shipping cost'!$A$1:$C$1038,2,FALSE)</f>
        <v>27</v>
      </c>
      <c r="R1034" s="9">
        <f t="shared" si="82"/>
        <v>111.33045000000001</v>
      </c>
      <c r="S1034" s="16">
        <f>LOOKUP(M1034,'Tax and discount slab'!$M$4:$N$14)</f>
        <v>0.02</v>
      </c>
      <c r="T1034" s="9">
        <f t="shared" si="83"/>
        <v>2.2266090000000003</v>
      </c>
      <c r="U1034" s="9">
        <f>VLOOKUP(A1034,'QTY &amp; shipping cost'!$A$1:$C$1038,3,FALSE)</f>
        <v>4.22</v>
      </c>
      <c r="V1034" s="9">
        <f t="shared" si="84"/>
        <v>113.32384100000002</v>
      </c>
    </row>
    <row r="1035" spans="1:22" x14ac:dyDescent="0.3">
      <c r="A1035" s="9" t="s">
        <v>1623</v>
      </c>
      <c r="B1035" s="8">
        <f>VLOOKUP($A1035,'Order date customer name'!$A$1:$C$1038,2,FALSE)</f>
        <v>42766</v>
      </c>
      <c r="C1035" s="8" t="str">
        <f>VLOOKUP($A1035,'Order date customer name'!$A$1:$C$1038,3,FALSE)</f>
        <v>DERRICK RYAN</v>
      </c>
      <c r="D1035" s="9" t="str">
        <f>VLOOKUP($A1035,'State and cust type'!$A$1:$C$1038,2,FALSE)</f>
        <v>New York</v>
      </c>
      <c r="E1035" s="9" t="str">
        <f>VLOOKUP($A1035,'State and cust type'!$A$1:$C$1038,3,FALSE)</f>
        <v>Corporate</v>
      </c>
      <c r="F1035" s="9" t="str">
        <f>VLOOKUP($A1035,'Account, order priority and cat'!$A$1:$D$1038,2,FALSE)</f>
        <v>GREG BLACK</v>
      </c>
      <c r="G1035" s="9" t="str">
        <f>VLOOKUP($A1035,'Account, order priority and cat'!$A$1:$D$1038,3,FALSE)</f>
        <v>Not Specified</v>
      </c>
      <c r="H1035" s="9" t="str">
        <f>VLOOKUP($A1035,'Account, order priority and cat'!$A$1:$D$1038,4,FALSE)</f>
        <v>Office Supplies</v>
      </c>
      <c r="I1035" s="14" t="str">
        <f>VLOOKUP($A1035,'Cost and price details'!$A$1:$F$1038,Table!I$1,FALSE)</f>
        <v>Wrap Bag</v>
      </c>
      <c r="J1035" s="14" t="str">
        <f>VLOOKUP($A1035,'Cost and price details'!$A$1:$F$1038,Table!J$1,FALSE)</f>
        <v>Regular Air</v>
      </c>
      <c r="K1035" s="14">
        <f>VLOOKUP($A1035,'Cost and price details'!$A$1:$F$1038,Table!K$1,FALSE)</f>
        <v>42775</v>
      </c>
      <c r="L1035" s="14">
        <f>VLOOKUP($A1035,'Cost and price details'!$A$1:$F$1038,Table!L$1,FALSE)</f>
        <v>4.125</v>
      </c>
      <c r="M1035" s="14">
        <f>VLOOKUP($A1035,'Cost and price details'!$A$1:$F$1038,Table!M$1,FALSE)</f>
        <v>7.7880000000000011</v>
      </c>
      <c r="N1035" s="16">
        <f t="shared" si="80"/>
        <v>0.88800000000000023</v>
      </c>
      <c r="O1035" s="16">
        <f>LOOKUP(M1035,'Tax and discount slab'!$J$4:$K$14)</f>
        <v>0.05</v>
      </c>
      <c r="P1035" s="9">
        <f t="shared" si="81"/>
        <v>8.1774000000000022</v>
      </c>
      <c r="Q1035" s="9">
        <f>VLOOKUP(A1035,'QTY &amp; shipping cost'!$A$1:$C$1038,2,FALSE)</f>
        <v>48</v>
      </c>
      <c r="R1035" s="9">
        <f t="shared" si="82"/>
        <v>392.51520000000011</v>
      </c>
      <c r="S1035" s="16">
        <f>LOOKUP(M1035,'Tax and discount slab'!$M$4:$N$14)</f>
        <v>0.02</v>
      </c>
      <c r="T1035" s="9">
        <f t="shared" si="83"/>
        <v>7.8503040000000022</v>
      </c>
      <c r="U1035" s="9">
        <f>VLOOKUP(A1035,'QTY &amp; shipping cost'!$A$1:$C$1038,3,FALSE)</f>
        <v>2.4</v>
      </c>
      <c r="V1035" s="9">
        <f t="shared" si="84"/>
        <v>387.06489600000009</v>
      </c>
    </row>
    <row r="1036" spans="1:22" x14ac:dyDescent="0.3">
      <c r="A1036" s="9" t="s">
        <v>1624</v>
      </c>
      <c r="B1036" s="8">
        <f>VLOOKUP($A1036,'Order date customer name'!$A$1:$C$1038,2,FALSE)</f>
        <v>42767</v>
      </c>
      <c r="C1036" s="8" t="str">
        <f>VLOOKUP($A1036,'Order date customer name'!$A$1:$C$1038,3,FALSE)</f>
        <v>EDDIE FREEMAN</v>
      </c>
      <c r="D1036" s="9" t="str">
        <f>VLOOKUP($A1036,'State and cust type'!$A$1:$C$1038,2,FALSE)</f>
        <v>Illinois</v>
      </c>
      <c r="E1036" s="9" t="str">
        <f>VLOOKUP($A1036,'State and cust type'!$A$1:$C$1038,3,FALSE)</f>
        <v>Home Office</v>
      </c>
      <c r="F1036" s="9" t="str">
        <f>VLOOKUP($A1036,'Account, order priority and cat'!$A$1:$D$1038,2,FALSE)</f>
        <v>MANUEL BARNES</v>
      </c>
      <c r="G1036" s="9" t="str">
        <f>VLOOKUP($A1036,'Account, order priority and cat'!$A$1:$D$1038,3,FALSE)</f>
        <v>High</v>
      </c>
      <c r="H1036" s="9" t="str">
        <f>VLOOKUP($A1036,'Account, order priority and cat'!$A$1:$D$1038,4,FALSE)</f>
        <v>Office Supplies</v>
      </c>
      <c r="I1036" s="14" t="str">
        <f>VLOOKUP($A1036,'Cost and price details'!$A$1:$F$1038,Table!I$1,FALSE)</f>
        <v>Small Box</v>
      </c>
      <c r="J1036" s="14" t="str">
        <f>VLOOKUP($A1036,'Cost and price details'!$A$1:$F$1038,Table!J$1,FALSE)</f>
        <v>Regular Air</v>
      </c>
      <c r="K1036" s="14">
        <f>VLOOKUP($A1036,'Cost and price details'!$A$1:$F$1038,Table!K$1,FALSE)</f>
        <v>42776</v>
      </c>
      <c r="L1036" s="14">
        <f>VLOOKUP($A1036,'Cost and price details'!$A$1:$F$1038,Table!L$1,FALSE)</f>
        <v>1.7490000000000003</v>
      </c>
      <c r="M1036" s="14">
        <f>VLOOKUP($A1036,'Cost and price details'!$A$1:$F$1038,Table!M$1,FALSE)</f>
        <v>2.871</v>
      </c>
      <c r="N1036" s="16">
        <f t="shared" si="80"/>
        <v>0.64150943396226379</v>
      </c>
      <c r="O1036" s="16">
        <f>LOOKUP(M1036,'Tax and discount slab'!$J$4:$K$14)</f>
        <v>0.05</v>
      </c>
      <c r="P1036" s="9">
        <f t="shared" si="81"/>
        <v>3.0145500000000003</v>
      </c>
      <c r="Q1036" s="9">
        <f>VLOOKUP(A1036,'QTY &amp; shipping cost'!$A$1:$C$1038,2,FALSE)</f>
        <v>40</v>
      </c>
      <c r="R1036" s="9">
        <f t="shared" si="82"/>
        <v>120.58200000000001</v>
      </c>
      <c r="S1036" s="16">
        <f>LOOKUP(M1036,'Tax and discount slab'!$M$4:$N$14)</f>
        <v>0.02</v>
      </c>
      <c r="T1036" s="9">
        <f t="shared" si="83"/>
        <v>2.4116400000000002</v>
      </c>
      <c r="U1036" s="9">
        <f>VLOOKUP(A1036,'QTY &amp; shipping cost'!$A$1:$C$1038,3,FALSE)</f>
        <v>0.55000000000000004</v>
      </c>
      <c r="V1036" s="9">
        <f t="shared" si="84"/>
        <v>118.72036</v>
      </c>
    </row>
    <row r="1037" spans="1:22" x14ac:dyDescent="0.3">
      <c r="A1037" s="9" t="s">
        <v>1625</v>
      </c>
      <c r="B1037" s="8">
        <f>VLOOKUP($A1037,'Order date customer name'!$A$1:$C$1038,2,FALSE)</f>
        <v>42768</v>
      </c>
      <c r="C1037" s="8" t="str">
        <f>VLOOKUP($A1037,'Order date customer name'!$A$1:$C$1038,3,FALSE)</f>
        <v>DON HUNT</v>
      </c>
      <c r="D1037" s="9" t="str">
        <f>VLOOKUP($A1037,'State and cust type'!$A$1:$C$1038,2,FALSE)</f>
        <v>New York</v>
      </c>
      <c r="E1037" s="9" t="str">
        <f>VLOOKUP($A1037,'State and cust type'!$A$1:$C$1038,3,FALSE)</f>
        <v>Small Business</v>
      </c>
      <c r="F1037" s="9" t="str">
        <f>VLOOKUP($A1037,'Account, order priority and cat'!$A$1:$D$1038,2,FALSE)</f>
        <v>VINCENT JORDAN</v>
      </c>
      <c r="G1037" s="9" t="str">
        <f>VLOOKUP($A1037,'Account, order priority and cat'!$A$1:$D$1038,3,FALSE)</f>
        <v>High</v>
      </c>
      <c r="H1037" s="9" t="str">
        <f>VLOOKUP($A1037,'Account, order priority and cat'!$A$1:$D$1038,4,FALSE)</f>
        <v>Office Supplies</v>
      </c>
      <c r="I1037" s="14" t="str">
        <f>VLOOKUP($A1037,'Cost and price details'!$A$1:$F$1038,Table!I$1,FALSE)</f>
        <v>Small Box</v>
      </c>
      <c r="J1037" s="14" t="str">
        <f>VLOOKUP($A1037,'Cost and price details'!$A$1:$F$1038,Table!J$1,FALSE)</f>
        <v>Regular Air</v>
      </c>
      <c r="K1037" s="14">
        <f>VLOOKUP($A1037,'Cost and price details'!$A$1:$F$1038,Table!K$1,FALSE)</f>
        <v>42776</v>
      </c>
      <c r="L1037" s="14">
        <f>VLOOKUP($A1037,'Cost and price details'!$A$1:$F$1038,Table!L$1,FALSE)</f>
        <v>15.004000000000001</v>
      </c>
      <c r="M1037" s="14">
        <f>VLOOKUP($A1037,'Cost and price details'!$A$1:$F$1038,Table!M$1,FALSE)</f>
        <v>23.078000000000003</v>
      </c>
      <c r="N1037" s="16">
        <f t="shared" si="80"/>
        <v>0.5381231671554253</v>
      </c>
      <c r="O1037" s="16">
        <f>LOOKUP(M1037,'Tax and discount slab'!$J$4:$K$14)</f>
        <v>0.15000000000000002</v>
      </c>
      <c r="P1037" s="9">
        <f t="shared" si="81"/>
        <v>26.5397</v>
      </c>
      <c r="Q1037" s="9">
        <f>VLOOKUP(A1037,'QTY &amp; shipping cost'!$A$1:$C$1038,2,FALSE)</f>
        <v>43</v>
      </c>
      <c r="R1037" s="9">
        <f t="shared" si="82"/>
        <v>1141.2071000000001</v>
      </c>
      <c r="S1037" s="16">
        <f>LOOKUP(M1037,'Tax and discount slab'!$M$4:$N$14)</f>
        <v>0.12000000000000001</v>
      </c>
      <c r="T1037" s="9">
        <f t="shared" si="83"/>
        <v>136.94485200000003</v>
      </c>
      <c r="U1037" s="9">
        <f>VLOOKUP(A1037,'QTY &amp; shipping cost'!$A$1:$C$1038,3,FALSE)</f>
        <v>1.54</v>
      </c>
      <c r="V1037" s="9">
        <f t="shared" si="84"/>
        <v>1005.802248</v>
      </c>
    </row>
    <row r="1038" spans="1:22" x14ac:dyDescent="0.3">
      <c r="A1038" s="9" t="s">
        <v>1627</v>
      </c>
      <c r="B1038" s="8">
        <f>VLOOKUP($A1038,'Order date customer name'!$A$1:$C$1038,2,FALSE)</f>
        <v>42769</v>
      </c>
      <c r="C1038" s="8" t="str">
        <f>VLOOKUP($A1038,'Order date customer name'!$A$1:$C$1038,3,FALSE)</f>
        <v>LOUIS CASTILLO</v>
      </c>
      <c r="D1038" s="9" t="str">
        <f>VLOOKUP($A1038,'State and cust type'!$A$1:$C$1038,2,FALSE)</f>
        <v>New York</v>
      </c>
      <c r="E1038" s="9" t="str">
        <f>VLOOKUP($A1038,'State and cust type'!$A$1:$C$1038,3,FALSE)</f>
        <v>Home Office</v>
      </c>
      <c r="F1038" s="9" t="str">
        <f>VLOOKUP($A1038,'Account, order priority and cat'!$A$1:$D$1038,2,FALSE)</f>
        <v>GERALD EDWARDS</v>
      </c>
      <c r="G1038" s="9" t="str">
        <f>VLOOKUP($A1038,'Account, order priority and cat'!$A$1:$D$1038,3,FALSE)</f>
        <v>Medium</v>
      </c>
      <c r="H1038" s="9" t="str">
        <f>VLOOKUP($A1038,'Account, order priority and cat'!$A$1:$D$1038,4,FALSE)</f>
        <v>Office Supplies</v>
      </c>
      <c r="I1038" s="14" t="str">
        <f>VLOOKUP($A1038,'Cost and price details'!$A$1:$F$1038,Table!I$1,FALSE)</f>
        <v>Small Box</v>
      </c>
      <c r="J1038" s="14" t="str">
        <f>VLOOKUP($A1038,'Cost and price details'!$A$1:$F$1038,Table!J$1,FALSE)</f>
        <v>Regular Air</v>
      </c>
      <c r="K1038" s="14">
        <f>VLOOKUP($A1038,'Cost and price details'!$A$1:$F$1038,Table!K$1,FALSE)</f>
        <v>42778</v>
      </c>
      <c r="L1038" s="14">
        <f>VLOOKUP($A1038,'Cost and price details'!$A$1:$F$1038,Table!L$1,FALSE)</f>
        <v>15.004000000000001</v>
      </c>
      <c r="M1038" s="14">
        <f>VLOOKUP($A1038,'Cost and price details'!$A$1:$F$1038,Table!M$1,FALSE)</f>
        <v>23.078000000000003</v>
      </c>
      <c r="N1038" s="16">
        <f t="shared" si="80"/>
        <v>0.5381231671554253</v>
      </c>
      <c r="O1038" s="16">
        <f>LOOKUP(M1038,'Tax and discount slab'!$J$4:$K$14)</f>
        <v>0.15000000000000002</v>
      </c>
      <c r="P1038" s="9">
        <f t="shared" si="81"/>
        <v>26.5397</v>
      </c>
      <c r="Q1038" s="9">
        <f>VLOOKUP(A1038,'QTY &amp; shipping cost'!$A$1:$C$1038,2,FALSE)</f>
        <v>4</v>
      </c>
      <c r="R1038" s="9">
        <f t="shared" si="82"/>
        <v>106.1588</v>
      </c>
      <c r="S1038" s="16">
        <f>LOOKUP(M1038,'Tax and discount slab'!$M$4:$N$14)</f>
        <v>0.12000000000000001</v>
      </c>
      <c r="T1038" s="9">
        <f t="shared" si="83"/>
        <v>12.739056000000001</v>
      </c>
      <c r="U1038" s="9">
        <f>VLOOKUP(A1038,'QTY &amp; shipping cost'!$A$1:$C$1038,3,FALSE)</f>
        <v>1.54</v>
      </c>
      <c r="V1038" s="9">
        <f t="shared" si="84"/>
        <v>94.959744000000001</v>
      </c>
    </row>
    <row r="1039" spans="1:22" x14ac:dyDescent="0.3">
      <c r="A1039" s="9" t="s">
        <v>1628</v>
      </c>
      <c r="B1039" s="8">
        <f>VLOOKUP($A1039,'Order date customer name'!$A$1:$C$1038,2,FALSE)</f>
        <v>42771</v>
      </c>
      <c r="C1039" s="8" t="str">
        <f>VLOOKUP($A1039,'Order date customer name'!$A$1:$C$1038,3,FALSE)</f>
        <v>RONNIE PETERS</v>
      </c>
      <c r="D1039" s="9" t="str">
        <f>VLOOKUP($A1039,'State and cust type'!$A$1:$C$1038,2,FALSE)</f>
        <v>Illinois</v>
      </c>
      <c r="E1039" s="9" t="str">
        <f>VLOOKUP($A1039,'State and cust type'!$A$1:$C$1038,3,FALSE)</f>
        <v>Home Office</v>
      </c>
      <c r="F1039" s="9" t="str">
        <f>VLOOKUP($A1039,'Account, order priority and cat'!$A$1:$D$1038,2,FALSE)</f>
        <v>MANUEL BARNES</v>
      </c>
      <c r="G1039" s="9" t="str">
        <f>VLOOKUP($A1039,'Account, order priority and cat'!$A$1:$D$1038,3,FALSE)</f>
        <v>Low</v>
      </c>
      <c r="H1039" s="9" t="str">
        <f>VLOOKUP($A1039,'Account, order priority and cat'!$A$1:$D$1038,4,FALSE)</f>
        <v>Technology</v>
      </c>
      <c r="I1039" s="14" t="str">
        <f>VLOOKUP($A1039,'Cost and price details'!$A$1:$F$1038,Table!I$1,FALSE)</f>
        <v>Small Box</v>
      </c>
      <c r="J1039" s="14" t="str">
        <f>VLOOKUP($A1039,'Cost and price details'!$A$1:$F$1038,Table!J$1,FALSE)</f>
        <v>Regular Air</v>
      </c>
      <c r="K1039" s="14">
        <f>VLOOKUP($A1039,'Cost and price details'!$A$1:$F$1038,Table!K$1,FALSE)</f>
        <v>42778</v>
      </c>
      <c r="L1039" s="14">
        <f>VLOOKUP($A1039,'Cost and price details'!$A$1:$F$1038,Table!L$1,FALSE)</f>
        <v>7.0289999999999999</v>
      </c>
      <c r="M1039" s="14">
        <f>VLOOKUP($A1039,'Cost and price details'!$A$1:$F$1038,Table!M$1,FALSE)</f>
        <v>21.978000000000002</v>
      </c>
      <c r="N1039" s="16">
        <f t="shared" si="80"/>
        <v>2.126760563380282</v>
      </c>
      <c r="O1039" s="16">
        <f>LOOKUP(M1039,'Tax and discount slab'!$J$4:$K$14)</f>
        <v>0.15000000000000002</v>
      </c>
      <c r="P1039" s="9">
        <f t="shared" si="81"/>
        <v>25.274699999999999</v>
      </c>
      <c r="Q1039" s="9">
        <f>VLOOKUP(A1039,'QTY &amp; shipping cost'!$A$1:$C$1038,2,FALSE)</f>
        <v>33</v>
      </c>
      <c r="R1039" s="9">
        <f t="shared" si="82"/>
        <v>834.06510000000003</v>
      </c>
      <c r="S1039" s="16">
        <f>LOOKUP(M1039,'Tax and discount slab'!$M$4:$N$14)</f>
        <v>0.12000000000000001</v>
      </c>
      <c r="T1039" s="9">
        <f t="shared" si="83"/>
        <v>100.08781200000001</v>
      </c>
      <c r="U1039" s="9">
        <f>VLOOKUP(A1039,'QTY &amp; shipping cost'!$A$1:$C$1038,3,FALSE)</f>
        <v>4.05</v>
      </c>
      <c r="V1039" s="9">
        <f t="shared" si="84"/>
        <v>738.027288</v>
      </c>
    </row>
    <row r="1040" spans="1:22" x14ac:dyDescent="0.3">
      <c r="A1040" s="9" t="s">
        <v>1629</v>
      </c>
      <c r="B1040" s="8">
        <f>VLOOKUP($A1040,'Order date customer name'!$A$1:$C$1038,2,FALSE)</f>
        <v>42771</v>
      </c>
      <c r="C1040" s="8" t="str">
        <f>VLOOKUP($A1040,'Order date customer name'!$A$1:$C$1038,3,FALSE)</f>
        <v>DEAN DUNCAN</v>
      </c>
      <c r="D1040" s="9" t="str">
        <f>VLOOKUP($A1040,'State and cust type'!$A$1:$C$1038,2,FALSE)</f>
        <v>Illinois</v>
      </c>
      <c r="E1040" s="9" t="str">
        <f>VLOOKUP($A1040,'State and cust type'!$A$1:$C$1038,3,FALSE)</f>
        <v>Consumer</v>
      </c>
      <c r="F1040" s="9" t="str">
        <f>VLOOKUP($A1040,'Account, order priority and cat'!$A$1:$D$1038,2,FALSE)</f>
        <v>MANUEL BARNES</v>
      </c>
      <c r="G1040" s="9" t="str">
        <f>VLOOKUP($A1040,'Account, order priority and cat'!$A$1:$D$1038,3,FALSE)</f>
        <v>Medium</v>
      </c>
      <c r="H1040" s="9" t="str">
        <f>VLOOKUP($A1040,'Account, order priority and cat'!$A$1:$D$1038,4,FALSE)</f>
        <v>Office Supplies</v>
      </c>
      <c r="I1040" s="14" t="str">
        <f>VLOOKUP($A1040,'Cost and price details'!$A$1:$F$1038,Table!I$1,FALSE)</f>
        <v>Wrap Bag</v>
      </c>
      <c r="J1040" s="14" t="str">
        <f>VLOOKUP($A1040,'Cost and price details'!$A$1:$F$1038,Table!J$1,FALSE)</f>
        <v>Regular Air</v>
      </c>
      <c r="K1040" s="14">
        <f>VLOOKUP($A1040,'Cost and price details'!$A$1:$F$1038,Table!K$1,FALSE)</f>
        <v>42778</v>
      </c>
      <c r="L1040" s="14">
        <f>VLOOKUP($A1040,'Cost and price details'!$A$1:$F$1038,Table!L$1,FALSE)</f>
        <v>1.0230000000000001</v>
      </c>
      <c r="M1040" s="14">
        <f>VLOOKUP($A1040,'Cost and price details'!$A$1:$F$1038,Table!M$1,FALSE)</f>
        <v>1.6280000000000001</v>
      </c>
      <c r="N1040" s="16">
        <f t="shared" si="80"/>
        <v>0.59139784946236551</v>
      </c>
      <c r="O1040" s="16">
        <f>LOOKUP(M1040,'Tax and discount slab'!$J$4:$K$14)</f>
        <v>0.05</v>
      </c>
      <c r="P1040" s="9">
        <f t="shared" si="81"/>
        <v>1.7094000000000003</v>
      </c>
      <c r="Q1040" s="9">
        <f>VLOOKUP(A1040,'QTY &amp; shipping cost'!$A$1:$C$1038,2,FALSE)</f>
        <v>12</v>
      </c>
      <c r="R1040" s="9">
        <f t="shared" si="82"/>
        <v>20.512800000000002</v>
      </c>
      <c r="S1040" s="16">
        <f>LOOKUP(M1040,'Tax and discount slab'!$M$4:$N$14)</f>
        <v>0.02</v>
      </c>
      <c r="T1040" s="9">
        <f t="shared" si="83"/>
        <v>0.41025600000000007</v>
      </c>
      <c r="U1040" s="9">
        <f>VLOOKUP(A1040,'QTY &amp; shipping cost'!$A$1:$C$1038,3,FALSE)</f>
        <v>0.75</v>
      </c>
      <c r="V1040" s="9">
        <f t="shared" si="84"/>
        <v>20.852544000000002</v>
      </c>
    </row>
  </sheetData>
  <mergeCells count="1">
    <mergeCell ref="I2:M2"/>
  </mergeCells>
  <conditionalFormatting sqref="A3:A1040">
    <cfRule type="duplicateValues" dxfId="5" priority="3"/>
  </conditionalFormatting>
  <pageMargins left="0.7" right="0.7" top="0.75" bottom="0.75" header="0.3" footer="0.3"/>
  <ignoredErrors>
    <ignoredError sqref="S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4992-0757-2848-BAE7-58E91628CDC2}">
  <dimension ref="A1:C1038"/>
  <sheetViews>
    <sheetView topLeftCell="A1004" workbookViewId="0">
      <selection activeCell="C2" sqref="C2"/>
    </sheetView>
  </sheetViews>
  <sheetFormatPr defaultColWidth="11.19921875" defaultRowHeight="15.6" x14ac:dyDescent="0.3"/>
  <cols>
    <col min="2" max="2" width="14.09765625" bestFit="1" customWidth="1"/>
    <col min="3" max="3" width="12.5" bestFit="1" customWidth="1"/>
  </cols>
  <sheetData>
    <row r="1" spans="1:3" x14ac:dyDescent="0.3">
      <c r="A1" s="11" t="s">
        <v>0</v>
      </c>
      <c r="B1" s="11" t="s">
        <v>17</v>
      </c>
      <c r="C1" s="11" t="s">
        <v>21</v>
      </c>
    </row>
    <row r="2" spans="1:3" x14ac:dyDescent="0.3">
      <c r="A2" s="9" t="s">
        <v>614</v>
      </c>
      <c r="B2" s="9">
        <v>44</v>
      </c>
      <c r="C2" s="9">
        <v>4.8599999999999994</v>
      </c>
    </row>
    <row r="3" spans="1:3" x14ac:dyDescent="0.3">
      <c r="A3" s="9" t="s">
        <v>1000</v>
      </c>
      <c r="B3" s="9">
        <v>4</v>
      </c>
      <c r="C3" s="9">
        <v>6.24</v>
      </c>
    </row>
    <row r="4" spans="1:3" x14ac:dyDescent="0.3">
      <c r="A4" s="9" t="s">
        <v>1581</v>
      </c>
      <c r="B4" s="9">
        <v>38</v>
      </c>
      <c r="C4" s="9">
        <v>2.61</v>
      </c>
    </row>
    <row r="5" spans="1:3" x14ac:dyDescent="0.3">
      <c r="A5" s="9" t="s">
        <v>931</v>
      </c>
      <c r="B5" s="9">
        <v>11</v>
      </c>
      <c r="C5" s="9">
        <v>0.8</v>
      </c>
    </row>
    <row r="6" spans="1:3" x14ac:dyDescent="0.3">
      <c r="A6" s="9" t="s">
        <v>1583</v>
      </c>
      <c r="B6" s="9">
        <v>24</v>
      </c>
      <c r="C6" s="9">
        <v>6.6899999999999995</v>
      </c>
    </row>
    <row r="7" spans="1:3" x14ac:dyDescent="0.3">
      <c r="A7" s="9" t="s">
        <v>280</v>
      </c>
      <c r="B7" s="9">
        <v>28</v>
      </c>
      <c r="C7" s="9">
        <v>15.15</v>
      </c>
    </row>
    <row r="8" spans="1:3" x14ac:dyDescent="0.3">
      <c r="A8" s="9" t="s">
        <v>1388</v>
      </c>
      <c r="B8" s="9">
        <v>34</v>
      </c>
      <c r="C8" s="9">
        <v>6.88</v>
      </c>
    </row>
    <row r="9" spans="1:3" x14ac:dyDescent="0.3">
      <c r="A9" s="9" t="s">
        <v>1507</v>
      </c>
      <c r="B9" s="9">
        <v>25</v>
      </c>
      <c r="C9" s="9">
        <v>1.44</v>
      </c>
    </row>
    <row r="10" spans="1:3" x14ac:dyDescent="0.3">
      <c r="A10" s="9" t="s">
        <v>481</v>
      </c>
      <c r="B10" s="9">
        <v>8</v>
      </c>
      <c r="C10" s="9">
        <v>1.3900000000000001</v>
      </c>
    </row>
    <row r="11" spans="1:3" x14ac:dyDescent="0.3">
      <c r="A11" s="9" t="s">
        <v>1278</v>
      </c>
      <c r="B11" s="9">
        <v>28</v>
      </c>
      <c r="C11" s="9">
        <v>0.85000000000000009</v>
      </c>
    </row>
    <row r="12" spans="1:3" x14ac:dyDescent="0.3">
      <c r="A12" s="9" t="s">
        <v>1457</v>
      </c>
      <c r="B12" s="9">
        <v>41</v>
      </c>
      <c r="C12" s="9">
        <v>1.34</v>
      </c>
    </row>
    <row r="13" spans="1:3" x14ac:dyDescent="0.3">
      <c r="A13" s="9" t="s">
        <v>231</v>
      </c>
      <c r="B13" s="9">
        <v>24</v>
      </c>
      <c r="C13" s="9">
        <v>1.6300000000000001</v>
      </c>
    </row>
    <row r="14" spans="1:3" x14ac:dyDescent="0.3">
      <c r="A14" s="9" t="s">
        <v>1261</v>
      </c>
      <c r="B14" s="9">
        <v>24</v>
      </c>
      <c r="C14" s="9">
        <v>1.27</v>
      </c>
    </row>
    <row r="15" spans="1:3" x14ac:dyDescent="0.3">
      <c r="A15" s="9" t="s">
        <v>1062</v>
      </c>
      <c r="B15" s="9">
        <v>23</v>
      </c>
      <c r="C15" s="9">
        <v>2.69</v>
      </c>
    </row>
    <row r="16" spans="1:3" x14ac:dyDescent="0.3">
      <c r="A16" s="9" t="s">
        <v>795</v>
      </c>
      <c r="B16" s="9">
        <v>7</v>
      </c>
      <c r="C16" s="9">
        <v>4.05</v>
      </c>
    </row>
    <row r="17" spans="1:3" x14ac:dyDescent="0.3">
      <c r="A17" s="9" t="s">
        <v>441</v>
      </c>
      <c r="B17" s="9">
        <v>39</v>
      </c>
      <c r="C17" s="9">
        <v>2.09</v>
      </c>
    </row>
    <row r="18" spans="1:3" x14ac:dyDescent="0.3">
      <c r="A18" s="9" t="s">
        <v>1146</v>
      </c>
      <c r="B18" s="9">
        <v>15</v>
      </c>
      <c r="C18" s="9">
        <v>1.98</v>
      </c>
    </row>
    <row r="19" spans="1:3" x14ac:dyDescent="0.3">
      <c r="A19" s="9" t="s">
        <v>1479</v>
      </c>
      <c r="B19" s="9">
        <v>36</v>
      </c>
      <c r="C19" s="9">
        <v>0.55000000000000004</v>
      </c>
    </row>
    <row r="20" spans="1:3" x14ac:dyDescent="0.3">
      <c r="A20" s="9" t="s">
        <v>1282</v>
      </c>
      <c r="B20" s="9">
        <v>43</v>
      </c>
      <c r="C20" s="9">
        <v>20.04</v>
      </c>
    </row>
    <row r="21" spans="1:3" x14ac:dyDescent="0.3">
      <c r="A21" s="9" t="s">
        <v>947</v>
      </c>
      <c r="B21" s="9">
        <v>39</v>
      </c>
      <c r="C21" s="9">
        <v>69.349999999999994</v>
      </c>
    </row>
    <row r="22" spans="1:3" x14ac:dyDescent="0.3">
      <c r="A22" s="9" t="s">
        <v>161</v>
      </c>
      <c r="B22" s="9">
        <v>47</v>
      </c>
      <c r="C22" s="9">
        <v>1.54</v>
      </c>
    </row>
    <row r="23" spans="1:3" x14ac:dyDescent="0.3">
      <c r="A23" s="9" t="s">
        <v>1413</v>
      </c>
      <c r="B23" s="9">
        <v>3</v>
      </c>
      <c r="C23" s="9">
        <v>4.55</v>
      </c>
    </row>
    <row r="24" spans="1:3" x14ac:dyDescent="0.3">
      <c r="A24" s="9" t="s">
        <v>666</v>
      </c>
      <c r="B24" s="9">
        <v>41</v>
      </c>
      <c r="C24" s="9">
        <v>5.47</v>
      </c>
    </row>
    <row r="25" spans="1:3" x14ac:dyDescent="0.3">
      <c r="A25" s="9" t="s">
        <v>1087</v>
      </c>
      <c r="B25" s="9">
        <v>21</v>
      </c>
      <c r="C25" s="9">
        <v>0.76</v>
      </c>
    </row>
    <row r="26" spans="1:3" x14ac:dyDescent="0.3">
      <c r="A26" s="9" t="s">
        <v>377</v>
      </c>
      <c r="B26" s="9">
        <v>13</v>
      </c>
      <c r="C26" s="9">
        <v>1.54</v>
      </c>
    </row>
    <row r="27" spans="1:3" x14ac:dyDescent="0.3">
      <c r="A27" s="9" t="s">
        <v>1064</v>
      </c>
      <c r="B27" s="9">
        <v>28</v>
      </c>
      <c r="C27" s="9">
        <v>4.05</v>
      </c>
    </row>
    <row r="28" spans="1:3" x14ac:dyDescent="0.3">
      <c r="A28" s="9" t="s">
        <v>526</v>
      </c>
      <c r="B28" s="9">
        <v>26</v>
      </c>
      <c r="C28" s="9">
        <v>6.1899999999999995</v>
      </c>
    </row>
    <row r="29" spans="1:3" x14ac:dyDescent="0.3">
      <c r="A29" s="9" t="s">
        <v>1437</v>
      </c>
      <c r="B29" s="9">
        <v>29</v>
      </c>
      <c r="C29" s="9">
        <v>3.65</v>
      </c>
    </row>
    <row r="30" spans="1:3" x14ac:dyDescent="0.3">
      <c r="A30" s="9" t="s">
        <v>566</v>
      </c>
      <c r="B30" s="9">
        <v>39</v>
      </c>
      <c r="C30" s="9">
        <v>6.3199999999999994</v>
      </c>
    </row>
    <row r="31" spans="1:3" x14ac:dyDescent="0.3">
      <c r="A31" s="9" t="s">
        <v>559</v>
      </c>
      <c r="B31" s="9">
        <v>25</v>
      </c>
      <c r="C31" s="9">
        <v>6.24</v>
      </c>
    </row>
    <row r="32" spans="1:3" x14ac:dyDescent="0.3">
      <c r="A32" s="9" t="s">
        <v>1124</v>
      </c>
      <c r="B32" s="9">
        <v>34</v>
      </c>
      <c r="C32" s="9">
        <v>7.06</v>
      </c>
    </row>
    <row r="33" spans="1:3" x14ac:dyDescent="0.3">
      <c r="A33" s="9" t="s">
        <v>914</v>
      </c>
      <c r="B33" s="9">
        <v>44</v>
      </c>
      <c r="C33" s="9">
        <v>1.44</v>
      </c>
    </row>
    <row r="34" spans="1:3" x14ac:dyDescent="0.3">
      <c r="A34" s="9" t="s">
        <v>1587</v>
      </c>
      <c r="B34" s="9">
        <v>21</v>
      </c>
      <c r="C34" s="9">
        <v>4.7299999999999995</v>
      </c>
    </row>
    <row r="35" spans="1:3" x14ac:dyDescent="0.3">
      <c r="A35" s="9" t="s">
        <v>851</v>
      </c>
      <c r="B35" s="9">
        <v>40</v>
      </c>
      <c r="C35" s="9">
        <v>6.55</v>
      </c>
    </row>
    <row r="36" spans="1:3" x14ac:dyDescent="0.3">
      <c r="A36" s="9" t="s">
        <v>472</v>
      </c>
      <c r="B36" s="9">
        <v>18</v>
      </c>
      <c r="C36" s="9">
        <v>2.04</v>
      </c>
    </row>
    <row r="37" spans="1:3" x14ac:dyDescent="0.3">
      <c r="A37" s="9" t="s">
        <v>85</v>
      </c>
      <c r="B37" s="9">
        <v>47</v>
      </c>
      <c r="C37" s="9">
        <v>0.8</v>
      </c>
    </row>
    <row r="38" spans="1:3" x14ac:dyDescent="0.3">
      <c r="A38" s="9" t="s">
        <v>830</v>
      </c>
      <c r="B38" s="9">
        <v>17</v>
      </c>
      <c r="C38" s="9">
        <v>4.1499999999999995</v>
      </c>
    </row>
    <row r="39" spans="1:3" x14ac:dyDescent="0.3">
      <c r="A39" s="9" t="s">
        <v>642</v>
      </c>
      <c r="B39" s="9">
        <v>34</v>
      </c>
      <c r="C39" s="9">
        <v>4.55</v>
      </c>
    </row>
    <row r="40" spans="1:3" x14ac:dyDescent="0.3">
      <c r="A40" s="9" t="s">
        <v>1139</v>
      </c>
      <c r="B40" s="9">
        <v>24</v>
      </c>
      <c r="C40" s="9">
        <v>0.84000000000000008</v>
      </c>
    </row>
    <row r="41" spans="1:3" x14ac:dyDescent="0.3">
      <c r="A41" s="9" t="s">
        <v>1443</v>
      </c>
      <c r="B41" s="9">
        <v>11</v>
      </c>
      <c r="C41" s="9">
        <v>15.15</v>
      </c>
    </row>
    <row r="42" spans="1:3" x14ac:dyDescent="0.3">
      <c r="A42" s="9" t="s">
        <v>1325</v>
      </c>
      <c r="B42" s="9">
        <v>38</v>
      </c>
      <c r="C42" s="9">
        <v>7.77</v>
      </c>
    </row>
    <row r="43" spans="1:3" x14ac:dyDescent="0.3">
      <c r="A43" s="9" t="s">
        <v>138</v>
      </c>
      <c r="B43" s="9">
        <v>26</v>
      </c>
      <c r="C43" s="9">
        <v>6.26</v>
      </c>
    </row>
    <row r="44" spans="1:3" x14ac:dyDescent="0.3">
      <c r="A44" s="9" t="s">
        <v>494</v>
      </c>
      <c r="B44" s="9">
        <v>33</v>
      </c>
      <c r="C44" s="9">
        <v>7.77</v>
      </c>
    </row>
    <row r="45" spans="1:3" x14ac:dyDescent="0.3">
      <c r="A45" s="9" t="s">
        <v>706</v>
      </c>
      <c r="B45" s="9">
        <v>17</v>
      </c>
      <c r="C45" s="9">
        <v>0.76</v>
      </c>
    </row>
    <row r="46" spans="1:3" x14ac:dyDescent="0.3">
      <c r="A46" s="9" t="s">
        <v>1006</v>
      </c>
      <c r="B46" s="9">
        <v>5</v>
      </c>
      <c r="C46" s="9">
        <v>69.349999999999994</v>
      </c>
    </row>
    <row r="47" spans="1:3" x14ac:dyDescent="0.3">
      <c r="A47" s="9" t="s">
        <v>1426</v>
      </c>
      <c r="B47" s="9">
        <v>52</v>
      </c>
      <c r="C47" s="9">
        <v>1.87</v>
      </c>
    </row>
    <row r="48" spans="1:3" x14ac:dyDescent="0.3">
      <c r="A48" s="9" t="s">
        <v>900</v>
      </c>
      <c r="B48" s="9">
        <v>6</v>
      </c>
      <c r="C48" s="9">
        <v>11.42</v>
      </c>
    </row>
    <row r="49" spans="1:3" x14ac:dyDescent="0.3">
      <c r="A49" s="9" t="s">
        <v>426</v>
      </c>
      <c r="B49" s="9">
        <v>44</v>
      </c>
      <c r="C49" s="9">
        <v>1.54</v>
      </c>
    </row>
    <row r="50" spans="1:3" x14ac:dyDescent="0.3">
      <c r="A50" s="9" t="s">
        <v>462</v>
      </c>
      <c r="B50" s="9">
        <v>45</v>
      </c>
      <c r="C50" s="9">
        <v>2.61</v>
      </c>
    </row>
    <row r="51" spans="1:3" x14ac:dyDescent="0.3">
      <c r="A51" s="9" t="s">
        <v>1456</v>
      </c>
      <c r="B51" s="9">
        <v>4</v>
      </c>
      <c r="C51" s="9">
        <v>4.05</v>
      </c>
    </row>
    <row r="52" spans="1:3" x14ac:dyDescent="0.3">
      <c r="A52" s="9" t="s">
        <v>1317</v>
      </c>
      <c r="B52" s="9">
        <v>52</v>
      </c>
      <c r="C52" s="9">
        <v>3.02</v>
      </c>
    </row>
    <row r="53" spans="1:3" x14ac:dyDescent="0.3">
      <c r="A53" s="9" t="s">
        <v>1098</v>
      </c>
      <c r="B53" s="9">
        <v>45</v>
      </c>
      <c r="C53" s="9">
        <v>8.2700000000000014</v>
      </c>
    </row>
    <row r="54" spans="1:3" x14ac:dyDescent="0.3">
      <c r="A54" s="9" t="s">
        <v>970</v>
      </c>
      <c r="B54" s="9">
        <v>36</v>
      </c>
      <c r="C54" s="9">
        <v>0.76</v>
      </c>
    </row>
    <row r="55" spans="1:3" x14ac:dyDescent="0.3">
      <c r="A55" s="9" t="s">
        <v>23</v>
      </c>
      <c r="B55" s="9">
        <v>43</v>
      </c>
      <c r="C55" s="9">
        <v>2.88</v>
      </c>
    </row>
    <row r="56" spans="1:3" x14ac:dyDescent="0.3">
      <c r="A56" s="9" t="s">
        <v>679</v>
      </c>
      <c r="B56" s="9">
        <v>38</v>
      </c>
      <c r="C56" s="9">
        <v>6.55</v>
      </c>
    </row>
    <row r="57" spans="1:3" x14ac:dyDescent="0.3">
      <c r="A57" s="9" t="s">
        <v>845</v>
      </c>
      <c r="B57" s="9">
        <v>36</v>
      </c>
      <c r="C57" s="9">
        <v>5.0599999999999996</v>
      </c>
    </row>
    <row r="58" spans="1:3" x14ac:dyDescent="0.3">
      <c r="A58" s="9" t="s">
        <v>1572</v>
      </c>
      <c r="B58" s="9">
        <v>31</v>
      </c>
      <c r="C58" s="9">
        <v>4.05</v>
      </c>
    </row>
    <row r="59" spans="1:3" x14ac:dyDescent="0.3">
      <c r="A59" s="9" t="s">
        <v>766</v>
      </c>
      <c r="B59" s="9">
        <v>22</v>
      </c>
      <c r="C59" s="9">
        <v>1.54</v>
      </c>
    </row>
    <row r="60" spans="1:3" x14ac:dyDescent="0.3">
      <c r="A60" s="9" t="s">
        <v>804</v>
      </c>
      <c r="B60" s="9">
        <v>39</v>
      </c>
      <c r="C60" s="9">
        <v>6.55</v>
      </c>
    </row>
    <row r="61" spans="1:3" x14ac:dyDescent="0.3">
      <c r="A61" s="9" t="s">
        <v>1312</v>
      </c>
      <c r="B61" s="9">
        <v>14</v>
      </c>
      <c r="C61" s="9">
        <v>4.8199999999999994</v>
      </c>
    </row>
    <row r="62" spans="1:3" x14ac:dyDescent="0.3">
      <c r="A62" s="9" t="s">
        <v>605</v>
      </c>
      <c r="B62" s="9">
        <v>4</v>
      </c>
      <c r="C62" s="9">
        <v>1</v>
      </c>
    </row>
    <row r="63" spans="1:3" x14ac:dyDescent="0.3">
      <c r="A63" s="9" t="s">
        <v>840</v>
      </c>
      <c r="B63" s="9">
        <v>39</v>
      </c>
      <c r="C63" s="9">
        <v>4.7299999999999995</v>
      </c>
    </row>
    <row r="64" spans="1:3" x14ac:dyDescent="0.3">
      <c r="A64" s="9" t="s">
        <v>70</v>
      </c>
      <c r="B64" s="9">
        <v>32</v>
      </c>
      <c r="C64" s="9">
        <v>1.68</v>
      </c>
    </row>
    <row r="65" spans="1:3" x14ac:dyDescent="0.3">
      <c r="A65" s="9" t="s">
        <v>278</v>
      </c>
      <c r="B65" s="9">
        <v>17</v>
      </c>
      <c r="C65" s="9">
        <v>7.2299999999999995</v>
      </c>
    </row>
    <row r="66" spans="1:3" x14ac:dyDescent="0.3">
      <c r="A66" s="9" t="s">
        <v>169</v>
      </c>
      <c r="B66" s="9">
        <v>39</v>
      </c>
      <c r="C66" s="9">
        <v>4.05</v>
      </c>
    </row>
    <row r="67" spans="1:3" x14ac:dyDescent="0.3">
      <c r="A67" s="9" t="s">
        <v>223</v>
      </c>
      <c r="B67" s="9">
        <v>40</v>
      </c>
      <c r="C67" s="9">
        <v>0.75</v>
      </c>
    </row>
    <row r="68" spans="1:3" x14ac:dyDescent="0.3">
      <c r="A68" s="9" t="s">
        <v>1221</v>
      </c>
      <c r="B68" s="9">
        <v>12</v>
      </c>
      <c r="C68" s="9">
        <v>1.54</v>
      </c>
    </row>
    <row r="69" spans="1:3" x14ac:dyDescent="0.3">
      <c r="A69" s="9" t="s">
        <v>131</v>
      </c>
      <c r="B69" s="9">
        <v>36</v>
      </c>
      <c r="C69" s="9">
        <v>7.2299999999999995</v>
      </c>
    </row>
    <row r="70" spans="1:3" x14ac:dyDescent="0.3">
      <c r="A70" s="9" t="s">
        <v>1606</v>
      </c>
      <c r="B70" s="9">
        <v>51</v>
      </c>
      <c r="C70" s="9">
        <v>3.19</v>
      </c>
    </row>
    <row r="71" spans="1:3" x14ac:dyDescent="0.3">
      <c r="A71" s="9" t="s">
        <v>1092</v>
      </c>
      <c r="B71" s="9">
        <v>9</v>
      </c>
      <c r="C71" s="9">
        <v>4.05</v>
      </c>
    </row>
    <row r="72" spans="1:3" x14ac:dyDescent="0.3">
      <c r="A72" s="9" t="s">
        <v>64</v>
      </c>
      <c r="B72" s="9">
        <v>50</v>
      </c>
      <c r="C72" s="9">
        <v>8.1300000000000008</v>
      </c>
    </row>
    <row r="73" spans="1:3" x14ac:dyDescent="0.3">
      <c r="A73" s="9" t="s">
        <v>102</v>
      </c>
      <c r="B73" s="9">
        <v>49</v>
      </c>
      <c r="C73" s="9">
        <v>1.54</v>
      </c>
    </row>
    <row r="74" spans="1:3" x14ac:dyDescent="0.3">
      <c r="A74" s="9" t="s">
        <v>978</v>
      </c>
      <c r="B74" s="9">
        <v>43</v>
      </c>
      <c r="C74" s="9">
        <v>7.2299999999999995</v>
      </c>
    </row>
    <row r="75" spans="1:3" x14ac:dyDescent="0.3">
      <c r="A75" s="9" t="s">
        <v>1286</v>
      </c>
      <c r="B75" s="9">
        <v>41</v>
      </c>
      <c r="C75" s="9">
        <v>1.54</v>
      </c>
    </row>
    <row r="76" spans="1:3" x14ac:dyDescent="0.3">
      <c r="A76" s="9" t="s">
        <v>1415</v>
      </c>
      <c r="B76" s="9">
        <v>7</v>
      </c>
      <c r="C76" s="9">
        <v>1.25</v>
      </c>
    </row>
    <row r="77" spans="1:3" x14ac:dyDescent="0.3">
      <c r="A77" s="9" t="s">
        <v>644</v>
      </c>
      <c r="B77" s="9">
        <v>3</v>
      </c>
      <c r="C77" s="9">
        <v>1.04</v>
      </c>
    </row>
    <row r="78" spans="1:3" x14ac:dyDescent="0.3">
      <c r="A78" s="9" t="s">
        <v>156</v>
      </c>
      <c r="B78" s="9">
        <v>20</v>
      </c>
      <c r="C78" s="9">
        <v>0.8600000000000001</v>
      </c>
    </row>
    <row r="79" spans="1:3" x14ac:dyDescent="0.3">
      <c r="A79" s="9" t="s">
        <v>1532</v>
      </c>
      <c r="B79" s="9">
        <v>46</v>
      </c>
      <c r="C79" s="9">
        <v>6.55</v>
      </c>
    </row>
    <row r="80" spans="1:3" x14ac:dyDescent="0.3">
      <c r="A80" s="9" t="s">
        <v>774</v>
      </c>
      <c r="B80" s="9">
        <v>13</v>
      </c>
      <c r="C80" s="9">
        <v>5.38</v>
      </c>
    </row>
    <row r="81" spans="1:3" x14ac:dyDescent="0.3">
      <c r="A81" s="9" t="s">
        <v>1376</v>
      </c>
      <c r="B81" s="9">
        <v>12</v>
      </c>
      <c r="C81" s="9">
        <v>1.3900000000000001</v>
      </c>
    </row>
    <row r="82" spans="1:3" x14ac:dyDescent="0.3">
      <c r="A82" s="9" t="s">
        <v>963</v>
      </c>
      <c r="B82" s="9">
        <v>25</v>
      </c>
      <c r="C82" s="9">
        <v>4.8599999999999994</v>
      </c>
    </row>
    <row r="83" spans="1:3" x14ac:dyDescent="0.3">
      <c r="A83" s="9" t="s">
        <v>720</v>
      </c>
      <c r="B83" s="9">
        <v>45</v>
      </c>
      <c r="C83" s="9">
        <v>11.42</v>
      </c>
    </row>
    <row r="84" spans="1:3" x14ac:dyDescent="0.3">
      <c r="A84" s="9" t="s">
        <v>1379</v>
      </c>
      <c r="B84" s="9">
        <v>24</v>
      </c>
      <c r="C84" s="9">
        <v>1.61</v>
      </c>
    </row>
    <row r="85" spans="1:3" x14ac:dyDescent="0.3">
      <c r="A85" s="9" t="s">
        <v>1031</v>
      </c>
      <c r="B85" s="9">
        <v>15</v>
      </c>
      <c r="C85" s="9">
        <v>1</v>
      </c>
    </row>
    <row r="86" spans="1:3" x14ac:dyDescent="0.3">
      <c r="A86" s="9" t="s">
        <v>1624</v>
      </c>
      <c r="B86" s="9">
        <v>40</v>
      </c>
      <c r="C86" s="9">
        <v>0.55000000000000004</v>
      </c>
    </row>
    <row r="87" spans="1:3" x14ac:dyDescent="0.3">
      <c r="A87" s="9" t="s">
        <v>129</v>
      </c>
      <c r="B87" s="9">
        <v>28</v>
      </c>
      <c r="C87" s="9">
        <v>2.4499999999999997</v>
      </c>
    </row>
    <row r="88" spans="1:3" x14ac:dyDescent="0.3">
      <c r="A88" s="9" t="s">
        <v>1195</v>
      </c>
      <c r="B88" s="9">
        <v>41</v>
      </c>
      <c r="C88" s="9">
        <v>0.55000000000000004</v>
      </c>
    </row>
    <row r="89" spans="1:3" x14ac:dyDescent="0.3">
      <c r="A89" s="9" t="s">
        <v>233</v>
      </c>
      <c r="B89" s="9">
        <v>32</v>
      </c>
      <c r="C89" s="9">
        <v>5.55</v>
      </c>
    </row>
    <row r="90" spans="1:3" x14ac:dyDescent="0.3">
      <c r="A90" s="9" t="s">
        <v>453</v>
      </c>
      <c r="B90" s="9">
        <v>36</v>
      </c>
      <c r="C90" s="9">
        <v>7.2299999999999995</v>
      </c>
    </row>
    <row r="91" spans="1:3" x14ac:dyDescent="0.3">
      <c r="A91" s="9" t="s">
        <v>146</v>
      </c>
      <c r="B91" s="9">
        <v>19</v>
      </c>
      <c r="C91" s="9">
        <v>1.06</v>
      </c>
    </row>
    <row r="92" spans="1:3" x14ac:dyDescent="0.3">
      <c r="A92" s="9" t="s">
        <v>485</v>
      </c>
      <c r="B92" s="9">
        <v>38</v>
      </c>
      <c r="C92" s="9">
        <v>2.4499999999999997</v>
      </c>
    </row>
    <row r="93" spans="1:3" x14ac:dyDescent="0.3">
      <c r="A93" s="9" t="s">
        <v>1045</v>
      </c>
      <c r="B93" s="9">
        <v>8</v>
      </c>
      <c r="C93" s="9">
        <v>4.05</v>
      </c>
    </row>
    <row r="94" spans="1:3" x14ac:dyDescent="0.3">
      <c r="A94" s="9" t="s">
        <v>305</v>
      </c>
      <c r="B94" s="9">
        <v>40</v>
      </c>
      <c r="C94" s="9">
        <v>1.68</v>
      </c>
    </row>
    <row r="95" spans="1:3" x14ac:dyDescent="0.3">
      <c r="A95" s="9" t="s">
        <v>1439</v>
      </c>
      <c r="B95" s="9">
        <v>36</v>
      </c>
      <c r="C95" s="9">
        <v>13.940000000000001</v>
      </c>
    </row>
    <row r="96" spans="1:3" x14ac:dyDescent="0.3">
      <c r="A96" s="9" t="s">
        <v>141</v>
      </c>
      <c r="B96" s="9">
        <v>47</v>
      </c>
      <c r="C96" s="9">
        <v>1.07</v>
      </c>
    </row>
    <row r="97" spans="1:3" x14ac:dyDescent="0.3">
      <c r="A97" s="9" t="s">
        <v>183</v>
      </c>
      <c r="B97" s="9">
        <v>38</v>
      </c>
      <c r="C97" s="9">
        <v>5.55</v>
      </c>
    </row>
    <row r="98" spans="1:3" x14ac:dyDescent="0.3">
      <c r="A98" s="9" t="s">
        <v>1311</v>
      </c>
      <c r="B98" s="9">
        <v>40</v>
      </c>
      <c r="C98" s="9">
        <v>1.3900000000000001</v>
      </c>
    </row>
    <row r="99" spans="1:3" x14ac:dyDescent="0.3">
      <c r="A99" s="9" t="s">
        <v>1320</v>
      </c>
      <c r="B99" s="9">
        <v>24</v>
      </c>
      <c r="C99" s="9">
        <v>20.04</v>
      </c>
    </row>
    <row r="100" spans="1:3" x14ac:dyDescent="0.3">
      <c r="A100" s="9" t="s">
        <v>324</v>
      </c>
      <c r="B100" s="9">
        <v>32</v>
      </c>
      <c r="C100" s="9">
        <v>2.69</v>
      </c>
    </row>
    <row r="101" spans="1:3" x14ac:dyDescent="0.3">
      <c r="A101" s="9" t="s">
        <v>498</v>
      </c>
      <c r="B101" s="9">
        <v>49</v>
      </c>
      <c r="C101" s="9">
        <v>7.83</v>
      </c>
    </row>
    <row r="102" spans="1:3" x14ac:dyDescent="0.3">
      <c r="A102" s="9" t="s">
        <v>268</v>
      </c>
      <c r="B102" s="9">
        <v>43</v>
      </c>
      <c r="C102" s="9">
        <v>1.55</v>
      </c>
    </row>
    <row r="103" spans="1:3" x14ac:dyDescent="0.3">
      <c r="A103" s="9" t="s">
        <v>1083</v>
      </c>
      <c r="B103" s="9">
        <v>28</v>
      </c>
      <c r="C103" s="9">
        <v>1.54</v>
      </c>
    </row>
    <row r="104" spans="1:3" x14ac:dyDescent="0.3">
      <c r="A104" s="9" t="s">
        <v>178</v>
      </c>
      <c r="B104" s="9">
        <v>41</v>
      </c>
      <c r="C104" s="9">
        <v>4.1499999999999995</v>
      </c>
    </row>
    <row r="105" spans="1:3" x14ac:dyDescent="0.3">
      <c r="A105" s="9" t="s">
        <v>489</v>
      </c>
      <c r="B105" s="9">
        <v>23</v>
      </c>
      <c r="C105" s="9">
        <v>1.54</v>
      </c>
    </row>
    <row r="106" spans="1:3" x14ac:dyDescent="0.3">
      <c r="A106" s="9" t="s">
        <v>1543</v>
      </c>
      <c r="B106" s="9">
        <v>42</v>
      </c>
      <c r="C106" s="9">
        <v>1.05</v>
      </c>
    </row>
    <row r="107" spans="1:3" x14ac:dyDescent="0.3">
      <c r="A107" s="9" t="s">
        <v>310</v>
      </c>
      <c r="B107" s="9">
        <v>16</v>
      </c>
      <c r="C107" s="9">
        <v>6.6899999999999995</v>
      </c>
    </row>
    <row r="108" spans="1:3" x14ac:dyDescent="0.3">
      <c r="A108" s="9" t="s">
        <v>299</v>
      </c>
      <c r="B108" s="9">
        <v>35</v>
      </c>
      <c r="C108" s="9">
        <v>4.05</v>
      </c>
    </row>
    <row r="109" spans="1:3" x14ac:dyDescent="0.3">
      <c r="A109" s="9" t="s">
        <v>891</v>
      </c>
      <c r="B109" s="9">
        <v>11</v>
      </c>
      <c r="C109" s="9">
        <v>2.09</v>
      </c>
    </row>
    <row r="110" spans="1:3" x14ac:dyDescent="0.3">
      <c r="A110" s="9" t="s">
        <v>1482</v>
      </c>
      <c r="B110" s="9">
        <v>34</v>
      </c>
      <c r="C110" s="9">
        <v>2.09</v>
      </c>
    </row>
    <row r="111" spans="1:3" x14ac:dyDescent="0.3">
      <c r="A111" s="9" t="s">
        <v>772</v>
      </c>
      <c r="B111" s="9">
        <v>11</v>
      </c>
      <c r="C111" s="9">
        <v>4.8599999999999994</v>
      </c>
    </row>
    <row r="112" spans="1:3" x14ac:dyDescent="0.3">
      <c r="A112" s="9" t="s">
        <v>1049</v>
      </c>
      <c r="B112" s="9">
        <v>33</v>
      </c>
      <c r="C112" s="9">
        <v>0.9</v>
      </c>
    </row>
    <row r="113" spans="1:3" x14ac:dyDescent="0.3">
      <c r="A113" s="9" t="s">
        <v>799</v>
      </c>
      <c r="B113" s="9">
        <v>30</v>
      </c>
      <c r="C113" s="9">
        <v>4.1499999999999995</v>
      </c>
    </row>
    <row r="114" spans="1:3" x14ac:dyDescent="0.3">
      <c r="A114" s="9" t="s">
        <v>822</v>
      </c>
      <c r="B114" s="9">
        <v>38</v>
      </c>
      <c r="C114" s="9">
        <v>2.61</v>
      </c>
    </row>
    <row r="115" spans="1:3" x14ac:dyDescent="0.3">
      <c r="A115" s="9" t="s">
        <v>1100</v>
      </c>
      <c r="B115" s="9">
        <v>37</v>
      </c>
      <c r="C115" s="9">
        <v>4.7299999999999995</v>
      </c>
    </row>
    <row r="116" spans="1:3" x14ac:dyDescent="0.3">
      <c r="A116" s="9" t="s">
        <v>836</v>
      </c>
      <c r="B116" s="9">
        <v>46</v>
      </c>
      <c r="C116" s="9">
        <v>1.54</v>
      </c>
    </row>
    <row r="117" spans="1:3" x14ac:dyDescent="0.3">
      <c r="A117" s="9" t="s">
        <v>1570</v>
      </c>
      <c r="B117" s="9">
        <v>44</v>
      </c>
      <c r="C117" s="9">
        <v>7.2299999999999995</v>
      </c>
    </row>
    <row r="118" spans="1:3" x14ac:dyDescent="0.3">
      <c r="A118" s="9" t="s">
        <v>924</v>
      </c>
      <c r="B118" s="9">
        <v>37</v>
      </c>
      <c r="C118" s="9">
        <v>4.47</v>
      </c>
    </row>
    <row r="119" spans="1:3" x14ac:dyDescent="0.3">
      <c r="A119" s="9" t="s">
        <v>1497</v>
      </c>
      <c r="B119" s="9">
        <v>24</v>
      </c>
      <c r="C119" s="9">
        <v>1.35</v>
      </c>
    </row>
    <row r="120" spans="1:3" x14ac:dyDescent="0.3">
      <c r="A120" s="9" t="s">
        <v>357</v>
      </c>
      <c r="B120" s="9">
        <v>25</v>
      </c>
      <c r="C120" s="9">
        <v>0.54</v>
      </c>
    </row>
    <row r="121" spans="1:3" x14ac:dyDescent="0.3">
      <c r="A121" s="9" t="s">
        <v>1056</v>
      </c>
      <c r="B121" s="9">
        <v>46</v>
      </c>
      <c r="C121" s="9">
        <v>69.349999999999994</v>
      </c>
    </row>
    <row r="122" spans="1:3" x14ac:dyDescent="0.3">
      <c r="A122" s="9" t="s">
        <v>1321</v>
      </c>
      <c r="B122" s="9">
        <v>12</v>
      </c>
      <c r="C122" s="9">
        <v>2.9</v>
      </c>
    </row>
    <row r="123" spans="1:3" x14ac:dyDescent="0.3">
      <c r="A123" s="9" t="s">
        <v>752</v>
      </c>
      <c r="B123" s="9">
        <v>6</v>
      </c>
      <c r="C123" s="9">
        <v>6.6899999999999995</v>
      </c>
    </row>
    <row r="124" spans="1:3" x14ac:dyDescent="0.3">
      <c r="A124" s="9" t="s">
        <v>152</v>
      </c>
      <c r="B124" s="9">
        <v>43</v>
      </c>
      <c r="C124" s="9">
        <v>0.55000000000000004</v>
      </c>
    </row>
    <row r="125" spans="1:3" x14ac:dyDescent="0.3">
      <c r="A125" s="9" t="s">
        <v>406</v>
      </c>
      <c r="B125" s="9">
        <v>37</v>
      </c>
      <c r="C125" s="9">
        <v>26.35</v>
      </c>
    </row>
    <row r="126" spans="1:3" x14ac:dyDescent="0.3">
      <c r="A126" s="9" t="s">
        <v>1090</v>
      </c>
      <c r="B126" s="9">
        <v>10</v>
      </c>
      <c r="C126" s="9">
        <v>2.4499999999999997</v>
      </c>
    </row>
    <row r="127" spans="1:3" x14ac:dyDescent="0.3">
      <c r="A127" s="9" t="s">
        <v>1198</v>
      </c>
      <c r="B127" s="9">
        <v>16</v>
      </c>
      <c r="C127" s="9">
        <v>7.83</v>
      </c>
    </row>
    <row r="128" spans="1:3" x14ac:dyDescent="0.3">
      <c r="A128" s="9" t="s">
        <v>1220</v>
      </c>
      <c r="B128" s="9">
        <v>5</v>
      </c>
      <c r="C128" s="9">
        <v>1.6300000000000001</v>
      </c>
    </row>
    <row r="129" spans="1:3" x14ac:dyDescent="0.3">
      <c r="A129" s="9" t="s">
        <v>307</v>
      </c>
      <c r="B129" s="9">
        <v>37</v>
      </c>
      <c r="C129" s="9">
        <v>2.5499999999999998</v>
      </c>
    </row>
    <row r="130" spans="1:3" x14ac:dyDescent="0.3">
      <c r="A130" s="9" t="s">
        <v>318</v>
      </c>
      <c r="B130" s="9">
        <v>36</v>
      </c>
      <c r="C130" s="9">
        <v>0.9</v>
      </c>
    </row>
    <row r="131" spans="1:3" x14ac:dyDescent="0.3">
      <c r="A131" s="9" t="s">
        <v>958</v>
      </c>
      <c r="B131" s="9">
        <v>4</v>
      </c>
      <c r="C131" s="9">
        <v>24.54</v>
      </c>
    </row>
    <row r="132" spans="1:3" x14ac:dyDescent="0.3">
      <c r="A132" s="9" t="s">
        <v>1509</v>
      </c>
      <c r="B132" s="9">
        <v>24</v>
      </c>
      <c r="C132" s="9">
        <v>0.76</v>
      </c>
    </row>
    <row r="133" spans="1:3" x14ac:dyDescent="0.3">
      <c r="A133" s="9" t="s">
        <v>227</v>
      </c>
      <c r="B133" s="9">
        <v>50</v>
      </c>
      <c r="C133" s="9">
        <v>1.06</v>
      </c>
    </row>
    <row r="134" spans="1:3" x14ac:dyDescent="0.3">
      <c r="A134" s="9" t="s">
        <v>140</v>
      </c>
      <c r="B134" s="9">
        <v>32</v>
      </c>
      <c r="C134" s="9">
        <v>4.03</v>
      </c>
    </row>
    <row r="135" spans="1:3" x14ac:dyDescent="0.3">
      <c r="A135" s="9" t="s">
        <v>264</v>
      </c>
      <c r="B135" s="9">
        <v>17</v>
      </c>
      <c r="C135" s="9">
        <v>20.04</v>
      </c>
    </row>
    <row r="136" spans="1:3" x14ac:dyDescent="0.3">
      <c r="A136" s="9" t="s">
        <v>1201</v>
      </c>
      <c r="B136" s="9">
        <v>11</v>
      </c>
      <c r="C136" s="9">
        <v>7.2299999999999995</v>
      </c>
    </row>
    <row r="137" spans="1:3" x14ac:dyDescent="0.3">
      <c r="A137" s="9" t="s">
        <v>408</v>
      </c>
      <c r="B137" s="9">
        <v>52</v>
      </c>
      <c r="C137" s="9">
        <v>5.0599999999999996</v>
      </c>
    </row>
    <row r="138" spans="1:3" x14ac:dyDescent="0.3">
      <c r="A138" s="9" t="s">
        <v>908</v>
      </c>
      <c r="B138" s="9">
        <v>25</v>
      </c>
      <c r="C138" s="9">
        <v>6.88</v>
      </c>
    </row>
    <row r="139" spans="1:3" x14ac:dyDescent="0.3">
      <c r="A139" s="9" t="s">
        <v>805</v>
      </c>
      <c r="B139" s="9">
        <v>31</v>
      </c>
      <c r="C139" s="9">
        <v>4.05</v>
      </c>
    </row>
    <row r="140" spans="1:3" x14ac:dyDescent="0.3">
      <c r="A140" s="9" t="s">
        <v>1419</v>
      </c>
      <c r="B140" s="9">
        <v>3</v>
      </c>
      <c r="C140" s="9">
        <v>6.24</v>
      </c>
    </row>
    <row r="141" spans="1:3" x14ac:dyDescent="0.3">
      <c r="A141" s="9" t="s">
        <v>930</v>
      </c>
      <c r="B141" s="9">
        <v>39</v>
      </c>
      <c r="C141" s="9">
        <v>4.55</v>
      </c>
    </row>
    <row r="142" spans="1:3" x14ac:dyDescent="0.3">
      <c r="A142" s="9" t="s">
        <v>1101</v>
      </c>
      <c r="B142" s="9">
        <v>23</v>
      </c>
      <c r="C142" s="9">
        <v>8.1300000000000008</v>
      </c>
    </row>
    <row r="143" spans="1:3" x14ac:dyDescent="0.3">
      <c r="A143" s="9" t="s">
        <v>1236</v>
      </c>
      <c r="B143" s="9">
        <v>49</v>
      </c>
      <c r="C143" s="9">
        <v>49.05</v>
      </c>
    </row>
    <row r="144" spans="1:3" x14ac:dyDescent="0.3">
      <c r="A144" s="9" t="s">
        <v>1213</v>
      </c>
      <c r="B144" s="9">
        <v>25</v>
      </c>
      <c r="C144" s="9">
        <v>2.5499999999999998</v>
      </c>
    </row>
    <row r="145" spans="1:3" x14ac:dyDescent="0.3">
      <c r="A145" s="9" t="s">
        <v>104</v>
      </c>
      <c r="B145" s="9">
        <v>41</v>
      </c>
      <c r="C145" s="9">
        <v>0.98000000000000009</v>
      </c>
    </row>
    <row r="146" spans="1:3" x14ac:dyDescent="0.3">
      <c r="A146" s="9" t="s">
        <v>798</v>
      </c>
      <c r="B146" s="9">
        <v>39</v>
      </c>
      <c r="C146" s="9">
        <v>2.9</v>
      </c>
    </row>
    <row r="147" spans="1:3" x14ac:dyDescent="0.3">
      <c r="A147" s="9" t="s">
        <v>387</v>
      </c>
      <c r="B147" s="9">
        <v>33</v>
      </c>
      <c r="C147" s="9">
        <v>6.55</v>
      </c>
    </row>
    <row r="148" spans="1:3" x14ac:dyDescent="0.3">
      <c r="A148" s="9" t="s">
        <v>561</v>
      </c>
      <c r="B148" s="9">
        <v>15</v>
      </c>
      <c r="C148" s="9">
        <v>7.2299999999999995</v>
      </c>
    </row>
    <row r="149" spans="1:3" x14ac:dyDescent="0.3">
      <c r="A149" s="9" t="s">
        <v>542</v>
      </c>
      <c r="B149" s="9">
        <v>10</v>
      </c>
      <c r="C149" s="9">
        <v>14.05</v>
      </c>
    </row>
    <row r="150" spans="1:3" x14ac:dyDescent="0.3">
      <c r="A150" s="9" t="s">
        <v>1005</v>
      </c>
      <c r="B150" s="9">
        <v>51</v>
      </c>
      <c r="C150" s="9">
        <v>6.88</v>
      </c>
    </row>
    <row r="151" spans="1:3" x14ac:dyDescent="0.3">
      <c r="A151" s="9" t="s">
        <v>380</v>
      </c>
      <c r="B151" s="9">
        <v>13</v>
      </c>
      <c r="C151" s="9">
        <v>0.88</v>
      </c>
    </row>
    <row r="152" spans="1:3" x14ac:dyDescent="0.3">
      <c r="A152" s="9" t="s">
        <v>424</v>
      </c>
      <c r="B152" s="9">
        <v>47</v>
      </c>
      <c r="C152" s="9">
        <v>3.19</v>
      </c>
    </row>
    <row r="153" spans="1:3" x14ac:dyDescent="0.3">
      <c r="A153" s="9" t="s">
        <v>1481</v>
      </c>
      <c r="B153" s="9">
        <v>52</v>
      </c>
      <c r="C153" s="9">
        <v>8.2800000000000011</v>
      </c>
    </row>
    <row r="154" spans="1:3" x14ac:dyDescent="0.3">
      <c r="A154" s="9" t="s">
        <v>475</v>
      </c>
      <c r="B154" s="9">
        <v>4</v>
      </c>
      <c r="C154" s="9">
        <v>11.42</v>
      </c>
    </row>
    <row r="155" spans="1:3" x14ac:dyDescent="0.3">
      <c r="A155" s="9" t="s">
        <v>363</v>
      </c>
      <c r="B155" s="9">
        <v>30</v>
      </c>
      <c r="C155" s="9">
        <v>6.71</v>
      </c>
    </row>
    <row r="156" spans="1:3" x14ac:dyDescent="0.3">
      <c r="A156" s="9" t="s">
        <v>123</v>
      </c>
      <c r="B156" s="9">
        <v>37</v>
      </c>
      <c r="C156" s="9">
        <v>0.75</v>
      </c>
    </row>
    <row r="157" spans="1:3" x14ac:dyDescent="0.3">
      <c r="A157" s="9" t="s">
        <v>813</v>
      </c>
      <c r="B157" s="9">
        <v>38</v>
      </c>
      <c r="C157" s="9">
        <v>1.05</v>
      </c>
    </row>
    <row r="158" spans="1:3" x14ac:dyDescent="0.3">
      <c r="A158" s="9" t="s">
        <v>1483</v>
      </c>
      <c r="B158" s="9">
        <v>32</v>
      </c>
      <c r="C158" s="9">
        <v>4.05</v>
      </c>
    </row>
    <row r="159" spans="1:3" x14ac:dyDescent="0.3">
      <c r="A159" s="9" t="s">
        <v>237</v>
      </c>
      <c r="B159" s="9">
        <v>26</v>
      </c>
      <c r="C159" s="9">
        <v>1.44</v>
      </c>
    </row>
    <row r="160" spans="1:3" x14ac:dyDescent="0.3">
      <c r="A160" s="9" t="s">
        <v>1344</v>
      </c>
      <c r="B160" s="9">
        <v>29</v>
      </c>
      <c r="C160" s="9">
        <v>8.2700000000000014</v>
      </c>
    </row>
    <row r="161" spans="1:3" x14ac:dyDescent="0.3">
      <c r="A161" s="9" t="s">
        <v>1169</v>
      </c>
      <c r="B161" s="9">
        <v>29</v>
      </c>
      <c r="C161" s="9">
        <v>5.55</v>
      </c>
    </row>
    <row r="162" spans="1:3" x14ac:dyDescent="0.3">
      <c r="A162" s="9" t="s">
        <v>677</v>
      </c>
      <c r="B162" s="9">
        <v>4</v>
      </c>
      <c r="C162" s="9">
        <v>2.4499999999999997</v>
      </c>
    </row>
    <row r="163" spans="1:3" x14ac:dyDescent="0.3">
      <c r="A163" s="9" t="s">
        <v>487</v>
      </c>
      <c r="B163" s="9">
        <v>3</v>
      </c>
      <c r="C163" s="9">
        <v>0.55000000000000004</v>
      </c>
    </row>
    <row r="164" spans="1:3" x14ac:dyDescent="0.3">
      <c r="A164" s="9" t="s">
        <v>1516</v>
      </c>
      <c r="B164" s="9">
        <v>51</v>
      </c>
      <c r="C164" s="9">
        <v>3.19</v>
      </c>
    </row>
    <row r="165" spans="1:3" x14ac:dyDescent="0.3">
      <c r="A165" s="9" t="s">
        <v>1450</v>
      </c>
      <c r="B165" s="9">
        <v>52</v>
      </c>
      <c r="C165" s="9">
        <v>1.05</v>
      </c>
    </row>
    <row r="166" spans="1:3" x14ac:dyDescent="0.3">
      <c r="A166" s="9" t="s">
        <v>749</v>
      </c>
      <c r="B166" s="9">
        <v>46</v>
      </c>
      <c r="C166" s="9">
        <v>0.55000000000000004</v>
      </c>
    </row>
    <row r="167" spans="1:3" x14ac:dyDescent="0.3">
      <c r="A167" s="9" t="s">
        <v>184</v>
      </c>
      <c r="B167" s="9">
        <v>31</v>
      </c>
      <c r="C167" s="9">
        <v>7.2299999999999995</v>
      </c>
    </row>
    <row r="168" spans="1:3" x14ac:dyDescent="0.3">
      <c r="A168" s="9" t="s">
        <v>369</v>
      </c>
      <c r="B168" s="9">
        <v>15</v>
      </c>
      <c r="C168" s="9">
        <v>0.93</v>
      </c>
    </row>
    <row r="169" spans="1:3" x14ac:dyDescent="0.3">
      <c r="A169" s="9" t="s">
        <v>856</v>
      </c>
      <c r="B169" s="9">
        <v>21</v>
      </c>
      <c r="C169" s="9">
        <v>6.6899999999999995</v>
      </c>
    </row>
    <row r="170" spans="1:3" x14ac:dyDescent="0.3">
      <c r="A170" s="9" t="s">
        <v>694</v>
      </c>
      <c r="B170" s="9">
        <v>35</v>
      </c>
      <c r="C170" s="9">
        <v>0.75</v>
      </c>
    </row>
    <row r="171" spans="1:3" x14ac:dyDescent="0.3">
      <c r="A171" s="9" t="s">
        <v>1212</v>
      </c>
      <c r="B171" s="9">
        <v>33</v>
      </c>
      <c r="C171" s="9">
        <v>0.75</v>
      </c>
    </row>
    <row r="172" spans="1:3" x14ac:dyDescent="0.3">
      <c r="A172" s="9" t="s">
        <v>256</v>
      </c>
      <c r="B172" s="9">
        <v>29</v>
      </c>
      <c r="C172" s="9">
        <v>6.3999999999999995</v>
      </c>
    </row>
    <row r="173" spans="1:3" x14ac:dyDescent="0.3">
      <c r="A173" s="9" t="s">
        <v>953</v>
      </c>
      <c r="B173" s="9">
        <v>16</v>
      </c>
      <c r="C173" s="9">
        <v>1.98</v>
      </c>
    </row>
    <row r="174" spans="1:3" x14ac:dyDescent="0.3">
      <c r="A174" s="9" t="s">
        <v>1566</v>
      </c>
      <c r="B174" s="9">
        <v>26</v>
      </c>
      <c r="C174" s="9">
        <v>8.1300000000000008</v>
      </c>
    </row>
    <row r="175" spans="1:3" x14ac:dyDescent="0.3">
      <c r="A175" s="9" t="s">
        <v>149</v>
      </c>
      <c r="B175" s="9">
        <v>48</v>
      </c>
      <c r="C175" s="9">
        <v>8.2700000000000014</v>
      </c>
    </row>
    <row r="176" spans="1:3" x14ac:dyDescent="0.3">
      <c r="A176" s="9" t="s">
        <v>574</v>
      </c>
      <c r="B176" s="9">
        <v>49</v>
      </c>
      <c r="C176" s="9">
        <v>0.76</v>
      </c>
    </row>
    <row r="177" spans="1:3" x14ac:dyDescent="0.3">
      <c r="A177" s="9" t="s">
        <v>1622</v>
      </c>
      <c r="B177" s="9">
        <v>27</v>
      </c>
      <c r="C177" s="9">
        <v>4.22</v>
      </c>
    </row>
    <row r="178" spans="1:3" x14ac:dyDescent="0.3">
      <c r="A178" s="9" t="s">
        <v>1157</v>
      </c>
      <c r="B178" s="9">
        <v>23</v>
      </c>
      <c r="C178" s="9">
        <v>4.8199999999999994</v>
      </c>
    </row>
    <row r="179" spans="1:3" x14ac:dyDescent="0.3">
      <c r="A179" s="9" t="s">
        <v>163</v>
      </c>
      <c r="B179" s="9">
        <v>41</v>
      </c>
      <c r="C179" s="9">
        <v>4.55</v>
      </c>
    </row>
    <row r="180" spans="1:3" x14ac:dyDescent="0.3">
      <c r="A180" s="9" t="s">
        <v>661</v>
      </c>
      <c r="B180" s="9">
        <v>20</v>
      </c>
      <c r="C180" s="9">
        <v>7.77</v>
      </c>
    </row>
    <row r="181" spans="1:3" x14ac:dyDescent="0.3">
      <c r="A181" s="9" t="s">
        <v>1574</v>
      </c>
      <c r="B181" s="9">
        <v>12</v>
      </c>
      <c r="C181" s="9">
        <v>4.22</v>
      </c>
    </row>
    <row r="182" spans="1:3" x14ac:dyDescent="0.3">
      <c r="A182" s="9" t="s">
        <v>394</v>
      </c>
      <c r="B182" s="9">
        <v>42</v>
      </c>
      <c r="C182" s="9">
        <v>1.3900000000000001</v>
      </c>
    </row>
    <row r="183" spans="1:3" x14ac:dyDescent="0.3">
      <c r="A183" s="9" t="s">
        <v>1536</v>
      </c>
      <c r="B183" s="9">
        <v>43</v>
      </c>
      <c r="C183" s="9">
        <v>1.06</v>
      </c>
    </row>
    <row r="184" spans="1:3" x14ac:dyDescent="0.3">
      <c r="A184" s="9" t="s">
        <v>1349</v>
      </c>
      <c r="B184" s="9">
        <v>49</v>
      </c>
      <c r="C184" s="9">
        <v>0.75</v>
      </c>
    </row>
    <row r="185" spans="1:3" x14ac:dyDescent="0.3">
      <c r="A185" s="9" t="s">
        <v>1036</v>
      </c>
      <c r="B185" s="9">
        <v>21</v>
      </c>
      <c r="C185" s="9">
        <v>1.3900000000000001</v>
      </c>
    </row>
    <row r="186" spans="1:3" x14ac:dyDescent="0.3">
      <c r="A186" s="9" t="s">
        <v>351</v>
      </c>
      <c r="B186" s="9">
        <v>51</v>
      </c>
      <c r="C186" s="9">
        <v>9.49</v>
      </c>
    </row>
    <row r="187" spans="1:3" x14ac:dyDescent="0.3">
      <c r="A187" s="9" t="s">
        <v>1121</v>
      </c>
      <c r="B187" s="9">
        <v>46</v>
      </c>
      <c r="C187" s="9">
        <v>1.3900000000000001</v>
      </c>
    </row>
    <row r="188" spans="1:3" x14ac:dyDescent="0.3">
      <c r="A188" s="9" t="s">
        <v>843</v>
      </c>
      <c r="B188" s="9">
        <v>45</v>
      </c>
      <c r="C188" s="9">
        <v>4.1499999999999995</v>
      </c>
    </row>
    <row r="189" spans="1:3" x14ac:dyDescent="0.3">
      <c r="A189" s="9" t="s">
        <v>1289</v>
      </c>
      <c r="B189" s="9">
        <v>32</v>
      </c>
      <c r="C189" s="9">
        <v>4.8599999999999994</v>
      </c>
    </row>
    <row r="190" spans="1:3" x14ac:dyDescent="0.3">
      <c r="A190" s="9" t="s">
        <v>1296</v>
      </c>
      <c r="B190" s="9">
        <v>36</v>
      </c>
      <c r="C190" s="9">
        <v>1.54</v>
      </c>
    </row>
    <row r="191" spans="1:3" x14ac:dyDescent="0.3">
      <c r="A191" s="9" t="s">
        <v>832</v>
      </c>
      <c r="B191" s="9">
        <v>32</v>
      </c>
      <c r="C191" s="9">
        <v>0.55000000000000004</v>
      </c>
    </row>
    <row r="192" spans="1:3" x14ac:dyDescent="0.3">
      <c r="A192" s="9" t="s">
        <v>681</v>
      </c>
      <c r="B192" s="9">
        <v>13</v>
      </c>
      <c r="C192" s="9">
        <v>11.200000000000001</v>
      </c>
    </row>
    <row r="193" spans="1:3" x14ac:dyDescent="0.3">
      <c r="A193" s="9" t="s">
        <v>325</v>
      </c>
      <c r="B193" s="9">
        <v>31</v>
      </c>
      <c r="C193" s="9">
        <v>7.2299999999999995</v>
      </c>
    </row>
    <row r="194" spans="1:3" x14ac:dyDescent="0.3">
      <c r="A194" s="9" t="s">
        <v>763</v>
      </c>
      <c r="B194" s="9">
        <v>20</v>
      </c>
      <c r="C194" s="9">
        <v>6.26</v>
      </c>
    </row>
    <row r="195" spans="1:3" x14ac:dyDescent="0.3">
      <c r="A195" s="9" t="s">
        <v>262</v>
      </c>
      <c r="B195" s="9">
        <v>44</v>
      </c>
      <c r="C195" s="9">
        <v>3.04</v>
      </c>
    </row>
    <row r="196" spans="1:3" x14ac:dyDescent="0.3">
      <c r="A196" s="9" t="s">
        <v>1495</v>
      </c>
      <c r="B196" s="9">
        <v>14</v>
      </c>
      <c r="C196" s="9">
        <v>1</v>
      </c>
    </row>
    <row r="197" spans="1:3" x14ac:dyDescent="0.3">
      <c r="A197" s="9" t="s">
        <v>1533</v>
      </c>
      <c r="B197" s="9">
        <v>36</v>
      </c>
      <c r="C197" s="9">
        <v>3.65</v>
      </c>
    </row>
    <row r="198" spans="1:3" x14ac:dyDescent="0.3">
      <c r="A198" s="9" t="s">
        <v>1080</v>
      </c>
      <c r="B198" s="9">
        <v>3</v>
      </c>
      <c r="C198" s="9">
        <v>2.04</v>
      </c>
    </row>
    <row r="199" spans="1:3" x14ac:dyDescent="0.3">
      <c r="A199" s="9" t="s">
        <v>638</v>
      </c>
      <c r="B199" s="9">
        <v>35</v>
      </c>
      <c r="C199" s="9">
        <v>1.55</v>
      </c>
    </row>
    <row r="200" spans="1:3" x14ac:dyDescent="0.3">
      <c r="A200" s="9" t="s">
        <v>247</v>
      </c>
      <c r="B200" s="9">
        <v>31</v>
      </c>
      <c r="C200" s="9">
        <v>6.3999999999999995</v>
      </c>
    </row>
    <row r="201" spans="1:3" x14ac:dyDescent="0.3">
      <c r="A201" s="9" t="s">
        <v>1359</v>
      </c>
      <c r="B201" s="9">
        <v>30</v>
      </c>
      <c r="C201" s="9">
        <v>0.76</v>
      </c>
    </row>
    <row r="202" spans="1:3" x14ac:dyDescent="0.3">
      <c r="A202" s="9" t="s">
        <v>1136</v>
      </c>
      <c r="B202" s="9">
        <v>17</v>
      </c>
      <c r="C202" s="9">
        <v>1.54</v>
      </c>
    </row>
    <row r="203" spans="1:3" x14ac:dyDescent="0.3">
      <c r="A203" s="9" t="s">
        <v>1167</v>
      </c>
      <c r="B203" s="9">
        <v>50</v>
      </c>
      <c r="C203" s="9">
        <v>0.55000000000000004</v>
      </c>
    </row>
    <row r="204" spans="1:3" x14ac:dyDescent="0.3">
      <c r="A204" s="9" t="s">
        <v>572</v>
      </c>
      <c r="B204" s="9">
        <v>51</v>
      </c>
      <c r="C204" s="9">
        <v>20.04</v>
      </c>
    </row>
    <row r="205" spans="1:3" x14ac:dyDescent="0.3">
      <c r="A205" s="9" t="s">
        <v>595</v>
      </c>
      <c r="B205" s="9">
        <v>21</v>
      </c>
      <c r="C205" s="9">
        <v>2.9</v>
      </c>
    </row>
    <row r="206" spans="1:3" x14ac:dyDescent="0.3">
      <c r="A206" s="9" t="s">
        <v>1149</v>
      </c>
      <c r="B206" s="9">
        <v>45</v>
      </c>
      <c r="C206" s="9">
        <v>5.52</v>
      </c>
    </row>
    <row r="207" spans="1:3" x14ac:dyDescent="0.3">
      <c r="A207" s="9" t="s">
        <v>35</v>
      </c>
      <c r="B207" s="9">
        <v>3</v>
      </c>
      <c r="C207" s="9">
        <v>2.09</v>
      </c>
    </row>
    <row r="208" spans="1:3" x14ac:dyDescent="0.3">
      <c r="A208" s="9" t="s">
        <v>723</v>
      </c>
      <c r="B208" s="9">
        <v>12</v>
      </c>
      <c r="C208" s="9">
        <v>5.8199999999999994</v>
      </c>
    </row>
    <row r="209" spans="1:3" x14ac:dyDescent="0.3">
      <c r="A209" s="9" t="s">
        <v>171</v>
      </c>
      <c r="B209" s="9">
        <v>32</v>
      </c>
      <c r="C209" s="9">
        <v>2.04</v>
      </c>
    </row>
    <row r="210" spans="1:3" x14ac:dyDescent="0.3">
      <c r="A210" s="9" t="s">
        <v>986</v>
      </c>
      <c r="B210" s="9">
        <v>14</v>
      </c>
      <c r="C210" s="9">
        <v>0.55000000000000004</v>
      </c>
    </row>
    <row r="211" spans="1:3" x14ac:dyDescent="0.3">
      <c r="A211" s="9" t="s">
        <v>1400</v>
      </c>
      <c r="B211" s="9">
        <v>6</v>
      </c>
      <c r="C211" s="9">
        <v>10.040000000000001</v>
      </c>
    </row>
    <row r="212" spans="1:3" x14ac:dyDescent="0.3">
      <c r="A212" s="9" t="s">
        <v>474</v>
      </c>
      <c r="B212" s="9">
        <v>48</v>
      </c>
      <c r="C212" s="9">
        <v>13.940000000000001</v>
      </c>
    </row>
    <row r="213" spans="1:3" x14ac:dyDescent="0.3">
      <c r="A213" s="9" t="s">
        <v>916</v>
      </c>
      <c r="B213" s="9">
        <v>39</v>
      </c>
      <c r="C213" s="9">
        <v>0.55000000000000004</v>
      </c>
    </row>
    <row r="214" spans="1:3" x14ac:dyDescent="0.3">
      <c r="A214" s="9" t="s">
        <v>733</v>
      </c>
      <c r="B214" s="9">
        <v>21</v>
      </c>
      <c r="C214" s="9">
        <v>1.54</v>
      </c>
    </row>
    <row r="215" spans="1:3" x14ac:dyDescent="0.3">
      <c r="A215" s="9" t="s">
        <v>361</v>
      </c>
      <c r="B215" s="9">
        <v>23</v>
      </c>
      <c r="C215" s="9">
        <v>0.85000000000000009</v>
      </c>
    </row>
    <row r="216" spans="1:3" x14ac:dyDescent="0.3">
      <c r="A216" s="9" t="s">
        <v>1558</v>
      </c>
      <c r="B216" s="9">
        <v>12</v>
      </c>
      <c r="C216" s="9">
        <v>1.44</v>
      </c>
    </row>
    <row r="217" spans="1:3" x14ac:dyDescent="0.3">
      <c r="A217" s="9" t="s">
        <v>687</v>
      </c>
      <c r="B217" s="9">
        <v>34</v>
      </c>
      <c r="C217" s="9">
        <v>10.040000000000001</v>
      </c>
    </row>
    <row r="218" spans="1:3" x14ac:dyDescent="0.3">
      <c r="A218" s="9" t="s">
        <v>1603</v>
      </c>
      <c r="B218" s="9">
        <v>14</v>
      </c>
      <c r="C218" s="9">
        <v>7.2299999999999995</v>
      </c>
    </row>
    <row r="219" spans="1:3" x14ac:dyDescent="0.3">
      <c r="A219" s="9" t="s">
        <v>115</v>
      </c>
      <c r="B219" s="9">
        <v>35</v>
      </c>
      <c r="C219" s="9">
        <v>1.54</v>
      </c>
    </row>
    <row r="220" spans="1:3" x14ac:dyDescent="0.3">
      <c r="A220" s="9" t="s">
        <v>101</v>
      </c>
      <c r="B220" s="9">
        <v>16</v>
      </c>
      <c r="C220" s="9">
        <v>1.35</v>
      </c>
    </row>
    <row r="221" spans="1:3" x14ac:dyDescent="0.3">
      <c r="A221" s="9" t="s">
        <v>179</v>
      </c>
      <c r="B221" s="9">
        <v>4</v>
      </c>
      <c r="C221" s="9">
        <v>6.24</v>
      </c>
    </row>
    <row r="222" spans="1:3" x14ac:dyDescent="0.3">
      <c r="A222" s="9" t="s">
        <v>817</v>
      </c>
      <c r="B222" s="9">
        <v>28</v>
      </c>
      <c r="C222" s="9">
        <v>7.77</v>
      </c>
    </row>
    <row r="223" spans="1:3" x14ac:dyDescent="0.3">
      <c r="A223" s="9" t="s">
        <v>1402</v>
      </c>
      <c r="B223" s="9">
        <v>44</v>
      </c>
      <c r="C223" s="9">
        <v>6.88</v>
      </c>
    </row>
    <row r="224" spans="1:3" x14ac:dyDescent="0.3">
      <c r="A224" s="9" t="s">
        <v>820</v>
      </c>
      <c r="B224" s="9">
        <v>50</v>
      </c>
      <c r="C224" s="9">
        <v>2.2999999999999998</v>
      </c>
    </row>
    <row r="225" spans="1:3" x14ac:dyDescent="0.3">
      <c r="A225" s="9" t="s">
        <v>322</v>
      </c>
      <c r="B225" s="9">
        <v>40</v>
      </c>
      <c r="C225" s="9">
        <v>7.2299999999999995</v>
      </c>
    </row>
    <row r="226" spans="1:3" x14ac:dyDescent="0.3">
      <c r="A226" s="9" t="s">
        <v>1398</v>
      </c>
      <c r="B226" s="9">
        <v>29</v>
      </c>
      <c r="C226" s="9">
        <v>0.88</v>
      </c>
    </row>
    <row r="227" spans="1:3" x14ac:dyDescent="0.3">
      <c r="A227" s="9" t="s">
        <v>113</v>
      </c>
      <c r="B227" s="9">
        <v>43</v>
      </c>
      <c r="C227" s="9">
        <v>0.76</v>
      </c>
    </row>
    <row r="228" spans="1:3" x14ac:dyDescent="0.3">
      <c r="A228" s="9" t="s">
        <v>740</v>
      </c>
      <c r="B228" s="9">
        <v>18</v>
      </c>
      <c r="C228" s="9">
        <v>20.04</v>
      </c>
    </row>
    <row r="229" spans="1:3" x14ac:dyDescent="0.3">
      <c r="A229" s="9" t="s">
        <v>366</v>
      </c>
      <c r="B229" s="9">
        <v>8</v>
      </c>
      <c r="C229" s="9">
        <v>2.2999999999999998</v>
      </c>
    </row>
    <row r="230" spans="1:3" x14ac:dyDescent="0.3">
      <c r="A230" s="9" t="s">
        <v>673</v>
      </c>
      <c r="B230" s="9">
        <v>37</v>
      </c>
      <c r="C230" s="9">
        <v>0.75</v>
      </c>
    </row>
    <row r="231" spans="1:3" x14ac:dyDescent="0.3">
      <c r="A231" s="9" t="s">
        <v>1275</v>
      </c>
      <c r="B231" s="9">
        <v>41</v>
      </c>
      <c r="C231" s="9">
        <v>1.25</v>
      </c>
    </row>
    <row r="232" spans="1:3" x14ac:dyDescent="0.3">
      <c r="A232" s="9" t="s">
        <v>327</v>
      </c>
      <c r="B232" s="9">
        <v>4</v>
      </c>
      <c r="C232" s="9">
        <v>11.42</v>
      </c>
    </row>
    <row r="233" spans="1:3" x14ac:dyDescent="0.3">
      <c r="A233" s="9" t="s">
        <v>180</v>
      </c>
      <c r="B233" s="9">
        <v>12</v>
      </c>
      <c r="C233" s="9">
        <v>20.04</v>
      </c>
    </row>
    <row r="234" spans="1:3" x14ac:dyDescent="0.3">
      <c r="A234" s="9" t="s">
        <v>663</v>
      </c>
      <c r="B234" s="9">
        <v>3</v>
      </c>
      <c r="C234" s="9">
        <v>2.2999999999999998</v>
      </c>
    </row>
    <row r="235" spans="1:3" x14ac:dyDescent="0.3">
      <c r="A235" s="9" t="s">
        <v>111</v>
      </c>
      <c r="B235" s="9">
        <v>12</v>
      </c>
      <c r="C235" s="9">
        <v>8.2700000000000014</v>
      </c>
    </row>
    <row r="236" spans="1:3" x14ac:dyDescent="0.3">
      <c r="A236" s="9" t="s">
        <v>1324</v>
      </c>
      <c r="B236" s="9">
        <v>35</v>
      </c>
      <c r="C236" s="9">
        <v>0.93</v>
      </c>
    </row>
    <row r="237" spans="1:3" x14ac:dyDescent="0.3">
      <c r="A237" s="9" t="s">
        <v>780</v>
      </c>
      <c r="B237" s="9">
        <v>9</v>
      </c>
      <c r="C237" s="9">
        <v>5.0599999999999996</v>
      </c>
    </row>
    <row r="238" spans="1:3" x14ac:dyDescent="0.3">
      <c r="A238" s="9" t="s">
        <v>359</v>
      </c>
      <c r="B238" s="9">
        <v>36</v>
      </c>
      <c r="C238" s="9">
        <v>8.2800000000000011</v>
      </c>
    </row>
    <row r="239" spans="1:3" x14ac:dyDescent="0.3">
      <c r="A239" s="9" t="s">
        <v>1190</v>
      </c>
      <c r="B239" s="9">
        <v>4</v>
      </c>
      <c r="C239" s="9">
        <v>10.040000000000001</v>
      </c>
    </row>
    <row r="240" spans="1:3" x14ac:dyDescent="0.3">
      <c r="A240" s="9" t="s">
        <v>597</v>
      </c>
      <c r="B240" s="9">
        <v>10</v>
      </c>
      <c r="C240" s="9">
        <v>4.05</v>
      </c>
    </row>
    <row r="241" spans="1:3" x14ac:dyDescent="0.3">
      <c r="A241" s="9" t="s">
        <v>676</v>
      </c>
      <c r="B241" s="9">
        <v>32</v>
      </c>
      <c r="C241" s="9">
        <v>24.54</v>
      </c>
    </row>
    <row r="242" spans="1:3" x14ac:dyDescent="0.3">
      <c r="A242" s="9" t="s">
        <v>704</v>
      </c>
      <c r="B242" s="9">
        <v>20</v>
      </c>
      <c r="C242" s="9">
        <v>2.9</v>
      </c>
    </row>
    <row r="243" spans="1:3" x14ac:dyDescent="0.3">
      <c r="A243" s="9" t="s">
        <v>665</v>
      </c>
      <c r="B243" s="9">
        <v>46</v>
      </c>
      <c r="C243" s="9">
        <v>9.0400000000000009</v>
      </c>
    </row>
    <row r="244" spans="1:3" x14ac:dyDescent="0.3">
      <c r="A244" s="9" t="s">
        <v>1355</v>
      </c>
      <c r="B244" s="9">
        <v>25</v>
      </c>
      <c r="C244" s="9">
        <v>0.93</v>
      </c>
    </row>
    <row r="245" spans="1:3" x14ac:dyDescent="0.3">
      <c r="A245" s="9" t="s">
        <v>616</v>
      </c>
      <c r="B245" s="9">
        <v>11</v>
      </c>
      <c r="C245" s="9">
        <v>5.0599999999999996</v>
      </c>
    </row>
    <row r="246" spans="1:3" x14ac:dyDescent="0.3">
      <c r="A246" s="9" t="s">
        <v>1366</v>
      </c>
      <c r="B246" s="9">
        <v>47</v>
      </c>
      <c r="C246" s="9">
        <v>3.19</v>
      </c>
    </row>
    <row r="247" spans="1:3" x14ac:dyDescent="0.3">
      <c r="A247" s="9" t="s">
        <v>1156</v>
      </c>
      <c r="B247" s="9">
        <v>10</v>
      </c>
      <c r="C247" s="9">
        <v>1.54</v>
      </c>
    </row>
    <row r="248" spans="1:3" x14ac:dyDescent="0.3">
      <c r="A248" s="9" t="s">
        <v>630</v>
      </c>
      <c r="B248" s="9">
        <v>47</v>
      </c>
      <c r="C248" s="9">
        <v>7.2299999999999995</v>
      </c>
    </row>
    <row r="249" spans="1:3" x14ac:dyDescent="0.3">
      <c r="A249" s="9" t="s">
        <v>96</v>
      </c>
      <c r="B249" s="9">
        <v>17</v>
      </c>
      <c r="C249" s="9">
        <v>49.05</v>
      </c>
    </row>
    <row r="250" spans="1:3" x14ac:dyDescent="0.3">
      <c r="A250" s="9" t="s">
        <v>778</v>
      </c>
      <c r="B250" s="9">
        <v>9</v>
      </c>
      <c r="C250" s="9">
        <v>1.44</v>
      </c>
    </row>
    <row r="251" spans="1:3" x14ac:dyDescent="0.3">
      <c r="A251" s="9" t="s">
        <v>276</v>
      </c>
      <c r="B251" s="9">
        <v>20</v>
      </c>
      <c r="C251" s="9">
        <v>1.05</v>
      </c>
    </row>
    <row r="252" spans="1:3" x14ac:dyDescent="0.3">
      <c r="A252" s="9" t="s">
        <v>801</v>
      </c>
      <c r="B252" s="9">
        <v>48</v>
      </c>
      <c r="C252" s="9">
        <v>4.05</v>
      </c>
    </row>
    <row r="253" spans="1:3" x14ac:dyDescent="0.3">
      <c r="A253" s="9" t="s">
        <v>175</v>
      </c>
      <c r="B253" s="9">
        <v>32</v>
      </c>
      <c r="C253" s="9">
        <v>0.85000000000000009</v>
      </c>
    </row>
    <row r="254" spans="1:3" x14ac:dyDescent="0.3">
      <c r="A254" s="9" t="s">
        <v>353</v>
      </c>
      <c r="B254" s="9">
        <v>21</v>
      </c>
      <c r="C254" s="9">
        <v>4.05</v>
      </c>
    </row>
    <row r="255" spans="1:3" x14ac:dyDescent="0.3">
      <c r="A255" s="9" t="s">
        <v>578</v>
      </c>
      <c r="B255" s="9">
        <v>48</v>
      </c>
      <c r="C255" s="9">
        <v>1.06</v>
      </c>
    </row>
    <row r="256" spans="1:3" x14ac:dyDescent="0.3">
      <c r="A256" s="9" t="s">
        <v>1301</v>
      </c>
      <c r="B256" s="9">
        <v>35</v>
      </c>
      <c r="C256" s="9">
        <v>2.61</v>
      </c>
    </row>
    <row r="257" spans="1:3" x14ac:dyDescent="0.3">
      <c r="A257" s="9" t="s">
        <v>480</v>
      </c>
      <c r="B257" s="9">
        <v>27</v>
      </c>
      <c r="C257" s="9">
        <v>4.8599999999999994</v>
      </c>
    </row>
    <row r="258" spans="1:3" x14ac:dyDescent="0.3">
      <c r="A258" s="9" t="s">
        <v>961</v>
      </c>
      <c r="B258" s="9">
        <v>18</v>
      </c>
      <c r="C258" s="9">
        <v>49.05</v>
      </c>
    </row>
    <row r="259" spans="1:3" x14ac:dyDescent="0.3">
      <c r="A259" s="9" t="s">
        <v>225</v>
      </c>
      <c r="B259" s="9">
        <v>24</v>
      </c>
      <c r="C259" s="9">
        <v>11.200000000000001</v>
      </c>
    </row>
    <row r="260" spans="1:3" x14ac:dyDescent="0.3">
      <c r="A260" s="9" t="s">
        <v>1436</v>
      </c>
      <c r="B260" s="9">
        <v>33</v>
      </c>
      <c r="C260" s="9">
        <v>5.55</v>
      </c>
    </row>
    <row r="261" spans="1:3" x14ac:dyDescent="0.3">
      <c r="A261" s="9" t="s">
        <v>420</v>
      </c>
      <c r="B261" s="9">
        <v>7</v>
      </c>
      <c r="C261" s="9">
        <v>1.55</v>
      </c>
    </row>
    <row r="262" spans="1:3" x14ac:dyDescent="0.3">
      <c r="A262" s="9" t="s">
        <v>337</v>
      </c>
      <c r="B262" s="9">
        <v>3</v>
      </c>
      <c r="C262" s="9">
        <v>7.2299999999999995</v>
      </c>
    </row>
    <row r="263" spans="1:3" x14ac:dyDescent="0.3">
      <c r="A263" s="9" t="s">
        <v>618</v>
      </c>
      <c r="B263" s="9">
        <v>7</v>
      </c>
      <c r="C263" s="9">
        <v>24.54</v>
      </c>
    </row>
    <row r="264" spans="1:3" x14ac:dyDescent="0.3">
      <c r="A264" s="9" t="s">
        <v>1272</v>
      </c>
      <c r="B264" s="9">
        <v>32</v>
      </c>
      <c r="C264" s="9">
        <v>2.2999999999999998</v>
      </c>
    </row>
    <row r="265" spans="1:3" x14ac:dyDescent="0.3">
      <c r="A265" s="9" t="s">
        <v>1150</v>
      </c>
      <c r="B265" s="9">
        <v>43</v>
      </c>
      <c r="C265" s="9">
        <v>5.0599999999999996</v>
      </c>
    </row>
    <row r="266" spans="1:3" x14ac:dyDescent="0.3">
      <c r="A266" s="9" t="s">
        <v>1316</v>
      </c>
      <c r="B266" s="9">
        <v>8</v>
      </c>
      <c r="C266" s="9">
        <v>13.940000000000001</v>
      </c>
    </row>
    <row r="267" spans="1:3" x14ac:dyDescent="0.3">
      <c r="A267" s="9" t="s">
        <v>639</v>
      </c>
      <c r="B267" s="9">
        <v>23</v>
      </c>
      <c r="C267" s="9">
        <v>0.75</v>
      </c>
    </row>
    <row r="268" spans="1:3" x14ac:dyDescent="0.3">
      <c r="A268" s="9" t="s">
        <v>580</v>
      </c>
      <c r="B268" s="9">
        <v>15</v>
      </c>
      <c r="C268" s="9">
        <v>6.71</v>
      </c>
    </row>
    <row r="269" spans="1:3" x14ac:dyDescent="0.3">
      <c r="A269" s="9" t="s">
        <v>1551</v>
      </c>
      <c r="B269" s="9">
        <v>13</v>
      </c>
      <c r="C269" s="9">
        <v>2.4499999999999997</v>
      </c>
    </row>
    <row r="270" spans="1:3" x14ac:dyDescent="0.3">
      <c r="A270" s="9" t="s">
        <v>274</v>
      </c>
      <c r="B270" s="9">
        <v>10</v>
      </c>
      <c r="C270" s="9">
        <v>4.8599999999999994</v>
      </c>
    </row>
    <row r="271" spans="1:3" x14ac:dyDescent="0.3">
      <c r="A271" s="9" t="s">
        <v>1020</v>
      </c>
      <c r="B271" s="9">
        <v>25</v>
      </c>
      <c r="C271" s="9">
        <v>7.03</v>
      </c>
    </row>
    <row r="272" spans="1:3" x14ac:dyDescent="0.3">
      <c r="A272" s="9" t="s">
        <v>669</v>
      </c>
      <c r="B272" s="9">
        <v>48</v>
      </c>
      <c r="C272" s="9">
        <v>0.81</v>
      </c>
    </row>
    <row r="273" spans="1:3" x14ac:dyDescent="0.3">
      <c r="A273" s="9" t="s">
        <v>1620</v>
      </c>
      <c r="B273" s="9">
        <v>27</v>
      </c>
      <c r="C273" s="9">
        <v>7.02</v>
      </c>
    </row>
    <row r="274" spans="1:3" x14ac:dyDescent="0.3">
      <c r="A274" s="9" t="s">
        <v>786</v>
      </c>
      <c r="B274" s="9">
        <v>19</v>
      </c>
      <c r="C274" s="9">
        <v>2.09</v>
      </c>
    </row>
    <row r="275" spans="1:3" x14ac:dyDescent="0.3">
      <c r="A275" s="9" t="s">
        <v>1193</v>
      </c>
      <c r="B275" s="9">
        <v>30</v>
      </c>
      <c r="C275" s="9">
        <v>9.0400000000000009</v>
      </c>
    </row>
    <row r="276" spans="1:3" x14ac:dyDescent="0.3">
      <c r="A276" s="9" t="s">
        <v>933</v>
      </c>
      <c r="B276" s="9">
        <v>52</v>
      </c>
      <c r="C276" s="9">
        <v>15.15</v>
      </c>
    </row>
    <row r="277" spans="1:3" x14ac:dyDescent="0.3">
      <c r="A277" s="9" t="s">
        <v>1339</v>
      </c>
      <c r="B277" s="9">
        <v>35</v>
      </c>
      <c r="C277" s="9">
        <v>7.02</v>
      </c>
    </row>
    <row r="278" spans="1:3" x14ac:dyDescent="0.3">
      <c r="A278" s="9" t="s">
        <v>593</v>
      </c>
      <c r="B278" s="9">
        <v>29</v>
      </c>
      <c r="C278" s="9">
        <v>2.4499999999999997</v>
      </c>
    </row>
    <row r="279" spans="1:3" x14ac:dyDescent="0.3">
      <c r="A279" s="9" t="s">
        <v>1615</v>
      </c>
      <c r="B279" s="9">
        <v>26</v>
      </c>
      <c r="C279" s="9">
        <v>11.200000000000001</v>
      </c>
    </row>
    <row r="280" spans="1:3" x14ac:dyDescent="0.3">
      <c r="A280" s="9" t="s">
        <v>1384</v>
      </c>
      <c r="B280" s="9">
        <v>13</v>
      </c>
      <c r="C280" s="9">
        <v>0.75</v>
      </c>
    </row>
    <row r="281" spans="1:3" x14ac:dyDescent="0.3">
      <c r="A281" s="9" t="s">
        <v>1103</v>
      </c>
      <c r="B281" s="9">
        <v>43</v>
      </c>
      <c r="C281" s="9">
        <v>24.54</v>
      </c>
    </row>
    <row r="282" spans="1:3" x14ac:dyDescent="0.3">
      <c r="A282" s="9" t="s">
        <v>1295</v>
      </c>
      <c r="B282" s="9">
        <v>12</v>
      </c>
      <c r="C282" s="9">
        <v>1.55</v>
      </c>
    </row>
    <row r="283" spans="1:3" x14ac:dyDescent="0.3">
      <c r="A283" s="9" t="s">
        <v>538</v>
      </c>
      <c r="B283" s="9">
        <v>29</v>
      </c>
      <c r="C283" s="9">
        <v>5.0599999999999996</v>
      </c>
    </row>
    <row r="284" spans="1:3" x14ac:dyDescent="0.3">
      <c r="A284" s="9" t="s">
        <v>1589</v>
      </c>
      <c r="B284" s="9">
        <v>51</v>
      </c>
      <c r="C284" s="9">
        <v>2.61</v>
      </c>
    </row>
    <row r="285" spans="1:3" x14ac:dyDescent="0.3">
      <c r="A285" s="9" t="s">
        <v>348</v>
      </c>
      <c r="B285" s="9">
        <v>5</v>
      </c>
      <c r="C285" s="9">
        <v>1.6300000000000001</v>
      </c>
    </row>
    <row r="286" spans="1:3" x14ac:dyDescent="0.3">
      <c r="A286" s="9" t="s">
        <v>907</v>
      </c>
      <c r="B286" s="9">
        <v>38</v>
      </c>
      <c r="C286" s="9">
        <v>11.200000000000001</v>
      </c>
    </row>
    <row r="287" spans="1:3" x14ac:dyDescent="0.3">
      <c r="A287" s="9" t="s">
        <v>1178</v>
      </c>
      <c r="B287" s="9">
        <v>48</v>
      </c>
      <c r="C287" s="9">
        <v>24.54</v>
      </c>
    </row>
    <row r="288" spans="1:3" x14ac:dyDescent="0.3">
      <c r="A288" s="9" t="s">
        <v>1076</v>
      </c>
      <c r="B288" s="9">
        <v>9</v>
      </c>
      <c r="C288" s="9">
        <v>1.27</v>
      </c>
    </row>
    <row r="289" spans="1:3" x14ac:dyDescent="0.3">
      <c r="A289" s="9" t="s">
        <v>1170</v>
      </c>
      <c r="B289" s="9">
        <v>24</v>
      </c>
      <c r="C289" s="9">
        <v>7.2299999999999995</v>
      </c>
    </row>
    <row r="290" spans="1:3" x14ac:dyDescent="0.3">
      <c r="A290" s="9" t="s">
        <v>477</v>
      </c>
      <c r="B290" s="9">
        <v>19</v>
      </c>
      <c r="C290" s="9">
        <v>9.0400000000000009</v>
      </c>
    </row>
    <row r="291" spans="1:3" x14ac:dyDescent="0.3">
      <c r="A291" s="9" t="s">
        <v>105</v>
      </c>
      <c r="B291" s="9">
        <v>25</v>
      </c>
      <c r="C291" s="9">
        <v>5.04</v>
      </c>
    </row>
    <row r="292" spans="1:3" x14ac:dyDescent="0.3">
      <c r="A292" s="9" t="s">
        <v>1241</v>
      </c>
      <c r="B292" s="9">
        <v>5</v>
      </c>
      <c r="C292" s="9">
        <v>0.81</v>
      </c>
    </row>
    <row r="293" spans="1:3" x14ac:dyDescent="0.3">
      <c r="A293" s="9" t="s">
        <v>314</v>
      </c>
      <c r="B293" s="9">
        <v>31</v>
      </c>
      <c r="C293" s="9">
        <v>1</v>
      </c>
    </row>
    <row r="294" spans="1:3" x14ac:dyDescent="0.3">
      <c r="A294" s="9" t="s">
        <v>412</v>
      </c>
      <c r="B294" s="9">
        <v>39</v>
      </c>
      <c r="C294" s="9">
        <v>20.04</v>
      </c>
    </row>
    <row r="295" spans="1:3" x14ac:dyDescent="0.3">
      <c r="A295" s="9" t="s">
        <v>949</v>
      </c>
      <c r="B295" s="9">
        <v>50</v>
      </c>
      <c r="C295" s="9">
        <v>20.04</v>
      </c>
    </row>
    <row r="296" spans="1:3" x14ac:dyDescent="0.3">
      <c r="A296" s="9" t="s">
        <v>460</v>
      </c>
      <c r="B296" s="9">
        <v>9</v>
      </c>
      <c r="C296" s="9">
        <v>1.54</v>
      </c>
    </row>
    <row r="297" spans="1:3" x14ac:dyDescent="0.3">
      <c r="A297" s="9" t="s">
        <v>1557</v>
      </c>
      <c r="B297" s="9">
        <v>22</v>
      </c>
      <c r="C297" s="9">
        <v>1.68</v>
      </c>
    </row>
    <row r="298" spans="1:3" x14ac:dyDescent="0.3">
      <c r="A298" s="9" t="s">
        <v>1010</v>
      </c>
      <c r="B298" s="9">
        <v>4</v>
      </c>
      <c r="C298" s="9">
        <v>13.940000000000001</v>
      </c>
    </row>
    <row r="299" spans="1:3" x14ac:dyDescent="0.3">
      <c r="A299" s="9" t="s">
        <v>1137</v>
      </c>
      <c r="B299" s="9">
        <v>51</v>
      </c>
      <c r="C299" s="9">
        <v>4.8599999999999994</v>
      </c>
    </row>
    <row r="300" spans="1:3" x14ac:dyDescent="0.3">
      <c r="A300" s="9" t="s">
        <v>629</v>
      </c>
      <c r="B300" s="9">
        <v>15</v>
      </c>
      <c r="C300" s="9">
        <v>6.71</v>
      </c>
    </row>
    <row r="301" spans="1:3" x14ac:dyDescent="0.3">
      <c r="A301" s="9" t="s">
        <v>60</v>
      </c>
      <c r="B301" s="9">
        <v>4</v>
      </c>
      <c r="C301" s="9">
        <v>7.06</v>
      </c>
    </row>
    <row r="302" spans="1:3" x14ac:dyDescent="0.3">
      <c r="A302" s="9" t="s">
        <v>153</v>
      </c>
      <c r="B302" s="9">
        <v>23</v>
      </c>
      <c r="C302" s="9">
        <v>2.2999999999999998</v>
      </c>
    </row>
    <row r="303" spans="1:3" x14ac:dyDescent="0.3">
      <c r="A303" s="9" t="s">
        <v>1069</v>
      </c>
      <c r="B303" s="9">
        <v>52</v>
      </c>
      <c r="C303" s="9">
        <v>1.19</v>
      </c>
    </row>
    <row r="304" spans="1:3" x14ac:dyDescent="0.3">
      <c r="A304" s="9" t="s">
        <v>1255</v>
      </c>
      <c r="B304" s="9">
        <v>21</v>
      </c>
      <c r="C304" s="9">
        <v>0.75</v>
      </c>
    </row>
    <row r="305" spans="1:3" x14ac:dyDescent="0.3">
      <c r="A305" s="9" t="s">
        <v>524</v>
      </c>
      <c r="B305" s="9">
        <v>4</v>
      </c>
      <c r="C305" s="9">
        <v>6.55</v>
      </c>
    </row>
    <row r="306" spans="1:3" x14ac:dyDescent="0.3">
      <c r="A306" s="9" t="s">
        <v>126</v>
      </c>
      <c r="B306" s="9">
        <v>48</v>
      </c>
      <c r="C306" s="9">
        <v>4.7299999999999995</v>
      </c>
    </row>
    <row r="307" spans="1:3" x14ac:dyDescent="0.3">
      <c r="A307" s="9" t="s">
        <v>1508</v>
      </c>
      <c r="B307" s="9">
        <v>45</v>
      </c>
      <c r="C307" s="9">
        <v>12.440000000000001</v>
      </c>
    </row>
    <row r="308" spans="1:3" x14ac:dyDescent="0.3">
      <c r="A308" s="9" t="s">
        <v>32</v>
      </c>
      <c r="B308" s="9">
        <v>4</v>
      </c>
      <c r="C308" s="9">
        <v>1.55</v>
      </c>
    </row>
    <row r="309" spans="1:3" x14ac:dyDescent="0.3">
      <c r="A309" s="9" t="s">
        <v>193</v>
      </c>
      <c r="B309" s="9">
        <v>44</v>
      </c>
      <c r="C309" s="9">
        <v>1.98</v>
      </c>
    </row>
    <row r="310" spans="1:3" x14ac:dyDescent="0.3">
      <c r="A310" s="9" t="s">
        <v>1084</v>
      </c>
      <c r="B310" s="9">
        <v>51</v>
      </c>
      <c r="C310" s="9">
        <v>2.04</v>
      </c>
    </row>
    <row r="311" spans="1:3" x14ac:dyDescent="0.3">
      <c r="A311" s="9" t="s">
        <v>708</v>
      </c>
      <c r="B311" s="9">
        <v>49</v>
      </c>
      <c r="C311" s="9">
        <v>49.05</v>
      </c>
    </row>
    <row r="312" spans="1:3" x14ac:dyDescent="0.3">
      <c r="A312" s="9" t="s">
        <v>91</v>
      </c>
      <c r="B312" s="9">
        <v>43</v>
      </c>
      <c r="C312" s="9">
        <v>2</v>
      </c>
    </row>
    <row r="313" spans="1:3" x14ac:dyDescent="0.3">
      <c r="A313" s="9" t="s">
        <v>1254</v>
      </c>
      <c r="B313" s="9">
        <v>14</v>
      </c>
      <c r="C313" s="9">
        <v>1.55</v>
      </c>
    </row>
    <row r="314" spans="1:3" x14ac:dyDescent="0.3">
      <c r="A314" s="9" t="s">
        <v>621</v>
      </c>
      <c r="B314" s="9">
        <v>21</v>
      </c>
      <c r="C314" s="9">
        <v>0.91</v>
      </c>
    </row>
    <row r="315" spans="1:3" x14ac:dyDescent="0.3">
      <c r="A315" s="9" t="s">
        <v>1489</v>
      </c>
      <c r="B315" s="9">
        <v>28</v>
      </c>
      <c r="C315" s="9">
        <v>0.8600000000000001</v>
      </c>
    </row>
    <row r="316" spans="1:3" x14ac:dyDescent="0.3">
      <c r="A316" s="9" t="s">
        <v>1171</v>
      </c>
      <c r="B316" s="9">
        <v>31</v>
      </c>
      <c r="C316" s="9">
        <v>24.54</v>
      </c>
    </row>
    <row r="317" spans="1:3" x14ac:dyDescent="0.3">
      <c r="A317" s="9" t="s">
        <v>1038</v>
      </c>
      <c r="B317" s="9">
        <v>42</v>
      </c>
      <c r="C317" s="9">
        <v>4.05</v>
      </c>
    </row>
    <row r="318" spans="1:3" x14ac:dyDescent="0.3">
      <c r="A318" s="9" t="s">
        <v>589</v>
      </c>
      <c r="B318" s="9">
        <v>29</v>
      </c>
      <c r="C318" s="9">
        <v>0.75</v>
      </c>
    </row>
    <row r="319" spans="1:3" x14ac:dyDescent="0.3">
      <c r="A319" s="9" t="s">
        <v>1524</v>
      </c>
      <c r="B319" s="9">
        <v>32</v>
      </c>
      <c r="C319" s="9">
        <v>4.55</v>
      </c>
    </row>
    <row r="320" spans="1:3" x14ac:dyDescent="0.3">
      <c r="A320" s="9" t="s">
        <v>297</v>
      </c>
      <c r="B320" s="9">
        <v>3</v>
      </c>
      <c r="C320" s="9">
        <v>1.54</v>
      </c>
    </row>
    <row r="321" spans="1:3" x14ac:dyDescent="0.3">
      <c r="A321" s="9" t="s">
        <v>641</v>
      </c>
      <c r="B321" s="9">
        <v>3</v>
      </c>
      <c r="C321" s="9">
        <v>6.3199999999999994</v>
      </c>
    </row>
    <row r="322" spans="1:3" x14ac:dyDescent="0.3">
      <c r="A322" s="9" t="s">
        <v>1463</v>
      </c>
      <c r="B322" s="9">
        <v>43</v>
      </c>
      <c r="C322" s="9">
        <v>7.2299999999999995</v>
      </c>
    </row>
    <row r="323" spans="1:3" x14ac:dyDescent="0.3">
      <c r="A323" s="9" t="s">
        <v>1162</v>
      </c>
      <c r="B323" s="9">
        <v>14</v>
      </c>
      <c r="C323" s="9">
        <v>7.77</v>
      </c>
    </row>
    <row r="324" spans="1:3" x14ac:dyDescent="0.3">
      <c r="A324" s="9" t="s">
        <v>1468</v>
      </c>
      <c r="B324" s="9">
        <v>20</v>
      </c>
      <c r="C324" s="9">
        <v>7.06</v>
      </c>
    </row>
    <row r="325" spans="1:3" x14ac:dyDescent="0.3">
      <c r="A325" s="9" t="s">
        <v>260</v>
      </c>
      <c r="B325" s="9">
        <v>9</v>
      </c>
      <c r="C325" s="9">
        <v>5.8599999999999994</v>
      </c>
    </row>
    <row r="326" spans="1:3" x14ac:dyDescent="0.3">
      <c r="A326" s="9" t="s">
        <v>735</v>
      </c>
      <c r="B326" s="9">
        <v>34</v>
      </c>
      <c r="C326" s="9">
        <v>1.19</v>
      </c>
    </row>
    <row r="327" spans="1:3" x14ac:dyDescent="0.3">
      <c r="A327" s="9" t="s">
        <v>956</v>
      </c>
      <c r="B327" s="9">
        <v>23</v>
      </c>
      <c r="C327" s="9">
        <v>4.05</v>
      </c>
    </row>
    <row r="328" spans="1:3" x14ac:dyDescent="0.3">
      <c r="A328" s="9" t="s">
        <v>685</v>
      </c>
      <c r="B328" s="9">
        <v>18</v>
      </c>
      <c r="C328" s="9">
        <v>2.69</v>
      </c>
    </row>
    <row r="329" spans="1:3" x14ac:dyDescent="0.3">
      <c r="A329" s="9" t="s">
        <v>784</v>
      </c>
      <c r="B329" s="9">
        <v>34</v>
      </c>
      <c r="C329" s="9">
        <v>1.54</v>
      </c>
    </row>
    <row r="330" spans="1:3" x14ac:dyDescent="0.3">
      <c r="A330" s="9" t="s">
        <v>730</v>
      </c>
      <c r="B330" s="9">
        <v>48</v>
      </c>
      <c r="C330" s="9">
        <v>19.560000000000002</v>
      </c>
    </row>
    <row r="331" spans="1:3" x14ac:dyDescent="0.3">
      <c r="A331" s="9" t="s">
        <v>620</v>
      </c>
      <c r="B331" s="9">
        <v>33</v>
      </c>
      <c r="C331" s="9">
        <v>0.75</v>
      </c>
    </row>
    <row r="332" spans="1:3" x14ac:dyDescent="0.3">
      <c r="A332" s="9" t="s">
        <v>790</v>
      </c>
      <c r="B332" s="9">
        <v>26</v>
      </c>
      <c r="C332" s="9">
        <v>13.940000000000001</v>
      </c>
    </row>
    <row r="333" spans="1:3" x14ac:dyDescent="0.3">
      <c r="A333" s="9" t="s">
        <v>1033</v>
      </c>
      <c r="B333" s="9">
        <v>52</v>
      </c>
      <c r="C333" s="9">
        <v>4.55</v>
      </c>
    </row>
    <row r="334" spans="1:3" x14ac:dyDescent="0.3">
      <c r="A334" s="9" t="s">
        <v>656</v>
      </c>
      <c r="B334" s="9">
        <v>41</v>
      </c>
      <c r="C334" s="9">
        <v>5.52</v>
      </c>
    </row>
    <row r="335" spans="1:3" x14ac:dyDescent="0.3">
      <c r="A335" s="9" t="s">
        <v>1579</v>
      </c>
      <c r="B335" s="9">
        <v>39</v>
      </c>
      <c r="C335" s="9">
        <v>0.75</v>
      </c>
    </row>
    <row r="336" spans="1:3" x14ac:dyDescent="0.3">
      <c r="A336" s="9" t="s">
        <v>1434</v>
      </c>
      <c r="B336" s="9">
        <v>13</v>
      </c>
      <c r="C336" s="9">
        <v>15.15</v>
      </c>
    </row>
    <row r="337" spans="1:3" x14ac:dyDescent="0.3">
      <c r="A337" s="9" t="s">
        <v>876</v>
      </c>
      <c r="B337" s="9">
        <v>8</v>
      </c>
      <c r="C337" s="9">
        <v>8.1300000000000008</v>
      </c>
    </row>
    <row r="338" spans="1:3" x14ac:dyDescent="0.3">
      <c r="A338" s="9" t="s">
        <v>627</v>
      </c>
      <c r="B338" s="9">
        <v>48</v>
      </c>
      <c r="C338" s="9">
        <v>0.75</v>
      </c>
    </row>
    <row r="339" spans="1:3" x14ac:dyDescent="0.3">
      <c r="A339" s="9" t="s">
        <v>1318</v>
      </c>
      <c r="B339" s="9">
        <v>12</v>
      </c>
      <c r="C339" s="9">
        <v>4.1499999999999995</v>
      </c>
    </row>
    <row r="340" spans="1:3" x14ac:dyDescent="0.3">
      <c r="A340" s="9" t="s">
        <v>1025</v>
      </c>
      <c r="B340" s="9">
        <v>36</v>
      </c>
      <c r="C340" s="9">
        <v>1.3900000000000001</v>
      </c>
    </row>
    <row r="341" spans="1:3" x14ac:dyDescent="0.3">
      <c r="A341" s="9" t="s">
        <v>1175</v>
      </c>
      <c r="B341" s="9">
        <v>22</v>
      </c>
      <c r="C341" s="9">
        <v>1.54</v>
      </c>
    </row>
    <row r="342" spans="1:3" x14ac:dyDescent="0.3">
      <c r="A342" s="9" t="s">
        <v>1522</v>
      </c>
      <c r="B342" s="9">
        <v>27</v>
      </c>
      <c r="C342" s="9">
        <v>0.55000000000000004</v>
      </c>
    </row>
    <row r="343" spans="1:3" x14ac:dyDescent="0.3">
      <c r="A343" s="9" t="s">
        <v>1335</v>
      </c>
      <c r="B343" s="9">
        <v>18</v>
      </c>
      <c r="C343" s="9">
        <v>20.04</v>
      </c>
    </row>
    <row r="344" spans="1:3" x14ac:dyDescent="0.3">
      <c r="A344" s="9" t="s">
        <v>1465</v>
      </c>
      <c r="B344" s="9">
        <v>8</v>
      </c>
      <c r="C344" s="9">
        <v>1.25</v>
      </c>
    </row>
    <row r="345" spans="1:3" x14ac:dyDescent="0.3">
      <c r="A345" s="9" t="s">
        <v>745</v>
      </c>
      <c r="B345" s="9">
        <v>10</v>
      </c>
      <c r="C345" s="9">
        <v>1.04</v>
      </c>
    </row>
    <row r="346" spans="1:3" x14ac:dyDescent="0.3">
      <c r="A346" s="9" t="s">
        <v>1233</v>
      </c>
      <c r="B346" s="9">
        <v>27</v>
      </c>
      <c r="C346" s="9">
        <v>69.349999999999994</v>
      </c>
    </row>
    <row r="347" spans="1:3" x14ac:dyDescent="0.3">
      <c r="A347" s="9" t="s">
        <v>1417</v>
      </c>
      <c r="B347" s="9">
        <v>7</v>
      </c>
      <c r="C347" s="9">
        <v>20.04</v>
      </c>
    </row>
    <row r="348" spans="1:3" x14ac:dyDescent="0.3">
      <c r="A348" s="9" t="s">
        <v>967</v>
      </c>
      <c r="B348" s="9">
        <v>19</v>
      </c>
      <c r="C348" s="9">
        <v>5.8599999999999994</v>
      </c>
    </row>
    <row r="349" spans="1:3" x14ac:dyDescent="0.3">
      <c r="A349" s="9" t="s">
        <v>751</v>
      </c>
      <c r="B349" s="9">
        <v>22</v>
      </c>
      <c r="C349" s="9">
        <v>5.55</v>
      </c>
    </row>
    <row r="350" spans="1:3" x14ac:dyDescent="0.3">
      <c r="A350" s="9" t="s">
        <v>1248</v>
      </c>
      <c r="B350" s="9">
        <v>23</v>
      </c>
      <c r="C350" s="9">
        <v>11.42</v>
      </c>
    </row>
    <row r="351" spans="1:3" x14ac:dyDescent="0.3">
      <c r="A351" s="9" t="s">
        <v>1270</v>
      </c>
      <c r="B351" s="9">
        <v>13</v>
      </c>
      <c r="C351" s="9">
        <v>3.02</v>
      </c>
    </row>
    <row r="352" spans="1:3" x14ac:dyDescent="0.3">
      <c r="A352" s="9" t="s">
        <v>1549</v>
      </c>
      <c r="B352" s="9">
        <v>43</v>
      </c>
      <c r="C352" s="9">
        <v>0.54</v>
      </c>
    </row>
    <row r="353" spans="1:3" x14ac:dyDescent="0.3">
      <c r="A353" s="9" t="s">
        <v>754</v>
      </c>
      <c r="B353" s="9">
        <v>45</v>
      </c>
      <c r="C353" s="9">
        <v>2.09</v>
      </c>
    </row>
    <row r="354" spans="1:3" x14ac:dyDescent="0.3">
      <c r="A354" s="9" t="s">
        <v>1454</v>
      </c>
      <c r="B354" s="9">
        <v>24</v>
      </c>
      <c r="C354" s="9">
        <v>1.54</v>
      </c>
    </row>
    <row r="355" spans="1:3" x14ac:dyDescent="0.3">
      <c r="A355" s="9" t="s">
        <v>1206</v>
      </c>
      <c r="B355" s="9">
        <v>48</v>
      </c>
      <c r="C355" s="9">
        <v>26.35</v>
      </c>
    </row>
    <row r="356" spans="1:3" x14ac:dyDescent="0.3">
      <c r="A356" s="9" t="s">
        <v>249</v>
      </c>
      <c r="B356" s="9">
        <v>11</v>
      </c>
      <c r="C356" s="9">
        <v>0.55000000000000004</v>
      </c>
    </row>
    <row r="357" spans="1:3" x14ac:dyDescent="0.3">
      <c r="A357" s="9" t="s">
        <v>122</v>
      </c>
      <c r="B357" s="9">
        <v>14</v>
      </c>
      <c r="C357" s="9">
        <v>0.75</v>
      </c>
    </row>
    <row r="358" spans="1:3" x14ac:dyDescent="0.3">
      <c r="A358" s="9" t="s">
        <v>553</v>
      </c>
      <c r="B358" s="9">
        <v>11</v>
      </c>
      <c r="C358" s="9">
        <v>5.0199999999999996</v>
      </c>
    </row>
    <row r="359" spans="1:3" x14ac:dyDescent="0.3">
      <c r="A359" s="9" t="s">
        <v>381</v>
      </c>
      <c r="B359" s="9">
        <v>16</v>
      </c>
      <c r="C359" s="9">
        <v>1.54</v>
      </c>
    </row>
    <row r="360" spans="1:3" x14ac:dyDescent="0.3">
      <c r="A360" s="9" t="s">
        <v>1498</v>
      </c>
      <c r="B360" s="9">
        <v>40</v>
      </c>
      <c r="C360" s="9">
        <v>7.83</v>
      </c>
    </row>
    <row r="361" spans="1:3" x14ac:dyDescent="0.3">
      <c r="A361" s="9" t="s">
        <v>1519</v>
      </c>
      <c r="B361" s="9">
        <v>19</v>
      </c>
      <c r="C361" s="9">
        <v>4.8599999999999994</v>
      </c>
    </row>
    <row r="362" spans="1:3" x14ac:dyDescent="0.3">
      <c r="A362" s="9" t="s">
        <v>839</v>
      </c>
      <c r="B362" s="9">
        <v>3</v>
      </c>
      <c r="C362" s="9">
        <v>2.9</v>
      </c>
    </row>
    <row r="363" spans="1:3" x14ac:dyDescent="0.3">
      <c r="A363" s="9" t="s">
        <v>976</v>
      </c>
      <c r="B363" s="9">
        <v>13</v>
      </c>
      <c r="C363" s="9">
        <v>2.09</v>
      </c>
    </row>
    <row r="364" spans="1:3" x14ac:dyDescent="0.3">
      <c r="A364" s="9" t="s">
        <v>418</v>
      </c>
      <c r="B364" s="9">
        <v>43</v>
      </c>
      <c r="C364" s="9">
        <v>24.54</v>
      </c>
    </row>
    <row r="365" spans="1:3" x14ac:dyDescent="0.3">
      <c r="A365" s="9" t="s">
        <v>557</v>
      </c>
      <c r="B365" s="9">
        <v>47</v>
      </c>
      <c r="C365" s="9">
        <v>0.55000000000000004</v>
      </c>
    </row>
    <row r="366" spans="1:3" x14ac:dyDescent="0.3">
      <c r="A366" s="9" t="s">
        <v>1257</v>
      </c>
      <c r="B366" s="9">
        <v>42</v>
      </c>
      <c r="C366" s="9">
        <v>0.55000000000000004</v>
      </c>
    </row>
    <row r="367" spans="1:3" x14ac:dyDescent="0.3">
      <c r="A367" s="9" t="s">
        <v>536</v>
      </c>
      <c r="B367" s="9">
        <v>21</v>
      </c>
      <c r="C367" s="9">
        <v>3.82</v>
      </c>
    </row>
    <row r="368" spans="1:3" x14ac:dyDescent="0.3">
      <c r="A368" s="9" t="s">
        <v>1306</v>
      </c>
      <c r="B368" s="9">
        <v>18</v>
      </c>
      <c r="C368" s="9">
        <v>1.98</v>
      </c>
    </row>
    <row r="369" spans="1:3" x14ac:dyDescent="0.3">
      <c r="A369" s="9" t="s">
        <v>414</v>
      </c>
      <c r="B369" s="9">
        <v>14</v>
      </c>
      <c r="C369" s="9">
        <v>6.88</v>
      </c>
    </row>
    <row r="370" spans="1:3" x14ac:dyDescent="0.3">
      <c r="A370" s="9" t="s">
        <v>1460</v>
      </c>
      <c r="B370" s="9">
        <v>6</v>
      </c>
      <c r="C370" s="9">
        <v>11.42</v>
      </c>
    </row>
    <row r="371" spans="1:3" x14ac:dyDescent="0.3">
      <c r="A371" s="9" t="s">
        <v>1461</v>
      </c>
      <c r="B371" s="9">
        <v>51</v>
      </c>
      <c r="C371" s="9">
        <v>5.8599999999999994</v>
      </c>
    </row>
    <row r="372" spans="1:3" x14ac:dyDescent="0.3">
      <c r="A372" s="9" t="s">
        <v>1203</v>
      </c>
      <c r="B372" s="9">
        <v>5</v>
      </c>
      <c r="C372" s="9">
        <v>4.55</v>
      </c>
    </row>
    <row r="373" spans="1:3" x14ac:dyDescent="0.3">
      <c r="A373" s="9" t="s">
        <v>1528</v>
      </c>
      <c r="B373" s="9">
        <v>35</v>
      </c>
      <c r="C373" s="9">
        <v>11.33</v>
      </c>
    </row>
    <row r="374" spans="1:3" x14ac:dyDescent="0.3">
      <c r="A374" s="9" t="s">
        <v>266</v>
      </c>
      <c r="B374" s="9">
        <v>22</v>
      </c>
      <c r="C374" s="9">
        <v>1.44</v>
      </c>
    </row>
    <row r="375" spans="1:3" x14ac:dyDescent="0.3">
      <c r="A375" s="9" t="s">
        <v>514</v>
      </c>
      <c r="B375" s="9">
        <v>31</v>
      </c>
      <c r="C375" s="9">
        <v>2.4</v>
      </c>
    </row>
    <row r="376" spans="1:3" x14ac:dyDescent="0.3">
      <c r="A376" s="9" t="s">
        <v>939</v>
      </c>
      <c r="B376" s="9">
        <v>20</v>
      </c>
      <c r="C376" s="9">
        <v>1.44</v>
      </c>
    </row>
    <row r="377" spans="1:3" x14ac:dyDescent="0.3">
      <c r="A377" s="9" t="s">
        <v>282</v>
      </c>
      <c r="B377" s="9">
        <v>47</v>
      </c>
      <c r="C377" s="9">
        <v>13.940000000000001</v>
      </c>
    </row>
    <row r="378" spans="1:3" x14ac:dyDescent="0.3">
      <c r="A378" s="9" t="s">
        <v>1476</v>
      </c>
      <c r="B378" s="9">
        <v>30</v>
      </c>
      <c r="C378" s="9">
        <v>0.76</v>
      </c>
    </row>
    <row r="379" spans="1:3" x14ac:dyDescent="0.3">
      <c r="A379" s="9" t="s">
        <v>929</v>
      </c>
      <c r="B379" s="9">
        <v>50</v>
      </c>
      <c r="C379" s="9">
        <v>6.24</v>
      </c>
    </row>
    <row r="380" spans="1:3" x14ac:dyDescent="0.3">
      <c r="A380" s="9" t="s">
        <v>652</v>
      </c>
      <c r="B380" s="9">
        <v>27</v>
      </c>
      <c r="C380" s="9">
        <v>6.6899999999999995</v>
      </c>
    </row>
    <row r="381" spans="1:3" x14ac:dyDescent="0.3">
      <c r="A381" s="9" t="s">
        <v>942</v>
      </c>
      <c r="B381" s="9">
        <v>28</v>
      </c>
      <c r="C381" s="9">
        <v>4.47</v>
      </c>
    </row>
    <row r="382" spans="1:3" x14ac:dyDescent="0.3">
      <c r="A382" s="9" t="s">
        <v>1591</v>
      </c>
      <c r="B382" s="9">
        <v>21</v>
      </c>
      <c r="C382" s="9">
        <v>1.54</v>
      </c>
    </row>
    <row r="383" spans="1:3" x14ac:dyDescent="0.3">
      <c r="A383" s="9" t="s">
        <v>1560</v>
      </c>
      <c r="B383" s="9">
        <v>31</v>
      </c>
      <c r="C383" s="9">
        <v>2.4</v>
      </c>
    </row>
    <row r="384" spans="1:3" x14ac:dyDescent="0.3">
      <c r="A384" s="9" t="s">
        <v>1126</v>
      </c>
      <c r="B384" s="9">
        <v>8</v>
      </c>
      <c r="C384" s="9">
        <v>6.55</v>
      </c>
    </row>
    <row r="385" spans="1:3" x14ac:dyDescent="0.3">
      <c r="A385" s="9" t="s">
        <v>741</v>
      </c>
      <c r="B385" s="9">
        <v>19</v>
      </c>
      <c r="C385" s="9">
        <v>24.54</v>
      </c>
    </row>
    <row r="386" spans="1:3" x14ac:dyDescent="0.3">
      <c r="A386" s="9" t="s">
        <v>1594</v>
      </c>
      <c r="B386" s="9">
        <v>40</v>
      </c>
      <c r="C386" s="9">
        <v>5.0599999999999996</v>
      </c>
    </row>
    <row r="387" spans="1:3" x14ac:dyDescent="0.3">
      <c r="A387" s="9" t="s">
        <v>912</v>
      </c>
      <c r="B387" s="9">
        <v>12</v>
      </c>
      <c r="C387" s="9">
        <v>24.54</v>
      </c>
    </row>
    <row r="388" spans="1:3" x14ac:dyDescent="0.3">
      <c r="A388" s="9" t="s">
        <v>670</v>
      </c>
      <c r="B388" s="9">
        <v>20</v>
      </c>
      <c r="C388" s="9">
        <v>0.55000000000000004</v>
      </c>
    </row>
    <row r="389" spans="1:3" x14ac:dyDescent="0.3">
      <c r="A389" s="9" t="s">
        <v>1228</v>
      </c>
      <c r="B389" s="9">
        <v>39</v>
      </c>
      <c r="C389" s="9">
        <v>2.4</v>
      </c>
    </row>
    <row r="390" spans="1:3" x14ac:dyDescent="0.3">
      <c r="A390" s="9" t="s">
        <v>1472</v>
      </c>
      <c r="B390" s="9">
        <v>32</v>
      </c>
      <c r="C390" s="9">
        <v>7.06</v>
      </c>
    </row>
    <row r="391" spans="1:3" x14ac:dyDescent="0.3">
      <c r="A391" s="9" t="s">
        <v>1477</v>
      </c>
      <c r="B391" s="9">
        <v>24</v>
      </c>
      <c r="C391" s="9">
        <v>4.1499999999999995</v>
      </c>
    </row>
    <row r="392" spans="1:3" x14ac:dyDescent="0.3">
      <c r="A392" s="9" t="s">
        <v>1517</v>
      </c>
      <c r="B392" s="9">
        <v>36</v>
      </c>
      <c r="C392" s="9">
        <v>5.52</v>
      </c>
    </row>
    <row r="393" spans="1:3" x14ac:dyDescent="0.3">
      <c r="A393" s="9" t="s">
        <v>75</v>
      </c>
      <c r="B393" s="9">
        <v>11</v>
      </c>
      <c r="C393" s="9">
        <v>7.83</v>
      </c>
    </row>
    <row r="394" spans="1:3" x14ac:dyDescent="0.3">
      <c r="A394" s="9" t="s">
        <v>1110</v>
      </c>
      <c r="B394" s="9">
        <v>10</v>
      </c>
      <c r="C394" s="9">
        <v>2.9</v>
      </c>
    </row>
    <row r="395" spans="1:3" x14ac:dyDescent="0.3">
      <c r="A395" s="9" t="s">
        <v>812</v>
      </c>
      <c r="B395" s="9">
        <v>17</v>
      </c>
      <c r="C395" s="9">
        <v>0.75</v>
      </c>
    </row>
    <row r="396" spans="1:3" x14ac:dyDescent="0.3">
      <c r="A396" s="9" t="s">
        <v>1347</v>
      </c>
      <c r="B396" s="9">
        <v>49</v>
      </c>
      <c r="C396" s="9">
        <v>5.8199999999999994</v>
      </c>
    </row>
    <row r="397" spans="1:3" x14ac:dyDescent="0.3">
      <c r="A397" s="9" t="s">
        <v>941</v>
      </c>
      <c r="B397" s="9">
        <v>44</v>
      </c>
      <c r="C397" s="9">
        <v>0.93</v>
      </c>
    </row>
    <row r="398" spans="1:3" x14ac:dyDescent="0.3">
      <c r="A398" s="9" t="s">
        <v>1222</v>
      </c>
      <c r="B398" s="9">
        <v>15</v>
      </c>
      <c r="C398" s="9">
        <v>6.88</v>
      </c>
    </row>
    <row r="399" spans="1:3" x14ac:dyDescent="0.3">
      <c r="A399" s="9" t="s">
        <v>1452</v>
      </c>
      <c r="B399" s="9">
        <v>4</v>
      </c>
      <c r="C399" s="9">
        <v>1</v>
      </c>
    </row>
    <row r="400" spans="1:3" x14ac:dyDescent="0.3">
      <c r="A400" s="9" t="s">
        <v>1265</v>
      </c>
      <c r="B400" s="9">
        <v>13</v>
      </c>
      <c r="C400" s="9">
        <v>1.04</v>
      </c>
    </row>
    <row r="401" spans="1:3" x14ac:dyDescent="0.3">
      <c r="A401" s="9" t="s">
        <v>212</v>
      </c>
      <c r="B401" s="9">
        <v>20</v>
      </c>
      <c r="C401" s="9">
        <v>1.44</v>
      </c>
    </row>
    <row r="402" spans="1:3" x14ac:dyDescent="0.3">
      <c r="A402" s="9" t="s">
        <v>894</v>
      </c>
      <c r="B402" s="9">
        <v>49</v>
      </c>
      <c r="C402" s="9">
        <v>9.0400000000000009</v>
      </c>
    </row>
    <row r="403" spans="1:3" x14ac:dyDescent="0.3">
      <c r="A403" s="9" t="s">
        <v>1458</v>
      </c>
      <c r="B403" s="9">
        <v>5</v>
      </c>
      <c r="C403" s="9">
        <v>24.54</v>
      </c>
    </row>
    <row r="404" spans="1:3" x14ac:dyDescent="0.3">
      <c r="A404" s="9" t="s">
        <v>1600</v>
      </c>
      <c r="B404" s="9">
        <v>48</v>
      </c>
      <c r="C404" s="9">
        <v>4.05</v>
      </c>
    </row>
    <row r="405" spans="1:3" x14ac:dyDescent="0.3">
      <c r="A405" s="9" t="s">
        <v>1217</v>
      </c>
      <c r="B405" s="9">
        <v>3</v>
      </c>
      <c r="C405" s="9">
        <v>0.75</v>
      </c>
    </row>
    <row r="406" spans="1:3" x14ac:dyDescent="0.3">
      <c r="A406" s="9" t="s">
        <v>66</v>
      </c>
      <c r="B406" s="9">
        <v>10</v>
      </c>
      <c r="C406" s="9">
        <v>7.83</v>
      </c>
    </row>
    <row r="407" spans="1:3" x14ac:dyDescent="0.3">
      <c r="A407" s="9" t="s">
        <v>701</v>
      </c>
      <c r="B407" s="9">
        <v>31</v>
      </c>
      <c r="C407" s="9">
        <v>6.26</v>
      </c>
    </row>
    <row r="408" spans="1:3" x14ac:dyDescent="0.3">
      <c r="A408" s="9" t="s">
        <v>564</v>
      </c>
      <c r="B408" s="9">
        <v>14</v>
      </c>
      <c r="C408" s="9">
        <v>0.55000000000000004</v>
      </c>
    </row>
    <row r="409" spans="1:3" x14ac:dyDescent="0.3">
      <c r="A409" s="9" t="s">
        <v>1328</v>
      </c>
      <c r="B409" s="9">
        <v>50</v>
      </c>
      <c r="C409" s="9">
        <v>0.85000000000000009</v>
      </c>
    </row>
    <row r="410" spans="1:3" x14ac:dyDescent="0.3">
      <c r="A410" s="9" t="s">
        <v>1556</v>
      </c>
      <c r="B410" s="9">
        <v>48</v>
      </c>
      <c r="C410" s="9">
        <v>12.440000000000001</v>
      </c>
    </row>
    <row r="411" spans="1:3" x14ac:dyDescent="0.3">
      <c r="A411" s="9" t="s">
        <v>1237</v>
      </c>
      <c r="B411" s="9">
        <v>10</v>
      </c>
      <c r="C411" s="9">
        <v>7.83</v>
      </c>
    </row>
    <row r="412" spans="1:3" x14ac:dyDescent="0.3">
      <c r="A412" s="9" t="s">
        <v>1266</v>
      </c>
      <c r="B412" s="9">
        <v>23</v>
      </c>
      <c r="C412" s="9">
        <v>1.3900000000000001</v>
      </c>
    </row>
    <row r="413" spans="1:3" x14ac:dyDescent="0.3">
      <c r="A413" s="9" t="s">
        <v>205</v>
      </c>
      <c r="B413" s="9">
        <v>35</v>
      </c>
      <c r="C413" s="9">
        <v>1.05</v>
      </c>
    </row>
    <row r="414" spans="1:3" x14ac:dyDescent="0.3">
      <c r="A414" s="9" t="s">
        <v>990</v>
      </c>
      <c r="B414" s="9">
        <v>28</v>
      </c>
      <c r="C414" s="9">
        <v>4.05</v>
      </c>
    </row>
    <row r="415" spans="1:3" x14ac:dyDescent="0.3">
      <c r="A415" s="9" t="s">
        <v>1173</v>
      </c>
      <c r="B415" s="9">
        <v>46</v>
      </c>
      <c r="C415" s="9">
        <v>5.8199999999999994</v>
      </c>
    </row>
    <row r="416" spans="1:3" x14ac:dyDescent="0.3">
      <c r="A416" s="9" t="s">
        <v>1111</v>
      </c>
      <c r="B416" s="9">
        <v>25</v>
      </c>
      <c r="C416" s="9">
        <v>0.98000000000000009</v>
      </c>
    </row>
    <row r="417" spans="1:3" x14ac:dyDescent="0.3">
      <c r="A417" s="9" t="s">
        <v>1291</v>
      </c>
      <c r="B417" s="9">
        <v>3</v>
      </c>
      <c r="C417" s="9">
        <v>1.54</v>
      </c>
    </row>
    <row r="418" spans="1:3" x14ac:dyDescent="0.3">
      <c r="A418" s="9" t="s">
        <v>624</v>
      </c>
      <c r="B418" s="9">
        <v>26</v>
      </c>
      <c r="C418" s="9">
        <v>4.8599999999999994</v>
      </c>
    </row>
    <row r="419" spans="1:3" x14ac:dyDescent="0.3">
      <c r="A419" s="9" t="s">
        <v>1521</v>
      </c>
      <c r="B419" s="9">
        <v>34</v>
      </c>
      <c r="C419" s="9">
        <v>1.54</v>
      </c>
    </row>
    <row r="420" spans="1:3" x14ac:dyDescent="0.3">
      <c r="A420" s="9" t="s">
        <v>107</v>
      </c>
      <c r="B420" s="9">
        <v>35</v>
      </c>
      <c r="C420" s="9">
        <v>0.75</v>
      </c>
    </row>
    <row r="421" spans="1:3" x14ac:dyDescent="0.3">
      <c r="A421" s="9" t="s">
        <v>626</v>
      </c>
      <c r="B421" s="9">
        <v>11</v>
      </c>
      <c r="C421" s="9">
        <v>4.7299999999999995</v>
      </c>
    </row>
    <row r="422" spans="1:3" x14ac:dyDescent="0.3">
      <c r="A422" s="9" t="s">
        <v>1138</v>
      </c>
      <c r="B422" s="9">
        <v>9</v>
      </c>
      <c r="C422" s="9">
        <v>24.54</v>
      </c>
    </row>
    <row r="423" spans="1:3" x14ac:dyDescent="0.3">
      <c r="A423" s="9" t="s">
        <v>829</v>
      </c>
      <c r="B423" s="9">
        <v>50</v>
      </c>
      <c r="C423" s="9">
        <v>6.55</v>
      </c>
    </row>
    <row r="424" spans="1:3" x14ac:dyDescent="0.3">
      <c r="A424" s="9" t="s">
        <v>1537</v>
      </c>
      <c r="B424" s="9">
        <v>37</v>
      </c>
      <c r="C424" s="9">
        <v>0.55000000000000004</v>
      </c>
    </row>
    <row r="425" spans="1:3" x14ac:dyDescent="0.3">
      <c r="A425" s="9" t="s">
        <v>1061</v>
      </c>
      <c r="B425" s="9">
        <v>33</v>
      </c>
      <c r="C425" s="9">
        <v>7.33</v>
      </c>
    </row>
    <row r="426" spans="1:3" x14ac:dyDescent="0.3">
      <c r="A426" s="9" t="s">
        <v>700</v>
      </c>
      <c r="B426" s="9">
        <v>22</v>
      </c>
      <c r="C426" s="9">
        <v>4.87</v>
      </c>
    </row>
    <row r="427" spans="1:3" x14ac:dyDescent="0.3">
      <c r="A427" s="9" t="s">
        <v>951</v>
      </c>
      <c r="B427" s="9">
        <v>15</v>
      </c>
      <c r="C427" s="9">
        <v>2.5499999999999998</v>
      </c>
    </row>
    <row r="428" spans="1:3" x14ac:dyDescent="0.3">
      <c r="A428" s="9" t="s">
        <v>243</v>
      </c>
      <c r="B428" s="9">
        <v>33</v>
      </c>
      <c r="C428" s="9">
        <v>1.35</v>
      </c>
    </row>
    <row r="429" spans="1:3" x14ac:dyDescent="0.3">
      <c r="A429" s="9" t="s">
        <v>1396</v>
      </c>
      <c r="B429" s="9">
        <v>15</v>
      </c>
      <c r="C429" s="9">
        <v>3.04</v>
      </c>
    </row>
    <row r="430" spans="1:3" x14ac:dyDescent="0.3">
      <c r="A430" s="9" t="s">
        <v>128</v>
      </c>
      <c r="B430" s="9">
        <v>6</v>
      </c>
      <c r="C430" s="9">
        <v>1.54</v>
      </c>
    </row>
    <row r="431" spans="1:3" x14ac:dyDescent="0.3">
      <c r="A431" s="9" t="s">
        <v>1159</v>
      </c>
      <c r="B431" s="9">
        <v>37</v>
      </c>
      <c r="C431" s="9">
        <v>0.8600000000000001</v>
      </c>
    </row>
    <row r="432" spans="1:3" x14ac:dyDescent="0.3">
      <c r="A432" s="9" t="s">
        <v>532</v>
      </c>
      <c r="B432" s="9">
        <v>21</v>
      </c>
      <c r="C432" s="9">
        <v>6.71</v>
      </c>
    </row>
    <row r="433" spans="1:3" x14ac:dyDescent="0.3">
      <c r="A433" s="9" t="s">
        <v>507</v>
      </c>
      <c r="B433" s="9">
        <v>47</v>
      </c>
      <c r="C433" s="9">
        <v>7.77</v>
      </c>
    </row>
    <row r="434" spans="1:3" x14ac:dyDescent="0.3">
      <c r="A434" s="9" t="s">
        <v>996</v>
      </c>
      <c r="B434" s="9">
        <v>43</v>
      </c>
      <c r="C434" s="9">
        <v>4.87</v>
      </c>
    </row>
    <row r="435" spans="1:3" x14ac:dyDescent="0.3">
      <c r="A435" s="9" t="s">
        <v>1117</v>
      </c>
      <c r="B435" s="9">
        <v>7</v>
      </c>
      <c r="C435" s="9">
        <v>1.54</v>
      </c>
    </row>
    <row r="436" spans="1:3" x14ac:dyDescent="0.3">
      <c r="A436" s="9" t="s">
        <v>1547</v>
      </c>
      <c r="B436" s="9">
        <v>23</v>
      </c>
      <c r="C436" s="9">
        <v>2.04</v>
      </c>
    </row>
    <row r="437" spans="1:3" x14ac:dyDescent="0.3">
      <c r="A437" s="9" t="s">
        <v>1475</v>
      </c>
      <c r="B437" s="9">
        <v>18</v>
      </c>
      <c r="C437" s="9">
        <v>2.5499999999999998</v>
      </c>
    </row>
    <row r="438" spans="1:3" x14ac:dyDescent="0.3">
      <c r="A438" s="9" t="s">
        <v>1209</v>
      </c>
      <c r="B438" s="9">
        <v>50</v>
      </c>
      <c r="C438" s="9">
        <v>5.8599999999999994</v>
      </c>
    </row>
    <row r="439" spans="1:3" x14ac:dyDescent="0.3">
      <c r="A439" s="9" t="s">
        <v>552</v>
      </c>
      <c r="B439" s="9">
        <v>18</v>
      </c>
      <c r="C439" s="9">
        <v>6.3199999999999994</v>
      </c>
    </row>
    <row r="440" spans="1:3" x14ac:dyDescent="0.3">
      <c r="A440" s="9" t="s">
        <v>181</v>
      </c>
      <c r="B440" s="9">
        <v>36</v>
      </c>
      <c r="C440" s="9">
        <v>15.15</v>
      </c>
    </row>
    <row r="441" spans="1:3" x14ac:dyDescent="0.3">
      <c r="A441" s="9" t="s">
        <v>1585</v>
      </c>
      <c r="B441" s="9">
        <v>30</v>
      </c>
      <c r="C441" s="9">
        <v>1.35</v>
      </c>
    </row>
    <row r="442" spans="1:3" x14ac:dyDescent="0.3">
      <c r="A442" s="9" t="s">
        <v>438</v>
      </c>
      <c r="B442" s="9">
        <v>11</v>
      </c>
      <c r="C442" s="9">
        <v>4.55</v>
      </c>
    </row>
    <row r="443" spans="1:3" x14ac:dyDescent="0.3">
      <c r="A443" s="9" t="s">
        <v>59</v>
      </c>
      <c r="B443" s="9">
        <v>45</v>
      </c>
      <c r="C443" s="9">
        <v>4.05</v>
      </c>
    </row>
    <row r="444" spans="1:3" x14ac:dyDescent="0.3">
      <c r="A444" s="9" t="s">
        <v>1227</v>
      </c>
      <c r="B444" s="9">
        <v>36</v>
      </c>
      <c r="C444" s="9">
        <v>5.8199999999999994</v>
      </c>
    </row>
    <row r="445" spans="1:3" x14ac:dyDescent="0.3">
      <c r="A445" s="9" t="s">
        <v>944</v>
      </c>
      <c r="B445" s="9">
        <v>41</v>
      </c>
      <c r="C445" s="9">
        <v>15.15</v>
      </c>
    </row>
    <row r="446" spans="1:3" x14ac:dyDescent="0.3">
      <c r="A446" s="9" t="s">
        <v>984</v>
      </c>
      <c r="B446" s="9">
        <v>34</v>
      </c>
      <c r="C446" s="9">
        <v>1.44</v>
      </c>
    </row>
    <row r="447" spans="1:3" x14ac:dyDescent="0.3">
      <c r="A447" s="9" t="s">
        <v>611</v>
      </c>
      <c r="B447" s="9">
        <v>41</v>
      </c>
      <c r="C447" s="9">
        <v>49.05</v>
      </c>
    </row>
    <row r="448" spans="1:3" x14ac:dyDescent="0.3">
      <c r="A448" s="9" t="s">
        <v>1151</v>
      </c>
      <c r="B448" s="9">
        <v>28</v>
      </c>
      <c r="C448" s="9">
        <v>4.03</v>
      </c>
    </row>
    <row r="449" spans="1:3" x14ac:dyDescent="0.3">
      <c r="A449" s="9" t="s">
        <v>905</v>
      </c>
      <c r="B449" s="9">
        <v>13</v>
      </c>
      <c r="C449" s="9">
        <v>2.88</v>
      </c>
    </row>
    <row r="450" spans="1:3" x14ac:dyDescent="0.3">
      <c r="A450" s="9" t="s">
        <v>1281</v>
      </c>
      <c r="B450" s="9">
        <v>10</v>
      </c>
      <c r="C450" s="9">
        <v>7.2299999999999995</v>
      </c>
    </row>
    <row r="451" spans="1:3" x14ac:dyDescent="0.3">
      <c r="A451" s="9" t="s">
        <v>500</v>
      </c>
      <c r="B451" s="9">
        <v>39</v>
      </c>
      <c r="C451" s="9">
        <v>2.88</v>
      </c>
    </row>
    <row r="452" spans="1:3" x14ac:dyDescent="0.3">
      <c r="A452" s="9" t="s">
        <v>1225</v>
      </c>
      <c r="B452" s="9">
        <v>22</v>
      </c>
      <c r="C452" s="9">
        <v>5.8199999999999994</v>
      </c>
    </row>
    <row r="453" spans="1:3" x14ac:dyDescent="0.3">
      <c r="A453" s="9" t="s">
        <v>960</v>
      </c>
      <c r="B453" s="9">
        <v>45</v>
      </c>
      <c r="C453" s="9">
        <v>6.3199999999999994</v>
      </c>
    </row>
    <row r="454" spans="1:3" x14ac:dyDescent="0.3">
      <c r="A454" s="9" t="s">
        <v>1285</v>
      </c>
      <c r="B454" s="9">
        <v>13</v>
      </c>
      <c r="C454" s="9">
        <v>5.04</v>
      </c>
    </row>
    <row r="455" spans="1:3" x14ac:dyDescent="0.3">
      <c r="A455" s="9" t="s">
        <v>1152</v>
      </c>
      <c r="B455" s="9">
        <v>16</v>
      </c>
      <c r="C455" s="9">
        <v>4.05</v>
      </c>
    </row>
    <row r="456" spans="1:3" x14ac:dyDescent="0.3">
      <c r="A456" s="9" t="s">
        <v>544</v>
      </c>
      <c r="B456" s="9">
        <v>51</v>
      </c>
      <c r="C456" s="9">
        <v>9.0400000000000009</v>
      </c>
    </row>
    <row r="457" spans="1:3" x14ac:dyDescent="0.3">
      <c r="A457" s="9" t="s">
        <v>63</v>
      </c>
      <c r="B457" s="9">
        <v>8</v>
      </c>
      <c r="C457" s="9">
        <v>20.04</v>
      </c>
    </row>
    <row r="458" spans="1:3" x14ac:dyDescent="0.3">
      <c r="A458" s="9" t="s">
        <v>1580</v>
      </c>
      <c r="B458" s="9">
        <v>46</v>
      </c>
      <c r="C458" s="9">
        <v>1.25</v>
      </c>
    </row>
    <row r="459" spans="1:3" x14ac:dyDescent="0.3">
      <c r="A459" s="9" t="s">
        <v>1360</v>
      </c>
      <c r="B459" s="9">
        <v>47</v>
      </c>
      <c r="C459" s="9">
        <v>3.65</v>
      </c>
    </row>
    <row r="460" spans="1:3" x14ac:dyDescent="0.3">
      <c r="A460" s="9" t="s">
        <v>209</v>
      </c>
      <c r="B460" s="9">
        <v>50</v>
      </c>
      <c r="C460" s="9">
        <v>6.24</v>
      </c>
    </row>
    <row r="461" spans="1:3" x14ac:dyDescent="0.3">
      <c r="A461" s="9" t="s">
        <v>1154</v>
      </c>
      <c r="B461" s="9">
        <v>3</v>
      </c>
      <c r="C461" s="9">
        <v>2.09</v>
      </c>
    </row>
    <row r="462" spans="1:3" x14ac:dyDescent="0.3">
      <c r="A462" s="9" t="s">
        <v>1035</v>
      </c>
      <c r="B462" s="9">
        <v>37</v>
      </c>
      <c r="C462" s="9">
        <v>4.05</v>
      </c>
    </row>
    <row r="463" spans="1:3" x14ac:dyDescent="0.3">
      <c r="A463" s="9" t="s">
        <v>948</v>
      </c>
      <c r="B463" s="9">
        <v>49</v>
      </c>
      <c r="C463" s="9">
        <v>2.88</v>
      </c>
    </row>
    <row r="464" spans="1:3" x14ac:dyDescent="0.3">
      <c r="A464" s="9" t="s">
        <v>483</v>
      </c>
      <c r="B464" s="9">
        <v>40</v>
      </c>
      <c r="C464" s="9">
        <v>1.05</v>
      </c>
    </row>
    <row r="465" spans="1:3" x14ac:dyDescent="0.3">
      <c r="A465" s="9" t="s">
        <v>847</v>
      </c>
      <c r="B465" s="9">
        <v>38</v>
      </c>
      <c r="C465" s="9">
        <v>1.35</v>
      </c>
    </row>
    <row r="466" spans="1:3" x14ac:dyDescent="0.3">
      <c r="A466" s="9" t="s">
        <v>988</v>
      </c>
      <c r="B466" s="9">
        <v>11</v>
      </c>
      <c r="C466" s="9">
        <v>1.04</v>
      </c>
    </row>
    <row r="467" spans="1:3" x14ac:dyDescent="0.3">
      <c r="A467" s="9" t="s">
        <v>1513</v>
      </c>
      <c r="B467" s="9">
        <v>29</v>
      </c>
      <c r="C467" s="9">
        <v>24.54</v>
      </c>
    </row>
    <row r="468" spans="1:3" x14ac:dyDescent="0.3">
      <c r="A468" s="9" t="s">
        <v>502</v>
      </c>
      <c r="B468" s="9">
        <v>13</v>
      </c>
      <c r="C468" s="9">
        <v>9.0400000000000009</v>
      </c>
    </row>
    <row r="469" spans="1:3" x14ac:dyDescent="0.3">
      <c r="A469" s="9" t="s">
        <v>1409</v>
      </c>
      <c r="B469" s="9">
        <v>12</v>
      </c>
      <c r="C469" s="9">
        <v>2.9</v>
      </c>
    </row>
    <row r="470" spans="1:3" x14ac:dyDescent="0.3">
      <c r="A470" s="9" t="s">
        <v>1304</v>
      </c>
      <c r="B470" s="9">
        <v>52</v>
      </c>
      <c r="C470" s="9">
        <v>3.19</v>
      </c>
    </row>
    <row r="471" spans="1:3" x14ac:dyDescent="0.3">
      <c r="A471" s="9" t="s">
        <v>1478</v>
      </c>
      <c r="B471" s="9">
        <v>48</v>
      </c>
      <c r="C471" s="9">
        <v>5.04</v>
      </c>
    </row>
    <row r="472" spans="1:3" x14ac:dyDescent="0.3">
      <c r="A472" s="9" t="s">
        <v>1357</v>
      </c>
      <c r="B472" s="9">
        <v>4</v>
      </c>
      <c r="C472" s="9">
        <v>4.8599999999999994</v>
      </c>
    </row>
    <row r="473" spans="1:3" x14ac:dyDescent="0.3">
      <c r="A473" s="9" t="s">
        <v>1043</v>
      </c>
      <c r="B473" s="9">
        <v>25</v>
      </c>
      <c r="C473" s="9">
        <v>5.0599999999999996</v>
      </c>
    </row>
    <row r="474" spans="1:3" x14ac:dyDescent="0.3">
      <c r="A474" s="9" t="s">
        <v>972</v>
      </c>
      <c r="B474" s="9">
        <v>15</v>
      </c>
      <c r="C474" s="9">
        <v>7.2299999999999995</v>
      </c>
    </row>
    <row r="475" spans="1:3" x14ac:dyDescent="0.3">
      <c r="A475" s="9" t="s">
        <v>241</v>
      </c>
      <c r="B475" s="9">
        <v>38</v>
      </c>
      <c r="C475" s="9">
        <v>6.24</v>
      </c>
    </row>
    <row r="476" spans="1:3" x14ac:dyDescent="0.3">
      <c r="A476" s="9" t="s">
        <v>316</v>
      </c>
      <c r="B476" s="9">
        <v>40</v>
      </c>
      <c r="C476" s="9">
        <v>2.04</v>
      </c>
    </row>
    <row r="477" spans="1:3" x14ac:dyDescent="0.3">
      <c r="A477" s="9" t="s">
        <v>455</v>
      </c>
      <c r="B477" s="9">
        <v>48</v>
      </c>
      <c r="C477" s="9">
        <v>3.65</v>
      </c>
    </row>
    <row r="478" spans="1:3" x14ac:dyDescent="0.3">
      <c r="A478" s="9" t="s">
        <v>1208</v>
      </c>
      <c r="B478" s="9">
        <v>46</v>
      </c>
      <c r="C478" s="9">
        <v>7.2299999999999995</v>
      </c>
    </row>
    <row r="479" spans="1:3" x14ac:dyDescent="0.3">
      <c r="A479" s="9" t="s">
        <v>1214</v>
      </c>
      <c r="B479" s="9">
        <v>49</v>
      </c>
      <c r="C479" s="9">
        <v>0.8600000000000001</v>
      </c>
    </row>
    <row r="480" spans="1:3" x14ac:dyDescent="0.3">
      <c r="A480" s="9" t="s">
        <v>190</v>
      </c>
      <c r="B480" s="9">
        <v>31</v>
      </c>
      <c r="C480" s="9">
        <v>3.04</v>
      </c>
    </row>
    <row r="481" spans="1:3" x14ac:dyDescent="0.3">
      <c r="A481" s="9" t="s">
        <v>1488</v>
      </c>
      <c r="B481" s="9">
        <v>48</v>
      </c>
      <c r="C481" s="9">
        <v>7.33</v>
      </c>
    </row>
    <row r="482" spans="1:3" x14ac:dyDescent="0.3">
      <c r="A482" s="9" t="s">
        <v>671</v>
      </c>
      <c r="B482" s="9">
        <v>33</v>
      </c>
      <c r="C482" s="9">
        <v>1.68</v>
      </c>
    </row>
    <row r="483" spans="1:3" x14ac:dyDescent="0.3">
      <c r="A483" s="9" t="s">
        <v>1501</v>
      </c>
      <c r="B483" s="9">
        <v>46</v>
      </c>
      <c r="C483" s="9">
        <v>4.97</v>
      </c>
    </row>
    <row r="484" spans="1:3" x14ac:dyDescent="0.3">
      <c r="A484" s="9" t="s">
        <v>1491</v>
      </c>
      <c r="B484" s="9">
        <v>46</v>
      </c>
      <c r="C484" s="9">
        <v>14.75</v>
      </c>
    </row>
    <row r="485" spans="1:3" x14ac:dyDescent="0.3">
      <c r="A485" s="9" t="s">
        <v>902</v>
      </c>
      <c r="B485" s="9">
        <v>50</v>
      </c>
      <c r="C485" s="9">
        <v>5.8199999999999994</v>
      </c>
    </row>
    <row r="486" spans="1:3" x14ac:dyDescent="0.3">
      <c r="A486" s="9" t="s">
        <v>1353</v>
      </c>
      <c r="B486" s="9">
        <v>18</v>
      </c>
      <c r="C486" s="9">
        <v>2.4</v>
      </c>
    </row>
    <row r="487" spans="1:3" x14ac:dyDescent="0.3">
      <c r="A487" s="9" t="s">
        <v>546</v>
      </c>
      <c r="B487" s="9">
        <v>49</v>
      </c>
      <c r="C487" s="9">
        <v>0.85000000000000009</v>
      </c>
    </row>
    <row r="488" spans="1:3" x14ac:dyDescent="0.3">
      <c r="A488" s="9" t="s">
        <v>585</v>
      </c>
      <c r="B488" s="9">
        <v>36</v>
      </c>
      <c r="C488" s="9">
        <v>3.19</v>
      </c>
    </row>
    <row r="489" spans="1:3" x14ac:dyDescent="0.3">
      <c r="A489" s="9" t="s">
        <v>1531</v>
      </c>
      <c r="B489" s="9">
        <v>50</v>
      </c>
      <c r="C489" s="9">
        <v>5.0599999999999996</v>
      </c>
    </row>
    <row r="490" spans="1:3" x14ac:dyDescent="0.3">
      <c r="A490" s="9" t="s">
        <v>1480</v>
      </c>
      <c r="B490" s="9">
        <v>25</v>
      </c>
      <c r="C490" s="9">
        <v>1.3900000000000001</v>
      </c>
    </row>
    <row r="491" spans="1:3" x14ac:dyDescent="0.3">
      <c r="A491" s="9" t="s">
        <v>1404</v>
      </c>
      <c r="B491" s="9">
        <v>45</v>
      </c>
      <c r="C491" s="9">
        <v>1.54</v>
      </c>
    </row>
    <row r="492" spans="1:3" x14ac:dyDescent="0.3">
      <c r="A492" s="9" t="s">
        <v>272</v>
      </c>
      <c r="B492" s="9">
        <v>20</v>
      </c>
      <c r="C492" s="9">
        <v>5.8599999999999994</v>
      </c>
    </row>
    <row r="493" spans="1:3" x14ac:dyDescent="0.3">
      <c r="A493" s="9" t="s">
        <v>333</v>
      </c>
      <c r="B493" s="9">
        <v>7</v>
      </c>
      <c r="C493" s="9">
        <v>7.2299999999999995</v>
      </c>
    </row>
    <row r="494" spans="1:3" x14ac:dyDescent="0.3">
      <c r="A494" s="9" t="s">
        <v>1268</v>
      </c>
      <c r="B494" s="9">
        <v>18</v>
      </c>
      <c r="C494" s="9">
        <v>1.27</v>
      </c>
    </row>
    <row r="495" spans="1:3" x14ac:dyDescent="0.3">
      <c r="A495" s="9" t="s">
        <v>349</v>
      </c>
      <c r="B495" s="9">
        <v>46</v>
      </c>
      <c r="C495" s="9">
        <v>1.54</v>
      </c>
    </row>
    <row r="496" spans="1:3" x14ac:dyDescent="0.3">
      <c r="A496" s="9" t="s">
        <v>432</v>
      </c>
      <c r="B496" s="9">
        <v>10</v>
      </c>
      <c r="C496" s="9">
        <v>3.04</v>
      </c>
    </row>
    <row r="497" spans="1:3" x14ac:dyDescent="0.3">
      <c r="A497" s="9" t="s">
        <v>78</v>
      </c>
      <c r="B497" s="9">
        <v>45</v>
      </c>
      <c r="C497" s="9">
        <v>2.61</v>
      </c>
    </row>
    <row r="498" spans="1:3" x14ac:dyDescent="0.3">
      <c r="A498" s="9" t="s">
        <v>1617</v>
      </c>
      <c r="B498" s="9">
        <v>48</v>
      </c>
      <c r="C498" s="9">
        <v>5.0599999999999996</v>
      </c>
    </row>
    <row r="499" spans="1:3" x14ac:dyDescent="0.3">
      <c r="A499" s="9" t="s">
        <v>1239</v>
      </c>
      <c r="B499" s="9">
        <v>6</v>
      </c>
      <c r="C499" s="9">
        <v>4.8199999999999994</v>
      </c>
    </row>
    <row r="500" spans="1:3" x14ac:dyDescent="0.3">
      <c r="A500" s="9" t="s">
        <v>1250</v>
      </c>
      <c r="B500" s="9">
        <v>25</v>
      </c>
      <c r="C500" s="9">
        <v>7.2299999999999995</v>
      </c>
    </row>
    <row r="501" spans="1:3" x14ac:dyDescent="0.3">
      <c r="A501" s="9" t="s">
        <v>1578</v>
      </c>
      <c r="B501" s="9">
        <v>10</v>
      </c>
      <c r="C501" s="9">
        <v>2.4499999999999997</v>
      </c>
    </row>
    <row r="502" spans="1:3" x14ac:dyDescent="0.3">
      <c r="A502" s="9" t="s">
        <v>1298</v>
      </c>
      <c r="B502" s="9">
        <v>30</v>
      </c>
      <c r="C502" s="9">
        <v>5.8599999999999994</v>
      </c>
    </row>
    <row r="503" spans="1:3" x14ac:dyDescent="0.3">
      <c r="A503" s="9" t="s">
        <v>936</v>
      </c>
      <c r="B503" s="9">
        <v>3</v>
      </c>
      <c r="C503" s="9">
        <v>2.04</v>
      </c>
    </row>
    <row r="504" spans="1:3" x14ac:dyDescent="0.3">
      <c r="A504" s="9" t="s">
        <v>258</v>
      </c>
      <c r="B504" s="9">
        <v>41</v>
      </c>
      <c r="C504" s="9">
        <v>4.05</v>
      </c>
    </row>
    <row r="505" spans="1:3" x14ac:dyDescent="0.3">
      <c r="A505" s="9" t="s">
        <v>864</v>
      </c>
      <c r="B505" s="9">
        <v>26</v>
      </c>
      <c r="C505" s="9">
        <v>5.0599999999999996</v>
      </c>
    </row>
    <row r="506" spans="1:3" x14ac:dyDescent="0.3">
      <c r="A506" s="9" t="s">
        <v>1568</v>
      </c>
      <c r="B506" s="9">
        <v>20</v>
      </c>
      <c r="C506" s="9">
        <v>1.04</v>
      </c>
    </row>
    <row r="507" spans="1:3" x14ac:dyDescent="0.3">
      <c r="A507" s="9" t="s">
        <v>776</v>
      </c>
      <c r="B507" s="9">
        <v>36</v>
      </c>
      <c r="C507" s="9">
        <v>15.15</v>
      </c>
    </row>
    <row r="508" spans="1:3" x14ac:dyDescent="0.3">
      <c r="A508" s="9" t="s">
        <v>721</v>
      </c>
      <c r="B508" s="9">
        <v>8</v>
      </c>
      <c r="C508" s="9">
        <v>7.2299999999999995</v>
      </c>
    </row>
    <row r="509" spans="1:3" x14ac:dyDescent="0.3">
      <c r="A509" s="9" t="s">
        <v>1280</v>
      </c>
      <c r="B509" s="9">
        <v>8</v>
      </c>
      <c r="C509" s="9">
        <v>1.07</v>
      </c>
    </row>
    <row r="510" spans="1:3" x14ac:dyDescent="0.3">
      <c r="A510" s="9" t="s">
        <v>154</v>
      </c>
      <c r="B510" s="9">
        <v>50</v>
      </c>
      <c r="C510" s="9">
        <v>4.87</v>
      </c>
    </row>
    <row r="511" spans="1:3" x14ac:dyDescent="0.3">
      <c r="A511" s="9" t="s">
        <v>1017</v>
      </c>
      <c r="B511" s="9">
        <v>33</v>
      </c>
      <c r="C511" s="9">
        <v>2.4</v>
      </c>
    </row>
    <row r="512" spans="1:3" x14ac:dyDescent="0.3">
      <c r="A512" s="9" t="s">
        <v>1224</v>
      </c>
      <c r="B512" s="9">
        <v>12</v>
      </c>
      <c r="C512" s="9">
        <v>7.83</v>
      </c>
    </row>
    <row r="513" spans="1:3" x14ac:dyDescent="0.3">
      <c r="A513" s="9" t="s">
        <v>1029</v>
      </c>
      <c r="B513" s="9">
        <v>4</v>
      </c>
      <c r="C513" s="9">
        <v>3.02</v>
      </c>
    </row>
    <row r="514" spans="1:3" x14ac:dyDescent="0.3">
      <c r="A514" s="9" t="s">
        <v>1199</v>
      </c>
      <c r="B514" s="9">
        <v>52</v>
      </c>
      <c r="C514" s="9">
        <v>4.55</v>
      </c>
    </row>
    <row r="515" spans="1:3" x14ac:dyDescent="0.3">
      <c r="A515" s="9" t="s">
        <v>1474</v>
      </c>
      <c r="B515" s="9">
        <v>43</v>
      </c>
      <c r="C515" s="9">
        <v>7.77</v>
      </c>
    </row>
    <row r="516" spans="1:3" x14ac:dyDescent="0.3">
      <c r="A516" s="9" t="s">
        <v>1235</v>
      </c>
      <c r="B516" s="9">
        <v>31</v>
      </c>
      <c r="C516" s="9">
        <v>1.54</v>
      </c>
    </row>
    <row r="517" spans="1:3" x14ac:dyDescent="0.3">
      <c r="A517" s="9" t="s">
        <v>88</v>
      </c>
      <c r="B517" s="9">
        <v>45</v>
      </c>
      <c r="C517" s="9">
        <v>1.07</v>
      </c>
    </row>
    <row r="518" spans="1:3" x14ac:dyDescent="0.3">
      <c r="A518" s="9" t="s">
        <v>1042</v>
      </c>
      <c r="B518" s="9">
        <v>29</v>
      </c>
      <c r="C518" s="9">
        <v>7.03</v>
      </c>
    </row>
    <row r="519" spans="1:3" x14ac:dyDescent="0.3">
      <c r="A519" s="9" t="s">
        <v>422</v>
      </c>
      <c r="B519" s="9">
        <v>25</v>
      </c>
      <c r="C519" s="9">
        <v>20.04</v>
      </c>
    </row>
    <row r="520" spans="1:3" x14ac:dyDescent="0.3">
      <c r="A520" s="9" t="s">
        <v>1485</v>
      </c>
      <c r="B520" s="9">
        <v>40</v>
      </c>
      <c r="C520" s="9">
        <v>0.76</v>
      </c>
    </row>
    <row r="521" spans="1:3" x14ac:dyDescent="0.3">
      <c r="A521" s="9" t="s">
        <v>1470</v>
      </c>
      <c r="B521" s="9">
        <v>15</v>
      </c>
      <c r="C521" s="9">
        <v>0.55000000000000004</v>
      </c>
    </row>
    <row r="522" spans="1:3" x14ac:dyDescent="0.3">
      <c r="A522" s="9" t="s">
        <v>764</v>
      </c>
      <c r="B522" s="9">
        <v>12</v>
      </c>
      <c r="C522" s="9">
        <v>1.04</v>
      </c>
    </row>
    <row r="523" spans="1:3" x14ac:dyDescent="0.3">
      <c r="A523" s="9" t="s">
        <v>428</v>
      </c>
      <c r="B523" s="9">
        <v>34</v>
      </c>
      <c r="C523" s="9">
        <v>1.44</v>
      </c>
    </row>
    <row r="524" spans="1:3" x14ac:dyDescent="0.3">
      <c r="A524" s="9" t="s">
        <v>888</v>
      </c>
      <c r="B524" s="9">
        <v>36</v>
      </c>
      <c r="C524" s="9">
        <v>49.05</v>
      </c>
    </row>
    <row r="525" spans="1:3" x14ac:dyDescent="0.3">
      <c r="A525" s="9" t="s">
        <v>612</v>
      </c>
      <c r="B525" s="9">
        <v>44</v>
      </c>
      <c r="C525" s="9">
        <v>5.52</v>
      </c>
    </row>
    <row r="526" spans="1:3" x14ac:dyDescent="0.3">
      <c r="A526" s="9" t="s">
        <v>889</v>
      </c>
      <c r="B526" s="9">
        <v>7</v>
      </c>
      <c r="C526" s="9">
        <v>6.55</v>
      </c>
    </row>
    <row r="527" spans="1:3" x14ac:dyDescent="0.3">
      <c r="A527" s="9" t="s">
        <v>198</v>
      </c>
      <c r="B527" s="9">
        <v>19</v>
      </c>
      <c r="C527" s="9">
        <v>0.75</v>
      </c>
    </row>
    <row r="528" spans="1:3" x14ac:dyDescent="0.3">
      <c r="A528" s="9" t="s">
        <v>922</v>
      </c>
      <c r="B528" s="9">
        <v>29</v>
      </c>
      <c r="C528" s="9">
        <v>5.49</v>
      </c>
    </row>
    <row r="529" spans="1:3" x14ac:dyDescent="0.3">
      <c r="A529" s="9" t="s">
        <v>211</v>
      </c>
      <c r="B529" s="9">
        <v>43</v>
      </c>
      <c r="C529" s="9">
        <v>0.8</v>
      </c>
    </row>
    <row r="530" spans="1:3" x14ac:dyDescent="0.3">
      <c r="A530" s="9" t="s">
        <v>503</v>
      </c>
      <c r="B530" s="9">
        <v>43</v>
      </c>
      <c r="C530" s="9">
        <v>1.04</v>
      </c>
    </row>
    <row r="531" spans="1:3" x14ac:dyDescent="0.3">
      <c r="A531" s="9" t="s">
        <v>977</v>
      </c>
      <c r="B531" s="9">
        <v>52</v>
      </c>
      <c r="C531" s="9">
        <v>3.19</v>
      </c>
    </row>
    <row r="532" spans="1:3" x14ac:dyDescent="0.3">
      <c r="A532" s="9" t="s">
        <v>1183</v>
      </c>
      <c r="B532" s="9">
        <v>50</v>
      </c>
      <c r="C532" s="9">
        <v>2.4</v>
      </c>
    </row>
    <row r="533" spans="1:3" x14ac:dyDescent="0.3">
      <c r="A533" s="9" t="s">
        <v>1459</v>
      </c>
      <c r="B533" s="9">
        <v>20</v>
      </c>
      <c r="C533" s="9">
        <v>15.15</v>
      </c>
    </row>
    <row r="534" spans="1:3" x14ac:dyDescent="0.3">
      <c r="A534" s="9" t="s">
        <v>761</v>
      </c>
      <c r="B534" s="9">
        <v>6</v>
      </c>
      <c r="C534" s="9">
        <v>2.88</v>
      </c>
    </row>
    <row r="535" spans="1:3" x14ac:dyDescent="0.3">
      <c r="A535" s="9" t="s">
        <v>1395</v>
      </c>
      <c r="B535" s="9">
        <v>27</v>
      </c>
      <c r="C535" s="9">
        <v>3.65</v>
      </c>
    </row>
    <row r="536" spans="1:3" x14ac:dyDescent="0.3">
      <c r="A536" s="9" t="s">
        <v>1471</v>
      </c>
      <c r="B536" s="9">
        <v>36</v>
      </c>
      <c r="C536" s="9">
        <v>0.75</v>
      </c>
    </row>
    <row r="537" spans="1:3" x14ac:dyDescent="0.3">
      <c r="A537" s="9" t="s">
        <v>826</v>
      </c>
      <c r="B537" s="9">
        <v>18</v>
      </c>
      <c r="C537" s="9">
        <v>1.55</v>
      </c>
    </row>
    <row r="538" spans="1:3" x14ac:dyDescent="0.3">
      <c r="A538" s="9" t="s">
        <v>835</v>
      </c>
      <c r="B538" s="9">
        <v>6</v>
      </c>
      <c r="C538" s="9">
        <v>0.75</v>
      </c>
    </row>
    <row r="539" spans="1:3" x14ac:dyDescent="0.3">
      <c r="A539" s="9" t="s">
        <v>1374</v>
      </c>
      <c r="B539" s="9">
        <v>37</v>
      </c>
      <c r="C539" s="9">
        <v>4.03</v>
      </c>
    </row>
    <row r="540" spans="1:3" x14ac:dyDescent="0.3">
      <c r="A540" s="9" t="s">
        <v>1504</v>
      </c>
      <c r="B540" s="9">
        <v>39</v>
      </c>
      <c r="C540" s="9">
        <v>19.560000000000002</v>
      </c>
    </row>
    <row r="541" spans="1:3" x14ac:dyDescent="0.3">
      <c r="A541" s="9" t="s">
        <v>157</v>
      </c>
      <c r="B541" s="9">
        <v>16</v>
      </c>
      <c r="C541" s="9">
        <v>24.54</v>
      </c>
    </row>
    <row r="542" spans="1:3" x14ac:dyDescent="0.3">
      <c r="A542" s="9" t="s">
        <v>910</v>
      </c>
      <c r="B542" s="9">
        <v>50</v>
      </c>
      <c r="C542" s="9">
        <v>1.61</v>
      </c>
    </row>
    <row r="543" spans="1:3" x14ac:dyDescent="0.3">
      <c r="A543" s="9" t="s">
        <v>367</v>
      </c>
      <c r="B543" s="9">
        <v>12</v>
      </c>
      <c r="C543" s="9">
        <v>0.75</v>
      </c>
    </row>
    <row r="544" spans="1:3" x14ac:dyDescent="0.3">
      <c r="A544" s="9" t="s">
        <v>1605</v>
      </c>
      <c r="B544" s="9">
        <v>24</v>
      </c>
      <c r="C544" s="9">
        <v>1.04</v>
      </c>
    </row>
    <row r="545" spans="1:3" x14ac:dyDescent="0.3">
      <c r="A545" s="9" t="s">
        <v>1567</v>
      </c>
      <c r="B545" s="9">
        <v>20</v>
      </c>
      <c r="C545" s="9">
        <v>49.05</v>
      </c>
    </row>
    <row r="546" spans="1:3" x14ac:dyDescent="0.3">
      <c r="A546" s="9" t="s">
        <v>1407</v>
      </c>
      <c r="B546" s="9">
        <v>33</v>
      </c>
      <c r="C546" s="9">
        <v>0.8600000000000001</v>
      </c>
    </row>
    <row r="547" spans="1:3" x14ac:dyDescent="0.3">
      <c r="A547" s="9" t="s">
        <v>913</v>
      </c>
      <c r="B547" s="9">
        <v>39</v>
      </c>
      <c r="C547" s="9">
        <v>0.85000000000000009</v>
      </c>
    </row>
    <row r="548" spans="1:3" x14ac:dyDescent="0.3">
      <c r="A548" s="9" t="s">
        <v>451</v>
      </c>
      <c r="B548" s="9">
        <v>46</v>
      </c>
      <c r="C548" s="9">
        <v>1.44</v>
      </c>
    </row>
    <row r="549" spans="1:3" x14ac:dyDescent="0.3">
      <c r="A549" s="9" t="s">
        <v>203</v>
      </c>
      <c r="B549" s="9">
        <v>34</v>
      </c>
      <c r="C549" s="9">
        <v>20.04</v>
      </c>
    </row>
    <row r="550" spans="1:3" x14ac:dyDescent="0.3">
      <c r="A550" s="9" t="s">
        <v>1571</v>
      </c>
      <c r="B550" s="9">
        <v>42</v>
      </c>
      <c r="C550" s="9">
        <v>1.54</v>
      </c>
    </row>
    <row r="551" spans="1:3" x14ac:dyDescent="0.3">
      <c r="A551" s="9" t="s">
        <v>1595</v>
      </c>
      <c r="B551" s="9">
        <v>44</v>
      </c>
      <c r="C551" s="9">
        <v>5.0199999999999996</v>
      </c>
    </row>
    <row r="552" spans="1:3" x14ac:dyDescent="0.3">
      <c r="A552" s="9" t="s">
        <v>1616</v>
      </c>
      <c r="B552" s="9">
        <v>20</v>
      </c>
      <c r="C552" s="9">
        <v>0.75</v>
      </c>
    </row>
    <row r="553" spans="1:3" x14ac:dyDescent="0.3">
      <c r="A553" s="9" t="s">
        <v>1601</v>
      </c>
      <c r="B553" s="9">
        <v>28</v>
      </c>
      <c r="C553" s="9">
        <v>1.04</v>
      </c>
    </row>
    <row r="554" spans="1:3" x14ac:dyDescent="0.3">
      <c r="A554" s="9" t="s">
        <v>1431</v>
      </c>
      <c r="B554" s="9">
        <v>14</v>
      </c>
      <c r="C554" s="9">
        <v>4.05</v>
      </c>
    </row>
    <row r="555" spans="1:3" x14ac:dyDescent="0.3">
      <c r="A555" s="9" t="s">
        <v>1553</v>
      </c>
      <c r="B555" s="9">
        <v>34</v>
      </c>
      <c r="C555" s="9">
        <v>1.68</v>
      </c>
    </row>
    <row r="556" spans="1:3" x14ac:dyDescent="0.3">
      <c r="A556" s="9" t="s">
        <v>196</v>
      </c>
      <c r="B556" s="9">
        <v>8</v>
      </c>
      <c r="C556" s="9">
        <v>26.35</v>
      </c>
    </row>
    <row r="557" spans="1:3" x14ac:dyDescent="0.3">
      <c r="A557" s="9" t="s">
        <v>1371</v>
      </c>
      <c r="B557" s="9">
        <v>18</v>
      </c>
      <c r="C557" s="9">
        <v>15.15</v>
      </c>
    </row>
    <row r="558" spans="1:3" x14ac:dyDescent="0.3">
      <c r="A558" s="9" t="s">
        <v>1602</v>
      </c>
      <c r="B558" s="9">
        <v>37</v>
      </c>
      <c r="C558" s="9">
        <v>0.85000000000000009</v>
      </c>
    </row>
    <row r="559" spans="1:3" x14ac:dyDescent="0.3">
      <c r="A559" s="9" t="s">
        <v>229</v>
      </c>
      <c r="B559" s="9">
        <v>7</v>
      </c>
      <c r="C559" s="9">
        <v>2.9</v>
      </c>
    </row>
    <row r="560" spans="1:3" x14ac:dyDescent="0.3">
      <c r="A560" s="9" t="s">
        <v>383</v>
      </c>
      <c r="B560" s="9">
        <v>39</v>
      </c>
      <c r="C560" s="9">
        <v>4.55</v>
      </c>
    </row>
    <row r="561" spans="1:3" x14ac:dyDescent="0.3">
      <c r="A561" s="9" t="s">
        <v>1445</v>
      </c>
      <c r="B561" s="9">
        <v>49</v>
      </c>
      <c r="C561" s="9">
        <v>0.75</v>
      </c>
    </row>
    <row r="562" spans="1:3" x14ac:dyDescent="0.3">
      <c r="A562" s="9" t="s">
        <v>1082</v>
      </c>
      <c r="B562" s="9">
        <v>18</v>
      </c>
      <c r="C562" s="9">
        <v>1.54</v>
      </c>
    </row>
    <row r="563" spans="1:3" x14ac:dyDescent="0.3">
      <c r="A563" s="9" t="s">
        <v>1614</v>
      </c>
      <c r="B563" s="9">
        <v>43</v>
      </c>
      <c r="C563" s="9">
        <v>19.560000000000002</v>
      </c>
    </row>
    <row r="564" spans="1:3" x14ac:dyDescent="0.3">
      <c r="A564" s="9" t="s">
        <v>712</v>
      </c>
      <c r="B564" s="9">
        <v>28</v>
      </c>
      <c r="C564" s="9">
        <v>15.15</v>
      </c>
    </row>
    <row r="565" spans="1:3" x14ac:dyDescent="0.3">
      <c r="A565" s="9" t="s">
        <v>1054</v>
      </c>
      <c r="B565" s="9">
        <v>52</v>
      </c>
      <c r="C565" s="9">
        <v>1.54</v>
      </c>
    </row>
    <row r="566" spans="1:3" x14ac:dyDescent="0.3">
      <c r="A566" s="9" t="s">
        <v>1300</v>
      </c>
      <c r="B566" s="9">
        <v>27</v>
      </c>
      <c r="C566" s="9">
        <v>4.55</v>
      </c>
    </row>
    <row r="567" spans="1:3" x14ac:dyDescent="0.3">
      <c r="A567" s="9" t="s">
        <v>301</v>
      </c>
      <c r="B567" s="9">
        <v>44</v>
      </c>
      <c r="C567" s="9">
        <v>0.55000000000000004</v>
      </c>
    </row>
    <row r="568" spans="1:3" x14ac:dyDescent="0.3">
      <c r="A568" s="9" t="s">
        <v>92</v>
      </c>
      <c r="B568" s="9">
        <v>27</v>
      </c>
      <c r="C568" s="9">
        <v>24.54</v>
      </c>
    </row>
    <row r="569" spans="1:3" x14ac:dyDescent="0.3">
      <c r="A569" s="9" t="s">
        <v>1541</v>
      </c>
      <c r="B569" s="9">
        <v>33</v>
      </c>
      <c r="C569" s="9">
        <v>6.6899999999999995</v>
      </c>
    </row>
    <row r="570" spans="1:3" x14ac:dyDescent="0.3">
      <c r="A570" s="9" t="s">
        <v>1089</v>
      </c>
      <c r="B570" s="9">
        <v>51</v>
      </c>
      <c r="C570" s="9">
        <v>2.4</v>
      </c>
    </row>
    <row r="571" spans="1:3" x14ac:dyDescent="0.3">
      <c r="A571" s="9" t="s">
        <v>828</v>
      </c>
      <c r="B571" s="9">
        <v>10</v>
      </c>
      <c r="C571" s="9">
        <v>0.75</v>
      </c>
    </row>
    <row r="572" spans="1:3" x14ac:dyDescent="0.3">
      <c r="A572" s="9" t="s">
        <v>955</v>
      </c>
      <c r="B572" s="9">
        <v>6</v>
      </c>
      <c r="C572" s="9">
        <v>0.55000000000000004</v>
      </c>
    </row>
    <row r="573" spans="1:3" x14ac:dyDescent="0.3">
      <c r="A573" s="9" t="s">
        <v>1515</v>
      </c>
      <c r="B573" s="9">
        <v>23</v>
      </c>
      <c r="C573" s="9">
        <v>24.54</v>
      </c>
    </row>
    <row r="574" spans="1:3" x14ac:dyDescent="0.3">
      <c r="A574" s="9" t="s">
        <v>1292</v>
      </c>
      <c r="B574" s="9">
        <v>51</v>
      </c>
      <c r="C574" s="9">
        <v>9.0400000000000009</v>
      </c>
    </row>
    <row r="575" spans="1:3" x14ac:dyDescent="0.3">
      <c r="A575" s="9" t="s">
        <v>119</v>
      </c>
      <c r="B575" s="9">
        <v>47</v>
      </c>
      <c r="C575" s="9">
        <v>4.05</v>
      </c>
    </row>
    <row r="576" spans="1:3" x14ac:dyDescent="0.3">
      <c r="A576" s="9" t="s">
        <v>1610</v>
      </c>
      <c r="B576" s="9">
        <v>16</v>
      </c>
      <c r="C576" s="9">
        <v>0.75</v>
      </c>
    </row>
    <row r="577" spans="1:3" x14ac:dyDescent="0.3">
      <c r="A577" s="9" t="s">
        <v>1625</v>
      </c>
      <c r="B577" s="9">
        <v>43</v>
      </c>
      <c r="C577" s="9">
        <v>1.54</v>
      </c>
    </row>
    <row r="578" spans="1:3" x14ac:dyDescent="0.3">
      <c r="A578" s="9" t="s">
        <v>1048</v>
      </c>
      <c r="B578" s="9">
        <v>52</v>
      </c>
      <c r="C578" s="9">
        <v>24.54</v>
      </c>
    </row>
    <row r="579" spans="1:3" x14ac:dyDescent="0.3">
      <c r="A579" s="9" t="s">
        <v>1425</v>
      </c>
      <c r="B579" s="9">
        <v>3</v>
      </c>
      <c r="C579" s="9">
        <v>5.55</v>
      </c>
    </row>
    <row r="580" spans="1:3" x14ac:dyDescent="0.3">
      <c r="A580" s="9" t="s">
        <v>530</v>
      </c>
      <c r="B580" s="9">
        <v>28</v>
      </c>
      <c r="C580" s="9">
        <v>0.85000000000000009</v>
      </c>
    </row>
    <row r="581" spans="1:3" x14ac:dyDescent="0.3">
      <c r="A581" s="9" t="s">
        <v>855</v>
      </c>
      <c r="B581" s="9">
        <v>24</v>
      </c>
      <c r="C581" s="9">
        <v>7.83</v>
      </c>
    </row>
    <row r="582" spans="1:3" x14ac:dyDescent="0.3">
      <c r="A582" s="9" t="s">
        <v>576</v>
      </c>
      <c r="B582" s="9">
        <v>23</v>
      </c>
      <c r="C582" s="9">
        <v>15.15</v>
      </c>
    </row>
    <row r="583" spans="1:3" x14ac:dyDescent="0.3">
      <c r="A583" s="9" t="s">
        <v>849</v>
      </c>
      <c r="B583" s="9">
        <v>6</v>
      </c>
      <c r="C583" s="9">
        <v>4.55</v>
      </c>
    </row>
    <row r="584" spans="1:3" x14ac:dyDescent="0.3">
      <c r="A584" s="9" t="s">
        <v>42</v>
      </c>
      <c r="B584" s="9">
        <v>43</v>
      </c>
      <c r="C584" s="9">
        <v>4.8599999999999994</v>
      </c>
    </row>
    <row r="585" spans="1:3" x14ac:dyDescent="0.3">
      <c r="A585" s="9" t="s">
        <v>303</v>
      </c>
      <c r="B585" s="9">
        <v>16</v>
      </c>
      <c r="C585" s="9">
        <v>7.2299999999999995</v>
      </c>
    </row>
    <row r="586" spans="1:3" x14ac:dyDescent="0.3">
      <c r="A586" s="9" t="s">
        <v>467</v>
      </c>
      <c r="B586" s="9">
        <v>17</v>
      </c>
      <c r="C586" s="9">
        <v>8.2700000000000014</v>
      </c>
    </row>
    <row r="587" spans="1:3" x14ac:dyDescent="0.3">
      <c r="A587" s="9" t="s">
        <v>1093</v>
      </c>
      <c r="B587" s="9">
        <v>44</v>
      </c>
      <c r="C587" s="9">
        <v>2.4499999999999997</v>
      </c>
    </row>
    <row r="588" spans="1:3" x14ac:dyDescent="0.3">
      <c r="A588" s="9" t="s">
        <v>207</v>
      </c>
      <c r="B588" s="9">
        <v>10</v>
      </c>
      <c r="C588" s="9">
        <v>20.04</v>
      </c>
    </row>
    <row r="589" spans="1:3" x14ac:dyDescent="0.3">
      <c r="A589" s="9" t="s">
        <v>110</v>
      </c>
      <c r="B589" s="9">
        <v>21</v>
      </c>
      <c r="C589" s="9">
        <v>1.35</v>
      </c>
    </row>
    <row r="590" spans="1:3" x14ac:dyDescent="0.3">
      <c r="A590" s="9" t="s">
        <v>48</v>
      </c>
      <c r="B590" s="9">
        <v>28</v>
      </c>
      <c r="C590" s="9">
        <v>7.83</v>
      </c>
    </row>
    <row r="591" spans="1:3" x14ac:dyDescent="0.3">
      <c r="A591" s="9" t="s">
        <v>1262</v>
      </c>
      <c r="B591" s="9">
        <v>18</v>
      </c>
      <c r="C591" s="9">
        <v>4.7299999999999995</v>
      </c>
    </row>
    <row r="592" spans="1:3" x14ac:dyDescent="0.3">
      <c r="A592" s="9" t="s">
        <v>1423</v>
      </c>
      <c r="B592" s="9">
        <v>26</v>
      </c>
      <c r="C592" s="9">
        <v>4.05</v>
      </c>
    </row>
    <row r="593" spans="1:3" x14ac:dyDescent="0.3">
      <c r="A593" s="9" t="s">
        <v>834</v>
      </c>
      <c r="B593" s="9">
        <v>31</v>
      </c>
      <c r="C593" s="9">
        <v>4.97</v>
      </c>
    </row>
    <row r="594" spans="1:3" x14ac:dyDescent="0.3">
      <c r="A594" s="9" t="s">
        <v>1252</v>
      </c>
      <c r="B594" s="9">
        <v>22</v>
      </c>
      <c r="C594" s="9">
        <v>5.55</v>
      </c>
    </row>
    <row r="595" spans="1:3" x14ac:dyDescent="0.3">
      <c r="A595" s="9" t="s">
        <v>582</v>
      </c>
      <c r="B595" s="9">
        <v>16</v>
      </c>
      <c r="C595" s="9">
        <v>7.83</v>
      </c>
    </row>
    <row r="596" spans="1:3" x14ac:dyDescent="0.3">
      <c r="A596" s="9" t="s">
        <v>355</v>
      </c>
      <c r="B596" s="9">
        <v>34</v>
      </c>
      <c r="C596" s="9">
        <v>2.88</v>
      </c>
    </row>
    <row r="597" spans="1:3" x14ac:dyDescent="0.3">
      <c r="A597" s="9" t="s">
        <v>702</v>
      </c>
      <c r="B597" s="9">
        <v>11</v>
      </c>
      <c r="C597" s="9">
        <v>1.04</v>
      </c>
    </row>
    <row r="598" spans="1:3" x14ac:dyDescent="0.3">
      <c r="A598" s="9" t="s">
        <v>1486</v>
      </c>
      <c r="B598" s="9">
        <v>24</v>
      </c>
      <c r="C598" s="9">
        <v>8.1300000000000008</v>
      </c>
    </row>
    <row r="599" spans="1:3" x14ac:dyDescent="0.3">
      <c r="A599" s="9" t="s">
        <v>1548</v>
      </c>
      <c r="B599" s="9">
        <v>17</v>
      </c>
      <c r="C599" s="9">
        <v>19.560000000000002</v>
      </c>
    </row>
    <row r="600" spans="1:3" x14ac:dyDescent="0.3">
      <c r="A600" s="9" t="s">
        <v>1627</v>
      </c>
      <c r="B600" s="9">
        <v>4</v>
      </c>
      <c r="C600" s="9">
        <v>1.54</v>
      </c>
    </row>
    <row r="601" spans="1:3" x14ac:dyDescent="0.3">
      <c r="A601" s="9" t="s">
        <v>1018</v>
      </c>
      <c r="B601" s="9">
        <v>42</v>
      </c>
      <c r="C601" s="9">
        <v>11.200000000000001</v>
      </c>
    </row>
    <row r="602" spans="1:3" x14ac:dyDescent="0.3">
      <c r="A602" s="9" t="s">
        <v>893</v>
      </c>
      <c r="B602" s="9">
        <v>6</v>
      </c>
      <c r="C602" s="9">
        <v>0.88</v>
      </c>
    </row>
    <row r="603" spans="1:3" x14ac:dyDescent="0.3">
      <c r="A603" s="9" t="s">
        <v>586</v>
      </c>
      <c r="B603" s="9">
        <v>3</v>
      </c>
      <c r="C603" s="9">
        <v>14.75</v>
      </c>
    </row>
    <row r="604" spans="1:3" x14ac:dyDescent="0.3">
      <c r="A604" s="9" t="s">
        <v>852</v>
      </c>
      <c r="B604" s="9">
        <v>48</v>
      </c>
      <c r="C604" s="9">
        <v>3.17</v>
      </c>
    </row>
    <row r="605" spans="1:3" x14ac:dyDescent="0.3">
      <c r="A605" s="9" t="s">
        <v>1390</v>
      </c>
      <c r="B605" s="9">
        <v>20</v>
      </c>
      <c r="C605" s="9">
        <v>6.55</v>
      </c>
    </row>
    <row r="606" spans="1:3" x14ac:dyDescent="0.3">
      <c r="A606" s="9" t="s">
        <v>738</v>
      </c>
      <c r="B606" s="9">
        <v>23</v>
      </c>
      <c r="C606" s="9">
        <v>2.04</v>
      </c>
    </row>
    <row r="607" spans="1:3" x14ac:dyDescent="0.3">
      <c r="A607" s="9" t="s">
        <v>729</v>
      </c>
      <c r="B607" s="9">
        <v>20</v>
      </c>
      <c r="C607" s="9">
        <v>3.82</v>
      </c>
    </row>
    <row r="608" spans="1:3" x14ac:dyDescent="0.3">
      <c r="A608" s="9" t="s">
        <v>521</v>
      </c>
      <c r="B608" s="9">
        <v>29</v>
      </c>
      <c r="C608" s="9">
        <v>2.9</v>
      </c>
    </row>
    <row r="609" spans="1:3" x14ac:dyDescent="0.3">
      <c r="A609" s="9" t="s">
        <v>1367</v>
      </c>
      <c r="B609" s="9">
        <v>44</v>
      </c>
      <c r="C609" s="9">
        <v>1.04</v>
      </c>
    </row>
    <row r="610" spans="1:3" x14ac:dyDescent="0.3">
      <c r="A610" s="9" t="s">
        <v>160</v>
      </c>
      <c r="B610" s="9">
        <v>5</v>
      </c>
      <c r="C610" s="9">
        <v>0.75</v>
      </c>
    </row>
    <row r="611" spans="1:3" x14ac:dyDescent="0.3">
      <c r="A611" s="9" t="s">
        <v>95</v>
      </c>
      <c r="B611" s="9">
        <v>12</v>
      </c>
      <c r="C611" s="9">
        <v>0.85000000000000009</v>
      </c>
    </row>
    <row r="612" spans="1:3" x14ac:dyDescent="0.3">
      <c r="A612" s="9" t="s">
        <v>782</v>
      </c>
      <c r="B612" s="9">
        <v>45</v>
      </c>
      <c r="C612" s="9">
        <v>2.4499999999999997</v>
      </c>
    </row>
    <row r="613" spans="1:3" x14ac:dyDescent="0.3">
      <c r="A613" s="9" t="s">
        <v>858</v>
      </c>
      <c r="B613" s="9">
        <v>21</v>
      </c>
      <c r="C613" s="9">
        <v>1.54</v>
      </c>
    </row>
    <row r="614" spans="1:3" x14ac:dyDescent="0.3">
      <c r="A614" s="9" t="s">
        <v>71</v>
      </c>
      <c r="B614" s="9">
        <v>51</v>
      </c>
      <c r="C614" s="9">
        <v>3.04</v>
      </c>
    </row>
    <row r="615" spans="1:3" x14ac:dyDescent="0.3">
      <c r="A615" s="9" t="s">
        <v>1256</v>
      </c>
      <c r="B615" s="9">
        <v>26</v>
      </c>
      <c r="C615" s="9">
        <v>7.33</v>
      </c>
    </row>
    <row r="616" spans="1:3" x14ac:dyDescent="0.3">
      <c r="A616" s="9" t="s">
        <v>660</v>
      </c>
      <c r="B616" s="9">
        <v>33</v>
      </c>
      <c r="C616" s="9">
        <v>12.440000000000001</v>
      </c>
    </row>
    <row r="617" spans="1:3" x14ac:dyDescent="0.3">
      <c r="A617" s="9" t="s">
        <v>1539</v>
      </c>
      <c r="B617" s="9">
        <v>7</v>
      </c>
      <c r="C617" s="9">
        <v>5.0599999999999996</v>
      </c>
    </row>
    <row r="618" spans="1:3" x14ac:dyDescent="0.3">
      <c r="A618" s="9" t="s">
        <v>1330</v>
      </c>
      <c r="B618" s="9">
        <v>40</v>
      </c>
      <c r="C618" s="9">
        <v>49.05</v>
      </c>
    </row>
    <row r="619" spans="1:3" x14ac:dyDescent="0.3">
      <c r="A619" s="9" t="s">
        <v>1322</v>
      </c>
      <c r="B619" s="9">
        <v>21</v>
      </c>
      <c r="C619" s="9">
        <v>4.7299999999999995</v>
      </c>
    </row>
    <row r="620" spans="1:3" x14ac:dyDescent="0.3">
      <c r="A620" s="9" t="s">
        <v>994</v>
      </c>
      <c r="B620" s="9">
        <v>45</v>
      </c>
      <c r="C620" s="9">
        <v>1.06</v>
      </c>
    </row>
    <row r="621" spans="1:3" x14ac:dyDescent="0.3">
      <c r="A621" s="9" t="s">
        <v>1505</v>
      </c>
      <c r="B621" s="9">
        <v>48</v>
      </c>
      <c r="C621" s="9">
        <v>1.06</v>
      </c>
    </row>
    <row r="622" spans="1:3" x14ac:dyDescent="0.3">
      <c r="A622" s="9" t="s">
        <v>550</v>
      </c>
      <c r="B622" s="9">
        <v>11</v>
      </c>
      <c r="C622" s="9">
        <v>0.75</v>
      </c>
    </row>
    <row r="623" spans="1:3" x14ac:dyDescent="0.3">
      <c r="A623" s="9" t="s">
        <v>114</v>
      </c>
      <c r="B623" s="9">
        <v>25</v>
      </c>
      <c r="C623" s="9">
        <v>3.17</v>
      </c>
    </row>
    <row r="624" spans="1:3" x14ac:dyDescent="0.3">
      <c r="A624" s="9" t="s">
        <v>340</v>
      </c>
      <c r="B624" s="9">
        <v>9</v>
      </c>
      <c r="C624" s="9">
        <v>20.04</v>
      </c>
    </row>
    <row r="625" spans="1:3" x14ac:dyDescent="0.3">
      <c r="A625" s="9" t="s">
        <v>1494</v>
      </c>
      <c r="B625" s="9">
        <v>40</v>
      </c>
      <c r="C625" s="9">
        <v>5.8599999999999994</v>
      </c>
    </row>
    <row r="626" spans="1:3" x14ac:dyDescent="0.3">
      <c r="A626" s="9" t="s">
        <v>969</v>
      </c>
      <c r="B626" s="9">
        <v>36</v>
      </c>
      <c r="C626" s="9">
        <v>13.940000000000001</v>
      </c>
    </row>
    <row r="627" spans="1:3" x14ac:dyDescent="0.3">
      <c r="A627" s="9" t="s">
        <v>1072</v>
      </c>
      <c r="B627" s="9">
        <v>13</v>
      </c>
      <c r="C627" s="9">
        <v>11.42</v>
      </c>
    </row>
    <row r="628" spans="1:3" x14ac:dyDescent="0.3">
      <c r="A628" s="9" t="s">
        <v>402</v>
      </c>
      <c r="B628" s="9">
        <v>10</v>
      </c>
      <c r="C628" s="9">
        <v>6.3199999999999994</v>
      </c>
    </row>
    <row r="629" spans="1:3" x14ac:dyDescent="0.3">
      <c r="A629" s="9" t="s">
        <v>1148</v>
      </c>
      <c r="B629" s="9">
        <v>23</v>
      </c>
      <c r="C629" s="9">
        <v>3.65</v>
      </c>
    </row>
    <row r="630" spans="1:3" x14ac:dyDescent="0.3">
      <c r="A630" s="9" t="s">
        <v>1338</v>
      </c>
      <c r="B630" s="9">
        <v>42</v>
      </c>
      <c r="C630" s="9">
        <v>9.0400000000000009</v>
      </c>
    </row>
    <row r="631" spans="1:3" x14ac:dyDescent="0.3">
      <c r="A631" s="9" t="s">
        <v>201</v>
      </c>
      <c r="B631" s="9">
        <v>49</v>
      </c>
      <c r="C631" s="9">
        <v>2.4499999999999997</v>
      </c>
    </row>
    <row r="632" spans="1:3" x14ac:dyDescent="0.3">
      <c r="A632" s="9" t="s">
        <v>1334</v>
      </c>
      <c r="B632" s="9">
        <v>21</v>
      </c>
      <c r="C632" s="9">
        <v>0.88</v>
      </c>
    </row>
    <row r="633" spans="1:3" x14ac:dyDescent="0.3">
      <c r="A633" s="9" t="s">
        <v>838</v>
      </c>
      <c r="B633" s="9">
        <v>48</v>
      </c>
      <c r="C633" s="9">
        <v>1.04</v>
      </c>
    </row>
    <row r="634" spans="1:3" x14ac:dyDescent="0.3">
      <c r="A634" s="9" t="s">
        <v>646</v>
      </c>
      <c r="B634" s="9">
        <v>52</v>
      </c>
      <c r="C634" s="9">
        <v>20.04</v>
      </c>
    </row>
    <row r="635" spans="1:3" x14ac:dyDescent="0.3">
      <c r="A635" s="9" t="s">
        <v>601</v>
      </c>
      <c r="B635" s="9">
        <v>29</v>
      </c>
      <c r="C635" s="9">
        <v>20.04</v>
      </c>
    </row>
    <row r="636" spans="1:3" x14ac:dyDescent="0.3">
      <c r="A636" s="9" t="s">
        <v>883</v>
      </c>
      <c r="B636" s="9">
        <v>12</v>
      </c>
      <c r="C636" s="9">
        <v>15.15</v>
      </c>
    </row>
    <row r="637" spans="1:3" x14ac:dyDescent="0.3">
      <c r="A637" s="9" t="s">
        <v>288</v>
      </c>
      <c r="B637" s="9">
        <v>9</v>
      </c>
      <c r="C637" s="9">
        <v>11.33</v>
      </c>
    </row>
    <row r="638" spans="1:3" x14ac:dyDescent="0.3">
      <c r="A638" s="9" t="s">
        <v>885</v>
      </c>
      <c r="B638" s="9">
        <v>41</v>
      </c>
      <c r="C638" s="9">
        <v>0.98000000000000009</v>
      </c>
    </row>
    <row r="639" spans="1:3" x14ac:dyDescent="0.3">
      <c r="A639" s="9" t="s">
        <v>591</v>
      </c>
      <c r="B639" s="9">
        <v>15</v>
      </c>
      <c r="C639" s="9">
        <v>14.05</v>
      </c>
    </row>
    <row r="640" spans="1:3" x14ac:dyDescent="0.3">
      <c r="A640" s="9" t="s">
        <v>1191</v>
      </c>
      <c r="B640" s="9">
        <v>44</v>
      </c>
      <c r="C640" s="9">
        <v>1.05</v>
      </c>
    </row>
    <row r="641" spans="1:3" x14ac:dyDescent="0.3">
      <c r="A641" s="9" t="s">
        <v>791</v>
      </c>
      <c r="B641" s="9">
        <v>49</v>
      </c>
      <c r="C641" s="9">
        <v>2.4</v>
      </c>
    </row>
    <row r="642" spans="1:3" x14ac:dyDescent="0.3">
      <c r="A642" s="9" t="s">
        <v>815</v>
      </c>
      <c r="B642" s="9">
        <v>36</v>
      </c>
      <c r="C642" s="9">
        <v>8.2700000000000014</v>
      </c>
    </row>
    <row r="643" spans="1:3" x14ac:dyDescent="0.3">
      <c r="A643" s="9" t="s">
        <v>848</v>
      </c>
      <c r="B643" s="9">
        <v>10</v>
      </c>
      <c r="C643" s="9">
        <v>0.55000000000000004</v>
      </c>
    </row>
    <row r="644" spans="1:3" x14ac:dyDescent="0.3">
      <c r="A644" s="9" t="s">
        <v>861</v>
      </c>
      <c r="B644" s="9">
        <v>31</v>
      </c>
      <c r="C644" s="9">
        <v>5.55</v>
      </c>
    </row>
    <row r="645" spans="1:3" x14ac:dyDescent="0.3">
      <c r="A645" s="9" t="s">
        <v>1582</v>
      </c>
      <c r="B645" s="9">
        <v>47</v>
      </c>
      <c r="C645" s="9">
        <v>1.6300000000000001</v>
      </c>
    </row>
    <row r="646" spans="1:3" x14ac:dyDescent="0.3">
      <c r="A646" s="9" t="s">
        <v>1523</v>
      </c>
      <c r="B646" s="9">
        <v>35</v>
      </c>
      <c r="C646" s="9">
        <v>0.75</v>
      </c>
    </row>
    <row r="647" spans="1:3" x14ac:dyDescent="0.3">
      <c r="A647" s="9" t="s">
        <v>691</v>
      </c>
      <c r="B647" s="9">
        <v>17</v>
      </c>
      <c r="C647" s="9">
        <v>1.68</v>
      </c>
    </row>
    <row r="648" spans="1:3" x14ac:dyDescent="0.3">
      <c r="A648" s="9" t="s">
        <v>416</v>
      </c>
      <c r="B648" s="9">
        <v>43</v>
      </c>
      <c r="C648" s="9">
        <v>1.35</v>
      </c>
    </row>
    <row r="649" spans="1:3" x14ac:dyDescent="0.3">
      <c r="A649" s="9" t="s">
        <v>185</v>
      </c>
      <c r="B649" s="9">
        <v>6</v>
      </c>
      <c r="C649" s="9">
        <v>3.02</v>
      </c>
    </row>
    <row r="650" spans="1:3" x14ac:dyDescent="0.3">
      <c r="A650" s="9" t="s">
        <v>877</v>
      </c>
      <c r="B650" s="9">
        <v>10</v>
      </c>
      <c r="C650" s="9">
        <v>4.55</v>
      </c>
    </row>
    <row r="651" spans="1:3" x14ac:dyDescent="0.3">
      <c r="A651" s="9" t="s">
        <v>1030</v>
      </c>
      <c r="B651" s="9">
        <v>11</v>
      </c>
      <c r="C651" s="9">
        <v>7.03</v>
      </c>
    </row>
    <row r="652" spans="1:3" x14ac:dyDescent="0.3">
      <c r="A652" s="9" t="s">
        <v>1245</v>
      </c>
      <c r="B652" s="9">
        <v>49</v>
      </c>
      <c r="C652" s="9">
        <v>2.5499999999999998</v>
      </c>
    </row>
    <row r="653" spans="1:3" x14ac:dyDescent="0.3">
      <c r="A653" s="9" t="s">
        <v>116</v>
      </c>
      <c r="B653" s="9">
        <v>5</v>
      </c>
      <c r="C653" s="9">
        <v>4.8599999999999994</v>
      </c>
    </row>
    <row r="654" spans="1:3" x14ac:dyDescent="0.3">
      <c r="A654" s="9" t="s">
        <v>469</v>
      </c>
      <c r="B654" s="9">
        <v>21</v>
      </c>
      <c r="C654" s="9">
        <v>20.04</v>
      </c>
    </row>
    <row r="655" spans="1:3" x14ac:dyDescent="0.3">
      <c r="A655" s="9" t="s">
        <v>1142</v>
      </c>
      <c r="B655" s="9">
        <v>50</v>
      </c>
      <c r="C655" s="9">
        <v>1</v>
      </c>
    </row>
    <row r="656" spans="1:3" x14ac:dyDescent="0.3">
      <c r="A656" s="9" t="s">
        <v>1563</v>
      </c>
      <c r="B656" s="9">
        <v>8</v>
      </c>
      <c r="C656" s="9">
        <v>1.04</v>
      </c>
    </row>
    <row r="657" spans="1:3" x14ac:dyDescent="0.3">
      <c r="A657" s="9" t="s">
        <v>533</v>
      </c>
      <c r="B657" s="9">
        <v>5</v>
      </c>
      <c r="C657" s="9">
        <v>11.200000000000001</v>
      </c>
    </row>
    <row r="658" spans="1:3" x14ac:dyDescent="0.3">
      <c r="A658" s="9" t="s">
        <v>79</v>
      </c>
      <c r="B658" s="9">
        <v>50</v>
      </c>
      <c r="C658" s="9">
        <v>24.54</v>
      </c>
    </row>
    <row r="659" spans="1:3" x14ac:dyDescent="0.3">
      <c r="A659" s="9" t="s">
        <v>1060</v>
      </c>
      <c r="B659" s="9">
        <v>9</v>
      </c>
      <c r="C659" s="9">
        <v>5.52</v>
      </c>
    </row>
    <row r="660" spans="1:3" x14ac:dyDescent="0.3">
      <c r="A660" s="9" t="s">
        <v>1160</v>
      </c>
      <c r="B660" s="9">
        <v>19</v>
      </c>
      <c r="C660" s="9">
        <v>0.54</v>
      </c>
    </row>
    <row r="661" spans="1:3" x14ac:dyDescent="0.3">
      <c r="A661" s="9" t="s">
        <v>1473</v>
      </c>
      <c r="B661" s="9">
        <v>3</v>
      </c>
      <c r="C661" s="9">
        <v>0.93</v>
      </c>
    </row>
    <row r="662" spans="1:3" x14ac:dyDescent="0.3">
      <c r="A662" s="9" t="s">
        <v>1258</v>
      </c>
      <c r="B662" s="9">
        <v>48</v>
      </c>
      <c r="C662" s="9">
        <v>4.7299999999999995</v>
      </c>
    </row>
    <row r="663" spans="1:3" x14ac:dyDescent="0.3">
      <c r="A663" s="9" t="s">
        <v>189</v>
      </c>
      <c r="B663" s="9">
        <v>30</v>
      </c>
      <c r="C663" s="9">
        <v>0.75</v>
      </c>
    </row>
    <row r="664" spans="1:3" x14ac:dyDescent="0.3">
      <c r="A664" s="9" t="s">
        <v>89</v>
      </c>
      <c r="B664" s="9">
        <v>10</v>
      </c>
      <c r="C664" s="9">
        <v>1.61</v>
      </c>
    </row>
    <row r="665" spans="1:3" x14ac:dyDescent="0.3">
      <c r="A665" s="9" t="s">
        <v>510</v>
      </c>
      <c r="B665" s="9">
        <v>44</v>
      </c>
      <c r="C665" s="9">
        <v>0.55000000000000004</v>
      </c>
    </row>
    <row r="666" spans="1:3" x14ac:dyDescent="0.3">
      <c r="A666" s="9" t="s">
        <v>374</v>
      </c>
      <c r="B666" s="9">
        <v>25</v>
      </c>
      <c r="C666" s="9">
        <v>6.24</v>
      </c>
    </row>
    <row r="667" spans="1:3" x14ac:dyDescent="0.3">
      <c r="A667" s="9" t="s">
        <v>1284</v>
      </c>
      <c r="B667" s="9">
        <v>32</v>
      </c>
      <c r="C667" s="9">
        <v>4.55</v>
      </c>
    </row>
    <row r="668" spans="1:3" x14ac:dyDescent="0.3">
      <c r="A668" s="9" t="s">
        <v>458</v>
      </c>
      <c r="B668" s="9">
        <v>18</v>
      </c>
      <c r="C668" s="9">
        <v>15.15</v>
      </c>
    </row>
    <row r="669" spans="1:3" x14ac:dyDescent="0.3">
      <c r="A669" s="9" t="s">
        <v>808</v>
      </c>
      <c r="B669" s="9">
        <v>24</v>
      </c>
      <c r="C669" s="9">
        <v>0.88</v>
      </c>
    </row>
    <row r="670" spans="1:3" x14ac:dyDescent="0.3">
      <c r="A670" s="9" t="s">
        <v>632</v>
      </c>
      <c r="B670" s="9">
        <v>8</v>
      </c>
      <c r="C670" s="9">
        <v>1.54</v>
      </c>
    </row>
    <row r="671" spans="1:3" x14ac:dyDescent="0.3">
      <c r="A671" s="9" t="s">
        <v>562</v>
      </c>
      <c r="B671" s="9">
        <v>43</v>
      </c>
      <c r="C671" s="9">
        <v>6.55</v>
      </c>
    </row>
    <row r="672" spans="1:3" x14ac:dyDescent="0.3">
      <c r="A672" s="9" t="s">
        <v>172</v>
      </c>
      <c r="B672" s="9">
        <v>33</v>
      </c>
      <c r="C672" s="9">
        <v>0.75</v>
      </c>
    </row>
    <row r="673" spans="1:3" x14ac:dyDescent="0.3">
      <c r="A673" s="9" t="s">
        <v>167</v>
      </c>
      <c r="B673" s="9">
        <v>4</v>
      </c>
      <c r="C673" s="9">
        <v>4.8599999999999994</v>
      </c>
    </row>
    <row r="674" spans="1:3" x14ac:dyDescent="0.3">
      <c r="A674" s="9" t="s">
        <v>1428</v>
      </c>
      <c r="B674" s="9">
        <v>5</v>
      </c>
      <c r="C674" s="9">
        <v>0.75</v>
      </c>
    </row>
    <row r="675" spans="1:3" x14ac:dyDescent="0.3">
      <c r="A675" s="9" t="s">
        <v>1011</v>
      </c>
      <c r="B675" s="9">
        <v>34</v>
      </c>
      <c r="C675" s="9">
        <v>5.8199999999999994</v>
      </c>
    </row>
    <row r="676" spans="1:3" x14ac:dyDescent="0.3">
      <c r="A676" s="9" t="s">
        <v>164</v>
      </c>
      <c r="B676" s="9">
        <v>48</v>
      </c>
      <c r="C676" s="9">
        <v>2.9</v>
      </c>
    </row>
    <row r="677" spans="1:3" x14ac:dyDescent="0.3">
      <c r="A677" s="9" t="s">
        <v>714</v>
      </c>
      <c r="B677" s="9">
        <v>48</v>
      </c>
      <c r="C677" s="9">
        <v>5.8599999999999994</v>
      </c>
    </row>
    <row r="678" spans="1:3" x14ac:dyDescent="0.3">
      <c r="A678" s="9" t="s">
        <v>118</v>
      </c>
      <c r="B678" s="9">
        <v>44</v>
      </c>
      <c r="C678" s="9">
        <v>15.15</v>
      </c>
    </row>
    <row r="679" spans="1:3" x14ac:dyDescent="0.3">
      <c r="A679" s="9" t="s">
        <v>920</v>
      </c>
      <c r="B679" s="9">
        <v>7</v>
      </c>
      <c r="C679" s="9">
        <v>20.04</v>
      </c>
    </row>
    <row r="680" spans="1:3" x14ac:dyDescent="0.3">
      <c r="A680" s="9" t="s">
        <v>1623</v>
      </c>
      <c r="B680" s="9">
        <v>48</v>
      </c>
      <c r="C680" s="9">
        <v>2.4</v>
      </c>
    </row>
    <row r="681" spans="1:3" x14ac:dyDescent="0.3">
      <c r="A681" s="9" t="s">
        <v>696</v>
      </c>
      <c r="B681" s="9">
        <v>42</v>
      </c>
      <c r="C681" s="9">
        <v>1.54</v>
      </c>
    </row>
    <row r="682" spans="1:3" x14ac:dyDescent="0.3">
      <c r="A682" s="9" t="s">
        <v>1487</v>
      </c>
      <c r="B682" s="9">
        <v>40</v>
      </c>
      <c r="C682" s="9">
        <v>1.9100000000000001</v>
      </c>
    </row>
    <row r="683" spans="1:3" x14ac:dyDescent="0.3">
      <c r="A683" s="9" t="s">
        <v>609</v>
      </c>
      <c r="B683" s="9">
        <v>17</v>
      </c>
      <c r="C683" s="9">
        <v>7.2299999999999995</v>
      </c>
    </row>
    <row r="684" spans="1:3" x14ac:dyDescent="0.3">
      <c r="A684" s="9" t="s">
        <v>508</v>
      </c>
      <c r="B684" s="9">
        <v>42</v>
      </c>
      <c r="C684" s="9">
        <v>3.19</v>
      </c>
    </row>
    <row r="685" spans="1:3" x14ac:dyDescent="0.3">
      <c r="A685" s="9" t="s">
        <v>1052</v>
      </c>
      <c r="B685" s="9">
        <v>8</v>
      </c>
      <c r="C685" s="9">
        <v>15.15</v>
      </c>
    </row>
    <row r="686" spans="1:3" x14ac:dyDescent="0.3">
      <c r="A686" s="9" t="s">
        <v>1244</v>
      </c>
      <c r="B686" s="9">
        <v>36</v>
      </c>
      <c r="C686" s="9">
        <v>7.77</v>
      </c>
    </row>
    <row r="687" spans="1:3" x14ac:dyDescent="0.3">
      <c r="A687" s="9" t="s">
        <v>658</v>
      </c>
      <c r="B687" s="9">
        <v>7</v>
      </c>
      <c r="C687" s="9">
        <v>1.04</v>
      </c>
    </row>
    <row r="688" spans="1:3" x14ac:dyDescent="0.3">
      <c r="A688" s="9" t="s">
        <v>520</v>
      </c>
      <c r="B688" s="9">
        <v>49</v>
      </c>
      <c r="C688" s="9">
        <v>5.8199999999999994</v>
      </c>
    </row>
    <row r="689" spans="1:3" x14ac:dyDescent="0.3">
      <c r="A689" s="9" t="s">
        <v>1070</v>
      </c>
      <c r="B689" s="9">
        <v>37</v>
      </c>
      <c r="C689" s="9">
        <v>0.75</v>
      </c>
    </row>
    <row r="690" spans="1:3" x14ac:dyDescent="0.3">
      <c r="A690" s="9" t="s">
        <v>548</v>
      </c>
      <c r="B690" s="9">
        <v>27</v>
      </c>
      <c r="C690" s="9">
        <v>1.34</v>
      </c>
    </row>
    <row r="691" spans="1:3" x14ac:dyDescent="0.3">
      <c r="A691" s="9" t="s">
        <v>1401</v>
      </c>
      <c r="B691" s="9">
        <v>36</v>
      </c>
      <c r="C691" s="9">
        <v>1.44</v>
      </c>
    </row>
    <row r="692" spans="1:3" x14ac:dyDescent="0.3">
      <c r="A692" s="9" t="s">
        <v>1621</v>
      </c>
      <c r="B692" s="9">
        <v>6</v>
      </c>
      <c r="C692" s="9">
        <v>26.35</v>
      </c>
    </row>
    <row r="693" spans="1:3" x14ac:dyDescent="0.3">
      <c r="A693" s="9" t="s">
        <v>716</v>
      </c>
      <c r="B693" s="9">
        <v>12</v>
      </c>
      <c r="C693" s="9">
        <v>4.8599999999999994</v>
      </c>
    </row>
    <row r="694" spans="1:3" x14ac:dyDescent="0.3">
      <c r="A694" s="9" t="s">
        <v>245</v>
      </c>
      <c r="B694" s="9">
        <v>21</v>
      </c>
      <c r="C694" s="9">
        <v>4.8599999999999994</v>
      </c>
    </row>
    <row r="695" spans="1:3" x14ac:dyDescent="0.3">
      <c r="A695" s="9" t="s">
        <v>1314</v>
      </c>
      <c r="B695" s="9">
        <v>44</v>
      </c>
      <c r="C695" s="9">
        <v>1.87</v>
      </c>
    </row>
    <row r="696" spans="1:3" x14ac:dyDescent="0.3">
      <c r="A696" s="9" t="s">
        <v>331</v>
      </c>
      <c r="B696" s="9">
        <v>51</v>
      </c>
      <c r="C696" s="9">
        <v>19.560000000000002</v>
      </c>
    </row>
    <row r="697" spans="1:3" x14ac:dyDescent="0.3">
      <c r="A697" s="9" t="s">
        <v>1115</v>
      </c>
      <c r="B697" s="9">
        <v>44</v>
      </c>
      <c r="C697" s="9">
        <v>2.5499999999999998</v>
      </c>
    </row>
    <row r="698" spans="1:3" x14ac:dyDescent="0.3">
      <c r="A698" s="9" t="s">
        <v>1535</v>
      </c>
      <c r="B698" s="9">
        <v>28</v>
      </c>
      <c r="C698" s="9">
        <v>9.0400000000000009</v>
      </c>
    </row>
    <row r="699" spans="1:3" x14ac:dyDescent="0.3">
      <c r="A699" s="9" t="s">
        <v>703</v>
      </c>
      <c r="B699" s="9">
        <v>22</v>
      </c>
      <c r="C699" s="9">
        <v>3.19</v>
      </c>
    </row>
    <row r="700" spans="1:3" x14ac:dyDescent="0.3">
      <c r="A700" s="9" t="s">
        <v>1106</v>
      </c>
      <c r="B700" s="9">
        <v>10</v>
      </c>
      <c r="C700" s="9">
        <v>1.44</v>
      </c>
    </row>
    <row r="701" spans="1:3" x14ac:dyDescent="0.3">
      <c r="A701" s="9" t="s">
        <v>810</v>
      </c>
      <c r="B701" s="9">
        <v>25</v>
      </c>
      <c r="C701" s="9">
        <v>3.65</v>
      </c>
    </row>
    <row r="702" spans="1:3" x14ac:dyDescent="0.3">
      <c r="A702" s="9" t="s">
        <v>379</v>
      </c>
      <c r="B702" s="9">
        <v>31</v>
      </c>
      <c r="C702" s="9">
        <v>6.55</v>
      </c>
    </row>
    <row r="703" spans="1:3" x14ac:dyDescent="0.3">
      <c r="A703" s="9" t="s">
        <v>186</v>
      </c>
      <c r="B703" s="9">
        <v>20</v>
      </c>
      <c r="C703" s="9">
        <v>11.200000000000001</v>
      </c>
    </row>
    <row r="704" spans="1:3" x14ac:dyDescent="0.3">
      <c r="A704" s="9" t="s">
        <v>1231</v>
      </c>
      <c r="B704" s="9">
        <v>6</v>
      </c>
      <c r="C704" s="9">
        <v>1.68</v>
      </c>
    </row>
    <row r="705" spans="1:3" x14ac:dyDescent="0.3">
      <c r="A705" s="9" t="s">
        <v>308</v>
      </c>
      <c r="B705" s="9">
        <v>15</v>
      </c>
      <c r="C705" s="9">
        <v>5.8199999999999994</v>
      </c>
    </row>
    <row r="706" spans="1:3" x14ac:dyDescent="0.3">
      <c r="A706" s="9" t="s">
        <v>216</v>
      </c>
      <c r="B706" s="9">
        <v>52</v>
      </c>
      <c r="C706" s="9">
        <v>1.54</v>
      </c>
    </row>
    <row r="707" spans="1:3" x14ac:dyDescent="0.3">
      <c r="A707" s="9" t="s">
        <v>1161</v>
      </c>
      <c r="B707" s="9">
        <v>22</v>
      </c>
      <c r="C707" s="9">
        <v>11.200000000000001</v>
      </c>
    </row>
    <row r="708" spans="1:3" x14ac:dyDescent="0.3">
      <c r="A708" s="9" t="s">
        <v>335</v>
      </c>
      <c r="B708" s="9">
        <v>29</v>
      </c>
      <c r="C708" s="9">
        <v>0.93</v>
      </c>
    </row>
    <row r="709" spans="1:3" x14ac:dyDescent="0.3">
      <c r="A709" s="9" t="s">
        <v>279</v>
      </c>
      <c r="B709" s="9">
        <v>21</v>
      </c>
      <c r="C709" s="9">
        <v>1.35</v>
      </c>
    </row>
    <row r="710" spans="1:3" x14ac:dyDescent="0.3">
      <c r="A710" s="9" t="s">
        <v>1380</v>
      </c>
      <c r="B710" s="9">
        <v>36</v>
      </c>
      <c r="C710" s="9">
        <v>1.25</v>
      </c>
    </row>
    <row r="711" spans="1:3" x14ac:dyDescent="0.3">
      <c r="A711" s="9" t="s">
        <v>1303</v>
      </c>
      <c r="B711" s="9">
        <v>45</v>
      </c>
      <c r="C711" s="9">
        <v>7.2299999999999995</v>
      </c>
    </row>
    <row r="712" spans="1:3" x14ac:dyDescent="0.3">
      <c r="A712" s="9" t="s">
        <v>364</v>
      </c>
      <c r="B712" s="9">
        <v>13</v>
      </c>
      <c r="C712" s="9">
        <v>1.54</v>
      </c>
    </row>
    <row r="713" spans="1:3" x14ac:dyDescent="0.3">
      <c r="A713" s="9" t="s">
        <v>137</v>
      </c>
      <c r="B713" s="9">
        <v>30</v>
      </c>
      <c r="C713" s="9">
        <v>4.1499999999999995</v>
      </c>
    </row>
    <row r="714" spans="1:3" x14ac:dyDescent="0.3">
      <c r="A714" s="9" t="s">
        <v>734</v>
      </c>
      <c r="B714" s="9">
        <v>41</v>
      </c>
      <c r="C714" s="9">
        <v>1.98</v>
      </c>
    </row>
    <row r="715" spans="1:3" x14ac:dyDescent="0.3">
      <c r="A715" s="9" t="s">
        <v>1132</v>
      </c>
      <c r="B715" s="9">
        <v>3</v>
      </c>
      <c r="C715" s="9">
        <v>4.1499999999999995</v>
      </c>
    </row>
    <row r="716" spans="1:3" x14ac:dyDescent="0.3">
      <c r="A716" s="9" t="s">
        <v>1427</v>
      </c>
      <c r="B716" s="9">
        <v>13</v>
      </c>
      <c r="C716" s="9">
        <v>1.04</v>
      </c>
    </row>
    <row r="717" spans="1:3" x14ac:dyDescent="0.3">
      <c r="A717" s="9" t="s">
        <v>1176</v>
      </c>
      <c r="B717" s="9">
        <v>18</v>
      </c>
      <c r="C717" s="9">
        <v>3.02</v>
      </c>
    </row>
    <row r="718" spans="1:3" x14ac:dyDescent="0.3">
      <c r="A718" s="9" t="s">
        <v>927</v>
      </c>
      <c r="B718" s="9">
        <v>32</v>
      </c>
      <c r="C718" s="9">
        <v>1.22</v>
      </c>
    </row>
    <row r="719" spans="1:3" x14ac:dyDescent="0.3">
      <c r="A719" s="9" t="s">
        <v>569</v>
      </c>
      <c r="B719" s="9">
        <v>20</v>
      </c>
      <c r="C719" s="9">
        <v>4.03</v>
      </c>
    </row>
    <row r="720" spans="1:3" x14ac:dyDescent="0.3">
      <c r="A720" s="9" t="s">
        <v>648</v>
      </c>
      <c r="B720" s="9">
        <v>36</v>
      </c>
      <c r="C720" s="9">
        <v>2.4</v>
      </c>
    </row>
    <row r="721" spans="1:3" x14ac:dyDescent="0.3">
      <c r="A721" s="9" t="s">
        <v>698</v>
      </c>
      <c r="B721" s="9">
        <v>46</v>
      </c>
      <c r="C721" s="9">
        <v>24.54</v>
      </c>
    </row>
    <row r="722" spans="1:3" x14ac:dyDescent="0.3">
      <c r="A722" s="9" t="s">
        <v>1128</v>
      </c>
      <c r="B722" s="9">
        <v>51</v>
      </c>
      <c r="C722" s="9">
        <v>1.04</v>
      </c>
    </row>
    <row r="723" spans="1:3" x14ac:dyDescent="0.3">
      <c r="A723" s="9" t="s">
        <v>1024</v>
      </c>
      <c r="B723" s="9">
        <v>47</v>
      </c>
      <c r="C723" s="9">
        <v>4.8599999999999994</v>
      </c>
    </row>
    <row r="724" spans="1:3" x14ac:dyDescent="0.3">
      <c r="A724" s="9" t="s">
        <v>293</v>
      </c>
      <c r="B724" s="9">
        <v>49</v>
      </c>
      <c r="C724" s="9">
        <v>1.54</v>
      </c>
    </row>
    <row r="725" spans="1:3" x14ac:dyDescent="0.3">
      <c r="A725" s="9" t="s">
        <v>456</v>
      </c>
      <c r="B725" s="9">
        <v>5</v>
      </c>
      <c r="C725" s="9">
        <v>5.0599999999999996</v>
      </c>
    </row>
    <row r="726" spans="1:3" x14ac:dyDescent="0.3">
      <c r="A726" s="9" t="s">
        <v>1382</v>
      </c>
      <c r="B726" s="9">
        <v>45</v>
      </c>
      <c r="C726" s="9">
        <v>49.05</v>
      </c>
    </row>
    <row r="727" spans="1:3" x14ac:dyDescent="0.3">
      <c r="A727" s="9" t="s">
        <v>1216</v>
      </c>
      <c r="B727" s="9">
        <v>8</v>
      </c>
      <c r="C727" s="9">
        <v>0.8</v>
      </c>
    </row>
    <row r="728" spans="1:3" x14ac:dyDescent="0.3">
      <c r="A728" s="9" t="s">
        <v>1584</v>
      </c>
      <c r="B728" s="9">
        <v>19</v>
      </c>
      <c r="C728" s="9">
        <v>2.9</v>
      </c>
    </row>
    <row r="729" spans="1:3" x14ac:dyDescent="0.3">
      <c r="A729" s="9" t="s">
        <v>1329</v>
      </c>
      <c r="B729" s="9">
        <v>13</v>
      </c>
      <c r="C729" s="9">
        <v>5.55</v>
      </c>
    </row>
    <row r="730" spans="1:3" x14ac:dyDescent="0.3">
      <c r="A730" s="9" t="s">
        <v>1095</v>
      </c>
      <c r="B730" s="9">
        <v>20</v>
      </c>
      <c r="C730" s="9">
        <v>4.8599999999999994</v>
      </c>
    </row>
    <row r="731" spans="1:3" x14ac:dyDescent="0.3">
      <c r="A731" s="9" t="s">
        <v>1576</v>
      </c>
      <c r="B731" s="9">
        <v>12</v>
      </c>
      <c r="C731" s="9">
        <v>8.2700000000000014</v>
      </c>
    </row>
    <row r="732" spans="1:3" x14ac:dyDescent="0.3">
      <c r="A732" s="9" t="s">
        <v>1196</v>
      </c>
      <c r="B732" s="9">
        <v>44</v>
      </c>
      <c r="C732" s="9">
        <v>3.19</v>
      </c>
    </row>
    <row r="733" spans="1:3" x14ac:dyDescent="0.3">
      <c r="A733" s="9" t="s">
        <v>806</v>
      </c>
      <c r="B733" s="9">
        <v>33</v>
      </c>
      <c r="C733" s="9">
        <v>1.9100000000000001</v>
      </c>
    </row>
    <row r="734" spans="1:3" x14ac:dyDescent="0.3">
      <c r="A734" s="9" t="s">
        <v>479</v>
      </c>
      <c r="B734" s="9">
        <v>18</v>
      </c>
      <c r="C734" s="9">
        <v>1.54</v>
      </c>
    </row>
    <row r="735" spans="1:3" x14ac:dyDescent="0.3">
      <c r="A735" s="9" t="s">
        <v>1219</v>
      </c>
      <c r="B735" s="9">
        <v>51</v>
      </c>
      <c r="C735" s="9">
        <v>6.1899999999999995</v>
      </c>
    </row>
    <row r="736" spans="1:3" x14ac:dyDescent="0.3">
      <c r="A736" s="9" t="s">
        <v>935</v>
      </c>
      <c r="B736" s="9">
        <v>23</v>
      </c>
      <c r="C736" s="9">
        <v>0.98000000000000009</v>
      </c>
    </row>
    <row r="737" spans="1:3" x14ac:dyDescent="0.3">
      <c r="A737" s="9" t="s">
        <v>1003</v>
      </c>
      <c r="B737" s="9">
        <v>6</v>
      </c>
      <c r="C737" s="9">
        <v>1.04</v>
      </c>
    </row>
    <row r="738" spans="1:3" x14ac:dyDescent="0.3">
      <c r="A738" s="9" t="s">
        <v>1378</v>
      </c>
      <c r="B738" s="9">
        <v>23</v>
      </c>
      <c r="C738" s="9">
        <v>7.02</v>
      </c>
    </row>
    <row r="739" spans="1:3" x14ac:dyDescent="0.3">
      <c r="A739" s="9" t="s">
        <v>945</v>
      </c>
      <c r="B739" s="9">
        <v>29</v>
      </c>
      <c r="C739" s="9">
        <v>1.04</v>
      </c>
    </row>
    <row r="740" spans="1:3" x14ac:dyDescent="0.3">
      <c r="A740" s="9" t="s">
        <v>1253</v>
      </c>
      <c r="B740" s="9">
        <v>51</v>
      </c>
      <c r="C740" s="9">
        <v>20.04</v>
      </c>
    </row>
    <row r="741" spans="1:3" x14ac:dyDescent="0.3">
      <c r="A741" s="9" t="s">
        <v>1267</v>
      </c>
      <c r="B741" s="9">
        <v>19</v>
      </c>
      <c r="C741" s="9">
        <v>6.55</v>
      </c>
    </row>
    <row r="742" spans="1:3" x14ac:dyDescent="0.3">
      <c r="A742" s="9" t="s">
        <v>1369</v>
      </c>
      <c r="B742" s="9">
        <v>4</v>
      </c>
      <c r="C742" s="9">
        <v>2.61</v>
      </c>
    </row>
    <row r="743" spans="1:3" x14ac:dyDescent="0.3">
      <c r="A743" s="9" t="s">
        <v>647</v>
      </c>
      <c r="B743" s="9">
        <v>7</v>
      </c>
      <c r="C743" s="9">
        <v>7.2299999999999995</v>
      </c>
    </row>
    <row r="744" spans="1:3" x14ac:dyDescent="0.3">
      <c r="A744" s="9" t="s">
        <v>56</v>
      </c>
      <c r="B744" s="9">
        <v>13</v>
      </c>
      <c r="C744" s="9">
        <v>1.54</v>
      </c>
    </row>
    <row r="745" spans="1:3" x14ac:dyDescent="0.3">
      <c r="A745" s="9" t="s">
        <v>339</v>
      </c>
      <c r="B745" s="9">
        <v>12</v>
      </c>
      <c r="C745" s="9">
        <v>1.68</v>
      </c>
    </row>
    <row r="746" spans="1:3" x14ac:dyDescent="0.3">
      <c r="A746" s="9" t="s">
        <v>1430</v>
      </c>
      <c r="B746" s="9">
        <v>11</v>
      </c>
      <c r="C746" s="9">
        <v>0.98000000000000009</v>
      </c>
    </row>
    <row r="747" spans="1:3" x14ac:dyDescent="0.3">
      <c r="A747" s="9" t="s">
        <v>603</v>
      </c>
      <c r="B747" s="9">
        <v>33</v>
      </c>
      <c r="C747" s="9">
        <v>1.54</v>
      </c>
    </row>
    <row r="748" spans="1:3" x14ac:dyDescent="0.3">
      <c r="A748" s="9" t="s">
        <v>344</v>
      </c>
      <c r="B748" s="9">
        <v>27</v>
      </c>
      <c r="C748" s="9">
        <v>7.83</v>
      </c>
    </row>
    <row r="749" spans="1:3" x14ac:dyDescent="0.3">
      <c r="A749" s="9" t="s">
        <v>436</v>
      </c>
      <c r="B749" s="9">
        <v>45</v>
      </c>
      <c r="C749" s="9">
        <v>1.54</v>
      </c>
    </row>
    <row r="750" spans="1:3" x14ac:dyDescent="0.3">
      <c r="A750" s="9" t="s">
        <v>870</v>
      </c>
      <c r="B750" s="9">
        <v>14</v>
      </c>
      <c r="C750" s="9">
        <v>6.55</v>
      </c>
    </row>
    <row r="751" spans="1:3" x14ac:dyDescent="0.3">
      <c r="A751" s="9" t="s">
        <v>1629</v>
      </c>
      <c r="B751" s="9">
        <v>12</v>
      </c>
      <c r="C751" s="9">
        <v>0.75</v>
      </c>
    </row>
    <row r="752" spans="1:3" x14ac:dyDescent="0.3">
      <c r="A752" s="9" t="s">
        <v>683</v>
      </c>
      <c r="B752" s="9">
        <v>24</v>
      </c>
      <c r="C752" s="9">
        <v>4.7299999999999995</v>
      </c>
    </row>
    <row r="753" spans="1:3" x14ac:dyDescent="0.3">
      <c r="A753" s="9" t="s">
        <v>144</v>
      </c>
      <c r="B753" s="9">
        <v>49</v>
      </c>
      <c r="C753" s="9">
        <v>1.25</v>
      </c>
    </row>
    <row r="754" spans="1:3" x14ac:dyDescent="0.3">
      <c r="A754" s="9" t="s">
        <v>1421</v>
      </c>
      <c r="B754" s="9">
        <v>34</v>
      </c>
      <c r="C754" s="9">
        <v>8.2700000000000014</v>
      </c>
    </row>
    <row r="755" spans="1:3" x14ac:dyDescent="0.3">
      <c r="A755" s="9" t="s">
        <v>1611</v>
      </c>
      <c r="B755" s="9">
        <v>31</v>
      </c>
      <c r="C755" s="9">
        <v>4.8599999999999994</v>
      </c>
    </row>
    <row r="756" spans="1:3" x14ac:dyDescent="0.3">
      <c r="A756" s="9" t="s">
        <v>1424</v>
      </c>
      <c r="B756" s="9">
        <v>51</v>
      </c>
      <c r="C756" s="9">
        <v>2.61</v>
      </c>
    </row>
    <row r="757" spans="1:3" x14ac:dyDescent="0.3">
      <c r="A757" s="9" t="s">
        <v>1565</v>
      </c>
      <c r="B757" s="9">
        <v>20</v>
      </c>
      <c r="C757" s="9">
        <v>0.8</v>
      </c>
    </row>
    <row r="758" spans="1:3" x14ac:dyDescent="0.3">
      <c r="A758" s="9" t="s">
        <v>875</v>
      </c>
      <c r="B758" s="9">
        <v>38</v>
      </c>
      <c r="C758" s="9">
        <v>0.84000000000000008</v>
      </c>
    </row>
    <row r="759" spans="1:3" x14ac:dyDescent="0.3">
      <c r="A759" s="9" t="s">
        <v>957</v>
      </c>
      <c r="B759" s="9">
        <v>27</v>
      </c>
      <c r="C759" s="9">
        <v>49.05</v>
      </c>
    </row>
    <row r="760" spans="1:3" x14ac:dyDescent="0.3">
      <c r="A760" s="9" t="s">
        <v>675</v>
      </c>
      <c r="B760" s="9">
        <v>33</v>
      </c>
      <c r="C760" s="9">
        <v>69.349999999999994</v>
      </c>
    </row>
    <row r="761" spans="1:3" x14ac:dyDescent="0.3">
      <c r="A761" s="9" t="s">
        <v>1163</v>
      </c>
      <c r="B761" s="9">
        <v>40</v>
      </c>
      <c r="C761" s="9">
        <v>1.3900000000000001</v>
      </c>
    </row>
    <row r="762" spans="1:3" x14ac:dyDescent="0.3">
      <c r="A762" s="9" t="s">
        <v>433</v>
      </c>
      <c r="B762" s="9">
        <v>14</v>
      </c>
      <c r="C762" s="9">
        <v>7.2299999999999995</v>
      </c>
    </row>
    <row r="763" spans="1:3" x14ac:dyDescent="0.3">
      <c r="A763" s="9" t="s">
        <v>918</v>
      </c>
      <c r="B763" s="9">
        <v>49</v>
      </c>
      <c r="C763" s="9">
        <v>5.47</v>
      </c>
    </row>
    <row r="764" spans="1:3" x14ac:dyDescent="0.3">
      <c r="A764" s="9" t="s">
        <v>1596</v>
      </c>
      <c r="B764" s="9">
        <v>50</v>
      </c>
      <c r="C764" s="9">
        <v>1.25</v>
      </c>
    </row>
    <row r="765" spans="1:3" x14ac:dyDescent="0.3">
      <c r="A765" s="9" t="s">
        <v>736</v>
      </c>
      <c r="B765" s="9">
        <v>50</v>
      </c>
      <c r="C765" s="9">
        <v>13.940000000000001</v>
      </c>
    </row>
    <row r="766" spans="1:3" x14ac:dyDescent="0.3">
      <c r="A766" s="9" t="s">
        <v>1008</v>
      </c>
      <c r="B766" s="9">
        <v>45</v>
      </c>
      <c r="C766" s="9">
        <v>8.2700000000000014</v>
      </c>
    </row>
    <row r="767" spans="1:3" x14ac:dyDescent="0.3">
      <c r="A767" s="9" t="s">
        <v>992</v>
      </c>
      <c r="B767" s="9">
        <v>6</v>
      </c>
      <c r="C767" s="9">
        <v>7.02</v>
      </c>
    </row>
    <row r="768" spans="1:3" x14ac:dyDescent="0.3">
      <c r="A768" s="9" t="s">
        <v>214</v>
      </c>
      <c r="B768" s="9">
        <v>5</v>
      </c>
      <c r="C768" s="9">
        <v>20.04</v>
      </c>
    </row>
    <row r="769" spans="1:3" x14ac:dyDescent="0.3">
      <c r="A769" s="9" t="s">
        <v>732</v>
      </c>
      <c r="B769" s="9">
        <v>34</v>
      </c>
      <c r="C769" s="9">
        <v>1.44</v>
      </c>
    </row>
    <row r="770" spans="1:3" x14ac:dyDescent="0.3">
      <c r="A770" s="9" t="s">
        <v>1187</v>
      </c>
      <c r="B770" s="9">
        <v>8</v>
      </c>
      <c r="C770" s="9">
        <v>4.05</v>
      </c>
    </row>
    <row r="771" spans="1:3" x14ac:dyDescent="0.3">
      <c r="A771" s="9" t="s">
        <v>1088</v>
      </c>
      <c r="B771" s="9">
        <v>19</v>
      </c>
      <c r="C771" s="9">
        <v>0.75</v>
      </c>
    </row>
    <row r="772" spans="1:3" x14ac:dyDescent="0.3">
      <c r="A772" s="9" t="s">
        <v>1403</v>
      </c>
      <c r="B772" s="9">
        <v>49</v>
      </c>
      <c r="C772" s="9">
        <v>0.55000000000000004</v>
      </c>
    </row>
    <row r="773" spans="1:3" x14ac:dyDescent="0.3">
      <c r="A773" s="9" t="s">
        <v>1050</v>
      </c>
      <c r="B773" s="9">
        <v>4</v>
      </c>
      <c r="C773" s="9">
        <v>24.54</v>
      </c>
    </row>
    <row r="774" spans="1:3" x14ac:dyDescent="0.3">
      <c r="A774" s="9" t="s">
        <v>1027</v>
      </c>
      <c r="B774" s="9">
        <v>40</v>
      </c>
      <c r="C774" s="9">
        <v>26.35</v>
      </c>
    </row>
    <row r="775" spans="1:3" x14ac:dyDescent="0.3">
      <c r="A775" s="9" t="s">
        <v>1186</v>
      </c>
      <c r="B775" s="9">
        <v>40</v>
      </c>
      <c r="C775" s="9">
        <v>6.88</v>
      </c>
    </row>
    <row r="776" spans="1:3" x14ac:dyDescent="0.3">
      <c r="A776" s="9" t="s">
        <v>150</v>
      </c>
      <c r="B776" s="9">
        <v>40</v>
      </c>
      <c r="C776" s="9">
        <v>7.77</v>
      </c>
    </row>
    <row r="777" spans="1:3" x14ac:dyDescent="0.3">
      <c r="A777" s="9" t="s">
        <v>496</v>
      </c>
      <c r="B777" s="9">
        <v>29</v>
      </c>
      <c r="C777" s="9">
        <v>12.440000000000001</v>
      </c>
    </row>
    <row r="778" spans="1:3" x14ac:dyDescent="0.3">
      <c r="A778" s="9" t="s">
        <v>147</v>
      </c>
      <c r="B778" s="9">
        <v>20</v>
      </c>
      <c r="C778" s="9">
        <v>4.05</v>
      </c>
    </row>
    <row r="779" spans="1:3" x14ac:dyDescent="0.3">
      <c r="A779" s="9" t="s">
        <v>254</v>
      </c>
      <c r="B779" s="9">
        <v>18</v>
      </c>
      <c r="C779" s="9">
        <v>4.05</v>
      </c>
    </row>
    <row r="780" spans="1:3" x14ac:dyDescent="0.3">
      <c r="A780" s="9" t="s">
        <v>392</v>
      </c>
      <c r="B780" s="9">
        <v>26</v>
      </c>
      <c r="C780" s="9">
        <v>14.05</v>
      </c>
    </row>
    <row r="781" spans="1:3" x14ac:dyDescent="0.3">
      <c r="A781" s="9" t="s">
        <v>1279</v>
      </c>
      <c r="B781" s="9">
        <v>16</v>
      </c>
      <c r="C781" s="9">
        <v>2.4499999999999997</v>
      </c>
    </row>
    <row r="782" spans="1:3" x14ac:dyDescent="0.3">
      <c r="A782" s="9" t="s">
        <v>329</v>
      </c>
      <c r="B782" s="9">
        <v>41</v>
      </c>
      <c r="C782" s="9">
        <v>1.35</v>
      </c>
    </row>
    <row r="783" spans="1:3" x14ac:dyDescent="0.3">
      <c r="A783" s="9" t="s">
        <v>1502</v>
      </c>
      <c r="B783" s="9">
        <v>32</v>
      </c>
      <c r="C783" s="9">
        <v>19.560000000000002</v>
      </c>
    </row>
    <row r="784" spans="1:3" x14ac:dyDescent="0.3">
      <c r="A784" s="9" t="s">
        <v>1230</v>
      </c>
      <c r="B784" s="9">
        <v>28</v>
      </c>
      <c r="C784" s="9">
        <v>5.0599999999999996</v>
      </c>
    </row>
    <row r="785" spans="1:3" x14ac:dyDescent="0.3">
      <c r="A785" s="9" t="s">
        <v>1211</v>
      </c>
      <c r="B785" s="9">
        <v>22</v>
      </c>
      <c r="C785" s="9">
        <v>2.09</v>
      </c>
    </row>
    <row r="786" spans="1:3" x14ac:dyDescent="0.3">
      <c r="A786" s="9" t="s">
        <v>842</v>
      </c>
      <c r="B786" s="9">
        <v>40</v>
      </c>
      <c r="C786" s="9">
        <v>4.8199999999999994</v>
      </c>
    </row>
    <row r="787" spans="1:3" x14ac:dyDescent="0.3">
      <c r="A787" s="9" t="s">
        <v>1345</v>
      </c>
      <c r="B787" s="9">
        <v>38</v>
      </c>
      <c r="C787" s="9">
        <v>0.84000000000000008</v>
      </c>
    </row>
    <row r="788" spans="1:3" x14ac:dyDescent="0.3">
      <c r="A788" s="9" t="s">
        <v>1608</v>
      </c>
      <c r="B788" s="9">
        <v>41</v>
      </c>
      <c r="C788" s="9">
        <v>11.200000000000001</v>
      </c>
    </row>
    <row r="789" spans="1:3" x14ac:dyDescent="0.3">
      <c r="A789" s="9" t="s">
        <v>398</v>
      </c>
      <c r="B789" s="9">
        <v>25</v>
      </c>
      <c r="C789" s="9">
        <v>4.22</v>
      </c>
    </row>
    <row r="790" spans="1:3" x14ac:dyDescent="0.3">
      <c r="A790" s="9" t="s">
        <v>1107</v>
      </c>
      <c r="B790" s="9">
        <v>24</v>
      </c>
      <c r="C790" s="9">
        <v>6.1899999999999995</v>
      </c>
    </row>
    <row r="791" spans="1:3" x14ac:dyDescent="0.3">
      <c r="A791" s="9" t="s">
        <v>1411</v>
      </c>
      <c r="B791" s="9">
        <v>48</v>
      </c>
      <c r="C791" s="9">
        <v>5.0599999999999996</v>
      </c>
    </row>
    <row r="792" spans="1:3" x14ac:dyDescent="0.3">
      <c r="A792" s="9" t="s">
        <v>50</v>
      </c>
      <c r="B792" s="9">
        <v>22</v>
      </c>
      <c r="C792" s="9">
        <v>1.27</v>
      </c>
    </row>
    <row r="793" spans="1:3" x14ac:dyDescent="0.3">
      <c r="A793" s="9" t="s">
        <v>518</v>
      </c>
      <c r="B793" s="9">
        <v>19</v>
      </c>
      <c r="C793" s="9">
        <v>7.03</v>
      </c>
    </row>
    <row r="794" spans="1:3" x14ac:dyDescent="0.3">
      <c r="A794" s="9" t="s">
        <v>1405</v>
      </c>
      <c r="B794" s="9">
        <v>10</v>
      </c>
      <c r="C794" s="9">
        <v>8.2700000000000014</v>
      </c>
    </row>
    <row r="795" spans="1:3" x14ac:dyDescent="0.3">
      <c r="A795" s="9" t="s">
        <v>551</v>
      </c>
      <c r="B795" s="9">
        <v>27</v>
      </c>
      <c r="C795" s="9">
        <v>1.54</v>
      </c>
    </row>
    <row r="796" spans="1:3" x14ac:dyDescent="0.3">
      <c r="A796" s="9" t="s">
        <v>898</v>
      </c>
      <c r="B796" s="9">
        <v>23</v>
      </c>
      <c r="C796" s="9">
        <v>5.49</v>
      </c>
    </row>
    <row r="797" spans="1:3" x14ac:dyDescent="0.3">
      <c r="A797" s="9" t="s">
        <v>1180</v>
      </c>
      <c r="B797" s="9">
        <v>9</v>
      </c>
      <c r="C797" s="9">
        <v>4.05</v>
      </c>
    </row>
    <row r="798" spans="1:3" x14ac:dyDescent="0.3">
      <c r="A798" s="9" t="s">
        <v>607</v>
      </c>
      <c r="B798" s="9">
        <v>22</v>
      </c>
      <c r="C798" s="9">
        <v>2.5499999999999998</v>
      </c>
    </row>
    <row r="799" spans="1:3" x14ac:dyDescent="0.3">
      <c r="A799" s="9" t="s">
        <v>447</v>
      </c>
      <c r="B799" s="9">
        <v>29</v>
      </c>
      <c r="C799" s="9">
        <v>0.9</v>
      </c>
    </row>
    <row r="800" spans="1:3" x14ac:dyDescent="0.3">
      <c r="A800" s="9" t="s">
        <v>719</v>
      </c>
      <c r="B800" s="9">
        <v>47</v>
      </c>
      <c r="C800" s="9">
        <v>2.4</v>
      </c>
    </row>
    <row r="801" spans="1:3" x14ac:dyDescent="0.3">
      <c r="A801" s="9" t="s">
        <v>1026</v>
      </c>
      <c r="B801" s="9">
        <v>15</v>
      </c>
      <c r="C801" s="9">
        <v>7.2299999999999995</v>
      </c>
    </row>
    <row r="802" spans="1:3" x14ac:dyDescent="0.3">
      <c r="A802" s="9" t="s">
        <v>41</v>
      </c>
      <c r="B802" s="9">
        <v>6</v>
      </c>
      <c r="C802" s="9">
        <v>0.88</v>
      </c>
    </row>
    <row r="803" spans="1:3" x14ac:dyDescent="0.3">
      <c r="A803" s="9" t="s">
        <v>1447</v>
      </c>
      <c r="B803" s="9">
        <v>18</v>
      </c>
      <c r="C803" s="9">
        <v>0.85000000000000009</v>
      </c>
    </row>
    <row r="804" spans="1:3" x14ac:dyDescent="0.3">
      <c r="A804" s="9" t="s">
        <v>1346</v>
      </c>
      <c r="B804" s="9">
        <v>42</v>
      </c>
      <c r="C804" s="9">
        <v>1.34</v>
      </c>
    </row>
    <row r="805" spans="1:3" x14ac:dyDescent="0.3">
      <c r="A805" s="9" t="s">
        <v>372</v>
      </c>
      <c r="B805" s="9">
        <v>17</v>
      </c>
      <c r="C805" s="9">
        <v>2.69</v>
      </c>
    </row>
    <row r="806" spans="1:3" x14ac:dyDescent="0.3">
      <c r="A806" s="9" t="s">
        <v>579</v>
      </c>
      <c r="B806" s="9">
        <v>20</v>
      </c>
      <c r="C806" s="9">
        <v>24.54</v>
      </c>
    </row>
    <row r="807" spans="1:3" x14ac:dyDescent="0.3">
      <c r="A807" s="9" t="s">
        <v>449</v>
      </c>
      <c r="B807" s="9">
        <v>39</v>
      </c>
      <c r="C807" s="9">
        <v>4.55</v>
      </c>
    </row>
    <row r="808" spans="1:3" x14ac:dyDescent="0.3">
      <c r="A808" s="9" t="s">
        <v>1125</v>
      </c>
      <c r="B808" s="9">
        <v>27</v>
      </c>
      <c r="C808" s="9">
        <v>1.54</v>
      </c>
    </row>
    <row r="809" spans="1:3" x14ac:dyDescent="0.3">
      <c r="A809" s="9" t="s">
        <v>166</v>
      </c>
      <c r="B809" s="9">
        <v>10</v>
      </c>
      <c r="C809" s="9">
        <v>5.52</v>
      </c>
    </row>
    <row r="810" spans="1:3" x14ac:dyDescent="0.3">
      <c r="A810" s="9" t="s">
        <v>270</v>
      </c>
      <c r="B810" s="9">
        <v>36</v>
      </c>
      <c r="C810" s="9">
        <v>4.05</v>
      </c>
    </row>
    <row r="811" spans="1:3" x14ac:dyDescent="0.3">
      <c r="A811" s="9" t="s">
        <v>55</v>
      </c>
      <c r="B811" s="9">
        <v>41</v>
      </c>
      <c r="C811" s="9">
        <v>0.98000000000000009</v>
      </c>
    </row>
    <row r="812" spans="1:3" x14ac:dyDescent="0.3">
      <c r="A812" s="9" t="s">
        <v>872</v>
      </c>
      <c r="B812" s="9">
        <v>43</v>
      </c>
      <c r="C812" s="9">
        <v>24.54</v>
      </c>
    </row>
    <row r="813" spans="1:3" x14ac:dyDescent="0.3">
      <c r="A813" s="9" t="s">
        <v>200</v>
      </c>
      <c r="B813" s="9">
        <v>5</v>
      </c>
      <c r="C813" s="9">
        <v>4.8199999999999994</v>
      </c>
    </row>
    <row r="814" spans="1:3" x14ac:dyDescent="0.3">
      <c r="A814" s="9" t="s">
        <v>1393</v>
      </c>
      <c r="B814" s="9">
        <v>48</v>
      </c>
      <c r="C814" s="9">
        <v>2.5499999999999998</v>
      </c>
    </row>
    <row r="815" spans="1:3" x14ac:dyDescent="0.3">
      <c r="A815" s="9" t="s">
        <v>1520</v>
      </c>
      <c r="B815" s="9">
        <v>5</v>
      </c>
      <c r="C815" s="9">
        <v>24.54</v>
      </c>
    </row>
    <row r="816" spans="1:3" x14ac:dyDescent="0.3">
      <c r="A816" s="9" t="s">
        <v>1179</v>
      </c>
      <c r="B816" s="9">
        <v>41</v>
      </c>
      <c r="C816" s="9">
        <v>0.8600000000000001</v>
      </c>
    </row>
    <row r="817" spans="1:3" x14ac:dyDescent="0.3">
      <c r="A817" s="9" t="s">
        <v>758</v>
      </c>
      <c r="B817" s="9">
        <v>42</v>
      </c>
      <c r="C817" s="9">
        <v>6.55</v>
      </c>
    </row>
    <row r="818" spans="1:3" x14ac:dyDescent="0.3">
      <c r="A818" s="9" t="s">
        <v>1448</v>
      </c>
      <c r="B818" s="9">
        <v>52</v>
      </c>
      <c r="C818" s="9">
        <v>0.8</v>
      </c>
    </row>
    <row r="819" spans="1:3" x14ac:dyDescent="0.3">
      <c r="A819" s="9" t="s">
        <v>1412</v>
      </c>
      <c r="B819" s="9">
        <v>49</v>
      </c>
      <c r="C819" s="9">
        <v>8.2700000000000014</v>
      </c>
    </row>
    <row r="820" spans="1:3" x14ac:dyDescent="0.3">
      <c r="A820" s="9" t="s">
        <v>868</v>
      </c>
      <c r="B820" s="9">
        <v>34</v>
      </c>
      <c r="C820" s="9">
        <v>1.35</v>
      </c>
    </row>
    <row r="821" spans="1:3" x14ac:dyDescent="0.3">
      <c r="A821" s="9" t="s">
        <v>1592</v>
      </c>
      <c r="B821" s="9">
        <v>5</v>
      </c>
      <c r="C821" s="9">
        <v>7.06</v>
      </c>
    </row>
    <row r="822" spans="1:3" x14ac:dyDescent="0.3">
      <c r="A822" s="9" t="s">
        <v>1364</v>
      </c>
      <c r="B822" s="9">
        <v>44</v>
      </c>
      <c r="C822" s="9">
        <v>26.35</v>
      </c>
    </row>
    <row r="823" spans="1:3" x14ac:dyDescent="0.3">
      <c r="A823" s="9" t="s">
        <v>191</v>
      </c>
      <c r="B823" s="9">
        <v>31</v>
      </c>
      <c r="C823" s="9">
        <v>1.25</v>
      </c>
    </row>
    <row r="824" spans="1:3" x14ac:dyDescent="0.3">
      <c r="A824" s="9" t="s">
        <v>880</v>
      </c>
      <c r="B824" s="9">
        <v>14</v>
      </c>
      <c r="C824" s="9">
        <v>0.98000000000000009</v>
      </c>
    </row>
    <row r="825" spans="1:3" x14ac:dyDescent="0.3">
      <c r="A825" s="9" t="s">
        <v>239</v>
      </c>
      <c r="B825" s="9">
        <v>6</v>
      </c>
      <c r="C825" s="9">
        <v>2.61</v>
      </c>
    </row>
    <row r="826" spans="1:3" x14ac:dyDescent="0.3">
      <c r="A826" s="9" t="s">
        <v>1041</v>
      </c>
      <c r="B826" s="9">
        <v>32</v>
      </c>
      <c r="C826" s="9">
        <v>7.03</v>
      </c>
    </row>
    <row r="827" spans="1:3" x14ac:dyDescent="0.3">
      <c r="A827" s="9" t="s">
        <v>1350</v>
      </c>
      <c r="B827" s="9">
        <v>39</v>
      </c>
      <c r="C827" s="9">
        <v>2.88</v>
      </c>
    </row>
    <row r="828" spans="1:3" x14ac:dyDescent="0.3">
      <c r="A828" s="9" t="s">
        <v>534</v>
      </c>
      <c r="B828" s="9">
        <v>6</v>
      </c>
      <c r="C828" s="9">
        <v>14.05</v>
      </c>
    </row>
    <row r="829" spans="1:3" x14ac:dyDescent="0.3">
      <c r="A829" s="9" t="s">
        <v>1202</v>
      </c>
      <c r="B829" s="9">
        <v>22</v>
      </c>
      <c r="C829" s="9">
        <v>7.2299999999999995</v>
      </c>
    </row>
    <row r="830" spans="1:3" x14ac:dyDescent="0.3">
      <c r="A830" s="9" t="s">
        <v>1514</v>
      </c>
      <c r="B830" s="9">
        <v>14</v>
      </c>
      <c r="C830" s="9">
        <v>2.4499999999999997</v>
      </c>
    </row>
    <row r="831" spans="1:3" x14ac:dyDescent="0.3">
      <c r="A831" s="9" t="s">
        <v>466</v>
      </c>
      <c r="B831" s="9">
        <v>25</v>
      </c>
      <c r="C831" s="9">
        <v>2.09</v>
      </c>
    </row>
    <row r="832" spans="1:3" x14ac:dyDescent="0.3">
      <c r="A832" s="9" t="s">
        <v>82</v>
      </c>
      <c r="B832" s="9">
        <v>13</v>
      </c>
      <c r="C832" s="9">
        <v>3.02</v>
      </c>
    </row>
    <row r="833" spans="1:3" x14ac:dyDescent="0.3">
      <c r="A833" s="9" t="s">
        <v>1119</v>
      </c>
      <c r="B833" s="9">
        <v>52</v>
      </c>
      <c r="C833" s="9">
        <v>1.54</v>
      </c>
    </row>
    <row r="834" spans="1:3" x14ac:dyDescent="0.3">
      <c r="A834" s="9" t="s">
        <v>979</v>
      </c>
      <c r="B834" s="9">
        <v>7</v>
      </c>
      <c r="C834" s="9">
        <v>11.200000000000001</v>
      </c>
    </row>
    <row r="835" spans="1:3" x14ac:dyDescent="0.3">
      <c r="A835" s="9" t="s">
        <v>1435</v>
      </c>
      <c r="B835" s="9">
        <v>33</v>
      </c>
      <c r="C835" s="9">
        <v>0.75</v>
      </c>
    </row>
    <row r="836" spans="1:3" x14ac:dyDescent="0.3">
      <c r="A836" s="9" t="s">
        <v>1065</v>
      </c>
      <c r="B836" s="9">
        <v>20</v>
      </c>
      <c r="C836" s="9">
        <v>10.040000000000001</v>
      </c>
    </row>
    <row r="837" spans="1:3" x14ac:dyDescent="0.3">
      <c r="A837" s="9" t="s">
        <v>897</v>
      </c>
      <c r="B837" s="9">
        <v>43</v>
      </c>
      <c r="C837" s="9">
        <v>2.5499999999999998</v>
      </c>
    </row>
    <row r="838" spans="1:3" x14ac:dyDescent="0.3">
      <c r="A838" s="9" t="s">
        <v>1562</v>
      </c>
      <c r="B838" s="9">
        <v>3</v>
      </c>
      <c r="C838" s="9">
        <v>7.83</v>
      </c>
    </row>
    <row r="839" spans="1:3" x14ac:dyDescent="0.3">
      <c r="A839" s="9" t="s">
        <v>1510</v>
      </c>
      <c r="B839" s="9">
        <v>27</v>
      </c>
      <c r="C839" s="9">
        <v>20.04</v>
      </c>
    </row>
    <row r="840" spans="1:3" x14ac:dyDescent="0.3">
      <c r="A840" s="9" t="s">
        <v>555</v>
      </c>
      <c r="B840" s="9">
        <v>8</v>
      </c>
      <c r="C840" s="9">
        <v>1.9100000000000001</v>
      </c>
    </row>
    <row r="841" spans="1:3" x14ac:dyDescent="0.3">
      <c r="A841" s="9" t="s">
        <v>860</v>
      </c>
      <c r="B841" s="9">
        <v>12</v>
      </c>
      <c r="C841" s="9">
        <v>0.75</v>
      </c>
    </row>
    <row r="842" spans="1:3" x14ac:dyDescent="0.3">
      <c r="A842" s="9" t="s">
        <v>718</v>
      </c>
      <c r="B842" s="9">
        <v>42</v>
      </c>
      <c r="C842" s="9">
        <v>1.05</v>
      </c>
    </row>
    <row r="843" spans="1:3" x14ac:dyDescent="0.3">
      <c r="A843" s="9" t="s">
        <v>320</v>
      </c>
      <c r="B843" s="9">
        <v>12</v>
      </c>
      <c r="C843" s="9">
        <v>1.54</v>
      </c>
    </row>
    <row r="844" spans="1:3" x14ac:dyDescent="0.3">
      <c r="A844" s="9" t="s">
        <v>768</v>
      </c>
      <c r="B844" s="9">
        <v>27</v>
      </c>
      <c r="C844" s="9">
        <v>0.85000000000000009</v>
      </c>
    </row>
    <row r="845" spans="1:3" x14ac:dyDescent="0.3">
      <c r="A845" s="9" t="s">
        <v>370</v>
      </c>
      <c r="B845" s="9">
        <v>37</v>
      </c>
      <c r="C845" s="9">
        <v>7.2299999999999995</v>
      </c>
    </row>
    <row r="846" spans="1:3" x14ac:dyDescent="0.3">
      <c r="A846" s="9" t="s">
        <v>954</v>
      </c>
      <c r="B846" s="9">
        <v>44</v>
      </c>
      <c r="C846" s="9">
        <v>0.75</v>
      </c>
    </row>
    <row r="847" spans="1:3" x14ac:dyDescent="0.3">
      <c r="A847" s="9" t="s">
        <v>1607</v>
      </c>
      <c r="B847" s="9">
        <v>40</v>
      </c>
      <c r="C847" s="9">
        <v>5.52</v>
      </c>
    </row>
    <row r="848" spans="1:3" x14ac:dyDescent="0.3">
      <c r="A848" s="9" t="s">
        <v>1177</v>
      </c>
      <c r="B848" s="9">
        <v>17</v>
      </c>
      <c r="C848" s="9">
        <v>6.24</v>
      </c>
    </row>
    <row r="849" spans="1:3" x14ac:dyDescent="0.3">
      <c r="A849" s="9" t="s">
        <v>1493</v>
      </c>
      <c r="B849" s="9">
        <v>15</v>
      </c>
      <c r="C849" s="9">
        <v>0.55000000000000004</v>
      </c>
    </row>
    <row r="850" spans="1:3" x14ac:dyDescent="0.3">
      <c r="A850" s="9" t="s">
        <v>693</v>
      </c>
      <c r="B850" s="9">
        <v>50</v>
      </c>
      <c r="C850" s="9">
        <v>0.98000000000000009</v>
      </c>
    </row>
    <row r="851" spans="1:3" x14ac:dyDescent="0.3">
      <c r="A851" s="9" t="s">
        <v>1432</v>
      </c>
      <c r="B851" s="9">
        <v>38</v>
      </c>
      <c r="C851" s="9">
        <v>20.04</v>
      </c>
    </row>
    <row r="852" spans="1:3" x14ac:dyDescent="0.3">
      <c r="A852" s="9" t="s">
        <v>882</v>
      </c>
      <c r="B852" s="9">
        <v>31</v>
      </c>
      <c r="C852" s="9">
        <v>4.05</v>
      </c>
    </row>
    <row r="853" spans="1:3" x14ac:dyDescent="0.3">
      <c r="A853" s="9" t="s">
        <v>1512</v>
      </c>
      <c r="B853" s="9">
        <v>11</v>
      </c>
      <c r="C853" s="9">
        <v>4.05</v>
      </c>
    </row>
    <row r="854" spans="1:3" x14ac:dyDescent="0.3">
      <c r="A854" s="9" t="s">
        <v>1259</v>
      </c>
      <c r="B854" s="9">
        <v>43</v>
      </c>
      <c r="C854" s="9">
        <v>1.87</v>
      </c>
    </row>
    <row r="855" spans="1:3" x14ac:dyDescent="0.3">
      <c r="A855" s="9" t="s">
        <v>895</v>
      </c>
      <c r="B855" s="9">
        <v>10</v>
      </c>
      <c r="C855" s="9">
        <v>8.2700000000000014</v>
      </c>
    </row>
    <row r="856" spans="1:3" x14ac:dyDescent="0.3">
      <c r="A856" s="9" t="s">
        <v>1271</v>
      </c>
      <c r="B856" s="9">
        <v>29</v>
      </c>
      <c r="C856" s="9">
        <v>1.54</v>
      </c>
    </row>
    <row r="857" spans="1:3" x14ac:dyDescent="0.3">
      <c r="A857" s="9" t="s">
        <v>220</v>
      </c>
      <c r="B857" s="9">
        <v>18</v>
      </c>
      <c r="C857" s="9">
        <v>2.69</v>
      </c>
    </row>
    <row r="858" spans="1:3" x14ac:dyDescent="0.3">
      <c r="A858" s="9" t="s">
        <v>1188</v>
      </c>
      <c r="B858" s="9">
        <v>10</v>
      </c>
      <c r="C858" s="9">
        <v>4.55</v>
      </c>
    </row>
    <row r="859" spans="1:3" x14ac:dyDescent="0.3">
      <c r="A859" s="9" t="s">
        <v>505</v>
      </c>
      <c r="B859" s="9">
        <v>18</v>
      </c>
      <c r="C859" s="9">
        <v>2.88</v>
      </c>
    </row>
    <row r="860" spans="1:3" x14ac:dyDescent="0.3">
      <c r="A860" s="9" t="s">
        <v>793</v>
      </c>
      <c r="B860" s="9">
        <v>13</v>
      </c>
      <c r="C860" s="9">
        <v>0.93</v>
      </c>
    </row>
    <row r="861" spans="1:3" x14ac:dyDescent="0.3">
      <c r="A861" s="9" t="s">
        <v>1264</v>
      </c>
      <c r="B861" s="9">
        <v>12</v>
      </c>
      <c r="C861" s="9">
        <v>4.55</v>
      </c>
    </row>
    <row r="862" spans="1:3" x14ac:dyDescent="0.3">
      <c r="A862" s="9" t="s">
        <v>1414</v>
      </c>
      <c r="B862" s="9">
        <v>24</v>
      </c>
      <c r="C862" s="9">
        <v>1.54</v>
      </c>
    </row>
    <row r="863" spans="1:3" x14ac:dyDescent="0.3">
      <c r="A863" s="9" t="s">
        <v>1079</v>
      </c>
      <c r="B863" s="9">
        <v>31</v>
      </c>
      <c r="C863" s="9">
        <v>4.8199999999999994</v>
      </c>
    </row>
    <row r="864" spans="1:3" x14ac:dyDescent="0.3">
      <c r="A864" s="9" t="s">
        <v>802</v>
      </c>
      <c r="B864" s="9">
        <v>47</v>
      </c>
      <c r="C864" s="9">
        <v>0.85000000000000009</v>
      </c>
    </row>
    <row r="865" spans="1:3" x14ac:dyDescent="0.3">
      <c r="A865" s="9" t="s">
        <v>1287</v>
      </c>
      <c r="B865" s="9">
        <v>19</v>
      </c>
      <c r="C865" s="9">
        <v>24.54</v>
      </c>
    </row>
    <row r="866" spans="1:3" x14ac:dyDescent="0.3">
      <c r="A866" s="9" t="s">
        <v>1569</v>
      </c>
      <c r="B866" s="9">
        <v>51</v>
      </c>
      <c r="C866" s="9">
        <v>1.22</v>
      </c>
    </row>
    <row r="867" spans="1:3" x14ac:dyDescent="0.3">
      <c r="A867" s="9" t="s">
        <v>1363</v>
      </c>
      <c r="B867" s="9">
        <v>51</v>
      </c>
      <c r="C867" s="9">
        <v>24.54</v>
      </c>
    </row>
    <row r="868" spans="1:3" x14ac:dyDescent="0.3">
      <c r="A868" s="9" t="s">
        <v>1197</v>
      </c>
      <c r="B868" s="9">
        <v>8</v>
      </c>
      <c r="C868" s="9">
        <v>1.04</v>
      </c>
    </row>
    <row r="869" spans="1:3" x14ac:dyDescent="0.3">
      <c r="A869" s="9" t="s">
        <v>567</v>
      </c>
      <c r="B869" s="9">
        <v>28</v>
      </c>
      <c r="C869" s="9">
        <v>1.25</v>
      </c>
    </row>
    <row r="870" spans="1:3" x14ac:dyDescent="0.3">
      <c r="A870" s="9" t="s">
        <v>415</v>
      </c>
      <c r="B870" s="9">
        <v>15</v>
      </c>
      <c r="C870" s="9">
        <v>0.98000000000000009</v>
      </c>
    </row>
    <row r="871" spans="1:3" x14ac:dyDescent="0.3">
      <c r="A871" s="9" t="s">
        <v>770</v>
      </c>
      <c r="B871" s="9">
        <v>48</v>
      </c>
      <c r="C871" s="9">
        <v>0.54</v>
      </c>
    </row>
    <row r="872" spans="1:3" x14ac:dyDescent="0.3">
      <c r="A872" s="9" t="s">
        <v>866</v>
      </c>
      <c r="B872" s="9">
        <v>14</v>
      </c>
      <c r="C872" s="9">
        <v>1.44</v>
      </c>
    </row>
    <row r="873" spans="1:3" x14ac:dyDescent="0.3">
      <c r="A873" s="9" t="s">
        <v>965</v>
      </c>
      <c r="B873" s="9">
        <v>7</v>
      </c>
      <c r="C873" s="9">
        <v>0.9</v>
      </c>
    </row>
    <row r="874" spans="1:3" x14ac:dyDescent="0.3">
      <c r="A874" s="9" t="s">
        <v>312</v>
      </c>
      <c r="B874" s="9">
        <v>35</v>
      </c>
      <c r="C874" s="9">
        <v>7.2299999999999995</v>
      </c>
    </row>
    <row r="875" spans="1:3" x14ac:dyDescent="0.3">
      <c r="A875" s="9" t="s">
        <v>1299</v>
      </c>
      <c r="B875" s="9">
        <v>6</v>
      </c>
      <c r="C875" s="9">
        <v>6.55</v>
      </c>
    </row>
    <row r="876" spans="1:3" x14ac:dyDescent="0.3">
      <c r="A876" s="9" t="s">
        <v>1619</v>
      </c>
      <c r="B876" s="9">
        <v>31</v>
      </c>
      <c r="C876" s="9">
        <v>7.2299999999999995</v>
      </c>
    </row>
    <row r="877" spans="1:3" x14ac:dyDescent="0.3">
      <c r="A877" s="9" t="s">
        <v>1383</v>
      </c>
      <c r="B877" s="9">
        <v>25</v>
      </c>
      <c r="C877" s="9">
        <v>1.68</v>
      </c>
    </row>
    <row r="878" spans="1:3" x14ac:dyDescent="0.3">
      <c r="A878" s="9" t="s">
        <v>650</v>
      </c>
      <c r="B878" s="9">
        <v>45</v>
      </c>
      <c r="C878" s="9">
        <v>2.4499999999999997</v>
      </c>
    </row>
    <row r="879" spans="1:3" x14ac:dyDescent="0.3">
      <c r="A879" s="9" t="s">
        <v>430</v>
      </c>
      <c r="B879" s="9">
        <v>47</v>
      </c>
      <c r="C879" s="9">
        <v>1.04</v>
      </c>
    </row>
    <row r="880" spans="1:3" x14ac:dyDescent="0.3">
      <c r="A880" s="9" t="s">
        <v>796</v>
      </c>
      <c r="B880" s="9">
        <v>19</v>
      </c>
      <c r="C880" s="9">
        <v>7.33</v>
      </c>
    </row>
    <row r="881" spans="1:3" x14ac:dyDescent="0.3">
      <c r="A881" s="9" t="s">
        <v>599</v>
      </c>
      <c r="B881" s="9">
        <v>6</v>
      </c>
      <c r="C881" s="9">
        <v>6.24</v>
      </c>
    </row>
    <row r="882" spans="1:3" x14ac:dyDescent="0.3">
      <c r="A882" s="9" t="s">
        <v>1385</v>
      </c>
      <c r="B882" s="9">
        <v>19</v>
      </c>
      <c r="C882" s="9">
        <v>13.940000000000001</v>
      </c>
    </row>
    <row r="883" spans="1:3" x14ac:dyDescent="0.3">
      <c r="A883" s="9" t="s">
        <v>1097</v>
      </c>
      <c r="B883" s="9">
        <v>5</v>
      </c>
      <c r="C883" s="9">
        <v>2.88</v>
      </c>
    </row>
    <row r="884" spans="1:3" x14ac:dyDescent="0.3">
      <c r="A884" s="9" t="s">
        <v>67</v>
      </c>
      <c r="B884" s="9">
        <v>8</v>
      </c>
      <c r="C884" s="9">
        <v>6.24</v>
      </c>
    </row>
    <row r="885" spans="1:3" x14ac:dyDescent="0.3">
      <c r="A885" s="9" t="s">
        <v>385</v>
      </c>
      <c r="B885" s="9">
        <v>10</v>
      </c>
      <c r="C885" s="9">
        <v>6.55</v>
      </c>
    </row>
    <row r="886" spans="1:3" x14ac:dyDescent="0.3">
      <c r="A886" s="9" t="s">
        <v>811</v>
      </c>
      <c r="B886" s="9">
        <v>9</v>
      </c>
      <c r="C886" s="9">
        <v>3.82</v>
      </c>
    </row>
    <row r="887" spans="1:3" x14ac:dyDescent="0.3">
      <c r="A887" s="9" t="s">
        <v>689</v>
      </c>
      <c r="B887" s="9">
        <v>16</v>
      </c>
      <c r="C887" s="9">
        <v>5.47</v>
      </c>
    </row>
    <row r="888" spans="1:3" x14ac:dyDescent="0.3">
      <c r="A888" s="9" t="s">
        <v>1598</v>
      </c>
      <c r="B888" s="9">
        <v>16</v>
      </c>
      <c r="C888" s="9">
        <v>4.05</v>
      </c>
    </row>
    <row r="889" spans="1:3" x14ac:dyDescent="0.3">
      <c r="A889" s="9" t="s">
        <v>1001</v>
      </c>
      <c r="B889" s="9">
        <v>14</v>
      </c>
      <c r="C889" s="9">
        <v>2.4</v>
      </c>
    </row>
    <row r="890" spans="1:3" x14ac:dyDescent="0.3">
      <c r="A890" s="9" t="s">
        <v>818</v>
      </c>
      <c r="B890" s="9">
        <v>21</v>
      </c>
      <c r="C890" s="9">
        <v>5.52</v>
      </c>
    </row>
    <row r="891" spans="1:3" x14ac:dyDescent="0.3">
      <c r="A891" s="9" t="s">
        <v>1297</v>
      </c>
      <c r="B891" s="9">
        <v>38</v>
      </c>
      <c r="C891" s="9">
        <v>2.88</v>
      </c>
    </row>
    <row r="892" spans="1:3" x14ac:dyDescent="0.3">
      <c r="A892" s="9" t="s">
        <v>622</v>
      </c>
      <c r="B892" s="9">
        <v>46</v>
      </c>
      <c r="C892" s="9">
        <v>1.03</v>
      </c>
    </row>
    <row r="893" spans="1:3" x14ac:dyDescent="0.3">
      <c r="A893" s="9" t="s">
        <v>943</v>
      </c>
      <c r="B893" s="9">
        <v>36</v>
      </c>
      <c r="C893" s="9">
        <v>0.75</v>
      </c>
    </row>
    <row r="894" spans="1:3" x14ac:dyDescent="0.3">
      <c r="A894" s="9" t="s">
        <v>824</v>
      </c>
      <c r="B894" s="9">
        <v>51</v>
      </c>
      <c r="C894" s="9">
        <v>1.07</v>
      </c>
    </row>
    <row r="895" spans="1:3" x14ac:dyDescent="0.3">
      <c r="A895" s="9" t="s">
        <v>540</v>
      </c>
      <c r="B895" s="9">
        <v>52</v>
      </c>
      <c r="C895" s="9">
        <v>5.55</v>
      </c>
    </row>
    <row r="896" spans="1:3" x14ac:dyDescent="0.3">
      <c r="A896" s="9" t="s">
        <v>491</v>
      </c>
      <c r="B896" s="9">
        <v>42</v>
      </c>
      <c r="C896" s="9">
        <v>1.54</v>
      </c>
    </row>
    <row r="897" spans="1:3" x14ac:dyDescent="0.3">
      <c r="A897" s="9" t="s">
        <v>1165</v>
      </c>
      <c r="B897" s="9">
        <v>17</v>
      </c>
      <c r="C897" s="9">
        <v>20.04</v>
      </c>
    </row>
    <row r="898" spans="1:3" x14ac:dyDescent="0.3">
      <c r="A898" s="9" t="s">
        <v>837</v>
      </c>
      <c r="B898" s="9">
        <v>7</v>
      </c>
      <c r="C898" s="9">
        <v>2.04</v>
      </c>
    </row>
    <row r="899" spans="1:3" x14ac:dyDescent="0.3">
      <c r="A899" s="9" t="s">
        <v>396</v>
      </c>
      <c r="B899" s="9">
        <v>48</v>
      </c>
      <c r="C899" s="9">
        <v>5.52</v>
      </c>
    </row>
    <row r="900" spans="1:3" x14ac:dyDescent="0.3">
      <c r="A900" s="9" t="s">
        <v>1074</v>
      </c>
      <c r="B900" s="9">
        <v>25</v>
      </c>
      <c r="C900" s="9">
        <v>3.19</v>
      </c>
    </row>
    <row r="901" spans="1:3" x14ac:dyDescent="0.3">
      <c r="A901" s="9" t="s">
        <v>1500</v>
      </c>
      <c r="B901" s="9">
        <v>21</v>
      </c>
      <c r="C901" s="9">
        <v>4.55</v>
      </c>
    </row>
    <row r="902" spans="1:3" x14ac:dyDescent="0.3">
      <c r="A902" s="9" t="s">
        <v>925</v>
      </c>
      <c r="B902" s="9">
        <v>52</v>
      </c>
      <c r="C902" s="9">
        <v>5.04</v>
      </c>
    </row>
    <row r="903" spans="1:3" x14ac:dyDescent="0.3">
      <c r="A903" s="9" t="s">
        <v>710</v>
      </c>
      <c r="B903" s="9">
        <v>51</v>
      </c>
      <c r="C903" s="9">
        <v>4.05</v>
      </c>
    </row>
    <row r="904" spans="1:3" x14ac:dyDescent="0.3">
      <c r="A904" s="9" t="s">
        <v>727</v>
      </c>
      <c r="B904" s="9">
        <v>46</v>
      </c>
      <c r="C904" s="9">
        <v>5.52</v>
      </c>
    </row>
    <row r="905" spans="1:3" x14ac:dyDescent="0.3">
      <c r="A905" s="9" t="s">
        <v>1599</v>
      </c>
      <c r="B905" s="9">
        <v>24</v>
      </c>
      <c r="C905" s="9">
        <v>1.54</v>
      </c>
    </row>
    <row r="906" spans="1:3" x14ac:dyDescent="0.3">
      <c r="A906" s="9" t="s">
        <v>1446</v>
      </c>
      <c r="B906" s="9">
        <v>20</v>
      </c>
      <c r="C906" s="9">
        <v>1.04</v>
      </c>
    </row>
    <row r="907" spans="1:3" x14ac:dyDescent="0.3">
      <c r="A907" s="9" t="s">
        <v>1109</v>
      </c>
      <c r="B907" s="9">
        <v>26</v>
      </c>
      <c r="C907" s="9">
        <v>1.34</v>
      </c>
    </row>
    <row r="908" spans="1:3" x14ac:dyDescent="0.3">
      <c r="A908" s="9" t="s">
        <v>1399</v>
      </c>
      <c r="B908" s="9">
        <v>22</v>
      </c>
      <c r="C908" s="9">
        <v>0.75</v>
      </c>
    </row>
    <row r="909" spans="1:3" x14ac:dyDescent="0.3">
      <c r="A909" s="9" t="s">
        <v>290</v>
      </c>
      <c r="B909" s="9">
        <v>31</v>
      </c>
      <c r="C909" s="9">
        <v>2.4</v>
      </c>
    </row>
    <row r="910" spans="1:3" x14ac:dyDescent="0.3">
      <c r="A910" s="9" t="s">
        <v>400</v>
      </c>
      <c r="B910" s="9">
        <v>46</v>
      </c>
      <c r="C910" s="9">
        <v>6.55</v>
      </c>
    </row>
    <row r="911" spans="1:3" x14ac:dyDescent="0.3">
      <c r="A911" s="9" t="s">
        <v>410</v>
      </c>
      <c r="B911" s="9">
        <v>21</v>
      </c>
      <c r="C911" s="9">
        <v>0.75</v>
      </c>
    </row>
    <row r="912" spans="1:3" x14ac:dyDescent="0.3">
      <c r="A912" s="9" t="s">
        <v>1319</v>
      </c>
      <c r="B912" s="9">
        <v>16</v>
      </c>
      <c r="C912" s="9">
        <v>9.0400000000000009</v>
      </c>
    </row>
    <row r="913" spans="1:3" x14ac:dyDescent="0.3">
      <c r="A913" s="9" t="s">
        <v>725</v>
      </c>
      <c r="B913" s="9">
        <v>7</v>
      </c>
      <c r="C913" s="9">
        <v>49.05</v>
      </c>
    </row>
    <row r="914" spans="1:3" x14ac:dyDescent="0.3">
      <c r="A914" s="9" t="s">
        <v>443</v>
      </c>
      <c r="B914" s="9">
        <v>41</v>
      </c>
      <c r="C914" s="9">
        <v>0.55000000000000004</v>
      </c>
    </row>
    <row r="915" spans="1:3" x14ac:dyDescent="0.3">
      <c r="A915" s="9" t="s">
        <v>1134</v>
      </c>
      <c r="B915" s="9">
        <v>46</v>
      </c>
      <c r="C915" s="9">
        <v>3.82</v>
      </c>
    </row>
    <row r="916" spans="1:3" x14ac:dyDescent="0.3">
      <c r="A916" s="9" t="s">
        <v>584</v>
      </c>
      <c r="B916" s="9">
        <v>43</v>
      </c>
      <c r="C916" s="9">
        <v>0.88</v>
      </c>
    </row>
    <row r="917" spans="1:3" x14ac:dyDescent="0.3">
      <c r="A917" s="9" t="s">
        <v>295</v>
      </c>
      <c r="B917" s="9">
        <v>26</v>
      </c>
      <c r="C917" s="9">
        <v>2.69</v>
      </c>
    </row>
    <row r="918" spans="1:3" x14ac:dyDescent="0.3">
      <c r="A918" s="9" t="s">
        <v>1276</v>
      </c>
      <c r="B918" s="9">
        <v>22</v>
      </c>
      <c r="C918" s="9">
        <v>1.54</v>
      </c>
    </row>
    <row r="919" spans="1:3" x14ac:dyDescent="0.3">
      <c r="A919" s="9" t="s">
        <v>1525</v>
      </c>
      <c r="B919" s="9">
        <v>26</v>
      </c>
      <c r="C919" s="9">
        <v>0.54</v>
      </c>
    </row>
    <row r="920" spans="1:3" x14ac:dyDescent="0.3">
      <c r="A920" s="9" t="s">
        <v>143</v>
      </c>
      <c r="B920" s="9">
        <v>13</v>
      </c>
      <c r="C920" s="9">
        <v>1</v>
      </c>
    </row>
    <row r="921" spans="1:3" x14ac:dyDescent="0.3">
      <c r="A921" s="9" t="s">
        <v>1373</v>
      </c>
      <c r="B921" s="9">
        <v>42</v>
      </c>
      <c r="C921" s="9">
        <v>0.75</v>
      </c>
    </row>
    <row r="922" spans="1:3" x14ac:dyDescent="0.3">
      <c r="A922" s="9" t="s">
        <v>1352</v>
      </c>
      <c r="B922" s="9">
        <v>20</v>
      </c>
      <c r="C922" s="9">
        <v>5.38</v>
      </c>
    </row>
    <row r="923" spans="1:3" x14ac:dyDescent="0.3">
      <c r="A923" s="9" t="s">
        <v>649</v>
      </c>
      <c r="B923" s="9">
        <v>47</v>
      </c>
      <c r="C923" s="9">
        <v>5.0599999999999996</v>
      </c>
    </row>
    <row r="924" spans="1:3" x14ac:dyDescent="0.3">
      <c r="A924" s="9" t="s">
        <v>568</v>
      </c>
      <c r="B924" s="9">
        <v>3</v>
      </c>
      <c r="C924" s="9">
        <v>7.2299999999999995</v>
      </c>
    </row>
    <row r="925" spans="1:3" x14ac:dyDescent="0.3">
      <c r="A925" s="9" t="s">
        <v>1140</v>
      </c>
      <c r="B925" s="9">
        <v>3</v>
      </c>
      <c r="C925" s="9">
        <v>12.440000000000001</v>
      </c>
    </row>
    <row r="926" spans="1:3" x14ac:dyDescent="0.3">
      <c r="A926" s="9" t="s">
        <v>286</v>
      </c>
      <c r="B926" s="9">
        <v>13</v>
      </c>
      <c r="C926" s="9">
        <v>20.04</v>
      </c>
    </row>
    <row r="927" spans="1:3" x14ac:dyDescent="0.3">
      <c r="A927" s="9" t="s">
        <v>342</v>
      </c>
      <c r="B927" s="9">
        <v>36</v>
      </c>
      <c r="C927" s="9">
        <v>0.85000000000000009</v>
      </c>
    </row>
    <row r="928" spans="1:3" x14ac:dyDescent="0.3">
      <c r="A928" s="9" t="s">
        <v>435</v>
      </c>
      <c r="B928" s="9">
        <v>34</v>
      </c>
      <c r="C928" s="9">
        <v>7.06</v>
      </c>
    </row>
    <row r="929" spans="1:3" x14ac:dyDescent="0.3">
      <c r="A929" s="9" t="s">
        <v>1013</v>
      </c>
      <c r="B929" s="9">
        <v>37</v>
      </c>
      <c r="C929" s="9">
        <v>4.47</v>
      </c>
    </row>
    <row r="930" spans="1:3" x14ac:dyDescent="0.3">
      <c r="A930" s="9" t="s">
        <v>1104</v>
      </c>
      <c r="B930" s="9">
        <v>38</v>
      </c>
      <c r="C930" s="9">
        <v>20.04</v>
      </c>
    </row>
    <row r="931" spans="1:3" x14ac:dyDescent="0.3">
      <c r="A931" s="9" t="s">
        <v>1442</v>
      </c>
      <c r="B931" s="9">
        <v>30</v>
      </c>
      <c r="C931" s="9">
        <v>0.55000000000000004</v>
      </c>
    </row>
    <row r="932" spans="1:3" x14ac:dyDescent="0.3">
      <c r="A932" s="9" t="s">
        <v>1204</v>
      </c>
      <c r="B932" s="9">
        <v>42</v>
      </c>
      <c r="C932" s="9">
        <v>0.55000000000000004</v>
      </c>
    </row>
    <row r="933" spans="1:3" x14ac:dyDescent="0.3">
      <c r="A933" s="9" t="s">
        <v>759</v>
      </c>
      <c r="B933" s="9">
        <v>21</v>
      </c>
      <c r="C933" s="9">
        <v>5.49</v>
      </c>
    </row>
    <row r="934" spans="1:3" x14ac:dyDescent="0.3">
      <c r="A934" s="9" t="s">
        <v>1362</v>
      </c>
      <c r="B934" s="9">
        <v>10</v>
      </c>
      <c r="C934" s="9">
        <v>0.55000000000000004</v>
      </c>
    </row>
    <row r="935" spans="1:3" x14ac:dyDescent="0.3">
      <c r="A935" s="9" t="s">
        <v>1466</v>
      </c>
      <c r="B935" s="9">
        <v>39</v>
      </c>
      <c r="C935" s="9">
        <v>20.04</v>
      </c>
    </row>
    <row r="936" spans="1:3" x14ac:dyDescent="0.3">
      <c r="A936" s="9" t="s">
        <v>788</v>
      </c>
      <c r="B936" s="9">
        <v>4</v>
      </c>
      <c r="C936" s="9">
        <v>0.75</v>
      </c>
    </row>
    <row r="937" spans="1:3" x14ac:dyDescent="0.3">
      <c r="A937" s="9" t="s">
        <v>881</v>
      </c>
      <c r="B937" s="9">
        <v>48</v>
      </c>
      <c r="C937" s="9">
        <v>20.04</v>
      </c>
    </row>
    <row r="938" spans="1:3" x14ac:dyDescent="0.3">
      <c r="A938" s="9" t="s">
        <v>135</v>
      </c>
      <c r="B938" s="9">
        <v>39</v>
      </c>
      <c r="C938" s="9">
        <v>0.75</v>
      </c>
    </row>
    <row r="939" spans="1:3" x14ac:dyDescent="0.3">
      <c r="A939" s="9" t="s">
        <v>284</v>
      </c>
      <c r="B939" s="9">
        <v>16</v>
      </c>
      <c r="C939" s="9">
        <v>5.04</v>
      </c>
    </row>
    <row r="940" spans="1:3" x14ac:dyDescent="0.3">
      <c r="A940" s="9" t="s">
        <v>470</v>
      </c>
      <c r="B940" s="9">
        <v>12</v>
      </c>
      <c r="C940" s="9">
        <v>2.09</v>
      </c>
    </row>
    <row r="941" spans="1:3" x14ac:dyDescent="0.3">
      <c r="A941" s="9" t="s">
        <v>1130</v>
      </c>
      <c r="B941" s="9">
        <v>48</v>
      </c>
      <c r="C941" s="9">
        <v>2.9</v>
      </c>
    </row>
    <row r="942" spans="1:3" x14ac:dyDescent="0.3">
      <c r="A942" s="9" t="s">
        <v>873</v>
      </c>
      <c r="B942" s="9">
        <v>22</v>
      </c>
      <c r="C942" s="9">
        <v>24.54</v>
      </c>
    </row>
    <row r="943" spans="1:3" x14ac:dyDescent="0.3">
      <c r="A943" s="9" t="s">
        <v>1145</v>
      </c>
      <c r="B943" s="9">
        <v>50</v>
      </c>
      <c r="C943" s="9">
        <v>1.61</v>
      </c>
    </row>
    <row r="944" spans="1:3" x14ac:dyDescent="0.3">
      <c r="A944" s="9" t="s">
        <v>1496</v>
      </c>
      <c r="B944" s="9">
        <v>52</v>
      </c>
      <c r="C944" s="9">
        <v>7.06</v>
      </c>
    </row>
    <row r="945" spans="1:3" x14ac:dyDescent="0.3">
      <c r="A945" s="9" t="s">
        <v>1518</v>
      </c>
      <c r="B945" s="9">
        <v>46</v>
      </c>
      <c r="C945" s="9">
        <v>0.55000000000000004</v>
      </c>
    </row>
    <row r="946" spans="1:3" x14ac:dyDescent="0.3">
      <c r="A946" s="9" t="s">
        <v>120</v>
      </c>
      <c r="B946" s="9">
        <v>14</v>
      </c>
      <c r="C946" s="9">
        <v>7.03</v>
      </c>
    </row>
    <row r="947" spans="1:3" x14ac:dyDescent="0.3">
      <c r="A947" s="9" t="s">
        <v>1387</v>
      </c>
      <c r="B947" s="9">
        <v>34</v>
      </c>
      <c r="C947" s="9">
        <v>1.6300000000000001</v>
      </c>
    </row>
    <row r="948" spans="1:3" x14ac:dyDescent="0.3">
      <c r="A948" s="9" t="s">
        <v>404</v>
      </c>
      <c r="B948" s="9">
        <v>42</v>
      </c>
      <c r="C948" s="9">
        <v>24.54</v>
      </c>
    </row>
    <row r="949" spans="1:3" x14ac:dyDescent="0.3">
      <c r="A949" s="9" t="s">
        <v>748</v>
      </c>
      <c r="B949" s="9">
        <v>48</v>
      </c>
      <c r="C949" s="9">
        <v>4.22</v>
      </c>
    </row>
    <row r="950" spans="1:3" x14ac:dyDescent="0.3">
      <c r="A950" s="9" t="s">
        <v>512</v>
      </c>
      <c r="B950" s="9">
        <v>29</v>
      </c>
      <c r="C950" s="9">
        <v>4.87</v>
      </c>
    </row>
    <row r="951" spans="1:3" x14ac:dyDescent="0.3">
      <c r="A951" s="9" t="s">
        <v>756</v>
      </c>
      <c r="B951" s="9">
        <v>49</v>
      </c>
      <c r="C951" s="9">
        <v>5.38</v>
      </c>
    </row>
    <row r="952" spans="1:3" x14ac:dyDescent="0.3">
      <c r="A952" s="9" t="s">
        <v>1555</v>
      </c>
      <c r="B952" s="9">
        <v>44</v>
      </c>
      <c r="C952" s="9">
        <v>1.54</v>
      </c>
    </row>
    <row r="953" spans="1:3" x14ac:dyDescent="0.3">
      <c r="A953" s="9" t="s">
        <v>654</v>
      </c>
      <c r="B953" s="9">
        <v>23</v>
      </c>
      <c r="C953" s="9">
        <v>4.97</v>
      </c>
    </row>
    <row r="954" spans="1:3" x14ac:dyDescent="0.3">
      <c r="A954" s="9" t="s">
        <v>1194</v>
      </c>
      <c r="B954" s="9">
        <v>5</v>
      </c>
      <c r="C954" s="9">
        <v>20.04</v>
      </c>
    </row>
    <row r="955" spans="1:3" x14ac:dyDescent="0.3">
      <c r="A955" s="9" t="s">
        <v>1015</v>
      </c>
      <c r="B955" s="9">
        <v>52</v>
      </c>
      <c r="C955" s="9">
        <v>4.05</v>
      </c>
    </row>
    <row r="956" spans="1:3" x14ac:dyDescent="0.3">
      <c r="A956" s="9" t="s">
        <v>1526</v>
      </c>
      <c r="B956" s="9">
        <v>11</v>
      </c>
      <c r="C956" s="9">
        <v>4.05</v>
      </c>
    </row>
    <row r="957" spans="1:3" x14ac:dyDescent="0.3">
      <c r="A957" s="9" t="s">
        <v>389</v>
      </c>
      <c r="B957" s="9">
        <v>32</v>
      </c>
      <c r="C957" s="9">
        <v>0.88</v>
      </c>
    </row>
    <row r="958" spans="1:3" x14ac:dyDescent="0.3">
      <c r="A958" s="9" t="s">
        <v>1247</v>
      </c>
      <c r="B958" s="9">
        <v>48</v>
      </c>
      <c r="C958" s="9">
        <v>9.49</v>
      </c>
    </row>
    <row r="959" spans="1:3" x14ac:dyDescent="0.3">
      <c r="A959" s="9" t="s">
        <v>132</v>
      </c>
      <c r="B959" s="9">
        <v>45</v>
      </c>
      <c r="C959" s="9">
        <v>1.19</v>
      </c>
    </row>
    <row r="960" spans="1:3" x14ac:dyDescent="0.3">
      <c r="A960" s="9" t="s">
        <v>493</v>
      </c>
      <c r="B960" s="9">
        <v>35</v>
      </c>
      <c r="C960" s="9">
        <v>1.54</v>
      </c>
    </row>
    <row r="961" spans="1:3" x14ac:dyDescent="0.3">
      <c r="A961" s="9" t="s">
        <v>879</v>
      </c>
      <c r="B961" s="9">
        <v>30</v>
      </c>
      <c r="C961" s="9">
        <v>0.75</v>
      </c>
    </row>
    <row r="962" spans="1:3" x14ac:dyDescent="0.3">
      <c r="A962" s="9" t="s">
        <v>1022</v>
      </c>
      <c r="B962" s="9">
        <v>10</v>
      </c>
      <c r="C962" s="9">
        <v>1.44</v>
      </c>
    </row>
    <row r="963" spans="1:3" x14ac:dyDescent="0.3">
      <c r="A963" s="9" t="s">
        <v>743</v>
      </c>
      <c r="B963" s="9">
        <v>26</v>
      </c>
      <c r="C963" s="9">
        <v>0.55000000000000004</v>
      </c>
    </row>
    <row r="964" spans="1:3" x14ac:dyDescent="0.3">
      <c r="A964" s="9" t="s">
        <v>346</v>
      </c>
      <c r="B964" s="9">
        <v>28</v>
      </c>
      <c r="C964" s="9">
        <v>4.1499999999999995</v>
      </c>
    </row>
    <row r="965" spans="1:3" x14ac:dyDescent="0.3">
      <c r="A965" s="9" t="s">
        <v>173</v>
      </c>
      <c r="B965" s="9">
        <v>49</v>
      </c>
      <c r="C965" s="9">
        <v>1.3900000000000001</v>
      </c>
    </row>
    <row r="966" spans="1:3" x14ac:dyDescent="0.3">
      <c r="A966" s="9" t="s">
        <v>1544</v>
      </c>
      <c r="B966" s="9">
        <v>29</v>
      </c>
      <c r="C966" s="9">
        <v>0.75</v>
      </c>
    </row>
    <row r="967" spans="1:3" x14ac:dyDescent="0.3">
      <c r="A967" s="9" t="s">
        <v>528</v>
      </c>
      <c r="B967" s="9">
        <v>49</v>
      </c>
      <c r="C967" s="9">
        <v>7.06</v>
      </c>
    </row>
    <row r="968" spans="1:3" x14ac:dyDescent="0.3">
      <c r="A968" s="9" t="s">
        <v>1085</v>
      </c>
      <c r="B968" s="9">
        <v>21</v>
      </c>
      <c r="C968" s="9">
        <v>5.55</v>
      </c>
    </row>
    <row r="969" spans="1:3" x14ac:dyDescent="0.3">
      <c r="A969" s="9" t="s">
        <v>535</v>
      </c>
      <c r="B969" s="9">
        <v>17</v>
      </c>
      <c r="C969" s="9">
        <v>1.55</v>
      </c>
    </row>
    <row r="970" spans="1:3" x14ac:dyDescent="0.3">
      <c r="A970" s="9" t="s">
        <v>1391</v>
      </c>
      <c r="B970" s="9">
        <v>39</v>
      </c>
      <c r="C970" s="9">
        <v>1</v>
      </c>
    </row>
    <row r="971" spans="1:3" x14ac:dyDescent="0.3">
      <c r="A971" s="9" t="s">
        <v>108</v>
      </c>
      <c r="B971" s="9">
        <v>13</v>
      </c>
      <c r="C971" s="9">
        <v>3.19</v>
      </c>
    </row>
    <row r="972" spans="1:3" x14ac:dyDescent="0.3">
      <c r="A972" s="9" t="s">
        <v>83</v>
      </c>
      <c r="B972" s="9">
        <v>27</v>
      </c>
      <c r="C972" s="9">
        <v>5.52</v>
      </c>
    </row>
    <row r="973" spans="1:3" x14ac:dyDescent="0.3">
      <c r="A973" s="9" t="s">
        <v>375</v>
      </c>
      <c r="B973" s="9">
        <v>14</v>
      </c>
      <c r="C973" s="9">
        <v>49.05</v>
      </c>
    </row>
    <row r="974" spans="1:3" x14ac:dyDescent="0.3">
      <c r="A974" s="9" t="s">
        <v>1143</v>
      </c>
      <c r="B974" s="9">
        <v>23</v>
      </c>
      <c r="C974" s="9">
        <v>4.87</v>
      </c>
    </row>
    <row r="975" spans="1:3" x14ac:dyDescent="0.3">
      <c r="A975" s="9" t="s">
        <v>1530</v>
      </c>
      <c r="B975" s="9">
        <v>25</v>
      </c>
      <c r="C975" s="9">
        <v>1.54</v>
      </c>
    </row>
    <row r="976" spans="1:3" x14ac:dyDescent="0.3">
      <c r="A976" s="9" t="s">
        <v>522</v>
      </c>
      <c r="B976" s="9">
        <v>25</v>
      </c>
      <c r="C976" s="9">
        <v>0.8600000000000001</v>
      </c>
    </row>
    <row r="977" spans="1:3" x14ac:dyDescent="0.3">
      <c r="A977" s="9" t="s">
        <v>516</v>
      </c>
      <c r="B977" s="9">
        <v>10</v>
      </c>
      <c r="C977" s="9">
        <v>2.09</v>
      </c>
    </row>
    <row r="978" spans="1:3" x14ac:dyDescent="0.3">
      <c r="A978" s="9" t="s">
        <v>1293</v>
      </c>
      <c r="B978" s="9">
        <v>16</v>
      </c>
      <c r="C978" s="9">
        <v>5.55</v>
      </c>
    </row>
    <row r="979" spans="1:3" x14ac:dyDescent="0.3">
      <c r="A979" s="9" t="s">
        <v>1283</v>
      </c>
      <c r="B979" s="9">
        <v>27</v>
      </c>
      <c r="C979" s="9">
        <v>2.09</v>
      </c>
    </row>
    <row r="980" spans="1:3" x14ac:dyDescent="0.3">
      <c r="A980" s="9" t="s">
        <v>74</v>
      </c>
      <c r="B980" s="9">
        <v>44</v>
      </c>
      <c r="C980" s="9">
        <v>20.04</v>
      </c>
    </row>
    <row r="981" spans="1:3" x14ac:dyDescent="0.3">
      <c r="A981" s="9" t="s">
        <v>125</v>
      </c>
      <c r="B981" s="9">
        <v>10</v>
      </c>
      <c r="C981" s="9">
        <v>1.25</v>
      </c>
    </row>
    <row r="982" spans="1:3" x14ac:dyDescent="0.3">
      <c r="A982" s="9" t="s">
        <v>176</v>
      </c>
      <c r="B982" s="9">
        <v>18</v>
      </c>
      <c r="C982" s="9">
        <v>24.54</v>
      </c>
    </row>
    <row r="983" spans="1:3" x14ac:dyDescent="0.3">
      <c r="A983" s="9" t="s">
        <v>1046</v>
      </c>
      <c r="B983" s="9">
        <v>14</v>
      </c>
      <c r="C983" s="9">
        <v>0.88</v>
      </c>
    </row>
    <row r="984" spans="1:3" x14ac:dyDescent="0.3">
      <c r="A984" s="9" t="s">
        <v>218</v>
      </c>
      <c r="B984" s="9">
        <v>52</v>
      </c>
      <c r="C984" s="9">
        <v>0.75</v>
      </c>
    </row>
    <row r="985" spans="1:3" x14ac:dyDescent="0.3">
      <c r="A985" s="9" t="s">
        <v>1094</v>
      </c>
      <c r="B985" s="9">
        <v>26</v>
      </c>
      <c r="C985" s="9">
        <v>1.04</v>
      </c>
    </row>
    <row r="986" spans="1:3" x14ac:dyDescent="0.3">
      <c r="A986" s="9" t="s">
        <v>1342</v>
      </c>
      <c r="B986" s="9">
        <v>41</v>
      </c>
      <c r="C986" s="9">
        <v>4.05</v>
      </c>
    </row>
    <row r="987" spans="1:3" x14ac:dyDescent="0.3">
      <c r="A987" s="9" t="s">
        <v>440</v>
      </c>
      <c r="B987" s="9">
        <v>28</v>
      </c>
      <c r="C987" s="9">
        <v>4.22</v>
      </c>
    </row>
    <row r="988" spans="1:3" x14ac:dyDescent="0.3">
      <c r="A988" s="9" t="s">
        <v>588</v>
      </c>
      <c r="B988" s="9">
        <v>34</v>
      </c>
      <c r="C988" s="9">
        <v>0.55000000000000004</v>
      </c>
    </row>
    <row r="989" spans="1:3" x14ac:dyDescent="0.3">
      <c r="A989" s="9" t="s">
        <v>938</v>
      </c>
      <c r="B989" s="9">
        <v>25</v>
      </c>
      <c r="C989" s="9">
        <v>0.75</v>
      </c>
    </row>
    <row r="990" spans="1:3" x14ac:dyDescent="0.3">
      <c r="A990" s="9" t="s">
        <v>1449</v>
      </c>
      <c r="B990" s="9">
        <v>38</v>
      </c>
      <c r="C990" s="9">
        <v>5.52</v>
      </c>
    </row>
    <row r="991" spans="1:3" x14ac:dyDescent="0.3">
      <c r="A991" s="9" t="s">
        <v>251</v>
      </c>
      <c r="B991" s="9">
        <v>9</v>
      </c>
      <c r="C991" s="9">
        <v>4.05</v>
      </c>
    </row>
    <row r="992" spans="1:3" x14ac:dyDescent="0.3">
      <c r="A992" s="9" t="s">
        <v>1588</v>
      </c>
      <c r="B992" s="9">
        <v>14</v>
      </c>
      <c r="C992" s="9">
        <v>4.05</v>
      </c>
    </row>
    <row r="993" spans="1:3" x14ac:dyDescent="0.3">
      <c r="A993" s="9" t="s">
        <v>1492</v>
      </c>
      <c r="B993" s="9">
        <v>46</v>
      </c>
      <c r="C993" s="9">
        <v>4.05</v>
      </c>
    </row>
    <row r="994" spans="1:3" x14ac:dyDescent="0.3">
      <c r="A994" s="9" t="s">
        <v>296</v>
      </c>
      <c r="B994" s="9">
        <v>4</v>
      </c>
      <c r="C994" s="9">
        <v>11.200000000000001</v>
      </c>
    </row>
    <row r="995" spans="1:3" x14ac:dyDescent="0.3">
      <c r="A995" s="9" t="s">
        <v>1315</v>
      </c>
      <c r="B995" s="9">
        <v>51</v>
      </c>
      <c r="C995" s="9">
        <v>9.0400000000000009</v>
      </c>
    </row>
    <row r="996" spans="1:3" x14ac:dyDescent="0.3">
      <c r="A996" s="9" t="s">
        <v>1545</v>
      </c>
      <c r="B996" s="9">
        <v>41</v>
      </c>
      <c r="C996" s="9">
        <v>2.61</v>
      </c>
    </row>
    <row r="997" spans="1:3" x14ac:dyDescent="0.3">
      <c r="A997" s="9" t="s">
        <v>1113</v>
      </c>
      <c r="B997" s="9">
        <v>18</v>
      </c>
      <c r="C997" s="9">
        <v>11.200000000000001</v>
      </c>
    </row>
    <row r="998" spans="1:3" x14ac:dyDescent="0.3">
      <c r="A998" s="9" t="s">
        <v>1307</v>
      </c>
      <c r="B998" s="9">
        <v>29</v>
      </c>
      <c r="C998" s="9">
        <v>6.55</v>
      </c>
    </row>
    <row r="999" spans="1:3" x14ac:dyDescent="0.3">
      <c r="A999" s="9" t="s">
        <v>134</v>
      </c>
      <c r="B999" s="9">
        <v>21</v>
      </c>
      <c r="C999" s="9">
        <v>4.22</v>
      </c>
    </row>
    <row r="1000" spans="1:3" x14ac:dyDescent="0.3">
      <c r="A1000" s="9" t="s">
        <v>1288</v>
      </c>
      <c r="B1000" s="9">
        <v>26</v>
      </c>
      <c r="C1000" s="9">
        <v>1.05</v>
      </c>
    </row>
    <row r="1001" spans="1:3" x14ac:dyDescent="0.3">
      <c r="A1001" s="9" t="s">
        <v>982</v>
      </c>
      <c r="B1001" s="9">
        <v>24</v>
      </c>
      <c r="C1001" s="9">
        <v>1.54</v>
      </c>
    </row>
    <row r="1002" spans="1:3" x14ac:dyDescent="0.3">
      <c r="A1002" s="9" t="s">
        <v>1185</v>
      </c>
      <c r="B1002" s="9">
        <v>34</v>
      </c>
      <c r="C1002" s="9">
        <v>5.0599999999999996</v>
      </c>
    </row>
    <row r="1003" spans="1:3" x14ac:dyDescent="0.3">
      <c r="A1003" s="9" t="s">
        <v>1242</v>
      </c>
      <c r="B1003" s="9">
        <v>8</v>
      </c>
      <c r="C1003" s="9">
        <v>1.54</v>
      </c>
    </row>
    <row r="1004" spans="1:3" x14ac:dyDescent="0.3">
      <c r="A1004" s="9" t="s">
        <v>1067</v>
      </c>
      <c r="B1004" s="9">
        <v>47</v>
      </c>
      <c r="C1004" s="9">
        <v>15.15</v>
      </c>
    </row>
    <row r="1005" spans="1:3" x14ac:dyDescent="0.3">
      <c r="A1005" s="9" t="s">
        <v>1503</v>
      </c>
      <c r="B1005" s="9">
        <v>52</v>
      </c>
      <c r="C1005" s="9">
        <v>11.200000000000001</v>
      </c>
    </row>
    <row r="1006" spans="1:3" x14ac:dyDescent="0.3">
      <c r="A1006" s="9" t="s">
        <v>1058</v>
      </c>
      <c r="B1006" s="9">
        <v>31</v>
      </c>
      <c r="C1006" s="9">
        <v>1.04</v>
      </c>
    </row>
    <row r="1007" spans="1:3" x14ac:dyDescent="0.3">
      <c r="A1007" s="9" t="s">
        <v>1511</v>
      </c>
      <c r="B1007" s="9">
        <v>40</v>
      </c>
      <c r="C1007" s="9">
        <v>8.2800000000000011</v>
      </c>
    </row>
    <row r="1008" spans="1:3" x14ac:dyDescent="0.3">
      <c r="A1008" s="9" t="s">
        <v>1309</v>
      </c>
      <c r="B1008" s="9">
        <v>43</v>
      </c>
      <c r="C1008" s="9">
        <v>3.02</v>
      </c>
    </row>
    <row r="1009" spans="1:3" x14ac:dyDescent="0.3">
      <c r="A1009" s="9" t="s">
        <v>981</v>
      </c>
      <c r="B1009" s="9">
        <v>32</v>
      </c>
      <c r="C1009" s="9">
        <v>5.8599999999999994</v>
      </c>
    </row>
    <row r="1010" spans="1:3" x14ac:dyDescent="0.3">
      <c r="A1010" s="9" t="s">
        <v>291</v>
      </c>
      <c r="B1010" s="9">
        <v>37</v>
      </c>
      <c r="C1010" s="9">
        <v>2.9</v>
      </c>
    </row>
    <row r="1011" spans="1:3" x14ac:dyDescent="0.3">
      <c r="A1011" s="9" t="s">
        <v>571</v>
      </c>
      <c r="B1011" s="9">
        <v>25</v>
      </c>
      <c r="C1011" s="9">
        <v>1.54</v>
      </c>
    </row>
    <row r="1012" spans="1:3" x14ac:dyDescent="0.3">
      <c r="A1012" s="9" t="s">
        <v>854</v>
      </c>
      <c r="B1012" s="9">
        <v>10</v>
      </c>
      <c r="C1012" s="9">
        <v>5.8599999999999994</v>
      </c>
    </row>
    <row r="1013" spans="1:3" x14ac:dyDescent="0.3">
      <c r="A1013" s="9" t="s">
        <v>1078</v>
      </c>
      <c r="B1013" s="9">
        <v>35</v>
      </c>
      <c r="C1013" s="9">
        <v>5.8199999999999994</v>
      </c>
    </row>
    <row r="1014" spans="1:3" x14ac:dyDescent="0.3">
      <c r="A1014" s="9" t="s">
        <v>1575</v>
      </c>
      <c r="B1014" s="9">
        <v>48</v>
      </c>
      <c r="C1014" s="9">
        <v>4.05</v>
      </c>
    </row>
    <row r="1015" spans="1:3" x14ac:dyDescent="0.3">
      <c r="A1015" s="9" t="s">
        <v>1182</v>
      </c>
      <c r="B1015" s="9">
        <v>10</v>
      </c>
      <c r="C1015" s="9">
        <v>6.55</v>
      </c>
    </row>
    <row r="1016" spans="1:3" x14ac:dyDescent="0.3">
      <c r="A1016" s="9" t="s">
        <v>1341</v>
      </c>
      <c r="B1016" s="9">
        <v>16</v>
      </c>
      <c r="C1016" s="9">
        <v>9.0400000000000009</v>
      </c>
    </row>
    <row r="1017" spans="1:3" x14ac:dyDescent="0.3">
      <c r="A1017" s="9" t="s">
        <v>1628</v>
      </c>
      <c r="B1017" s="9">
        <v>33</v>
      </c>
      <c r="C1017" s="9">
        <v>4.05</v>
      </c>
    </row>
    <row r="1018" spans="1:3" x14ac:dyDescent="0.3">
      <c r="A1018" s="9" t="s">
        <v>1441</v>
      </c>
      <c r="B1018" s="9">
        <v>7</v>
      </c>
      <c r="C1018" s="9">
        <v>0.93</v>
      </c>
    </row>
    <row r="1019" spans="1:3" x14ac:dyDescent="0.3">
      <c r="A1019" s="9" t="s">
        <v>747</v>
      </c>
      <c r="B1019" s="9">
        <v>49</v>
      </c>
      <c r="C1019" s="9">
        <v>9.0400000000000009</v>
      </c>
    </row>
    <row r="1020" spans="1:3" x14ac:dyDescent="0.3">
      <c r="A1020" s="9" t="s">
        <v>1274</v>
      </c>
      <c r="B1020" s="9">
        <v>30</v>
      </c>
      <c r="C1020" s="9">
        <v>1.04</v>
      </c>
    </row>
    <row r="1021" spans="1:3" x14ac:dyDescent="0.3">
      <c r="A1021" s="9" t="s">
        <v>390</v>
      </c>
      <c r="B1021" s="9">
        <v>40</v>
      </c>
      <c r="C1021" s="9">
        <v>1.04</v>
      </c>
    </row>
    <row r="1022" spans="1:3" x14ac:dyDescent="0.3">
      <c r="A1022" s="9" t="s">
        <v>445</v>
      </c>
      <c r="B1022" s="9">
        <v>26</v>
      </c>
      <c r="C1022" s="9">
        <v>1.04</v>
      </c>
    </row>
    <row r="1023" spans="1:3" x14ac:dyDescent="0.3">
      <c r="A1023" s="9" t="s">
        <v>1612</v>
      </c>
      <c r="B1023" s="9">
        <v>12</v>
      </c>
      <c r="C1023" s="9">
        <v>3.19</v>
      </c>
    </row>
    <row r="1024" spans="1:3" x14ac:dyDescent="0.3">
      <c r="A1024" s="9" t="s">
        <v>1123</v>
      </c>
      <c r="B1024" s="9">
        <v>3</v>
      </c>
      <c r="C1024" s="9">
        <v>6.88</v>
      </c>
    </row>
    <row r="1025" spans="1:3" x14ac:dyDescent="0.3">
      <c r="A1025" s="9" t="s">
        <v>634</v>
      </c>
      <c r="B1025" s="9">
        <v>35</v>
      </c>
      <c r="C1025" s="9">
        <v>1.35</v>
      </c>
    </row>
    <row r="1026" spans="1:3" x14ac:dyDescent="0.3">
      <c r="A1026" s="9" t="s">
        <v>974</v>
      </c>
      <c r="B1026" s="9">
        <v>41</v>
      </c>
      <c r="C1026" s="9">
        <v>20.04</v>
      </c>
    </row>
    <row r="1027" spans="1:3" x14ac:dyDescent="0.3">
      <c r="A1027" s="9" t="s">
        <v>235</v>
      </c>
      <c r="B1027" s="9">
        <v>39</v>
      </c>
      <c r="C1027" s="9">
        <v>6.24</v>
      </c>
    </row>
    <row r="1028" spans="1:3" x14ac:dyDescent="0.3">
      <c r="A1028" s="9" t="s">
        <v>886</v>
      </c>
      <c r="B1028" s="9">
        <v>36</v>
      </c>
      <c r="C1028" s="9">
        <v>6.6899999999999995</v>
      </c>
    </row>
    <row r="1029" spans="1:3" x14ac:dyDescent="0.3">
      <c r="A1029" s="9" t="s">
        <v>862</v>
      </c>
      <c r="B1029" s="9">
        <v>25</v>
      </c>
      <c r="C1029" s="9">
        <v>5.8599999999999994</v>
      </c>
    </row>
    <row r="1030" spans="1:3" x14ac:dyDescent="0.3">
      <c r="A1030" s="9" t="s">
        <v>1326</v>
      </c>
      <c r="B1030" s="9">
        <v>13</v>
      </c>
      <c r="C1030" s="9">
        <v>3.02</v>
      </c>
    </row>
    <row r="1031" spans="1:3" x14ac:dyDescent="0.3">
      <c r="A1031" s="9" t="s">
        <v>998</v>
      </c>
      <c r="B1031" s="9">
        <v>6</v>
      </c>
      <c r="C1031" s="9">
        <v>0.75</v>
      </c>
    </row>
    <row r="1032" spans="1:3" x14ac:dyDescent="0.3">
      <c r="A1032" s="9" t="s">
        <v>904</v>
      </c>
      <c r="B1032" s="9">
        <v>48</v>
      </c>
      <c r="C1032" s="9">
        <v>4.7299999999999995</v>
      </c>
    </row>
    <row r="1033" spans="1:3" x14ac:dyDescent="0.3">
      <c r="A1033" s="9" t="s">
        <v>667</v>
      </c>
      <c r="B1033" s="9">
        <v>43</v>
      </c>
      <c r="C1033" s="9">
        <v>4.22</v>
      </c>
    </row>
    <row r="1034" spans="1:3" x14ac:dyDescent="0.3">
      <c r="A1034" s="9" t="s">
        <v>1336</v>
      </c>
      <c r="B1034" s="9">
        <v>45</v>
      </c>
      <c r="C1034" s="9">
        <v>1.34</v>
      </c>
    </row>
    <row r="1035" spans="1:3" x14ac:dyDescent="0.3">
      <c r="A1035" s="9" t="s">
        <v>464</v>
      </c>
      <c r="B1035" s="9">
        <v>29</v>
      </c>
      <c r="C1035" s="9">
        <v>11.33</v>
      </c>
    </row>
    <row r="1036" spans="1:3" x14ac:dyDescent="0.3">
      <c r="A1036" s="9" t="s">
        <v>1039</v>
      </c>
      <c r="B1036" s="9">
        <v>44</v>
      </c>
      <c r="C1036" s="9">
        <v>0.75</v>
      </c>
    </row>
    <row r="1037" spans="1:3" x14ac:dyDescent="0.3">
      <c r="A1037" s="9" t="s">
        <v>636</v>
      </c>
      <c r="B1037" s="9">
        <v>28</v>
      </c>
      <c r="C1037" s="9">
        <v>1.03</v>
      </c>
    </row>
    <row r="1038" spans="1:3" x14ac:dyDescent="0.3">
      <c r="A1038" s="9" t="s">
        <v>1332</v>
      </c>
      <c r="B1038" s="9">
        <v>50</v>
      </c>
      <c r="C1038" s="9">
        <v>4.97</v>
      </c>
    </row>
  </sheetData>
  <conditionalFormatting sqref="A1:A1038">
    <cfRule type="duplicateValues" dxfId="4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46C8E-7A49-A344-92F1-ABF1454119EB}">
  <dimension ref="A1:C1038"/>
  <sheetViews>
    <sheetView topLeftCell="A1004" workbookViewId="0"/>
  </sheetViews>
  <sheetFormatPr defaultColWidth="11.19921875" defaultRowHeight="15.6" x14ac:dyDescent="0.3"/>
  <cols>
    <col min="3" max="3" width="13.69921875" bestFit="1" customWidth="1"/>
  </cols>
  <sheetData>
    <row r="1" spans="1:3" x14ac:dyDescent="0.3">
      <c r="A1" s="11" t="s">
        <v>0</v>
      </c>
      <c r="B1" s="11" t="s">
        <v>4</v>
      </c>
      <c r="C1" s="11" t="s">
        <v>5</v>
      </c>
    </row>
    <row r="2" spans="1:3" x14ac:dyDescent="0.3">
      <c r="A2" s="9" t="s">
        <v>1084</v>
      </c>
      <c r="B2" s="9" t="s">
        <v>44</v>
      </c>
      <c r="C2" s="9" t="s">
        <v>69</v>
      </c>
    </row>
    <row r="3" spans="1:3" x14ac:dyDescent="0.3">
      <c r="A3" s="9" t="s">
        <v>1325</v>
      </c>
      <c r="B3" s="9" t="s">
        <v>25</v>
      </c>
      <c r="C3" s="9" t="s">
        <v>37</v>
      </c>
    </row>
    <row r="4" spans="1:3" x14ac:dyDescent="0.3">
      <c r="A4" s="9" t="s">
        <v>611</v>
      </c>
      <c r="B4" s="9" t="s">
        <v>25</v>
      </c>
      <c r="C4" s="9" t="s">
        <v>37</v>
      </c>
    </row>
    <row r="5" spans="1:3" x14ac:dyDescent="0.3">
      <c r="A5" s="9" t="s">
        <v>1142</v>
      </c>
      <c r="B5" s="9" t="s">
        <v>25</v>
      </c>
      <c r="C5" s="9" t="s">
        <v>37</v>
      </c>
    </row>
    <row r="6" spans="1:3" x14ac:dyDescent="0.3">
      <c r="A6" s="9" t="s">
        <v>1599</v>
      </c>
      <c r="B6" s="9" t="s">
        <v>25</v>
      </c>
      <c r="C6" s="9" t="s">
        <v>26</v>
      </c>
    </row>
    <row r="7" spans="1:3" x14ac:dyDescent="0.3">
      <c r="A7" s="9" t="s">
        <v>661</v>
      </c>
      <c r="B7" s="9" t="s">
        <v>25</v>
      </c>
      <c r="C7" s="9" t="s">
        <v>52</v>
      </c>
    </row>
    <row r="8" spans="1:3" x14ac:dyDescent="0.3">
      <c r="A8" s="9" t="s">
        <v>392</v>
      </c>
      <c r="B8" s="9" t="s">
        <v>25</v>
      </c>
      <c r="C8" s="9" t="s">
        <v>26</v>
      </c>
    </row>
    <row r="9" spans="1:3" x14ac:dyDescent="0.3">
      <c r="A9" s="9" t="s">
        <v>585</v>
      </c>
      <c r="B9" s="9" t="s">
        <v>25</v>
      </c>
      <c r="C9" s="9" t="s">
        <v>26</v>
      </c>
    </row>
    <row r="10" spans="1:3" x14ac:dyDescent="0.3">
      <c r="A10" s="9" t="s">
        <v>1571</v>
      </c>
      <c r="B10" s="9" t="s">
        <v>25</v>
      </c>
      <c r="C10" s="9" t="s">
        <v>37</v>
      </c>
    </row>
    <row r="11" spans="1:3" x14ac:dyDescent="0.3">
      <c r="A11" s="9" t="s">
        <v>1621</v>
      </c>
      <c r="B11" s="9" t="s">
        <v>25</v>
      </c>
      <c r="C11" s="9" t="s">
        <v>69</v>
      </c>
    </row>
    <row r="12" spans="1:3" x14ac:dyDescent="0.3">
      <c r="A12" s="9" t="s">
        <v>804</v>
      </c>
      <c r="B12" s="9" t="s">
        <v>25</v>
      </c>
      <c r="C12" s="9" t="s">
        <v>52</v>
      </c>
    </row>
    <row r="13" spans="1:3" x14ac:dyDescent="0.3">
      <c r="A13" s="9" t="s">
        <v>1330</v>
      </c>
      <c r="B13" s="9" t="s">
        <v>25</v>
      </c>
      <c r="C13" s="9" t="s">
        <v>37</v>
      </c>
    </row>
    <row r="14" spans="1:3" x14ac:dyDescent="0.3">
      <c r="A14" s="9" t="s">
        <v>866</v>
      </c>
      <c r="B14" s="9" t="s">
        <v>25</v>
      </c>
      <c r="C14" s="9" t="s">
        <v>69</v>
      </c>
    </row>
    <row r="15" spans="1:3" x14ac:dyDescent="0.3">
      <c r="A15" s="9" t="s">
        <v>546</v>
      </c>
      <c r="B15" s="9" t="s">
        <v>25</v>
      </c>
      <c r="C15" s="9" t="s">
        <v>69</v>
      </c>
    </row>
    <row r="16" spans="1:3" x14ac:dyDescent="0.3">
      <c r="A16" s="9" t="s">
        <v>849</v>
      </c>
      <c r="B16" s="9" t="s">
        <v>44</v>
      </c>
      <c r="C16" s="9" t="s">
        <v>26</v>
      </c>
    </row>
    <row r="17" spans="1:3" x14ac:dyDescent="0.3">
      <c r="A17" s="9" t="s">
        <v>1415</v>
      </c>
      <c r="B17" s="9" t="s">
        <v>25</v>
      </c>
      <c r="C17" s="9" t="s">
        <v>37</v>
      </c>
    </row>
    <row r="18" spans="1:3" x14ac:dyDescent="0.3">
      <c r="A18" s="9" t="s">
        <v>1221</v>
      </c>
      <c r="B18" s="9" t="s">
        <v>44</v>
      </c>
      <c r="C18" s="9" t="s">
        <v>69</v>
      </c>
    </row>
    <row r="19" spans="1:3" x14ac:dyDescent="0.3">
      <c r="A19" s="9" t="s">
        <v>1369</v>
      </c>
      <c r="B19" s="9" t="s">
        <v>25</v>
      </c>
      <c r="C19" s="9" t="s">
        <v>26</v>
      </c>
    </row>
    <row r="20" spans="1:3" x14ac:dyDescent="0.3">
      <c r="A20" s="9" t="s">
        <v>891</v>
      </c>
      <c r="B20" s="9" t="s">
        <v>25</v>
      </c>
      <c r="C20" s="9" t="s">
        <v>69</v>
      </c>
    </row>
    <row r="21" spans="1:3" x14ac:dyDescent="0.3">
      <c r="A21" s="9" t="s">
        <v>1171</v>
      </c>
      <c r="B21" s="9" t="s">
        <v>25</v>
      </c>
      <c r="C21" s="9" t="s">
        <v>69</v>
      </c>
    </row>
    <row r="22" spans="1:3" x14ac:dyDescent="0.3">
      <c r="A22" s="9" t="s">
        <v>225</v>
      </c>
      <c r="B22" s="9" t="s">
        <v>25</v>
      </c>
      <c r="C22" s="9" t="s">
        <v>26</v>
      </c>
    </row>
    <row r="23" spans="1:3" x14ac:dyDescent="0.3">
      <c r="A23" s="9" t="s">
        <v>669</v>
      </c>
      <c r="B23" s="9" t="s">
        <v>25</v>
      </c>
      <c r="C23" s="9" t="s">
        <v>52</v>
      </c>
    </row>
    <row r="24" spans="1:3" x14ac:dyDescent="0.3">
      <c r="A24" s="9" t="s">
        <v>943</v>
      </c>
      <c r="B24" s="9" t="s">
        <v>44</v>
      </c>
      <c r="C24" s="9" t="s">
        <v>69</v>
      </c>
    </row>
    <row r="25" spans="1:3" x14ac:dyDescent="0.3">
      <c r="A25" s="9" t="s">
        <v>588</v>
      </c>
      <c r="B25" s="9" t="s">
        <v>25</v>
      </c>
      <c r="C25" s="9" t="s">
        <v>69</v>
      </c>
    </row>
    <row r="26" spans="1:3" x14ac:dyDescent="0.3">
      <c r="A26" s="9" t="s">
        <v>1531</v>
      </c>
      <c r="B26" s="9" t="s">
        <v>25</v>
      </c>
      <c r="C26" s="9" t="s">
        <v>69</v>
      </c>
    </row>
    <row r="27" spans="1:3" x14ac:dyDescent="0.3">
      <c r="A27" s="9" t="s">
        <v>1537</v>
      </c>
      <c r="B27" s="9" t="s">
        <v>25</v>
      </c>
      <c r="C27" s="9" t="s">
        <v>26</v>
      </c>
    </row>
    <row r="28" spans="1:3" x14ac:dyDescent="0.3">
      <c r="A28" s="9" t="s">
        <v>1265</v>
      </c>
      <c r="B28" s="9" t="s">
        <v>25</v>
      </c>
      <c r="C28" s="9" t="s">
        <v>69</v>
      </c>
    </row>
    <row r="29" spans="1:3" x14ac:dyDescent="0.3">
      <c r="A29" s="9" t="s">
        <v>1173</v>
      </c>
      <c r="B29" s="9" t="s">
        <v>44</v>
      </c>
      <c r="C29" s="9" t="s">
        <v>52</v>
      </c>
    </row>
    <row r="30" spans="1:3" x14ac:dyDescent="0.3">
      <c r="A30" s="9" t="s">
        <v>1435</v>
      </c>
      <c r="B30" s="9" t="s">
        <v>25</v>
      </c>
      <c r="C30" s="9" t="s">
        <v>26</v>
      </c>
    </row>
    <row r="31" spans="1:3" x14ac:dyDescent="0.3">
      <c r="A31" s="9" t="s">
        <v>487</v>
      </c>
      <c r="B31" s="9" t="s">
        <v>25</v>
      </c>
      <c r="C31" s="9" t="s">
        <v>26</v>
      </c>
    </row>
    <row r="32" spans="1:3" x14ac:dyDescent="0.3">
      <c r="A32" s="9" t="s">
        <v>824</v>
      </c>
      <c r="B32" s="9" t="s">
        <v>25</v>
      </c>
      <c r="C32" s="9" t="s">
        <v>26</v>
      </c>
    </row>
    <row r="33" spans="1:3" x14ac:dyDescent="0.3">
      <c r="A33" s="9" t="s">
        <v>620</v>
      </c>
      <c r="B33" s="9" t="s">
        <v>25</v>
      </c>
      <c r="C33" s="9" t="s">
        <v>52</v>
      </c>
    </row>
    <row r="34" spans="1:3" x14ac:dyDescent="0.3">
      <c r="A34" s="9" t="s">
        <v>532</v>
      </c>
      <c r="B34" s="9" t="s">
        <v>25</v>
      </c>
      <c r="C34" s="9" t="s">
        <v>26</v>
      </c>
    </row>
    <row r="35" spans="1:3" x14ac:dyDescent="0.3">
      <c r="A35" s="9" t="s">
        <v>297</v>
      </c>
      <c r="B35" s="9" t="s">
        <v>44</v>
      </c>
      <c r="C35" s="9" t="s">
        <v>26</v>
      </c>
    </row>
    <row r="36" spans="1:3" x14ac:dyDescent="0.3">
      <c r="A36" s="9" t="s">
        <v>578</v>
      </c>
      <c r="B36" s="9" t="s">
        <v>44</v>
      </c>
      <c r="C36" s="9" t="s">
        <v>26</v>
      </c>
    </row>
    <row r="37" spans="1:3" x14ac:dyDescent="0.3">
      <c r="A37" s="9" t="s">
        <v>416</v>
      </c>
      <c r="B37" s="9" t="s">
        <v>25</v>
      </c>
      <c r="C37" s="9" t="s">
        <v>26</v>
      </c>
    </row>
    <row r="38" spans="1:3" x14ac:dyDescent="0.3">
      <c r="A38" s="9" t="s">
        <v>329</v>
      </c>
      <c r="B38" s="9" t="s">
        <v>25</v>
      </c>
      <c r="C38" s="9" t="s">
        <v>37</v>
      </c>
    </row>
    <row r="39" spans="1:3" x14ac:dyDescent="0.3">
      <c r="A39" s="9" t="s">
        <v>1191</v>
      </c>
      <c r="B39" s="9" t="s">
        <v>25</v>
      </c>
      <c r="C39" s="9" t="s">
        <v>26</v>
      </c>
    </row>
    <row r="40" spans="1:3" x14ac:dyDescent="0.3">
      <c r="A40" s="9" t="s">
        <v>104</v>
      </c>
      <c r="B40" s="9" t="s">
        <v>25</v>
      </c>
      <c r="C40" s="9" t="s">
        <v>69</v>
      </c>
    </row>
    <row r="41" spans="1:3" x14ac:dyDescent="0.3">
      <c r="A41" s="9" t="s">
        <v>796</v>
      </c>
      <c r="B41" s="9" t="s">
        <v>25</v>
      </c>
      <c r="C41" s="9" t="s">
        <v>69</v>
      </c>
    </row>
    <row r="42" spans="1:3" x14ac:dyDescent="0.3">
      <c r="A42" s="9" t="s">
        <v>1595</v>
      </c>
      <c r="B42" s="9" t="s">
        <v>25</v>
      </c>
      <c r="C42" s="9" t="s">
        <v>52</v>
      </c>
    </row>
    <row r="43" spans="1:3" x14ac:dyDescent="0.3">
      <c r="A43" s="9" t="s">
        <v>1510</v>
      </c>
      <c r="B43" s="9" t="s">
        <v>44</v>
      </c>
      <c r="C43" s="9" t="s">
        <v>69</v>
      </c>
    </row>
    <row r="44" spans="1:3" x14ac:dyDescent="0.3">
      <c r="A44" s="9" t="s">
        <v>1134</v>
      </c>
      <c r="B44" s="9" t="s">
        <v>25</v>
      </c>
      <c r="C44" s="9" t="s">
        <v>26</v>
      </c>
    </row>
    <row r="45" spans="1:3" x14ac:dyDescent="0.3">
      <c r="A45" s="9" t="s">
        <v>1623</v>
      </c>
      <c r="B45" s="9" t="s">
        <v>25</v>
      </c>
      <c r="C45" s="9" t="s">
        <v>26</v>
      </c>
    </row>
    <row r="46" spans="1:3" x14ac:dyDescent="0.3">
      <c r="A46" s="9" t="s">
        <v>1441</v>
      </c>
      <c r="B46" s="9" t="s">
        <v>25</v>
      </c>
      <c r="C46" s="9" t="s">
        <v>26</v>
      </c>
    </row>
    <row r="47" spans="1:3" x14ac:dyDescent="0.3">
      <c r="A47" s="9" t="s">
        <v>747</v>
      </c>
      <c r="B47" s="9" t="s">
        <v>25</v>
      </c>
      <c r="C47" s="9" t="s">
        <v>37</v>
      </c>
    </row>
    <row r="48" spans="1:3" x14ac:dyDescent="0.3">
      <c r="A48" s="9" t="s">
        <v>902</v>
      </c>
      <c r="B48" s="9" t="s">
        <v>25</v>
      </c>
      <c r="C48" s="9" t="s">
        <v>52</v>
      </c>
    </row>
    <row r="49" spans="1:3" x14ac:dyDescent="0.3">
      <c r="A49" s="9" t="s">
        <v>990</v>
      </c>
      <c r="B49" s="9" t="s">
        <v>25</v>
      </c>
      <c r="C49" s="9" t="s">
        <v>52</v>
      </c>
    </row>
    <row r="50" spans="1:3" x14ac:dyDescent="0.3">
      <c r="A50" s="9" t="s">
        <v>105</v>
      </c>
      <c r="B50" s="9" t="s">
        <v>44</v>
      </c>
      <c r="C50" s="9" t="s">
        <v>52</v>
      </c>
    </row>
    <row r="51" spans="1:3" x14ac:dyDescent="0.3">
      <c r="A51" s="9" t="s">
        <v>1054</v>
      </c>
      <c r="B51" s="9" t="s">
        <v>44</v>
      </c>
      <c r="C51" s="9" t="s">
        <v>69</v>
      </c>
    </row>
    <row r="52" spans="1:3" x14ac:dyDescent="0.3">
      <c r="A52" s="9" t="s">
        <v>353</v>
      </c>
      <c r="B52" s="9" t="s">
        <v>25</v>
      </c>
      <c r="C52" s="9" t="s">
        <v>37</v>
      </c>
    </row>
    <row r="53" spans="1:3" x14ac:dyDescent="0.3">
      <c r="A53" s="9" t="s">
        <v>1474</v>
      </c>
      <c r="B53" s="9" t="s">
        <v>25</v>
      </c>
      <c r="C53" s="9" t="s">
        <v>69</v>
      </c>
    </row>
    <row r="54" spans="1:3" x14ac:dyDescent="0.3">
      <c r="A54" s="9" t="s">
        <v>1501</v>
      </c>
      <c r="B54" s="9" t="s">
        <v>44</v>
      </c>
      <c r="C54" s="9" t="s">
        <v>26</v>
      </c>
    </row>
    <row r="55" spans="1:3" x14ac:dyDescent="0.3">
      <c r="A55" s="9" t="s">
        <v>1382</v>
      </c>
      <c r="B55" s="9" t="s">
        <v>44</v>
      </c>
      <c r="C55" s="9" t="s">
        <v>26</v>
      </c>
    </row>
    <row r="56" spans="1:3" x14ac:dyDescent="0.3">
      <c r="A56" s="9" t="s">
        <v>101</v>
      </c>
      <c r="B56" s="9" t="s">
        <v>44</v>
      </c>
      <c r="C56" s="9" t="s">
        <v>26</v>
      </c>
    </row>
    <row r="57" spans="1:3" x14ac:dyDescent="0.3">
      <c r="A57" s="9" t="s">
        <v>408</v>
      </c>
      <c r="B57" s="9" t="s">
        <v>44</v>
      </c>
      <c r="C57" s="9" t="s">
        <v>52</v>
      </c>
    </row>
    <row r="58" spans="1:3" x14ac:dyDescent="0.3">
      <c r="A58" s="9" t="s">
        <v>761</v>
      </c>
      <c r="B58" s="9" t="s">
        <v>44</v>
      </c>
      <c r="C58" s="9" t="s">
        <v>26</v>
      </c>
    </row>
    <row r="59" spans="1:3" x14ac:dyDescent="0.3">
      <c r="A59" s="9" t="s">
        <v>835</v>
      </c>
      <c r="B59" s="9" t="s">
        <v>44</v>
      </c>
      <c r="C59" s="9" t="s">
        <v>26</v>
      </c>
    </row>
    <row r="60" spans="1:3" x14ac:dyDescent="0.3">
      <c r="A60" s="9" t="s">
        <v>873</v>
      </c>
      <c r="B60" s="9" t="s">
        <v>25</v>
      </c>
      <c r="C60" s="9" t="s">
        <v>69</v>
      </c>
    </row>
    <row r="61" spans="1:3" x14ac:dyDescent="0.3">
      <c r="A61" s="9" t="s">
        <v>1276</v>
      </c>
      <c r="B61" s="9" t="s">
        <v>25</v>
      </c>
      <c r="C61" s="9" t="s">
        <v>26</v>
      </c>
    </row>
    <row r="62" spans="1:3" x14ac:dyDescent="0.3">
      <c r="A62" s="9" t="s">
        <v>1090</v>
      </c>
      <c r="B62" s="9" t="s">
        <v>44</v>
      </c>
      <c r="C62" s="9" t="s">
        <v>26</v>
      </c>
    </row>
    <row r="63" spans="1:3" x14ac:dyDescent="0.3">
      <c r="A63" s="9" t="s">
        <v>830</v>
      </c>
      <c r="B63" s="9" t="s">
        <v>25</v>
      </c>
      <c r="C63" s="9" t="s">
        <v>26</v>
      </c>
    </row>
    <row r="64" spans="1:3" x14ac:dyDescent="0.3">
      <c r="A64" s="9" t="s">
        <v>1543</v>
      </c>
      <c r="B64" s="9" t="s">
        <v>25</v>
      </c>
      <c r="C64" s="9" t="s">
        <v>69</v>
      </c>
    </row>
    <row r="65" spans="1:3" x14ac:dyDescent="0.3">
      <c r="A65" s="9" t="s">
        <v>1548</v>
      </c>
      <c r="B65" s="9" t="s">
        <v>25</v>
      </c>
      <c r="C65" s="9" t="s">
        <v>37</v>
      </c>
    </row>
    <row r="66" spans="1:3" x14ac:dyDescent="0.3">
      <c r="A66" s="9" t="s">
        <v>441</v>
      </c>
      <c r="B66" s="9" t="s">
        <v>44</v>
      </c>
      <c r="C66" s="9" t="s">
        <v>37</v>
      </c>
    </row>
    <row r="67" spans="1:3" x14ac:dyDescent="0.3">
      <c r="A67" s="9" t="s">
        <v>1188</v>
      </c>
      <c r="B67" s="9" t="s">
        <v>44</v>
      </c>
      <c r="C67" s="9" t="s">
        <v>37</v>
      </c>
    </row>
    <row r="68" spans="1:3" x14ac:dyDescent="0.3">
      <c r="A68" s="9" t="s">
        <v>703</v>
      </c>
      <c r="B68" s="9" t="s">
        <v>25</v>
      </c>
      <c r="C68" s="9" t="s">
        <v>37</v>
      </c>
    </row>
    <row r="69" spans="1:3" x14ac:dyDescent="0.3">
      <c r="A69" s="9" t="s">
        <v>385</v>
      </c>
      <c r="B69" s="9" t="s">
        <v>44</v>
      </c>
      <c r="C69" s="9" t="s">
        <v>26</v>
      </c>
    </row>
    <row r="70" spans="1:3" x14ac:dyDescent="0.3">
      <c r="A70" s="9" t="s">
        <v>147</v>
      </c>
      <c r="B70" s="9" t="s">
        <v>25</v>
      </c>
      <c r="C70" s="9" t="s">
        <v>69</v>
      </c>
    </row>
    <row r="71" spans="1:3" x14ac:dyDescent="0.3">
      <c r="A71" s="9" t="s">
        <v>1421</v>
      </c>
      <c r="B71" s="9" t="s">
        <v>25</v>
      </c>
      <c r="C71" s="9" t="s">
        <v>52</v>
      </c>
    </row>
    <row r="72" spans="1:3" x14ac:dyDescent="0.3">
      <c r="A72" s="9" t="s">
        <v>1468</v>
      </c>
      <c r="B72" s="9" t="s">
        <v>25</v>
      </c>
      <c r="C72" s="9" t="s">
        <v>69</v>
      </c>
    </row>
    <row r="73" spans="1:3" x14ac:dyDescent="0.3">
      <c r="A73" s="9" t="s">
        <v>1582</v>
      </c>
      <c r="B73" s="9" t="s">
        <v>25</v>
      </c>
      <c r="C73" s="9" t="s">
        <v>26</v>
      </c>
    </row>
    <row r="74" spans="1:3" x14ac:dyDescent="0.3">
      <c r="A74" s="9" t="s">
        <v>591</v>
      </c>
      <c r="B74" s="9" t="s">
        <v>25</v>
      </c>
      <c r="C74" s="9" t="s">
        <v>26</v>
      </c>
    </row>
    <row r="75" spans="1:3" x14ac:dyDescent="0.3">
      <c r="A75" s="9" t="s">
        <v>71</v>
      </c>
      <c r="B75" s="9" t="s">
        <v>25</v>
      </c>
      <c r="C75" s="9" t="s">
        <v>52</v>
      </c>
    </row>
    <row r="76" spans="1:3" x14ac:dyDescent="0.3">
      <c r="A76" s="9" t="s">
        <v>1132</v>
      </c>
      <c r="B76" s="9" t="s">
        <v>25</v>
      </c>
      <c r="C76" s="9" t="s">
        <v>69</v>
      </c>
    </row>
    <row r="77" spans="1:3" x14ac:dyDescent="0.3">
      <c r="A77" s="9" t="s">
        <v>1079</v>
      </c>
      <c r="B77" s="9" t="s">
        <v>44</v>
      </c>
      <c r="C77" s="9" t="s">
        <v>37</v>
      </c>
    </row>
    <row r="78" spans="1:3" x14ac:dyDescent="0.3">
      <c r="A78" s="9" t="s">
        <v>766</v>
      </c>
      <c r="B78" s="9" t="s">
        <v>25</v>
      </c>
      <c r="C78" s="9" t="s">
        <v>52</v>
      </c>
    </row>
    <row r="79" spans="1:3" x14ac:dyDescent="0.3">
      <c r="A79" s="9" t="s">
        <v>96</v>
      </c>
      <c r="B79" s="9" t="s">
        <v>44</v>
      </c>
      <c r="C79" s="9" t="s">
        <v>26</v>
      </c>
    </row>
    <row r="80" spans="1:3" x14ac:dyDescent="0.3">
      <c r="A80" s="9" t="s">
        <v>156</v>
      </c>
      <c r="B80" s="9" t="s">
        <v>44</v>
      </c>
      <c r="C80" s="9" t="s">
        <v>37</v>
      </c>
    </row>
    <row r="81" spans="1:3" x14ac:dyDescent="0.3">
      <c r="A81" s="9" t="s">
        <v>1233</v>
      </c>
      <c r="B81" s="9" t="s">
        <v>25</v>
      </c>
      <c r="C81" s="9" t="s">
        <v>52</v>
      </c>
    </row>
    <row r="82" spans="1:3" x14ac:dyDescent="0.3">
      <c r="A82" s="9" t="s">
        <v>379</v>
      </c>
      <c r="B82" s="9" t="s">
        <v>25</v>
      </c>
      <c r="C82" s="9" t="s">
        <v>26</v>
      </c>
    </row>
    <row r="83" spans="1:3" x14ac:dyDescent="0.3">
      <c r="A83" s="9" t="s">
        <v>254</v>
      </c>
      <c r="B83" s="9" t="s">
        <v>44</v>
      </c>
      <c r="C83" s="9" t="s">
        <v>26</v>
      </c>
    </row>
    <row r="84" spans="1:3" x14ac:dyDescent="0.3">
      <c r="A84" s="9" t="s">
        <v>1270</v>
      </c>
      <c r="B84" s="9" t="s">
        <v>25</v>
      </c>
      <c r="C84" s="9" t="s">
        <v>26</v>
      </c>
    </row>
    <row r="85" spans="1:3" x14ac:dyDescent="0.3">
      <c r="A85" s="9" t="s">
        <v>820</v>
      </c>
      <c r="B85" s="9" t="s">
        <v>44</v>
      </c>
      <c r="C85" s="9" t="s">
        <v>26</v>
      </c>
    </row>
    <row r="86" spans="1:3" x14ac:dyDescent="0.3">
      <c r="A86" s="9" t="s">
        <v>1426</v>
      </c>
      <c r="B86" s="9" t="s">
        <v>25</v>
      </c>
      <c r="C86" s="9" t="s">
        <v>52</v>
      </c>
    </row>
    <row r="87" spans="1:3" x14ac:dyDescent="0.3">
      <c r="A87" s="9" t="s">
        <v>533</v>
      </c>
      <c r="B87" s="9" t="s">
        <v>25</v>
      </c>
      <c r="C87" s="9" t="s">
        <v>26</v>
      </c>
    </row>
    <row r="88" spans="1:3" x14ac:dyDescent="0.3">
      <c r="A88" s="9" t="s">
        <v>1342</v>
      </c>
      <c r="B88" s="9" t="s">
        <v>44</v>
      </c>
      <c r="C88" s="9" t="s">
        <v>26</v>
      </c>
    </row>
    <row r="89" spans="1:3" x14ac:dyDescent="0.3">
      <c r="A89" s="9" t="s">
        <v>1219</v>
      </c>
      <c r="B89" s="9" t="s">
        <v>25</v>
      </c>
      <c r="C89" s="9" t="s">
        <v>26</v>
      </c>
    </row>
    <row r="90" spans="1:3" x14ac:dyDescent="0.3">
      <c r="A90" s="9" t="s">
        <v>453</v>
      </c>
      <c r="B90" s="9" t="s">
        <v>25</v>
      </c>
      <c r="C90" s="9" t="s">
        <v>26</v>
      </c>
    </row>
    <row r="91" spans="1:3" x14ac:dyDescent="0.3">
      <c r="A91" s="9" t="s">
        <v>1097</v>
      </c>
      <c r="B91" s="9" t="s">
        <v>44</v>
      </c>
      <c r="C91" s="9" t="s">
        <v>52</v>
      </c>
    </row>
    <row r="92" spans="1:3" x14ac:dyDescent="0.3">
      <c r="A92" s="9" t="s">
        <v>1193</v>
      </c>
      <c r="B92" s="9" t="s">
        <v>25</v>
      </c>
      <c r="C92" s="9" t="s">
        <v>37</v>
      </c>
    </row>
    <row r="93" spans="1:3" x14ac:dyDescent="0.3">
      <c r="A93" s="9" t="s">
        <v>961</v>
      </c>
      <c r="B93" s="9" t="s">
        <v>25</v>
      </c>
      <c r="C93" s="9" t="s">
        <v>26</v>
      </c>
    </row>
    <row r="94" spans="1:3" x14ac:dyDescent="0.3">
      <c r="A94" s="9" t="s">
        <v>339</v>
      </c>
      <c r="B94" s="9" t="s">
        <v>25</v>
      </c>
      <c r="C94" s="9" t="s">
        <v>37</v>
      </c>
    </row>
    <row r="95" spans="1:3" x14ac:dyDescent="0.3">
      <c r="A95" s="9" t="s">
        <v>658</v>
      </c>
      <c r="B95" s="9" t="s">
        <v>25</v>
      </c>
      <c r="C95" s="9" t="s">
        <v>69</v>
      </c>
    </row>
    <row r="96" spans="1:3" x14ac:dyDescent="0.3">
      <c r="A96" s="9" t="s">
        <v>1245</v>
      </c>
      <c r="B96" s="9" t="s">
        <v>25</v>
      </c>
      <c r="C96" s="9" t="s">
        <v>37</v>
      </c>
    </row>
    <row r="97" spans="1:3" x14ac:dyDescent="0.3">
      <c r="A97" s="9" t="s">
        <v>691</v>
      </c>
      <c r="B97" s="9" t="s">
        <v>25</v>
      </c>
      <c r="C97" s="9" t="s">
        <v>69</v>
      </c>
    </row>
    <row r="98" spans="1:3" x14ac:dyDescent="0.3">
      <c r="A98" s="9" t="s">
        <v>262</v>
      </c>
      <c r="B98" s="9" t="s">
        <v>44</v>
      </c>
      <c r="C98" s="9" t="s">
        <v>69</v>
      </c>
    </row>
    <row r="99" spans="1:3" x14ac:dyDescent="0.3">
      <c r="A99" s="9" t="s">
        <v>748</v>
      </c>
      <c r="B99" s="9" t="s">
        <v>44</v>
      </c>
      <c r="C99" s="9" t="s">
        <v>37</v>
      </c>
    </row>
    <row r="100" spans="1:3" x14ac:dyDescent="0.3">
      <c r="A100" s="9" t="s">
        <v>1385</v>
      </c>
      <c r="B100" s="9" t="s">
        <v>44</v>
      </c>
      <c r="C100" s="9" t="s">
        <v>69</v>
      </c>
    </row>
    <row r="101" spans="1:3" x14ac:dyDescent="0.3">
      <c r="A101" s="9" t="s">
        <v>467</v>
      </c>
      <c r="B101" s="9" t="s">
        <v>44</v>
      </c>
      <c r="C101" s="9" t="s">
        <v>69</v>
      </c>
    </row>
    <row r="102" spans="1:3" x14ac:dyDescent="0.3">
      <c r="A102" s="9" t="s">
        <v>237</v>
      </c>
      <c r="B102" s="9" t="s">
        <v>25</v>
      </c>
      <c r="C102" s="9" t="s">
        <v>37</v>
      </c>
    </row>
    <row r="103" spans="1:3" x14ac:dyDescent="0.3">
      <c r="A103" s="9" t="s">
        <v>1163</v>
      </c>
      <c r="B103" s="9" t="s">
        <v>44</v>
      </c>
      <c r="C103" s="9" t="s">
        <v>26</v>
      </c>
    </row>
    <row r="104" spans="1:3" x14ac:dyDescent="0.3">
      <c r="A104" s="9" t="s">
        <v>455</v>
      </c>
      <c r="B104" s="9" t="s">
        <v>25</v>
      </c>
      <c r="C104" s="9" t="s">
        <v>69</v>
      </c>
    </row>
    <row r="105" spans="1:3" x14ac:dyDescent="0.3">
      <c r="A105" s="9" t="s">
        <v>1103</v>
      </c>
      <c r="B105" s="9" t="s">
        <v>25</v>
      </c>
      <c r="C105" s="9" t="s">
        <v>69</v>
      </c>
    </row>
    <row r="106" spans="1:3" x14ac:dyDescent="0.3">
      <c r="A106" s="9" t="s">
        <v>1560</v>
      </c>
      <c r="B106" s="9" t="s">
        <v>25</v>
      </c>
      <c r="C106" s="9" t="s">
        <v>26</v>
      </c>
    </row>
    <row r="107" spans="1:3" x14ac:dyDescent="0.3">
      <c r="A107" s="9" t="s">
        <v>644</v>
      </c>
      <c r="B107" s="9" t="s">
        <v>25</v>
      </c>
      <c r="C107" s="9" t="s">
        <v>26</v>
      </c>
    </row>
    <row r="108" spans="1:3" x14ac:dyDescent="0.3">
      <c r="A108" s="9" t="s">
        <v>249</v>
      </c>
      <c r="B108" s="9" t="s">
        <v>44</v>
      </c>
      <c r="C108" s="9" t="s">
        <v>26</v>
      </c>
    </row>
    <row r="109" spans="1:3" x14ac:dyDescent="0.3">
      <c r="A109" s="9" t="s">
        <v>908</v>
      </c>
      <c r="B109" s="9" t="s">
        <v>25</v>
      </c>
      <c r="C109" s="9" t="s">
        <v>26</v>
      </c>
    </row>
    <row r="110" spans="1:3" x14ac:dyDescent="0.3">
      <c r="A110" s="9" t="s">
        <v>364</v>
      </c>
      <c r="B110" s="9" t="s">
        <v>25</v>
      </c>
      <c r="C110" s="9" t="s">
        <v>26</v>
      </c>
    </row>
    <row r="111" spans="1:3" x14ac:dyDescent="0.3">
      <c r="A111" s="9" t="s">
        <v>1262</v>
      </c>
      <c r="B111" s="9" t="s">
        <v>25</v>
      </c>
      <c r="C111" s="9" t="s">
        <v>37</v>
      </c>
    </row>
    <row r="112" spans="1:3" x14ac:dyDescent="0.3">
      <c r="A112" s="9" t="s">
        <v>64</v>
      </c>
      <c r="B112" s="9" t="s">
        <v>25</v>
      </c>
      <c r="C112" s="9" t="s">
        <v>26</v>
      </c>
    </row>
    <row r="113" spans="1:3" x14ac:dyDescent="0.3">
      <c r="A113" s="9" t="s">
        <v>1011</v>
      </c>
      <c r="B113" s="9" t="s">
        <v>44</v>
      </c>
      <c r="C113" s="9" t="s">
        <v>52</v>
      </c>
    </row>
    <row r="114" spans="1:3" x14ac:dyDescent="0.3">
      <c r="A114" s="9" t="s">
        <v>1398</v>
      </c>
      <c r="B114" s="9" t="s">
        <v>25</v>
      </c>
      <c r="C114" s="9" t="s">
        <v>26</v>
      </c>
    </row>
    <row r="115" spans="1:3" x14ac:dyDescent="0.3">
      <c r="A115" s="9" t="s">
        <v>296</v>
      </c>
      <c r="B115" s="9" t="s">
        <v>25</v>
      </c>
      <c r="C115" s="9" t="s">
        <v>37</v>
      </c>
    </row>
    <row r="116" spans="1:3" x14ac:dyDescent="0.3">
      <c r="A116" s="9" t="s">
        <v>1248</v>
      </c>
      <c r="B116" s="9" t="s">
        <v>25</v>
      </c>
      <c r="C116" s="9" t="s">
        <v>69</v>
      </c>
    </row>
    <row r="117" spans="1:3" x14ac:dyDescent="0.3">
      <c r="A117" s="9" t="s">
        <v>778</v>
      </c>
      <c r="B117" s="9" t="s">
        <v>44</v>
      </c>
      <c r="C117" s="9" t="s">
        <v>26</v>
      </c>
    </row>
    <row r="118" spans="1:3" x14ac:dyDescent="0.3">
      <c r="A118" s="9" t="s">
        <v>885</v>
      </c>
      <c r="B118" s="9" t="s">
        <v>25</v>
      </c>
      <c r="C118" s="9" t="s">
        <v>52</v>
      </c>
    </row>
    <row r="119" spans="1:3" x14ac:dyDescent="0.3">
      <c r="A119" s="9" t="s">
        <v>1061</v>
      </c>
      <c r="B119" s="9" t="s">
        <v>25</v>
      </c>
      <c r="C119" s="9" t="s">
        <v>37</v>
      </c>
    </row>
    <row r="120" spans="1:3" x14ac:dyDescent="0.3">
      <c r="A120" s="9" t="s">
        <v>102</v>
      </c>
      <c r="B120" s="9" t="s">
        <v>25</v>
      </c>
      <c r="C120" s="9" t="s">
        <v>69</v>
      </c>
    </row>
    <row r="121" spans="1:3" x14ac:dyDescent="0.3">
      <c r="A121" s="9" t="s">
        <v>370</v>
      </c>
      <c r="B121" s="9" t="s">
        <v>44</v>
      </c>
      <c r="C121" s="9" t="s">
        <v>52</v>
      </c>
    </row>
    <row r="122" spans="1:3" x14ac:dyDescent="0.3">
      <c r="A122" s="9" t="s">
        <v>951</v>
      </c>
      <c r="B122" s="9" t="s">
        <v>25</v>
      </c>
      <c r="C122" s="9" t="s">
        <v>37</v>
      </c>
    </row>
    <row r="123" spans="1:3" x14ac:dyDescent="0.3">
      <c r="A123" s="9" t="s">
        <v>933</v>
      </c>
      <c r="B123" s="9" t="s">
        <v>44</v>
      </c>
      <c r="C123" s="9" t="s">
        <v>69</v>
      </c>
    </row>
    <row r="124" spans="1:3" x14ac:dyDescent="0.3">
      <c r="A124" s="9" t="s">
        <v>798</v>
      </c>
      <c r="B124" s="9" t="s">
        <v>44</v>
      </c>
      <c r="C124" s="9" t="s">
        <v>26</v>
      </c>
    </row>
    <row r="125" spans="1:3" x14ac:dyDescent="0.3">
      <c r="A125" s="9" t="s">
        <v>1048</v>
      </c>
      <c r="B125" s="9" t="s">
        <v>25</v>
      </c>
      <c r="C125" s="9" t="s">
        <v>37</v>
      </c>
    </row>
    <row r="126" spans="1:3" x14ac:dyDescent="0.3">
      <c r="A126" s="9" t="s">
        <v>1049</v>
      </c>
      <c r="B126" s="9" t="s">
        <v>25</v>
      </c>
      <c r="C126" s="9" t="s">
        <v>26</v>
      </c>
    </row>
    <row r="127" spans="1:3" x14ac:dyDescent="0.3">
      <c r="A127" s="9" t="s">
        <v>786</v>
      </c>
      <c r="B127" s="9" t="s">
        <v>25</v>
      </c>
      <c r="C127" s="9" t="s">
        <v>37</v>
      </c>
    </row>
    <row r="128" spans="1:3" x14ac:dyDescent="0.3">
      <c r="A128" s="9" t="s">
        <v>756</v>
      </c>
      <c r="B128" s="9" t="s">
        <v>25</v>
      </c>
      <c r="C128" s="9" t="s">
        <v>52</v>
      </c>
    </row>
    <row r="129" spans="1:3" x14ac:dyDescent="0.3">
      <c r="A129" s="9" t="s">
        <v>466</v>
      </c>
      <c r="B129" s="9" t="s">
        <v>25</v>
      </c>
      <c r="C129" s="9" t="s">
        <v>69</v>
      </c>
    </row>
    <row r="130" spans="1:3" x14ac:dyDescent="0.3">
      <c r="A130" s="9" t="s">
        <v>1594</v>
      </c>
      <c r="B130" s="9" t="s">
        <v>25</v>
      </c>
      <c r="C130" s="9" t="s">
        <v>37</v>
      </c>
    </row>
    <row r="131" spans="1:3" x14ac:dyDescent="0.3">
      <c r="A131" s="9" t="s">
        <v>795</v>
      </c>
      <c r="B131" s="9" t="s">
        <v>25</v>
      </c>
      <c r="C131" s="9" t="s">
        <v>69</v>
      </c>
    </row>
    <row r="132" spans="1:3" x14ac:dyDescent="0.3">
      <c r="A132" s="9" t="s">
        <v>1513</v>
      </c>
      <c r="B132" s="9" t="s">
        <v>44</v>
      </c>
      <c r="C132" s="9" t="s">
        <v>26</v>
      </c>
    </row>
    <row r="133" spans="1:3" x14ac:dyDescent="0.3">
      <c r="A133" s="9" t="s">
        <v>113</v>
      </c>
      <c r="B133" s="9" t="s">
        <v>25</v>
      </c>
      <c r="C133" s="9" t="s">
        <v>37</v>
      </c>
    </row>
    <row r="134" spans="1:3" x14ac:dyDescent="0.3">
      <c r="A134" s="9" t="s">
        <v>32</v>
      </c>
      <c r="B134" s="9" t="s">
        <v>25</v>
      </c>
      <c r="C134" s="9" t="s">
        <v>26</v>
      </c>
    </row>
    <row r="135" spans="1:3" x14ac:dyDescent="0.3">
      <c r="A135" s="9" t="s">
        <v>1214</v>
      </c>
      <c r="B135" s="9" t="s">
        <v>25</v>
      </c>
      <c r="C135" s="9" t="s">
        <v>52</v>
      </c>
    </row>
    <row r="136" spans="1:3" x14ac:dyDescent="0.3">
      <c r="A136" s="9" t="s">
        <v>1500</v>
      </c>
      <c r="B136" s="9" t="s">
        <v>25</v>
      </c>
      <c r="C136" s="9" t="s">
        <v>26</v>
      </c>
    </row>
    <row r="137" spans="1:3" x14ac:dyDescent="0.3">
      <c r="A137" s="9" t="s">
        <v>848</v>
      </c>
      <c r="B137" s="9" t="s">
        <v>44</v>
      </c>
      <c r="C137" s="9" t="s">
        <v>69</v>
      </c>
    </row>
    <row r="138" spans="1:3" x14ac:dyDescent="0.3">
      <c r="A138" s="9" t="s">
        <v>780</v>
      </c>
      <c r="B138" s="9" t="s">
        <v>25</v>
      </c>
      <c r="C138" s="9" t="s">
        <v>26</v>
      </c>
    </row>
    <row r="139" spans="1:3" x14ac:dyDescent="0.3">
      <c r="A139" s="9" t="s">
        <v>472</v>
      </c>
      <c r="B139" s="9" t="s">
        <v>44</v>
      </c>
      <c r="C139" s="9" t="s">
        <v>26</v>
      </c>
    </row>
    <row r="140" spans="1:3" x14ac:dyDescent="0.3">
      <c r="A140" s="9" t="s">
        <v>851</v>
      </c>
      <c r="B140" s="9" t="s">
        <v>44</v>
      </c>
      <c r="C140" s="9" t="s">
        <v>37</v>
      </c>
    </row>
    <row r="141" spans="1:3" x14ac:dyDescent="0.3">
      <c r="A141" s="9" t="s">
        <v>481</v>
      </c>
      <c r="B141" s="9" t="s">
        <v>25</v>
      </c>
      <c r="C141" s="9" t="s">
        <v>26</v>
      </c>
    </row>
    <row r="142" spans="1:3" x14ac:dyDescent="0.3">
      <c r="A142" s="9" t="s">
        <v>377</v>
      </c>
      <c r="B142" s="9" t="s">
        <v>25</v>
      </c>
      <c r="C142" s="9" t="s">
        <v>26</v>
      </c>
    </row>
    <row r="143" spans="1:3" x14ac:dyDescent="0.3">
      <c r="A143" s="9" t="s">
        <v>400</v>
      </c>
      <c r="B143" s="9" t="s">
        <v>25</v>
      </c>
      <c r="C143" s="9" t="s">
        <v>69</v>
      </c>
    </row>
    <row r="144" spans="1:3" x14ac:dyDescent="0.3">
      <c r="A144" s="9" t="s">
        <v>914</v>
      </c>
      <c r="B144" s="9" t="s">
        <v>25</v>
      </c>
      <c r="C144" s="9" t="s">
        <v>37</v>
      </c>
    </row>
    <row r="145" spans="1:3" x14ac:dyDescent="0.3">
      <c r="A145" s="9" t="s">
        <v>671</v>
      </c>
      <c r="B145" s="9" t="s">
        <v>25</v>
      </c>
      <c r="C145" s="9" t="s">
        <v>26</v>
      </c>
    </row>
    <row r="146" spans="1:3" x14ac:dyDescent="0.3">
      <c r="A146" s="9" t="s">
        <v>1487</v>
      </c>
      <c r="B146" s="9" t="s">
        <v>25</v>
      </c>
      <c r="C146" s="9" t="s">
        <v>37</v>
      </c>
    </row>
    <row r="147" spans="1:3" x14ac:dyDescent="0.3">
      <c r="A147" s="9" t="s">
        <v>948</v>
      </c>
      <c r="B147" s="9" t="s">
        <v>25</v>
      </c>
      <c r="C147" s="9" t="s">
        <v>69</v>
      </c>
    </row>
    <row r="148" spans="1:3" x14ac:dyDescent="0.3">
      <c r="A148" s="9" t="s">
        <v>418</v>
      </c>
      <c r="B148" s="9" t="s">
        <v>25</v>
      </c>
      <c r="C148" s="9" t="s">
        <v>69</v>
      </c>
    </row>
    <row r="149" spans="1:3" x14ac:dyDescent="0.3">
      <c r="A149" s="9" t="s">
        <v>1106</v>
      </c>
      <c r="B149" s="9" t="s">
        <v>44</v>
      </c>
      <c r="C149" s="9" t="s">
        <v>26</v>
      </c>
    </row>
    <row r="150" spans="1:3" x14ac:dyDescent="0.3">
      <c r="A150" s="9" t="s">
        <v>107</v>
      </c>
      <c r="B150" s="9" t="s">
        <v>44</v>
      </c>
      <c r="C150" s="9" t="s">
        <v>52</v>
      </c>
    </row>
    <row r="151" spans="1:3" x14ac:dyDescent="0.3">
      <c r="A151" s="9" t="s">
        <v>649</v>
      </c>
      <c r="B151" s="9" t="s">
        <v>25</v>
      </c>
      <c r="C151" s="9" t="s">
        <v>37</v>
      </c>
    </row>
    <row r="152" spans="1:3" x14ac:dyDescent="0.3">
      <c r="A152" s="9" t="s">
        <v>1458</v>
      </c>
      <c r="B152" s="9" t="s">
        <v>25</v>
      </c>
      <c r="C152" s="9" t="s">
        <v>69</v>
      </c>
    </row>
    <row r="153" spans="1:3" x14ac:dyDescent="0.3">
      <c r="A153" s="9" t="s">
        <v>941</v>
      </c>
      <c r="B153" s="9" t="s">
        <v>25</v>
      </c>
      <c r="C153" s="9" t="s">
        <v>52</v>
      </c>
    </row>
    <row r="154" spans="1:3" x14ac:dyDescent="0.3">
      <c r="A154" s="9" t="s">
        <v>114</v>
      </c>
      <c r="B154" s="9" t="s">
        <v>25</v>
      </c>
      <c r="C154" s="9" t="s">
        <v>52</v>
      </c>
    </row>
    <row r="155" spans="1:3" x14ac:dyDescent="0.3">
      <c r="A155" s="9" t="s">
        <v>129</v>
      </c>
      <c r="B155" s="9" t="s">
        <v>25</v>
      </c>
      <c r="C155" s="9" t="s">
        <v>69</v>
      </c>
    </row>
    <row r="156" spans="1:3" x14ac:dyDescent="0.3">
      <c r="A156" s="9" t="s">
        <v>514</v>
      </c>
      <c r="B156" s="9" t="s">
        <v>25</v>
      </c>
      <c r="C156" s="9" t="s">
        <v>37</v>
      </c>
    </row>
    <row r="157" spans="1:3" x14ac:dyDescent="0.3">
      <c r="A157" s="9" t="s">
        <v>460</v>
      </c>
      <c r="B157" s="9" t="s">
        <v>25</v>
      </c>
      <c r="C157" s="9" t="s">
        <v>26</v>
      </c>
    </row>
    <row r="158" spans="1:3" x14ac:dyDescent="0.3">
      <c r="A158" s="9" t="s">
        <v>1046</v>
      </c>
      <c r="B158" s="9" t="s">
        <v>25</v>
      </c>
      <c r="C158" s="9" t="s">
        <v>26</v>
      </c>
    </row>
    <row r="159" spans="1:3" x14ac:dyDescent="0.3">
      <c r="A159" s="9" t="s">
        <v>402</v>
      </c>
      <c r="B159" s="9" t="s">
        <v>25</v>
      </c>
      <c r="C159" s="9" t="s">
        <v>69</v>
      </c>
    </row>
    <row r="160" spans="1:3" x14ac:dyDescent="0.3">
      <c r="A160" s="9" t="s">
        <v>679</v>
      </c>
      <c r="B160" s="9" t="s">
        <v>25</v>
      </c>
      <c r="C160" s="9" t="s">
        <v>26</v>
      </c>
    </row>
    <row r="161" spans="1:3" x14ac:dyDescent="0.3">
      <c r="A161" s="9" t="s">
        <v>1514</v>
      </c>
      <c r="B161" s="9" t="s">
        <v>25</v>
      </c>
      <c r="C161" s="9" t="s">
        <v>37</v>
      </c>
    </row>
    <row r="162" spans="1:3" x14ac:dyDescent="0.3">
      <c r="A162" s="9" t="s">
        <v>398</v>
      </c>
      <c r="B162" s="9" t="s">
        <v>44</v>
      </c>
      <c r="C162" s="9" t="s">
        <v>69</v>
      </c>
    </row>
    <row r="163" spans="1:3" x14ac:dyDescent="0.3">
      <c r="A163" s="9" t="s">
        <v>1266</v>
      </c>
      <c r="B163" s="9" t="s">
        <v>25</v>
      </c>
      <c r="C163" s="9" t="s">
        <v>26</v>
      </c>
    </row>
    <row r="164" spans="1:3" x14ac:dyDescent="0.3">
      <c r="A164" s="9" t="s">
        <v>667</v>
      </c>
      <c r="B164" s="9" t="s">
        <v>25</v>
      </c>
      <c r="C164" s="9" t="s">
        <v>52</v>
      </c>
    </row>
    <row r="165" spans="1:3" x14ac:dyDescent="0.3">
      <c r="A165" s="9" t="s">
        <v>1463</v>
      </c>
      <c r="B165" s="9" t="s">
        <v>25</v>
      </c>
      <c r="C165" s="9" t="s">
        <v>26</v>
      </c>
    </row>
    <row r="166" spans="1:3" x14ac:dyDescent="0.3">
      <c r="A166" s="9" t="s">
        <v>160</v>
      </c>
      <c r="B166" s="9" t="s">
        <v>25</v>
      </c>
      <c r="C166" s="9" t="s">
        <v>26</v>
      </c>
    </row>
    <row r="167" spans="1:3" x14ac:dyDescent="0.3">
      <c r="A167" s="9" t="s">
        <v>764</v>
      </c>
      <c r="B167" s="9" t="s">
        <v>25</v>
      </c>
      <c r="C167" s="9" t="s">
        <v>26</v>
      </c>
    </row>
    <row r="168" spans="1:3" x14ac:dyDescent="0.3">
      <c r="A168" s="9" t="s">
        <v>178</v>
      </c>
      <c r="B168" s="9" t="s">
        <v>25</v>
      </c>
      <c r="C168" s="9" t="s">
        <v>69</v>
      </c>
    </row>
    <row r="169" spans="1:3" x14ac:dyDescent="0.3">
      <c r="A169" s="9" t="s">
        <v>879</v>
      </c>
      <c r="B169" s="9" t="s">
        <v>25</v>
      </c>
      <c r="C169" s="9" t="s">
        <v>26</v>
      </c>
    </row>
    <row r="170" spans="1:3" x14ac:dyDescent="0.3">
      <c r="A170" s="9" t="s">
        <v>910</v>
      </c>
      <c r="B170" s="9" t="s">
        <v>25</v>
      </c>
      <c r="C170" s="9" t="s">
        <v>26</v>
      </c>
    </row>
    <row r="171" spans="1:3" x14ac:dyDescent="0.3">
      <c r="A171" s="9" t="s">
        <v>372</v>
      </c>
      <c r="B171" s="9" t="s">
        <v>44</v>
      </c>
      <c r="C171" s="9" t="s">
        <v>69</v>
      </c>
    </row>
    <row r="172" spans="1:3" x14ac:dyDescent="0.3">
      <c r="A172" s="9" t="s">
        <v>817</v>
      </c>
      <c r="B172" s="9" t="s">
        <v>25</v>
      </c>
      <c r="C172" s="9" t="s">
        <v>37</v>
      </c>
    </row>
    <row r="173" spans="1:3" x14ac:dyDescent="0.3">
      <c r="A173" s="9" t="s">
        <v>981</v>
      </c>
      <c r="B173" s="9" t="s">
        <v>25</v>
      </c>
      <c r="C173" s="9" t="s">
        <v>26</v>
      </c>
    </row>
    <row r="174" spans="1:3" x14ac:dyDescent="0.3">
      <c r="A174" s="9" t="s">
        <v>1622</v>
      </c>
      <c r="B174" s="9" t="s">
        <v>25</v>
      </c>
      <c r="C174" s="9" t="s">
        <v>26</v>
      </c>
    </row>
    <row r="175" spans="1:3" x14ac:dyDescent="0.3">
      <c r="A175" s="9" t="s">
        <v>1213</v>
      </c>
      <c r="B175" s="9" t="s">
        <v>25</v>
      </c>
      <c r="C175" s="9" t="s">
        <v>26</v>
      </c>
    </row>
    <row r="176" spans="1:3" x14ac:dyDescent="0.3">
      <c r="A176" s="9" t="s">
        <v>1283</v>
      </c>
      <c r="B176" s="9" t="s">
        <v>44</v>
      </c>
      <c r="C176" s="9" t="s">
        <v>69</v>
      </c>
    </row>
    <row r="177" spans="1:3" x14ac:dyDescent="0.3">
      <c r="A177" s="9" t="s">
        <v>603</v>
      </c>
      <c r="B177" s="9" t="s">
        <v>25</v>
      </c>
      <c r="C177" s="9" t="s">
        <v>26</v>
      </c>
    </row>
    <row r="178" spans="1:3" x14ac:dyDescent="0.3">
      <c r="A178" s="9" t="s">
        <v>1126</v>
      </c>
      <c r="B178" s="9" t="s">
        <v>25</v>
      </c>
      <c r="C178" s="9" t="s">
        <v>26</v>
      </c>
    </row>
    <row r="179" spans="1:3" x14ac:dyDescent="0.3">
      <c r="A179" s="9" t="s">
        <v>1402</v>
      </c>
      <c r="B179" s="9" t="s">
        <v>44</v>
      </c>
      <c r="C179" s="9" t="s">
        <v>26</v>
      </c>
    </row>
    <row r="180" spans="1:3" x14ac:dyDescent="0.3">
      <c r="A180" s="9" t="s">
        <v>140</v>
      </c>
      <c r="B180" s="9" t="s">
        <v>25</v>
      </c>
      <c r="C180" s="9" t="s">
        <v>37</v>
      </c>
    </row>
    <row r="181" spans="1:3" x14ac:dyDescent="0.3">
      <c r="A181" s="9" t="s">
        <v>1387</v>
      </c>
      <c r="B181" s="9" t="s">
        <v>44</v>
      </c>
      <c r="C181" s="9" t="s">
        <v>52</v>
      </c>
    </row>
    <row r="182" spans="1:3" x14ac:dyDescent="0.3">
      <c r="A182" s="9" t="s">
        <v>876</v>
      </c>
      <c r="B182" s="9" t="s">
        <v>25</v>
      </c>
      <c r="C182" s="9" t="s">
        <v>52</v>
      </c>
    </row>
    <row r="183" spans="1:3" x14ac:dyDescent="0.3">
      <c r="A183" s="9" t="s">
        <v>1067</v>
      </c>
      <c r="B183" s="9" t="s">
        <v>44</v>
      </c>
      <c r="C183" s="9" t="s">
        <v>69</v>
      </c>
    </row>
    <row r="184" spans="1:3" x14ac:dyDescent="0.3">
      <c r="A184" s="9" t="s">
        <v>1000</v>
      </c>
      <c r="B184" s="9" t="s">
        <v>44</v>
      </c>
      <c r="C184" s="9" t="s">
        <v>37</v>
      </c>
    </row>
    <row r="185" spans="1:3" x14ac:dyDescent="0.3">
      <c r="A185" s="9" t="s">
        <v>1186</v>
      </c>
      <c r="B185" s="9" t="s">
        <v>25</v>
      </c>
      <c r="C185" s="9" t="s">
        <v>69</v>
      </c>
    </row>
    <row r="186" spans="1:3" x14ac:dyDescent="0.3">
      <c r="A186" s="9" t="s">
        <v>137</v>
      </c>
      <c r="B186" s="9" t="s">
        <v>44</v>
      </c>
      <c r="C186" s="9" t="s">
        <v>37</v>
      </c>
    </row>
    <row r="187" spans="1:3" x14ac:dyDescent="0.3">
      <c r="A187" s="9" t="s">
        <v>1379</v>
      </c>
      <c r="B187" s="9" t="s">
        <v>44</v>
      </c>
      <c r="C187" s="9" t="s">
        <v>26</v>
      </c>
    </row>
    <row r="188" spans="1:3" x14ac:dyDescent="0.3">
      <c r="A188" s="9" t="s">
        <v>1015</v>
      </c>
      <c r="B188" s="9" t="s">
        <v>44</v>
      </c>
      <c r="C188" s="9" t="s">
        <v>37</v>
      </c>
    </row>
    <row r="189" spans="1:3" x14ac:dyDescent="0.3">
      <c r="A189" s="9" t="s">
        <v>552</v>
      </c>
      <c r="B189" s="9" t="s">
        <v>25</v>
      </c>
      <c r="C189" s="9" t="s">
        <v>26</v>
      </c>
    </row>
    <row r="190" spans="1:3" x14ac:dyDescent="0.3">
      <c r="A190" s="9" t="s">
        <v>89</v>
      </c>
      <c r="B190" s="9" t="s">
        <v>25</v>
      </c>
      <c r="C190" s="9" t="s">
        <v>52</v>
      </c>
    </row>
    <row r="191" spans="1:3" x14ac:dyDescent="0.3">
      <c r="A191" s="9" t="s">
        <v>534</v>
      </c>
      <c r="B191" s="9" t="s">
        <v>25</v>
      </c>
      <c r="C191" s="9" t="s">
        <v>52</v>
      </c>
    </row>
    <row r="192" spans="1:3" x14ac:dyDescent="0.3">
      <c r="A192" s="9" t="s">
        <v>638</v>
      </c>
      <c r="B192" s="9" t="s">
        <v>25</v>
      </c>
      <c r="C192" s="9" t="s">
        <v>69</v>
      </c>
    </row>
    <row r="193" spans="1:3" x14ac:dyDescent="0.3">
      <c r="A193" s="9" t="s">
        <v>1255</v>
      </c>
      <c r="B193" s="9" t="s">
        <v>25</v>
      </c>
      <c r="C193" s="9" t="s">
        <v>26</v>
      </c>
    </row>
    <row r="194" spans="1:3" x14ac:dyDescent="0.3">
      <c r="A194" s="9" t="s">
        <v>152</v>
      </c>
      <c r="B194" s="9" t="s">
        <v>25</v>
      </c>
      <c r="C194" s="9" t="s">
        <v>69</v>
      </c>
    </row>
    <row r="195" spans="1:3" x14ac:dyDescent="0.3">
      <c r="A195" s="9" t="s">
        <v>954</v>
      </c>
      <c r="B195" s="9" t="s">
        <v>25</v>
      </c>
      <c r="C195" s="9" t="s">
        <v>52</v>
      </c>
    </row>
    <row r="196" spans="1:3" x14ac:dyDescent="0.3">
      <c r="A196" s="9" t="s">
        <v>1143</v>
      </c>
      <c r="B196" s="9" t="s">
        <v>25</v>
      </c>
      <c r="C196" s="9" t="s">
        <v>52</v>
      </c>
    </row>
    <row r="197" spans="1:3" x14ac:dyDescent="0.3">
      <c r="A197" s="9" t="s">
        <v>1493</v>
      </c>
      <c r="B197" s="9" t="s">
        <v>25</v>
      </c>
      <c r="C197" s="9" t="s">
        <v>52</v>
      </c>
    </row>
    <row r="198" spans="1:3" x14ac:dyDescent="0.3">
      <c r="A198" s="9" t="s">
        <v>440</v>
      </c>
      <c r="B198" s="9" t="s">
        <v>44</v>
      </c>
      <c r="C198" s="9" t="s">
        <v>26</v>
      </c>
    </row>
    <row r="199" spans="1:3" x14ac:dyDescent="0.3">
      <c r="A199" s="9" t="s">
        <v>1306</v>
      </c>
      <c r="B199" s="9" t="s">
        <v>25</v>
      </c>
      <c r="C199" s="9" t="s">
        <v>26</v>
      </c>
    </row>
    <row r="200" spans="1:3" x14ac:dyDescent="0.3">
      <c r="A200" s="9" t="s">
        <v>1580</v>
      </c>
      <c r="B200" s="9" t="s">
        <v>44</v>
      </c>
      <c r="C200" s="9" t="s">
        <v>52</v>
      </c>
    </row>
    <row r="201" spans="1:3" x14ac:dyDescent="0.3">
      <c r="A201" s="9" t="s">
        <v>1029</v>
      </c>
      <c r="B201" s="9" t="s">
        <v>44</v>
      </c>
      <c r="C201" s="9" t="s">
        <v>37</v>
      </c>
    </row>
    <row r="202" spans="1:3" x14ac:dyDescent="0.3">
      <c r="A202" s="9" t="s">
        <v>749</v>
      </c>
      <c r="B202" s="9" t="s">
        <v>25</v>
      </c>
      <c r="C202" s="9" t="s">
        <v>26</v>
      </c>
    </row>
    <row r="203" spans="1:3" x14ac:dyDescent="0.3">
      <c r="A203" s="9" t="s">
        <v>1488</v>
      </c>
      <c r="B203" s="9" t="s">
        <v>25</v>
      </c>
      <c r="C203" s="9" t="s">
        <v>37</v>
      </c>
    </row>
    <row r="204" spans="1:3" x14ac:dyDescent="0.3">
      <c r="A204" s="9" t="s">
        <v>276</v>
      </c>
      <c r="B204" s="9" t="s">
        <v>44</v>
      </c>
      <c r="C204" s="9" t="s">
        <v>52</v>
      </c>
    </row>
    <row r="205" spans="1:3" x14ac:dyDescent="0.3">
      <c r="A205" s="9" t="s">
        <v>698</v>
      </c>
      <c r="B205" s="9" t="s">
        <v>44</v>
      </c>
      <c r="C205" s="9" t="s">
        <v>26</v>
      </c>
    </row>
    <row r="206" spans="1:3" x14ac:dyDescent="0.3">
      <c r="A206" s="9" t="s">
        <v>1095</v>
      </c>
      <c r="B206" s="9" t="s">
        <v>44</v>
      </c>
      <c r="C206" s="9" t="s">
        <v>26</v>
      </c>
    </row>
    <row r="207" spans="1:3" x14ac:dyDescent="0.3">
      <c r="A207" s="9" t="s">
        <v>1446</v>
      </c>
      <c r="B207" s="9" t="s">
        <v>25</v>
      </c>
      <c r="C207" s="9" t="s">
        <v>69</v>
      </c>
    </row>
    <row r="208" spans="1:3" x14ac:dyDescent="0.3">
      <c r="A208" s="9" t="s">
        <v>1146</v>
      </c>
      <c r="B208" s="9" t="s">
        <v>25</v>
      </c>
      <c r="C208" s="9" t="s">
        <v>37</v>
      </c>
    </row>
    <row r="209" spans="1:3" x14ac:dyDescent="0.3">
      <c r="A209" s="9" t="s">
        <v>1619</v>
      </c>
      <c r="B209" s="9" t="s">
        <v>44</v>
      </c>
      <c r="C209" s="9" t="s">
        <v>37</v>
      </c>
    </row>
    <row r="210" spans="1:3" x14ac:dyDescent="0.3">
      <c r="A210" s="9" t="s">
        <v>1519</v>
      </c>
      <c r="B210" s="9" t="s">
        <v>25</v>
      </c>
      <c r="C210" s="9" t="s">
        <v>52</v>
      </c>
    </row>
    <row r="211" spans="1:3" x14ac:dyDescent="0.3">
      <c r="A211" s="9" t="s">
        <v>1190</v>
      </c>
      <c r="B211" s="9" t="s">
        <v>44</v>
      </c>
      <c r="C211" s="9" t="s">
        <v>37</v>
      </c>
    </row>
    <row r="212" spans="1:3" x14ac:dyDescent="0.3">
      <c r="A212" s="9" t="s">
        <v>216</v>
      </c>
      <c r="B212" s="9" t="s">
        <v>25</v>
      </c>
      <c r="C212" s="9" t="s">
        <v>26</v>
      </c>
    </row>
    <row r="213" spans="1:3" x14ac:dyDescent="0.3">
      <c r="A213" s="9" t="s">
        <v>1570</v>
      </c>
      <c r="B213" s="9" t="s">
        <v>25</v>
      </c>
      <c r="C213" s="9" t="s">
        <v>52</v>
      </c>
    </row>
    <row r="214" spans="1:3" x14ac:dyDescent="0.3">
      <c r="A214" s="9" t="s">
        <v>1384</v>
      </c>
      <c r="B214" s="9" t="s">
        <v>25</v>
      </c>
      <c r="C214" s="9" t="s">
        <v>26</v>
      </c>
    </row>
    <row r="215" spans="1:3" x14ac:dyDescent="0.3">
      <c r="A215" s="9" t="s">
        <v>736</v>
      </c>
      <c r="B215" s="9" t="s">
        <v>44</v>
      </c>
      <c r="C215" s="9" t="s">
        <v>52</v>
      </c>
    </row>
    <row r="216" spans="1:3" x14ac:dyDescent="0.3">
      <c r="A216" s="9" t="s">
        <v>1592</v>
      </c>
      <c r="B216" s="9" t="s">
        <v>44</v>
      </c>
      <c r="C216" s="9" t="s">
        <v>69</v>
      </c>
    </row>
    <row r="217" spans="1:3" x14ac:dyDescent="0.3">
      <c r="A217" s="9" t="s">
        <v>743</v>
      </c>
      <c r="B217" s="9" t="s">
        <v>44</v>
      </c>
      <c r="C217" s="9" t="s">
        <v>52</v>
      </c>
    </row>
    <row r="218" spans="1:3" x14ac:dyDescent="0.3">
      <c r="A218" s="9" t="s">
        <v>42</v>
      </c>
      <c r="B218" s="9" t="s">
        <v>44</v>
      </c>
      <c r="C218" s="9" t="s">
        <v>26</v>
      </c>
    </row>
    <row r="219" spans="1:3" x14ac:dyDescent="0.3">
      <c r="A219" s="9" t="s">
        <v>1258</v>
      </c>
      <c r="B219" s="9" t="s">
        <v>44</v>
      </c>
      <c r="C219" s="9" t="s">
        <v>37</v>
      </c>
    </row>
    <row r="220" spans="1:3" x14ac:dyDescent="0.3">
      <c r="A220" s="9" t="s">
        <v>710</v>
      </c>
      <c r="B220" s="9" t="s">
        <v>25</v>
      </c>
      <c r="C220" s="9" t="s">
        <v>26</v>
      </c>
    </row>
    <row r="221" spans="1:3" x14ac:dyDescent="0.3">
      <c r="A221" s="9" t="s">
        <v>734</v>
      </c>
      <c r="B221" s="9" t="s">
        <v>25</v>
      </c>
      <c r="C221" s="9" t="s">
        <v>26</v>
      </c>
    </row>
    <row r="222" spans="1:3" x14ac:dyDescent="0.3">
      <c r="A222" s="9" t="s">
        <v>1013</v>
      </c>
      <c r="B222" s="9" t="s">
        <v>25</v>
      </c>
      <c r="C222" s="9" t="s">
        <v>26</v>
      </c>
    </row>
    <row r="223" spans="1:3" x14ac:dyDescent="0.3">
      <c r="A223" s="9" t="s">
        <v>1203</v>
      </c>
      <c r="B223" s="9" t="s">
        <v>25</v>
      </c>
      <c r="C223" s="9" t="s">
        <v>26</v>
      </c>
    </row>
    <row r="224" spans="1:3" x14ac:dyDescent="0.3">
      <c r="A224" s="9" t="s">
        <v>1162</v>
      </c>
      <c r="B224" s="9" t="s">
        <v>25</v>
      </c>
      <c r="C224" s="9" t="s">
        <v>26</v>
      </c>
    </row>
    <row r="225" spans="1:3" x14ac:dyDescent="0.3">
      <c r="A225" s="9" t="s">
        <v>970</v>
      </c>
      <c r="B225" s="9" t="s">
        <v>25</v>
      </c>
      <c r="C225" s="9" t="s">
        <v>37</v>
      </c>
    </row>
    <row r="226" spans="1:3" x14ac:dyDescent="0.3">
      <c r="A226" s="9" t="s">
        <v>166</v>
      </c>
      <c r="B226" s="9" t="s">
        <v>44</v>
      </c>
      <c r="C226" s="9" t="s">
        <v>69</v>
      </c>
    </row>
    <row r="227" spans="1:3" x14ac:dyDescent="0.3">
      <c r="A227" s="9" t="s">
        <v>729</v>
      </c>
      <c r="B227" s="9" t="s">
        <v>25</v>
      </c>
      <c r="C227" s="9" t="s">
        <v>37</v>
      </c>
    </row>
    <row r="228" spans="1:3" x14ac:dyDescent="0.3">
      <c r="A228" s="9" t="s">
        <v>1507</v>
      </c>
      <c r="B228" s="9" t="s">
        <v>25</v>
      </c>
      <c r="C228" s="9" t="s">
        <v>26</v>
      </c>
    </row>
    <row r="229" spans="1:3" x14ac:dyDescent="0.3">
      <c r="A229" s="9" t="s">
        <v>641</v>
      </c>
      <c r="B229" s="9" t="s">
        <v>25</v>
      </c>
      <c r="C229" s="9" t="s">
        <v>69</v>
      </c>
    </row>
    <row r="230" spans="1:3" x14ac:dyDescent="0.3">
      <c r="A230" s="9" t="s">
        <v>1031</v>
      </c>
      <c r="B230" s="9" t="s">
        <v>25</v>
      </c>
      <c r="C230" s="9" t="s">
        <v>37</v>
      </c>
    </row>
    <row r="231" spans="1:3" x14ac:dyDescent="0.3">
      <c r="A231" s="9" t="s">
        <v>612</v>
      </c>
      <c r="B231" s="9" t="s">
        <v>25</v>
      </c>
      <c r="C231" s="9" t="s">
        <v>26</v>
      </c>
    </row>
    <row r="232" spans="1:3" x14ac:dyDescent="0.3">
      <c r="A232" s="9" t="s">
        <v>1098</v>
      </c>
      <c r="B232" s="9" t="s">
        <v>25</v>
      </c>
      <c r="C232" s="9" t="s">
        <v>69</v>
      </c>
    </row>
    <row r="233" spans="1:3" x14ac:dyDescent="0.3">
      <c r="A233" s="9" t="s">
        <v>1363</v>
      </c>
      <c r="B233" s="9" t="s">
        <v>44</v>
      </c>
      <c r="C233" s="9" t="s">
        <v>52</v>
      </c>
    </row>
    <row r="234" spans="1:3" x14ac:dyDescent="0.3">
      <c r="A234" s="9" t="s">
        <v>496</v>
      </c>
      <c r="B234" s="9" t="s">
        <v>25</v>
      </c>
      <c r="C234" s="9" t="s">
        <v>37</v>
      </c>
    </row>
    <row r="235" spans="1:3" x14ac:dyDescent="0.3">
      <c r="A235" s="9" t="s">
        <v>718</v>
      </c>
      <c r="B235" s="9" t="s">
        <v>25</v>
      </c>
      <c r="C235" s="9" t="s">
        <v>26</v>
      </c>
    </row>
    <row r="236" spans="1:3" x14ac:dyDescent="0.3">
      <c r="A236" s="9" t="s">
        <v>1516</v>
      </c>
      <c r="B236" s="9" t="s">
        <v>25</v>
      </c>
      <c r="C236" s="9" t="s">
        <v>26</v>
      </c>
    </row>
    <row r="237" spans="1:3" x14ac:dyDescent="0.3">
      <c r="A237" s="9" t="s">
        <v>1180</v>
      </c>
      <c r="B237" s="9" t="s">
        <v>25</v>
      </c>
      <c r="C237" s="9" t="s">
        <v>52</v>
      </c>
    </row>
    <row r="238" spans="1:3" x14ac:dyDescent="0.3">
      <c r="A238" s="9" t="s">
        <v>772</v>
      </c>
      <c r="B238" s="9" t="s">
        <v>25</v>
      </c>
      <c r="C238" s="9" t="s">
        <v>26</v>
      </c>
    </row>
    <row r="239" spans="1:3" x14ac:dyDescent="0.3">
      <c r="A239" s="9" t="s">
        <v>1008</v>
      </c>
      <c r="B239" s="9" t="s">
        <v>44</v>
      </c>
      <c r="C239" s="9" t="s">
        <v>37</v>
      </c>
    </row>
    <row r="240" spans="1:3" x14ac:dyDescent="0.3">
      <c r="A240" s="9" t="s">
        <v>1109</v>
      </c>
      <c r="B240" s="9" t="s">
        <v>25</v>
      </c>
      <c r="C240" s="9" t="s">
        <v>52</v>
      </c>
    </row>
    <row r="241" spans="1:3" x14ac:dyDescent="0.3">
      <c r="A241" s="9" t="s">
        <v>207</v>
      </c>
      <c r="B241" s="9" t="s">
        <v>25</v>
      </c>
      <c r="C241" s="9" t="s">
        <v>37</v>
      </c>
    </row>
    <row r="242" spans="1:3" x14ac:dyDescent="0.3">
      <c r="A242" s="9" t="s">
        <v>815</v>
      </c>
      <c r="B242" s="9" t="s">
        <v>25</v>
      </c>
      <c r="C242" s="9" t="s">
        <v>52</v>
      </c>
    </row>
    <row r="243" spans="1:3" x14ac:dyDescent="0.3">
      <c r="A243" s="9" t="s">
        <v>1353</v>
      </c>
      <c r="B243" s="9" t="s">
        <v>44</v>
      </c>
      <c r="C243" s="9" t="s">
        <v>69</v>
      </c>
    </row>
    <row r="244" spans="1:3" x14ac:dyDescent="0.3">
      <c r="A244" s="9" t="s">
        <v>1167</v>
      </c>
      <c r="B244" s="9" t="s">
        <v>25</v>
      </c>
      <c r="C244" s="9" t="s">
        <v>69</v>
      </c>
    </row>
    <row r="245" spans="1:3" x14ac:dyDescent="0.3">
      <c r="A245" s="9" t="s">
        <v>834</v>
      </c>
      <c r="B245" s="9" t="s">
        <v>25</v>
      </c>
      <c r="C245" s="9" t="s">
        <v>26</v>
      </c>
    </row>
    <row r="246" spans="1:3" x14ac:dyDescent="0.3">
      <c r="A246" s="9" t="s">
        <v>978</v>
      </c>
      <c r="B246" s="9" t="s">
        <v>25</v>
      </c>
      <c r="C246" s="9" t="s">
        <v>69</v>
      </c>
    </row>
    <row r="247" spans="1:3" x14ac:dyDescent="0.3">
      <c r="A247" s="9" t="s">
        <v>428</v>
      </c>
      <c r="B247" s="9" t="s">
        <v>25</v>
      </c>
      <c r="C247" s="9" t="s">
        <v>37</v>
      </c>
    </row>
    <row r="248" spans="1:3" x14ac:dyDescent="0.3">
      <c r="A248" s="9" t="s">
        <v>1304</v>
      </c>
      <c r="B248" s="9" t="s">
        <v>25</v>
      </c>
      <c r="C248" s="9" t="s">
        <v>69</v>
      </c>
    </row>
    <row r="249" spans="1:3" x14ac:dyDescent="0.3">
      <c r="A249" s="9" t="s">
        <v>1528</v>
      </c>
      <c r="B249" s="9" t="s">
        <v>25</v>
      </c>
      <c r="C249" s="9" t="s">
        <v>26</v>
      </c>
    </row>
    <row r="250" spans="1:3" x14ac:dyDescent="0.3">
      <c r="A250" s="9" t="s">
        <v>979</v>
      </c>
      <c r="B250" s="9" t="s">
        <v>25</v>
      </c>
      <c r="C250" s="9" t="s">
        <v>52</v>
      </c>
    </row>
    <row r="251" spans="1:3" x14ac:dyDescent="0.3">
      <c r="A251" s="9" t="s">
        <v>1334</v>
      </c>
      <c r="B251" s="9" t="s">
        <v>25</v>
      </c>
      <c r="C251" s="9" t="s">
        <v>52</v>
      </c>
    </row>
    <row r="252" spans="1:3" x14ac:dyDescent="0.3">
      <c r="A252" s="9" t="s">
        <v>1178</v>
      </c>
      <c r="B252" s="9" t="s">
        <v>25</v>
      </c>
      <c r="C252" s="9" t="s">
        <v>52</v>
      </c>
    </row>
    <row r="253" spans="1:3" x14ac:dyDescent="0.3">
      <c r="A253" s="9" t="s">
        <v>967</v>
      </c>
      <c r="B253" s="9" t="s">
        <v>25</v>
      </c>
      <c r="C253" s="9" t="s">
        <v>26</v>
      </c>
    </row>
    <row r="254" spans="1:3" x14ac:dyDescent="0.3">
      <c r="A254" s="9" t="s">
        <v>740</v>
      </c>
      <c r="B254" s="9" t="s">
        <v>25</v>
      </c>
      <c r="C254" s="9" t="s">
        <v>69</v>
      </c>
    </row>
    <row r="255" spans="1:3" x14ac:dyDescent="0.3">
      <c r="A255" s="9" t="s">
        <v>1612</v>
      </c>
      <c r="B255" s="9" t="s">
        <v>25</v>
      </c>
      <c r="C255" s="9" t="s">
        <v>69</v>
      </c>
    </row>
    <row r="256" spans="1:3" x14ac:dyDescent="0.3">
      <c r="A256" s="9" t="s">
        <v>1498</v>
      </c>
      <c r="B256" s="9" t="s">
        <v>25</v>
      </c>
      <c r="C256" s="9" t="s">
        <v>37</v>
      </c>
    </row>
    <row r="257" spans="1:3" x14ac:dyDescent="0.3">
      <c r="A257" s="9" t="s">
        <v>314</v>
      </c>
      <c r="B257" s="9" t="s">
        <v>44</v>
      </c>
      <c r="C257" s="9" t="s">
        <v>52</v>
      </c>
    </row>
    <row r="258" spans="1:3" x14ac:dyDescent="0.3">
      <c r="A258" s="9" t="s">
        <v>793</v>
      </c>
      <c r="B258" s="9" t="s">
        <v>44</v>
      </c>
      <c r="C258" s="9" t="s">
        <v>52</v>
      </c>
    </row>
    <row r="259" spans="1:3" x14ac:dyDescent="0.3">
      <c r="A259" s="9" t="s">
        <v>1434</v>
      </c>
      <c r="B259" s="9" t="s">
        <v>25</v>
      </c>
      <c r="C259" s="9" t="s">
        <v>69</v>
      </c>
    </row>
    <row r="260" spans="1:3" x14ac:dyDescent="0.3">
      <c r="A260" s="9" t="s">
        <v>681</v>
      </c>
      <c r="B260" s="9" t="s">
        <v>44</v>
      </c>
      <c r="C260" s="9" t="s">
        <v>52</v>
      </c>
    </row>
    <row r="261" spans="1:3" x14ac:dyDescent="0.3">
      <c r="A261" s="9" t="s">
        <v>1454</v>
      </c>
      <c r="B261" s="9" t="s">
        <v>44</v>
      </c>
      <c r="C261" s="9" t="s">
        <v>37</v>
      </c>
    </row>
    <row r="262" spans="1:3" x14ac:dyDescent="0.3">
      <c r="A262" s="9" t="s">
        <v>196</v>
      </c>
      <c r="B262" s="9" t="s">
        <v>44</v>
      </c>
      <c r="C262" s="9" t="s">
        <v>69</v>
      </c>
    </row>
    <row r="263" spans="1:3" x14ac:dyDescent="0.3">
      <c r="A263" s="9" t="s">
        <v>790</v>
      </c>
      <c r="B263" s="9" t="s">
        <v>44</v>
      </c>
      <c r="C263" s="9" t="s">
        <v>37</v>
      </c>
    </row>
    <row r="264" spans="1:3" x14ac:dyDescent="0.3">
      <c r="A264" s="9" t="s">
        <v>930</v>
      </c>
      <c r="B264" s="9" t="s">
        <v>25</v>
      </c>
      <c r="C264" s="9" t="s">
        <v>52</v>
      </c>
    </row>
    <row r="265" spans="1:3" x14ac:dyDescent="0.3">
      <c r="A265" s="9" t="s">
        <v>566</v>
      </c>
      <c r="B265" s="9" t="s">
        <v>25</v>
      </c>
      <c r="C265" s="9" t="s">
        <v>69</v>
      </c>
    </row>
    <row r="266" spans="1:3" x14ac:dyDescent="0.3">
      <c r="A266" s="9" t="s">
        <v>173</v>
      </c>
      <c r="B266" s="9" t="s">
        <v>25</v>
      </c>
      <c r="C266" s="9" t="s">
        <v>52</v>
      </c>
    </row>
    <row r="267" spans="1:3" x14ac:dyDescent="0.3">
      <c r="A267" s="9" t="s">
        <v>894</v>
      </c>
      <c r="B267" s="9" t="s">
        <v>44</v>
      </c>
      <c r="C267" s="9" t="s">
        <v>37</v>
      </c>
    </row>
    <row r="268" spans="1:3" x14ac:dyDescent="0.3">
      <c r="A268" s="9" t="s">
        <v>1104</v>
      </c>
      <c r="B268" s="9" t="s">
        <v>25</v>
      </c>
      <c r="C268" s="9" t="s">
        <v>26</v>
      </c>
    </row>
    <row r="269" spans="1:3" x14ac:dyDescent="0.3">
      <c r="A269" s="9" t="s">
        <v>1563</v>
      </c>
      <c r="B269" s="9" t="s">
        <v>25</v>
      </c>
      <c r="C269" s="9" t="s">
        <v>69</v>
      </c>
    </row>
    <row r="270" spans="1:3" x14ac:dyDescent="0.3">
      <c r="A270" s="9" t="s">
        <v>522</v>
      </c>
      <c r="B270" s="9" t="s">
        <v>25</v>
      </c>
      <c r="C270" s="9" t="s">
        <v>26</v>
      </c>
    </row>
    <row r="271" spans="1:3" x14ac:dyDescent="0.3">
      <c r="A271" s="9" t="s">
        <v>498</v>
      </c>
      <c r="B271" s="9" t="s">
        <v>25</v>
      </c>
      <c r="C271" s="9" t="s">
        <v>52</v>
      </c>
    </row>
    <row r="272" spans="1:3" x14ac:dyDescent="0.3">
      <c r="A272" s="9" t="s">
        <v>518</v>
      </c>
      <c r="B272" s="9" t="s">
        <v>44</v>
      </c>
      <c r="C272" s="9" t="s">
        <v>26</v>
      </c>
    </row>
    <row r="273" spans="1:3" x14ac:dyDescent="0.3">
      <c r="A273" s="9" t="s">
        <v>889</v>
      </c>
      <c r="B273" s="9" t="s">
        <v>25</v>
      </c>
      <c r="C273" s="9" t="s">
        <v>26</v>
      </c>
    </row>
    <row r="274" spans="1:3" x14ac:dyDescent="0.3">
      <c r="A274" s="9" t="s">
        <v>1614</v>
      </c>
      <c r="B274" s="9" t="s">
        <v>44</v>
      </c>
      <c r="C274" s="9" t="s">
        <v>37</v>
      </c>
    </row>
    <row r="275" spans="1:3" x14ac:dyDescent="0.3">
      <c r="A275" s="9" t="s">
        <v>256</v>
      </c>
      <c r="B275" s="9" t="s">
        <v>25</v>
      </c>
      <c r="C275" s="9" t="s">
        <v>37</v>
      </c>
    </row>
    <row r="276" spans="1:3" x14ac:dyDescent="0.3">
      <c r="A276" s="9" t="s">
        <v>1157</v>
      </c>
      <c r="B276" s="9" t="s">
        <v>44</v>
      </c>
      <c r="C276" s="9" t="s">
        <v>69</v>
      </c>
    </row>
    <row r="277" spans="1:3" x14ac:dyDescent="0.3">
      <c r="A277" s="9" t="s">
        <v>342</v>
      </c>
      <c r="B277" s="9" t="s">
        <v>44</v>
      </c>
      <c r="C277" s="9" t="s">
        <v>37</v>
      </c>
    </row>
    <row r="278" spans="1:3" x14ac:dyDescent="0.3">
      <c r="A278" s="9" t="s">
        <v>1503</v>
      </c>
      <c r="B278" s="9" t="s">
        <v>44</v>
      </c>
      <c r="C278" s="9" t="s">
        <v>37</v>
      </c>
    </row>
    <row r="279" spans="1:3" x14ac:dyDescent="0.3">
      <c r="A279" s="9" t="s">
        <v>308</v>
      </c>
      <c r="B279" s="9" t="s">
        <v>25</v>
      </c>
      <c r="C279" s="9" t="s">
        <v>37</v>
      </c>
    </row>
    <row r="280" spans="1:3" x14ac:dyDescent="0.3">
      <c r="A280" s="9" t="s">
        <v>1526</v>
      </c>
      <c r="B280" s="9" t="s">
        <v>25</v>
      </c>
      <c r="C280" s="9" t="s">
        <v>69</v>
      </c>
    </row>
    <row r="281" spans="1:3" x14ac:dyDescent="0.3">
      <c r="A281" s="9" t="s">
        <v>1209</v>
      </c>
      <c r="B281" s="9" t="s">
        <v>25</v>
      </c>
      <c r="C281" s="9" t="s">
        <v>37</v>
      </c>
    </row>
    <row r="282" spans="1:3" x14ac:dyDescent="0.3">
      <c r="A282" s="9" t="s">
        <v>1547</v>
      </c>
      <c r="B282" s="9" t="s">
        <v>25</v>
      </c>
      <c r="C282" s="9" t="s">
        <v>52</v>
      </c>
    </row>
    <row r="283" spans="1:3" x14ac:dyDescent="0.3">
      <c r="A283" s="9" t="s">
        <v>119</v>
      </c>
      <c r="B283" s="9" t="s">
        <v>25</v>
      </c>
      <c r="C283" s="9" t="s">
        <v>26</v>
      </c>
    </row>
    <row r="284" spans="1:3" x14ac:dyDescent="0.3">
      <c r="A284" s="9" t="s">
        <v>693</v>
      </c>
      <c r="B284" s="9" t="s">
        <v>44</v>
      </c>
      <c r="C284" s="9" t="s">
        <v>69</v>
      </c>
    </row>
    <row r="285" spans="1:3" x14ac:dyDescent="0.3">
      <c r="A285" s="9" t="s">
        <v>462</v>
      </c>
      <c r="B285" s="9" t="s">
        <v>25</v>
      </c>
      <c r="C285" s="9" t="s">
        <v>69</v>
      </c>
    </row>
    <row r="286" spans="1:3" x14ac:dyDescent="0.3">
      <c r="A286" s="9" t="s">
        <v>1062</v>
      </c>
      <c r="B286" s="9" t="s">
        <v>25</v>
      </c>
      <c r="C286" s="9" t="s">
        <v>69</v>
      </c>
    </row>
    <row r="287" spans="1:3" x14ac:dyDescent="0.3">
      <c r="A287" s="9" t="s">
        <v>1128</v>
      </c>
      <c r="B287" s="9" t="s">
        <v>25</v>
      </c>
      <c r="C287" s="9" t="s">
        <v>69</v>
      </c>
    </row>
    <row r="288" spans="1:3" x14ac:dyDescent="0.3">
      <c r="A288" s="9" t="s">
        <v>1241</v>
      </c>
      <c r="B288" s="9" t="s">
        <v>25</v>
      </c>
      <c r="C288" s="9" t="s">
        <v>69</v>
      </c>
    </row>
    <row r="289" spans="1:3" x14ac:dyDescent="0.3">
      <c r="A289" s="9" t="s">
        <v>157</v>
      </c>
      <c r="B289" s="9" t="s">
        <v>25</v>
      </c>
      <c r="C289" s="9" t="s">
        <v>26</v>
      </c>
    </row>
    <row r="290" spans="1:3" x14ac:dyDescent="0.3">
      <c r="A290" s="9" t="s">
        <v>337</v>
      </c>
      <c r="B290" s="9" t="s">
        <v>44</v>
      </c>
      <c r="C290" s="9" t="s">
        <v>26</v>
      </c>
    </row>
    <row r="291" spans="1:3" x14ac:dyDescent="0.3">
      <c r="A291" s="9" t="s">
        <v>1598</v>
      </c>
      <c r="B291" s="9" t="s">
        <v>25</v>
      </c>
      <c r="C291" s="9" t="s">
        <v>26</v>
      </c>
    </row>
    <row r="292" spans="1:3" x14ac:dyDescent="0.3">
      <c r="A292" s="9" t="s">
        <v>1056</v>
      </c>
      <c r="B292" s="9" t="s">
        <v>44</v>
      </c>
      <c r="C292" s="9" t="s">
        <v>26</v>
      </c>
    </row>
    <row r="293" spans="1:3" x14ac:dyDescent="0.3">
      <c r="A293" s="9" t="s">
        <v>1292</v>
      </c>
      <c r="B293" s="9" t="s">
        <v>25</v>
      </c>
      <c r="C293" s="9" t="s">
        <v>26</v>
      </c>
    </row>
    <row r="294" spans="1:3" x14ac:dyDescent="0.3">
      <c r="A294" s="9" t="s">
        <v>828</v>
      </c>
      <c r="B294" s="9" t="s">
        <v>25</v>
      </c>
      <c r="C294" s="9" t="s">
        <v>37</v>
      </c>
    </row>
    <row r="295" spans="1:3" x14ac:dyDescent="0.3">
      <c r="A295" s="9" t="s">
        <v>396</v>
      </c>
      <c r="B295" s="9" t="s">
        <v>44</v>
      </c>
      <c r="C295" s="9" t="s">
        <v>69</v>
      </c>
    </row>
    <row r="296" spans="1:3" x14ac:dyDescent="0.3">
      <c r="A296" s="9" t="s">
        <v>576</v>
      </c>
      <c r="B296" s="9" t="s">
        <v>25</v>
      </c>
      <c r="C296" s="9" t="s">
        <v>37</v>
      </c>
    </row>
    <row r="297" spans="1:3" x14ac:dyDescent="0.3">
      <c r="A297" s="9" t="s">
        <v>1485</v>
      </c>
      <c r="B297" s="9" t="s">
        <v>25</v>
      </c>
      <c r="C297" s="9" t="s">
        <v>52</v>
      </c>
    </row>
    <row r="298" spans="1:3" x14ac:dyDescent="0.3">
      <c r="A298" s="9" t="s">
        <v>847</v>
      </c>
      <c r="B298" s="9" t="s">
        <v>44</v>
      </c>
      <c r="C298" s="9" t="s">
        <v>69</v>
      </c>
    </row>
    <row r="299" spans="1:3" x14ac:dyDescent="0.3">
      <c r="A299" s="9" t="s">
        <v>559</v>
      </c>
      <c r="B299" s="9" t="s">
        <v>25</v>
      </c>
      <c r="C299" s="9" t="s">
        <v>26</v>
      </c>
    </row>
    <row r="300" spans="1:3" x14ac:dyDescent="0.3">
      <c r="A300" s="9" t="s">
        <v>1591</v>
      </c>
      <c r="B300" s="9" t="s">
        <v>25</v>
      </c>
      <c r="C300" s="9" t="s">
        <v>69</v>
      </c>
    </row>
    <row r="301" spans="1:3" x14ac:dyDescent="0.3">
      <c r="A301" s="9" t="s">
        <v>673</v>
      </c>
      <c r="B301" s="9" t="s">
        <v>44</v>
      </c>
      <c r="C301" s="9" t="s">
        <v>26</v>
      </c>
    </row>
    <row r="302" spans="1:3" x14ac:dyDescent="0.3">
      <c r="A302" s="9" t="s">
        <v>832</v>
      </c>
      <c r="B302" s="9" t="s">
        <v>25</v>
      </c>
      <c r="C302" s="9" t="s">
        <v>69</v>
      </c>
    </row>
    <row r="303" spans="1:3" x14ac:dyDescent="0.3">
      <c r="A303" s="9" t="s">
        <v>66</v>
      </c>
      <c r="B303" s="9" t="s">
        <v>25</v>
      </c>
      <c r="C303" s="9" t="s">
        <v>26</v>
      </c>
    </row>
    <row r="304" spans="1:3" x14ac:dyDescent="0.3">
      <c r="A304" s="9" t="s">
        <v>842</v>
      </c>
      <c r="B304" s="9" t="s">
        <v>25</v>
      </c>
      <c r="C304" s="9" t="s">
        <v>26</v>
      </c>
    </row>
    <row r="305" spans="1:3" x14ac:dyDescent="0.3">
      <c r="A305" s="9" t="s">
        <v>211</v>
      </c>
      <c r="B305" s="9" t="s">
        <v>25</v>
      </c>
      <c r="C305" s="9" t="s">
        <v>26</v>
      </c>
    </row>
    <row r="306" spans="1:3" x14ac:dyDescent="0.3">
      <c r="A306" s="9" t="s">
        <v>1364</v>
      </c>
      <c r="B306" s="9" t="s">
        <v>25</v>
      </c>
      <c r="C306" s="9" t="s">
        <v>69</v>
      </c>
    </row>
    <row r="307" spans="1:3" x14ac:dyDescent="0.3">
      <c r="A307" s="9" t="s">
        <v>288</v>
      </c>
      <c r="B307" s="9" t="s">
        <v>25</v>
      </c>
      <c r="C307" s="9" t="s">
        <v>69</v>
      </c>
    </row>
    <row r="308" spans="1:3" x14ac:dyDescent="0.3">
      <c r="A308" s="9" t="s">
        <v>716</v>
      </c>
      <c r="B308" s="9" t="s">
        <v>44</v>
      </c>
      <c r="C308" s="9" t="s">
        <v>26</v>
      </c>
    </row>
    <row r="309" spans="1:3" x14ac:dyDescent="0.3">
      <c r="A309" s="9" t="s">
        <v>1536</v>
      </c>
      <c r="B309" s="9" t="s">
        <v>25</v>
      </c>
      <c r="C309" s="9" t="s">
        <v>69</v>
      </c>
    </row>
    <row r="310" spans="1:3" x14ac:dyDescent="0.3">
      <c r="A310" s="9" t="s">
        <v>1423</v>
      </c>
      <c r="B310" s="9" t="s">
        <v>25</v>
      </c>
      <c r="C310" s="9" t="s">
        <v>69</v>
      </c>
    </row>
    <row r="311" spans="1:3" x14ac:dyDescent="0.3">
      <c r="A311" s="9" t="s">
        <v>1137</v>
      </c>
      <c r="B311" s="9" t="s">
        <v>25</v>
      </c>
      <c r="C311" s="9" t="s">
        <v>69</v>
      </c>
    </row>
    <row r="312" spans="1:3" x14ac:dyDescent="0.3">
      <c r="A312" s="9" t="s">
        <v>1039</v>
      </c>
      <c r="B312" s="9" t="s">
        <v>25</v>
      </c>
      <c r="C312" s="9" t="s">
        <v>26</v>
      </c>
    </row>
    <row r="313" spans="1:3" x14ac:dyDescent="0.3">
      <c r="A313" s="9" t="s">
        <v>299</v>
      </c>
      <c r="B313" s="9" t="s">
        <v>25</v>
      </c>
      <c r="C313" s="9" t="s">
        <v>69</v>
      </c>
    </row>
    <row r="314" spans="1:3" x14ac:dyDescent="0.3">
      <c r="A314" s="9" t="s">
        <v>1611</v>
      </c>
      <c r="B314" s="9" t="s">
        <v>25</v>
      </c>
      <c r="C314" s="9" t="s">
        <v>26</v>
      </c>
    </row>
    <row r="315" spans="1:3" x14ac:dyDescent="0.3">
      <c r="A315" s="9" t="s">
        <v>258</v>
      </c>
      <c r="B315" s="9" t="s">
        <v>25</v>
      </c>
      <c r="C315" s="9" t="s">
        <v>52</v>
      </c>
    </row>
    <row r="316" spans="1:3" x14ac:dyDescent="0.3">
      <c r="A316" s="9" t="s">
        <v>1349</v>
      </c>
      <c r="B316" s="9" t="s">
        <v>25</v>
      </c>
      <c r="C316" s="9" t="s">
        <v>26</v>
      </c>
    </row>
    <row r="317" spans="1:3" x14ac:dyDescent="0.3">
      <c r="A317" s="9" t="s">
        <v>770</v>
      </c>
      <c r="B317" s="9" t="s">
        <v>44</v>
      </c>
      <c r="C317" s="9" t="s">
        <v>69</v>
      </c>
    </row>
    <row r="318" spans="1:3" x14ac:dyDescent="0.3">
      <c r="A318" s="9" t="s">
        <v>751</v>
      </c>
      <c r="B318" s="9" t="s">
        <v>44</v>
      </c>
      <c r="C318" s="9" t="s">
        <v>26</v>
      </c>
    </row>
    <row r="319" spans="1:3" x14ac:dyDescent="0.3">
      <c r="A319" s="9" t="s">
        <v>1041</v>
      </c>
      <c r="B319" s="9" t="s">
        <v>44</v>
      </c>
      <c r="C319" s="9" t="s">
        <v>26</v>
      </c>
    </row>
    <row r="320" spans="1:3" x14ac:dyDescent="0.3">
      <c r="A320" s="9" t="s">
        <v>1427</v>
      </c>
      <c r="B320" s="9" t="s">
        <v>25</v>
      </c>
      <c r="C320" s="9" t="s">
        <v>37</v>
      </c>
    </row>
    <row r="321" spans="1:3" x14ac:dyDescent="0.3">
      <c r="A321" s="9" t="s">
        <v>520</v>
      </c>
      <c r="B321" s="9" t="s">
        <v>25</v>
      </c>
      <c r="C321" s="9" t="s">
        <v>52</v>
      </c>
    </row>
    <row r="322" spans="1:3" x14ac:dyDescent="0.3">
      <c r="A322" s="9" t="s">
        <v>1625</v>
      </c>
      <c r="B322" s="9" t="s">
        <v>25</v>
      </c>
      <c r="C322" s="9" t="s">
        <v>37</v>
      </c>
    </row>
    <row r="323" spans="1:3" x14ac:dyDescent="0.3">
      <c r="A323" s="9" t="s">
        <v>414</v>
      </c>
      <c r="B323" s="9" t="s">
        <v>25</v>
      </c>
      <c r="C323" s="9" t="s">
        <v>26</v>
      </c>
    </row>
    <row r="324" spans="1:3" x14ac:dyDescent="0.3">
      <c r="A324" s="9" t="s">
        <v>551</v>
      </c>
      <c r="B324" s="9" t="s">
        <v>25</v>
      </c>
      <c r="C324" s="9" t="s">
        <v>37</v>
      </c>
    </row>
    <row r="325" spans="1:3" x14ac:dyDescent="0.3">
      <c r="A325" s="9" t="s">
        <v>696</v>
      </c>
      <c r="B325" s="9" t="s">
        <v>25</v>
      </c>
      <c r="C325" s="9" t="s">
        <v>26</v>
      </c>
    </row>
    <row r="326" spans="1:3" x14ac:dyDescent="0.3">
      <c r="A326" s="9" t="s">
        <v>389</v>
      </c>
      <c r="B326" s="9" t="s">
        <v>25</v>
      </c>
      <c r="C326" s="9" t="s">
        <v>26</v>
      </c>
    </row>
    <row r="327" spans="1:3" x14ac:dyDescent="0.3">
      <c r="A327" s="9" t="s">
        <v>677</v>
      </c>
      <c r="B327" s="9" t="s">
        <v>25</v>
      </c>
      <c r="C327" s="9" t="s">
        <v>37</v>
      </c>
    </row>
    <row r="328" spans="1:3" x14ac:dyDescent="0.3">
      <c r="A328" s="9" t="s">
        <v>1615</v>
      </c>
      <c r="B328" s="9" t="s">
        <v>25</v>
      </c>
      <c r="C328" s="9" t="s">
        <v>26</v>
      </c>
    </row>
    <row r="329" spans="1:3" x14ac:dyDescent="0.3">
      <c r="A329" s="9" t="s">
        <v>477</v>
      </c>
      <c r="B329" s="9" t="s">
        <v>25</v>
      </c>
      <c r="C329" s="9" t="s">
        <v>52</v>
      </c>
    </row>
    <row r="330" spans="1:3" x14ac:dyDescent="0.3">
      <c r="A330" s="9" t="s">
        <v>1350</v>
      </c>
      <c r="B330" s="9" t="s">
        <v>44</v>
      </c>
      <c r="C330" s="9" t="s">
        <v>37</v>
      </c>
    </row>
    <row r="331" spans="1:3" x14ac:dyDescent="0.3">
      <c r="A331" s="9" t="s">
        <v>636</v>
      </c>
      <c r="B331" s="9" t="s">
        <v>44</v>
      </c>
      <c r="C331" s="9" t="s">
        <v>37</v>
      </c>
    </row>
    <row r="332" spans="1:3" x14ac:dyDescent="0.3">
      <c r="A332" s="9" t="s">
        <v>571</v>
      </c>
      <c r="B332" s="9" t="s">
        <v>44</v>
      </c>
      <c r="C332" s="9" t="s">
        <v>37</v>
      </c>
    </row>
    <row r="333" spans="1:3" x14ac:dyDescent="0.3">
      <c r="A333" s="9" t="s">
        <v>505</v>
      </c>
      <c r="B333" s="9" t="s">
        <v>25</v>
      </c>
      <c r="C333" s="9" t="s">
        <v>52</v>
      </c>
    </row>
    <row r="334" spans="1:3" x14ac:dyDescent="0.3">
      <c r="A334" s="9" t="s">
        <v>1026</v>
      </c>
      <c r="B334" s="9" t="s">
        <v>44</v>
      </c>
      <c r="C334" s="9" t="s">
        <v>37</v>
      </c>
    </row>
    <row r="335" spans="1:3" x14ac:dyDescent="0.3">
      <c r="A335" s="9" t="s">
        <v>1344</v>
      </c>
      <c r="B335" s="9" t="s">
        <v>25</v>
      </c>
      <c r="C335" s="9" t="s">
        <v>37</v>
      </c>
    </row>
    <row r="336" spans="1:3" x14ac:dyDescent="0.3">
      <c r="A336" s="9" t="s">
        <v>976</v>
      </c>
      <c r="B336" s="9" t="s">
        <v>25</v>
      </c>
      <c r="C336" s="9" t="s">
        <v>52</v>
      </c>
    </row>
    <row r="337" spans="1:3" x14ac:dyDescent="0.3">
      <c r="A337" s="9" t="s">
        <v>1198</v>
      </c>
      <c r="B337" s="9" t="s">
        <v>25</v>
      </c>
      <c r="C337" s="9" t="s">
        <v>52</v>
      </c>
    </row>
    <row r="338" spans="1:3" x14ac:dyDescent="0.3">
      <c r="A338" s="9" t="s">
        <v>1235</v>
      </c>
      <c r="B338" s="9" t="s">
        <v>25</v>
      </c>
      <c r="C338" s="9" t="s">
        <v>26</v>
      </c>
    </row>
    <row r="339" spans="1:3" x14ac:dyDescent="0.3">
      <c r="A339" s="9" t="s">
        <v>582</v>
      </c>
      <c r="B339" s="9" t="s">
        <v>25</v>
      </c>
      <c r="C339" s="9" t="s">
        <v>52</v>
      </c>
    </row>
    <row r="340" spans="1:3" x14ac:dyDescent="0.3">
      <c r="A340" s="9" t="s">
        <v>1036</v>
      </c>
      <c r="B340" s="9" t="s">
        <v>25</v>
      </c>
      <c r="C340" s="9" t="s">
        <v>26</v>
      </c>
    </row>
    <row r="341" spans="1:3" x14ac:dyDescent="0.3">
      <c r="A341" s="9" t="s">
        <v>1332</v>
      </c>
      <c r="B341" s="9" t="s">
        <v>25</v>
      </c>
      <c r="C341" s="9" t="s">
        <v>37</v>
      </c>
    </row>
    <row r="342" spans="1:3" x14ac:dyDescent="0.3">
      <c r="A342" s="9" t="s">
        <v>683</v>
      </c>
      <c r="B342" s="9" t="s">
        <v>44</v>
      </c>
      <c r="C342" s="9" t="s">
        <v>69</v>
      </c>
    </row>
    <row r="343" spans="1:3" x14ac:dyDescent="0.3">
      <c r="A343" s="9" t="s">
        <v>694</v>
      </c>
      <c r="B343" s="9" t="s">
        <v>25</v>
      </c>
      <c r="C343" s="9" t="s">
        <v>26</v>
      </c>
    </row>
    <row r="344" spans="1:3" x14ac:dyDescent="0.3">
      <c r="A344" s="9" t="s">
        <v>723</v>
      </c>
      <c r="B344" s="9" t="s">
        <v>25</v>
      </c>
      <c r="C344" s="9" t="s">
        <v>26</v>
      </c>
    </row>
    <row r="345" spans="1:3" x14ac:dyDescent="0.3">
      <c r="A345" s="9" t="s">
        <v>1070</v>
      </c>
      <c r="B345" s="9" t="s">
        <v>25</v>
      </c>
      <c r="C345" s="9" t="s">
        <v>26</v>
      </c>
    </row>
    <row r="346" spans="1:3" x14ac:dyDescent="0.3">
      <c r="A346" s="9" t="s">
        <v>589</v>
      </c>
      <c r="B346" s="9" t="s">
        <v>25</v>
      </c>
      <c r="C346" s="9" t="s">
        <v>69</v>
      </c>
    </row>
    <row r="347" spans="1:3" x14ac:dyDescent="0.3">
      <c r="A347" s="9" t="s">
        <v>485</v>
      </c>
      <c r="B347" s="9" t="s">
        <v>44</v>
      </c>
      <c r="C347" s="9" t="s">
        <v>26</v>
      </c>
    </row>
    <row r="348" spans="1:3" x14ac:dyDescent="0.3">
      <c r="A348" s="9" t="s">
        <v>335</v>
      </c>
      <c r="B348" s="9" t="s">
        <v>44</v>
      </c>
      <c r="C348" s="9" t="s">
        <v>52</v>
      </c>
    </row>
    <row r="349" spans="1:3" x14ac:dyDescent="0.3">
      <c r="A349" s="9" t="s">
        <v>1448</v>
      </c>
      <c r="B349" s="9" t="s">
        <v>25</v>
      </c>
      <c r="C349" s="9" t="s">
        <v>69</v>
      </c>
    </row>
    <row r="350" spans="1:3" x14ac:dyDescent="0.3">
      <c r="A350" s="9" t="s">
        <v>1413</v>
      </c>
      <c r="B350" s="9" t="s">
        <v>25</v>
      </c>
      <c r="C350" s="9" t="s">
        <v>26</v>
      </c>
    </row>
    <row r="351" spans="1:3" x14ac:dyDescent="0.3">
      <c r="A351" s="9" t="s">
        <v>1495</v>
      </c>
      <c r="B351" s="9" t="s">
        <v>25</v>
      </c>
      <c r="C351" s="9" t="s">
        <v>52</v>
      </c>
    </row>
    <row r="352" spans="1:3" x14ac:dyDescent="0.3">
      <c r="A352" s="9" t="s">
        <v>458</v>
      </c>
      <c r="B352" s="9" t="s">
        <v>25</v>
      </c>
      <c r="C352" s="9" t="s">
        <v>69</v>
      </c>
    </row>
    <row r="353" spans="1:3" x14ac:dyDescent="0.3">
      <c r="A353" s="9" t="s">
        <v>1465</v>
      </c>
      <c r="B353" s="9" t="s">
        <v>25</v>
      </c>
      <c r="C353" s="9" t="s">
        <v>26</v>
      </c>
    </row>
    <row r="354" spans="1:3" x14ac:dyDescent="0.3">
      <c r="A354" s="9" t="s">
        <v>622</v>
      </c>
      <c r="B354" s="9" t="s">
        <v>25</v>
      </c>
      <c r="C354" s="9" t="s">
        <v>26</v>
      </c>
    </row>
    <row r="355" spans="1:3" x14ac:dyDescent="0.3">
      <c r="A355" s="9" t="s">
        <v>1346</v>
      </c>
      <c r="B355" s="9" t="s">
        <v>25</v>
      </c>
      <c r="C355" s="9" t="s">
        <v>26</v>
      </c>
    </row>
    <row r="356" spans="1:3" x14ac:dyDescent="0.3">
      <c r="A356" s="9" t="s">
        <v>1412</v>
      </c>
      <c r="B356" s="9" t="s">
        <v>25</v>
      </c>
      <c r="C356" s="9" t="s">
        <v>26</v>
      </c>
    </row>
    <row r="357" spans="1:3" x14ac:dyDescent="0.3">
      <c r="A357" s="9" t="s">
        <v>1407</v>
      </c>
      <c r="B357" s="9" t="s">
        <v>25</v>
      </c>
      <c r="C357" s="9" t="s">
        <v>69</v>
      </c>
    </row>
    <row r="358" spans="1:3" x14ac:dyDescent="0.3">
      <c r="A358" s="9" t="s">
        <v>1505</v>
      </c>
      <c r="B358" s="9" t="s">
        <v>25</v>
      </c>
      <c r="C358" s="9" t="s">
        <v>69</v>
      </c>
    </row>
    <row r="359" spans="1:3" x14ac:dyDescent="0.3">
      <c r="A359" s="9" t="s">
        <v>415</v>
      </c>
      <c r="B359" s="9" t="s">
        <v>25</v>
      </c>
      <c r="C359" s="9" t="s">
        <v>26</v>
      </c>
    </row>
    <row r="360" spans="1:3" x14ac:dyDescent="0.3">
      <c r="A360" s="9" t="s">
        <v>938</v>
      </c>
      <c r="B360" s="9" t="s">
        <v>25</v>
      </c>
      <c r="C360" s="9" t="s">
        <v>69</v>
      </c>
    </row>
    <row r="361" spans="1:3" x14ac:dyDescent="0.3">
      <c r="A361" s="9" t="s">
        <v>1456</v>
      </c>
      <c r="B361" s="9" t="s">
        <v>44</v>
      </c>
      <c r="C361" s="9" t="s">
        <v>69</v>
      </c>
    </row>
    <row r="362" spans="1:3" x14ac:dyDescent="0.3">
      <c r="A362" s="9" t="s">
        <v>670</v>
      </c>
      <c r="B362" s="9" t="s">
        <v>44</v>
      </c>
      <c r="C362" s="9" t="s">
        <v>37</v>
      </c>
    </row>
    <row r="363" spans="1:3" x14ac:dyDescent="0.3">
      <c r="A363" s="9" t="s">
        <v>212</v>
      </c>
      <c r="B363" s="9" t="s">
        <v>44</v>
      </c>
      <c r="C363" s="9" t="s">
        <v>26</v>
      </c>
    </row>
    <row r="364" spans="1:3" x14ac:dyDescent="0.3">
      <c r="A364" s="9" t="s">
        <v>1473</v>
      </c>
      <c r="B364" s="9" t="s">
        <v>44</v>
      </c>
      <c r="C364" s="9" t="s">
        <v>52</v>
      </c>
    </row>
    <row r="365" spans="1:3" x14ac:dyDescent="0.3">
      <c r="A365" s="9" t="s">
        <v>1401</v>
      </c>
      <c r="B365" s="9" t="s">
        <v>25</v>
      </c>
      <c r="C365" s="9" t="s">
        <v>26</v>
      </c>
    </row>
    <row r="366" spans="1:3" x14ac:dyDescent="0.3">
      <c r="A366" s="9" t="s">
        <v>412</v>
      </c>
      <c r="B366" s="9" t="s">
        <v>25</v>
      </c>
      <c r="C366" s="9" t="s">
        <v>37</v>
      </c>
    </row>
    <row r="367" spans="1:3" x14ac:dyDescent="0.3">
      <c r="A367" s="9" t="s">
        <v>550</v>
      </c>
      <c r="B367" s="9" t="s">
        <v>25</v>
      </c>
      <c r="C367" s="9" t="s">
        <v>26</v>
      </c>
    </row>
    <row r="368" spans="1:3" x14ac:dyDescent="0.3">
      <c r="A368" s="9" t="s">
        <v>925</v>
      </c>
      <c r="B368" s="9" t="s">
        <v>25</v>
      </c>
      <c r="C368" s="9" t="s">
        <v>26</v>
      </c>
    </row>
    <row r="369" spans="1:3" x14ac:dyDescent="0.3">
      <c r="A369" s="9" t="s">
        <v>1491</v>
      </c>
      <c r="B369" s="9" t="s">
        <v>25</v>
      </c>
      <c r="C369" s="9" t="s">
        <v>37</v>
      </c>
    </row>
    <row r="370" spans="1:3" x14ac:dyDescent="0.3">
      <c r="A370" s="9" t="s">
        <v>1035</v>
      </c>
      <c r="B370" s="9" t="s">
        <v>25</v>
      </c>
      <c r="C370" s="9" t="s">
        <v>37</v>
      </c>
    </row>
    <row r="371" spans="1:3" x14ac:dyDescent="0.3">
      <c r="A371" s="9" t="s">
        <v>882</v>
      </c>
      <c r="B371" s="9" t="s">
        <v>25</v>
      </c>
      <c r="C371" s="9" t="s">
        <v>69</v>
      </c>
    </row>
    <row r="372" spans="1:3" x14ac:dyDescent="0.3">
      <c r="A372" s="9" t="s">
        <v>1256</v>
      </c>
      <c r="B372" s="9" t="s">
        <v>25</v>
      </c>
      <c r="C372" s="9" t="s">
        <v>26</v>
      </c>
    </row>
    <row r="373" spans="1:3" x14ac:dyDescent="0.3">
      <c r="A373" s="9" t="s">
        <v>394</v>
      </c>
      <c r="B373" s="9" t="s">
        <v>25</v>
      </c>
      <c r="C373" s="9" t="s">
        <v>26</v>
      </c>
    </row>
    <row r="374" spans="1:3" x14ac:dyDescent="0.3">
      <c r="A374" s="9" t="s">
        <v>445</v>
      </c>
      <c r="B374" s="9" t="s">
        <v>25</v>
      </c>
      <c r="C374" s="9" t="s">
        <v>26</v>
      </c>
    </row>
    <row r="375" spans="1:3" x14ac:dyDescent="0.3">
      <c r="A375" s="9" t="s">
        <v>1259</v>
      </c>
      <c r="B375" s="9" t="s">
        <v>44</v>
      </c>
      <c r="C375" s="9" t="s">
        <v>26</v>
      </c>
    </row>
    <row r="376" spans="1:3" x14ac:dyDescent="0.3">
      <c r="A376" s="9" t="s">
        <v>1588</v>
      </c>
      <c r="B376" s="9" t="s">
        <v>25</v>
      </c>
      <c r="C376" s="9" t="s">
        <v>69</v>
      </c>
    </row>
    <row r="377" spans="1:3" x14ac:dyDescent="0.3">
      <c r="A377" s="9" t="s">
        <v>1085</v>
      </c>
      <c r="B377" s="9" t="s">
        <v>25</v>
      </c>
      <c r="C377" s="9" t="s">
        <v>37</v>
      </c>
    </row>
    <row r="378" spans="1:3" x14ac:dyDescent="0.3">
      <c r="A378" s="9" t="s">
        <v>516</v>
      </c>
      <c r="B378" s="9" t="s">
        <v>44</v>
      </c>
      <c r="C378" s="9" t="s">
        <v>37</v>
      </c>
    </row>
    <row r="379" spans="1:3" x14ac:dyDescent="0.3">
      <c r="A379" s="9" t="s">
        <v>1502</v>
      </c>
      <c r="B379" s="9" t="s">
        <v>25</v>
      </c>
      <c r="C379" s="9" t="s">
        <v>37</v>
      </c>
    </row>
    <row r="380" spans="1:3" x14ac:dyDescent="0.3">
      <c r="A380" s="9" t="s">
        <v>579</v>
      </c>
      <c r="B380" s="9" t="s">
        <v>44</v>
      </c>
      <c r="C380" s="9" t="s">
        <v>37</v>
      </c>
    </row>
    <row r="381" spans="1:3" x14ac:dyDescent="0.3">
      <c r="A381" s="9" t="s">
        <v>92</v>
      </c>
      <c r="B381" s="9" t="s">
        <v>25</v>
      </c>
      <c r="C381" s="9" t="s">
        <v>69</v>
      </c>
    </row>
    <row r="382" spans="1:3" x14ac:dyDescent="0.3">
      <c r="A382" s="9" t="s">
        <v>351</v>
      </c>
      <c r="B382" s="9" t="s">
        <v>25</v>
      </c>
      <c r="C382" s="9" t="s">
        <v>37</v>
      </c>
    </row>
    <row r="383" spans="1:3" x14ac:dyDescent="0.3">
      <c r="A383" s="9" t="s">
        <v>1113</v>
      </c>
      <c r="B383" s="9" t="s">
        <v>44</v>
      </c>
      <c r="C383" s="9" t="s">
        <v>37</v>
      </c>
    </row>
    <row r="384" spans="1:3" x14ac:dyDescent="0.3">
      <c r="A384" s="9" t="s">
        <v>1555</v>
      </c>
      <c r="B384" s="9" t="s">
        <v>44</v>
      </c>
      <c r="C384" s="9" t="s">
        <v>37</v>
      </c>
    </row>
    <row r="385" spans="1:3" x14ac:dyDescent="0.3">
      <c r="A385" s="9" t="s">
        <v>813</v>
      </c>
      <c r="B385" s="9" t="s">
        <v>25</v>
      </c>
      <c r="C385" s="9" t="s">
        <v>26</v>
      </c>
    </row>
    <row r="386" spans="1:3" x14ac:dyDescent="0.3">
      <c r="A386" s="9" t="s">
        <v>312</v>
      </c>
      <c r="B386" s="9" t="s">
        <v>25</v>
      </c>
      <c r="C386" s="9" t="s">
        <v>37</v>
      </c>
    </row>
    <row r="387" spans="1:3" x14ac:dyDescent="0.3">
      <c r="A387" s="9" t="s">
        <v>630</v>
      </c>
      <c r="B387" s="9" t="s">
        <v>44</v>
      </c>
      <c r="C387" s="9" t="s">
        <v>37</v>
      </c>
    </row>
    <row r="388" spans="1:3" x14ac:dyDescent="0.3">
      <c r="A388" s="9" t="s">
        <v>595</v>
      </c>
      <c r="B388" s="9" t="s">
        <v>44</v>
      </c>
      <c r="C388" s="9" t="s">
        <v>52</v>
      </c>
    </row>
    <row r="389" spans="1:3" x14ac:dyDescent="0.3">
      <c r="A389" s="9" t="s">
        <v>1396</v>
      </c>
      <c r="B389" s="9" t="s">
        <v>25</v>
      </c>
      <c r="C389" s="9" t="s">
        <v>69</v>
      </c>
    </row>
    <row r="390" spans="1:3" x14ac:dyDescent="0.3">
      <c r="A390" s="9" t="s">
        <v>1617</v>
      </c>
      <c r="B390" s="9" t="s">
        <v>25</v>
      </c>
      <c r="C390" s="9" t="s">
        <v>26</v>
      </c>
    </row>
    <row r="391" spans="1:3" x14ac:dyDescent="0.3">
      <c r="A391" s="9" t="s">
        <v>235</v>
      </c>
      <c r="B391" s="9" t="s">
        <v>25</v>
      </c>
      <c r="C391" s="9" t="s">
        <v>69</v>
      </c>
    </row>
    <row r="392" spans="1:3" x14ac:dyDescent="0.3">
      <c r="A392" s="9" t="s">
        <v>167</v>
      </c>
      <c r="B392" s="9" t="s">
        <v>44</v>
      </c>
      <c r="C392" s="9" t="s">
        <v>69</v>
      </c>
    </row>
    <row r="393" spans="1:3" x14ac:dyDescent="0.3">
      <c r="A393" s="9" t="s">
        <v>67</v>
      </c>
      <c r="B393" s="9" t="s">
        <v>44</v>
      </c>
      <c r="C393" s="9" t="s">
        <v>69</v>
      </c>
    </row>
    <row r="394" spans="1:3" x14ac:dyDescent="0.3">
      <c r="A394" s="9" t="s">
        <v>1566</v>
      </c>
      <c r="B394" s="9" t="s">
        <v>25</v>
      </c>
      <c r="C394" s="9" t="s">
        <v>26</v>
      </c>
    </row>
    <row r="395" spans="1:3" x14ac:dyDescent="0.3">
      <c r="A395" s="9" t="s">
        <v>1087</v>
      </c>
      <c r="B395" s="9" t="s">
        <v>25</v>
      </c>
      <c r="C395" s="9" t="s">
        <v>26</v>
      </c>
    </row>
    <row r="396" spans="1:3" x14ac:dyDescent="0.3">
      <c r="A396" s="9" t="s">
        <v>451</v>
      </c>
      <c r="B396" s="9" t="s">
        <v>25</v>
      </c>
      <c r="C396" s="9" t="s">
        <v>52</v>
      </c>
    </row>
    <row r="397" spans="1:3" x14ac:dyDescent="0.3">
      <c r="A397" s="9" t="s">
        <v>998</v>
      </c>
      <c r="B397" s="9" t="s">
        <v>25</v>
      </c>
      <c r="C397" s="9" t="s">
        <v>26</v>
      </c>
    </row>
    <row r="398" spans="1:3" x14ac:dyDescent="0.3">
      <c r="A398" s="9" t="s">
        <v>754</v>
      </c>
      <c r="B398" s="9" t="s">
        <v>44</v>
      </c>
      <c r="C398" s="9" t="s">
        <v>52</v>
      </c>
    </row>
    <row r="399" spans="1:3" x14ac:dyDescent="0.3">
      <c r="A399" s="9" t="s">
        <v>1419</v>
      </c>
      <c r="B399" s="9" t="s">
        <v>25</v>
      </c>
      <c r="C399" s="9" t="s">
        <v>26</v>
      </c>
    </row>
    <row r="400" spans="1:3" x14ac:dyDescent="0.3">
      <c r="A400" s="9" t="s">
        <v>1195</v>
      </c>
      <c r="B400" s="9" t="s">
        <v>25</v>
      </c>
      <c r="C400" s="9" t="s">
        <v>26</v>
      </c>
    </row>
    <row r="401" spans="1:3" x14ac:dyDescent="0.3">
      <c r="A401" s="9" t="s">
        <v>1301</v>
      </c>
      <c r="B401" s="9" t="s">
        <v>25</v>
      </c>
      <c r="C401" s="9" t="s">
        <v>52</v>
      </c>
    </row>
    <row r="402" spans="1:3" x14ac:dyDescent="0.3">
      <c r="A402" s="9" t="s">
        <v>198</v>
      </c>
      <c r="B402" s="9" t="s">
        <v>25</v>
      </c>
      <c r="C402" s="9" t="s">
        <v>52</v>
      </c>
    </row>
    <row r="403" spans="1:3" x14ac:dyDescent="0.3">
      <c r="A403" s="9" t="s">
        <v>898</v>
      </c>
      <c r="B403" s="9" t="s">
        <v>25</v>
      </c>
      <c r="C403" s="9" t="s">
        <v>52</v>
      </c>
    </row>
    <row r="404" spans="1:3" x14ac:dyDescent="0.3">
      <c r="A404" s="9" t="s">
        <v>280</v>
      </c>
      <c r="B404" s="9" t="s">
        <v>44</v>
      </c>
      <c r="C404" s="9" t="s">
        <v>69</v>
      </c>
    </row>
    <row r="405" spans="1:3" x14ac:dyDescent="0.3">
      <c r="A405" s="9" t="s">
        <v>601</v>
      </c>
      <c r="B405" s="9" t="s">
        <v>25</v>
      </c>
      <c r="C405" s="9" t="s">
        <v>37</v>
      </c>
    </row>
    <row r="406" spans="1:3" x14ac:dyDescent="0.3">
      <c r="A406" s="9" t="s">
        <v>480</v>
      </c>
      <c r="B406" s="9" t="s">
        <v>25</v>
      </c>
      <c r="C406" s="9" t="s">
        <v>26</v>
      </c>
    </row>
    <row r="407" spans="1:3" x14ac:dyDescent="0.3">
      <c r="A407" s="9" t="s">
        <v>1360</v>
      </c>
      <c r="B407" s="9" t="s">
        <v>25</v>
      </c>
      <c r="C407" s="9" t="s">
        <v>26</v>
      </c>
    </row>
    <row r="408" spans="1:3" x14ac:dyDescent="0.3">
      <c r="A408" s="9" t="s">
        <v>1222</v>
      </c>
      <c r="B408" s="9" t="s">
        <v>44</v>
      </c>
      <c r="C408" s="9" t="s">
        <v>26</v>
      </c>
    </row>
    <row r="409" spans="1:3" x14ac:dyDescent="0.3">
      <c r="A409" s="9" t="s">
        <v>469</v>
      </c>
      <c r="B409" s="9" t="s">
        <v>25</v>
      </c>
      <c r="C409" s="9" t="s">
        <v>26</v>
      </c>
    </row>
    <row r="410" spans="1:3" x14ac:dyDescent="0.3">
      <c r="A410" s="9" t="s">
        <v>1033</v>
      </c>
      <c r="B410" s="9" t="s">
        <v>25</v>
      </c>
      <c r="C410" s="9" t="s">
        <v>52</v>
      </c>
    </row>
    <row r="411" spans="1:3" x14ac:dyDescent="0.3">
      <c r="A411" s="9" t="s">
        <v>1211</v>
      </c>
      <c r="B411" s="9" t="s">
        <v>25</v>
      </c>
      <c r="C411" s="9" t="s">
        <v>26</v>
      </c>
    </row>
    <row r="412" spans="1:3" x14ac:dyDescent="0.3">
      <c r="A412" s="9" t="s">
        <v>349</v>
      </c>
      <c r="B412" s="9" t="s">
        <v>44</v>
      </c>
      <c r="C412" s="9" t="s">
        <v>69</v>
      </c>
    </row>
    <row r="413" spans="1:3" x14ac:dyDescent="0.3">
      <c r="A413" s="9" t="s">
        <v>1399</v>
      </c>
      <c r="B413" s="9" t="s">
        <v>25</v>
      </c>
      <c r="C413" s="9" t="s">
        <v>26</v>
      </c>
    </row>
    <row r="414" spans="1:3" x14ac:dyDescent="0.3">
      <c r="A414" s="9" t="s">
        <v>629</v>
      </c>
      <c r="B414" s="9" t="s">
        <v>25</v>
      </c>
      <c r="C414" s="9" t="s">
        <v>26</v>
      </c>
    </row>
    <row r="415" spans="1:3" x14ac:dyDescent="0.3">
      <c r="A415" s="9" t="s">
        <v>1489</v>
      </c>
      <c r="B415" s="9" t="s">
        <v>44</v>
      </c>
      <c r="C415" s="9" t="s">
        <v>69</v>
      </c>
    </row>
    <row r="416" spans="1:3" x14ac:dyDescent="0.3">
      <c r="A416" s="9" t="s">
        <v>161</v>
      </c>
      <c r="B416" s="9" t="s">
        <v>25</v>
      </c>
      <c r="C416" s="9" t="s">
        <v>52</v>
      </c>
    </row>
    <row r="417" spans="1:3" x14ac:dyDescent="0.3">
      <c r="A417" s="9" t="s">
        <v>1374</v>
      </c>
      <c r="B417" s="9" t="s">
        <v>25</v>
      </c>
      <c r="C417" s="9" t="s">
        <v>52</v>
      </c>
    </row>
    <row r="418" spans="1:3" x14ac:dyDescent="0.3">
      <c r="A418" s="9" t="s">
        <v>508</v>
      </c>
      <c r="B418" s="9" t="s">
        <v>25</v>
      </c>
      <c r="C418" s="9" t="s">
        <v>26</v>
      </c>
    </row>
    <row r="419" spans="1:3" x14ac:dyDescent="0.3">
      <c r="A419" s="9" t="s">
        <v>826</v>
      </c>
      <c r="B419" s="9" t="s">
        <v>25</v>
      </c>
      <c r="C419" s="9" t="s">
        <v>69</v>
      </c>
    </row>
    <row r="420" spans="1:3" x14ac:dyDescent="0.3">
      <c r="A420" s="9" t="s">
        <v>1589</v>
      </c>
      <c r="B420" s="9" t="s">
        <v>25</v>
      </c>
      <c r="C420" s="9" t="s">
        <v>69</v>
      </c>
    </row>
    <row r="421" spans="1:3" x14ac:dyDescent="0.3">
      <c r="A421" s="9" t="s">
        <v>714</v>
      </c>
      <c r="B421" s="9" t="s">
        <v>44</v>
      </c>
      <c r="C421" s="9" t="s">
        <v>26</v>
      </c>
    </row>
    <row r="422" spans="1:3" x14ac:dyDescent="0.3">
      <c r="A422" s="9" t="s">
        <v>1115</v>
      </c>
      <c r="B422" s="9" t="s">
        <v>25</v>
      </c>
      <c r="C422" s="9" t="s">
        <v>26</v>
      </c>
    </row>
    <row r="423" spans="1:3" x14ac:dyDescent="0.3">
      <c r="A423" s="9" t="s">
        <v>1293</v>
      </c>
      <c r="B423" s="9" t="s">
        <v>25</v>
      </c>
      <c r="C423" s="9" t="s">
        <v>26</v>
      </c>
    </row>
    <row r="424" spans="1:3" x14ac:dyDescent="0.3">
      <c r="A424" s="9" t="s">
        <v>1176</v>
      </c>
      <c r="B424" s="9" t="s">
        <v>25</v>
      </c>
      <c r="C424" s="9" t="s">
        <v>26</v>
      </c>
    </row>
    <row r="425" spans="1:3" x14ac:dyDescent="0.3">
      <c r="A425" s="9" t="s">
        <v>154</v>
      </c>
      <c r="B425" s="9" t="s">
        <v>44</v>
      </c>
      <c r="C425" s="9" t="s">
        <v>37</v>
      </c>
    </row>
    <row r="426" spans="1:3" x14ac:dyDescent="0.3">
      <c r="A426" s="9" t="s">
        <v>526</v>
      </c>
      <c r="B426" s="9" t="s">
        <v>44</v>
      </c>
      <c r="C426" s="9" t="s">
        <v>69</v>
      </c>
    </row>
    <row r="427" spans="1:3" x14ac:dyDescent="0.3">
      <c r="A427" s="9" t="s">
        <v>433</v>
      </c>
      <c r="B427" s="9" t="s">
        <v>25</v>
      </c>
      <c r="C427" s="9" t="s">
        <v>69</v>
      </c>
    </row>
    <row r="428" spans="1:3" x14ac:dyDescent="0.3">
      <c r="A428" s="9" t="s">
        <v>406</v>
      </c>
      <c r="B428" s="9" t="s">
        <v>25</v>
      </c>
      <c r="C428" s="9" t="s">
        <v>26</v>
      </c>
    </row>
    <row r="429" spans="1:3" x14ac:dyDescent="0.3">
      <c r="A429" s="9" t="s">
        <v>564</v>
      </c>
      <c r="B429" s="9" t="s">
        <v>44</v>
      </c>
      <c r="C429" s="9" t="s">
        <v>69</v>
      </c>
    </row>
    <row r="430" spans="1:3" x14ac:dyDescent="0.3">
      <c r="A430" s="9" t="s">
        <v>953</v>
      </c>
      <c r="B430" s="9" t="s">
        <v>25</v>
      </c>
      <c r="C430" s="9" t="s">
        <v>52</v>
      </c>
    </row>
    <row r="431" spans="1:3" x14ac:dyDescent="0.3">
      <c r="A431" s="9" t="s">
        <v>812</v>
      </c>
      <c r="B431" s="9" t="s">
        <v>44</v>
      </c>
      <c r="C431" s="9" t="s">
        <v>69</v>
      </c>
    </row>
    <row r="432" spans="1:3" x14ac:dyDescent="0.3">
      <c r="A432" s="9" t="s">
        <v>134</v>
      </c>
      <c r="B432" s="9" t="s">
        <v>44</v>
      </c>
      <c r="C432" s="9" t="s">
        <v>69</v>
      </c>
    </row>
    <row r="433" spans="1:3" x14ac:dyDescent="0.3">
      <c r="A433" s="9" t="s">
        <v>689</v>
      </c>
      <c r="B433" s="9" t="s">
        <v>25</v>
      </c>
      <c r="C433" s="9" t="s">
        <v>26</v>
      </c>
    </row>
    <row r="434" spans="1:3" x14ac:dyDescent="0.3">
      <c r="A434" s="9" t="s">
        <v>886</v>
      </c>
      <c r="B434" s="9" t="s">
        <v>25</v>
      </c>
      <c r="C434" s="9" t="s">
        <v>37</v>
      </c>
    </row>
    <row r="435" spans="1:3" x14ac:dyDescent="0.3">
      <c r="A435" s="9" t="s">
        <v>676</v>
      </c>
      <c r="B435" s="9" t="s">
        <v>25</v>
      </c>
      <c r="C435" s="9" t="s">
        <v>26</v>
      </c>
    </row>
    <row r="436" spans="1:3" x14ac:dyDescent="0.3">
      <c r="A436" s="9" t="s">
        <v>1149</v>
      </c>
      <c r="B436" s="9" t="s">
        <v>44</v>
      </c>
      <c r="C436" s="9" t="s">
        <v>26</v>
      </c>
    </row>
    <row r="437" spans="1:3" x14ac:dyDescent="0.3">
      <c r="A437" s="9" t="s">
        <v>214</v>
      </c>
      <c r="B437" s="9" t="s">
        <v>25</v>
      </c>
      <c r="C437" s="9" t="s">
        <v>26</v>
      </c>
    </row>
    <row r="438" spans="1:3" x14ac:dyDescent="0.3">
      <c r="A438" s="9" t="s">
        <v>307</v>
      </c>
      <c r="B438" s="9" t="s">
        <v>25</v>
      </c>
      <c r="C438" s="9" t="s">
        <v>69</v>
      </c>
    </row>
    <row r="439" spans="1:3" x14ac:dyDescent="0.3">
      <c r="A439" s="9" t="s">
        <v>1322</v>
      </c>
      <c r="B439" s="9" t="s">
        <v>25</v>
      </c>
      <c r="C439" s="9" t="s">
        <v>26</v>
      </c>
    </row>
    <row r="440" spans="1:3" x14ac:dyDescent="0.3">
      <c r="A440" s="9" t="s">
        <v>1515</v>
      </c>
      <c r="B440" s="9" t="s">
        <v>25</v>
      </c>
      <c r="C440" s="9" t="s">
        <v>69</v>
      </c>
    </row>
    <row r="441" spans="1:3" x14ac:dyDescent="0.3">
      <c r="A441" s="9" t="s">
        <v>1250</v>
      </c>
      <c r="B441" s="9" t="s">
        <v>25</v>
      </c>
      <c r="C441" s="9" t="s">
        <v>26</v>
      </c>
    </row>
    <row r="442" spans="1:3" x14ac:dyDescent="0.3">
      <c r="A442" s="9" t="s">
        <v>1579</v>
      </c>
      <c r="B442" s="9" t="s">
        <v>25</v>
      </c>
      <c r="C442" s="9" t="s">
        <v>26</v>
      </c>
    </row>
    <row r="443" spans="1:3" x14ac:dyDescent="0.3">
      <c r="A443" s="9" t="s">
        <v>580</v>
      </c>
      <c r="B443" s="9" t="s">
        <v>44</v>
      </c>
      <c r="C443" s="9" t="s">
        <v>69</v>
      </c>
    </row>
    <row r="444" spans="1:3" x14ac:dyDescent="0.3">
      <c r="A444" s="9" t="s">
        <v>704</v>
      </c>
      <c r="B444" s="9" t="s">
        <v>44</v>
      </c>
      <c r="C444" s="9" t="s">
        <v>52</v>
      </c>
    </row>
    <row r="445" spans="1:3" x14ac:dyDescent="0.3">
      <c r="A445" s="9" t="s">
        <v>922</v>
      </c>
      <c r="B445" s="9" t="s">
        <v>25</v>
      </c>
      <c r="C445" s="9" t="s">
        <v>37</v>
      </c>
    </row>
    <row r="446" spans="1:3" x14ac:dyDescent="0.3">
      <c r="A446" s="9" t="s">
        <v>535</v>
      </c>
      <c r="B446" s="9" t="s">
        <v>44</v>
      </c>
      <c r="C446" s="9" t="s">
        <v>26</v>
      </c>
    </row>
    <row r="447" spans="1:3" x14ac:dyDescent="0.3">
      <c r="A447" s="9" t="s">
        <v>310</v>
      </c>
      <c r="B447" s="9" t="s">
        <v>25</v>
      </c>
      <c r="C447" s="9" t="s">
        <v>26</v>
      </c>
    </row>
    <row r="448" spans="1:3" x14ac:dyDescent="0.3">
      <c r="A448" s="9" t="s">
        <v>1326</v>
      </c>
      <c r="B448" s="9" t="s">
        <v>25</v>
      </c>
      <c r="C448" s="9" t="s">
        <v>26</v>
      </c>
    </row>
    <row r="449" spans="1:3" x14ac:dyDescent="0.3">
      <c r="A449" s="9" t="s">
        <v>810</v>
      </c>
      <c r="B449" s="9" t="s">
        <v>25</v>
      </c>
      <c r="C449" s="9" t="s">
        <v>26</v>
      </c>
    </row>
    <row r="450" spans="1:3" x14ac:dyDescent="0.3">
      <c r="A450" s="9" t="s">
        <v>1390</v>
      </c>
      <c r="B450" s="9" t="s">
        <v>25</v>
      </c>
      <c r="C450" s="9" t="s">
        <v>69</v>
      </c>
    </row>
    <row r="451" spans="1:3" x14ac:dyDescent="0.3">
      <c r="A451" s="9" t="s">
        <v>483</v>
      </c>
      <c r="B451" s="9" t="s">
        <v>25</v>
      </c>
      <c r="C451" s="9" t="s">
        <v>37</v>
      </c>
    </row>
    <row r="452" spans="1:3" x14ac:dyDescent="0.3">
      <c r="A452" s="9" t="s">
        <v>138</v>
      </c>
      <c r="B452" s="9" t="s">
        <v>25</v>
      </c>
      <c r="C452" s="9" t="s">
        <v>37</v>
      </c>
    </row>
    <row r="453" spans="1:3" x14ac:dyDescent="0.3">
      <c r="A453" s="9" t="s">
        <v>918</v>
      </c>
      <c r="B453" s="9" t="s">
        <v>25</v>
      </c>
      <c r="C453" s="9" t="s">
        <v>52</v>
      </c>
    </row>
    <row r="454" spans="1:3" x14ac:dyDescent="0.3">
      <c r="A454" s="9" t="s">
        <v>1558</v>
      </c>
      <c r="B454" s="9" t="s">
        <v>25</v>
      </c>
      <c r="C454" s="9" t="s">
        <v>26</v>
      </c>
    </row>
    <row r="455" spans="1:3" x14ac:dyDescent="0.3">
      <c r="A455" s="9" t="s">
        <v>982</v>
      </c>
      <c r="B455" s="9" t="s">
        <v>25</v>
      </c>
      <c r="C455" s="9" t="s">
        <v>26</v>
      </c>
    </row>
    <row r="456" spans="1:3" x14ac:dyDescent="0.3">
      <c r="A456" s="9" t="s">
        <v>316</v>
      </c>
      <c r="B456" s="9" t="s">
        <v>25</v>
      </c>
      <c r="C456" s="9" t="s">
        <v>37</v>
      </c>
    </row>
    <row r="457" spans="1:3" x14ac:dyDescent="0.3">
      <c r="A457" s="9" t="s">
        <v>23</v>
      </c>
      <c r="B457" s="9" t="s">
        <v>25</v>
      </c>
      <c r="C457" s="9" t="s">
        <v>26</v>
      </c>
    </row>
    <row r="458" spans="1:3" x14ac:dyDescent="0.3">
      <c r="A458" s="9" t="s">
        <v>1312</v>
      </c>
      <c r="B458" s="9" t="s">
        <v>44</v>
      </c>
      <c r="C458" s="9" t="s">
        <v>52</v>
      </c>
    </row>
    <row r="459" spans="1:3" x14ac:dyDescent="0.3">
      <c r="A459" s="9" t="s">
        <v>1541</v>
      </c>
      <c r="B459" s="9" t="s">
        <v>25</v>
      </c>
      <c r="C459" s="9" t="s">
        <v>52</v>
      </c>
    </row>
    <row r="460" spans="1:3" x14ac:dyDescent="0.3">
      <c r="A460" s="9" t="s">
        <v>912</v>
      </c>
      <c r="B460" s="9" t="s">
        <v>25</v>
      </c>
      <c r="C460" s="9" t="s">
        <v>52</v>
      </c>
    </row>
    <row r="461" spans="1:3" x14ac:dyDescent="0.3">
      <c r="A461" s="9" t="s">
        <v>584</v>
      </c>
      <c r="B461" s="9" t="s">
        <v>25</v>
      </c>
      <c r="C461" s="9" t="s">
        <v>69</v>
      </c>
    </row>
    <row r="462" spans="1:3" x14ac:dyDescent="0.3">
      <c r="A462" s="9" t="s">
        <v>510</v>
      </c>
      <c r="B462" s="9" t="s">
        <v>25</v>
      </c>
      <c r="C462" s="9" t="s">
        <v>26</v>
      </c>
    </row>
    <row r="463" spans="1:3" x14ac:dyDescent="0.3">
      <c r="A463" s="9" t="s">
        <v>1078</v>
      </c>
      <c r="B463" s="9" t="s">
        <v>25</v>
      </c>
      <c r="C463" s="9" t="s">
        <v>69</v>
      </c>
    </row>
    <row r="464" spans="1:3" x14ac:dyDescent="0.3">
      <c r="A464" s="9" t="s">
        <v>340</v>
      </c>
      <c r="B464" s="9" t="s">
        <v>25</v>
      </c>
      <c r="C464" s="9" t="s">
        <v>26</v>
      </c>
    </row>
    <row r="465" spans="1:3" x14ac:dyDescent="0.3">
      <c r="A465" s="9" t="s">
        <v>171</v>
      </c>
      <c r="B465" s="9" t="s">
        <v>25</v>
      </c>
      <c r="C465" s="9" t="s">
        <v>69</v>
      </c>
    </row>
    <row r="466" spans="1:3" x14ac:dyDescent="0.3">
      <c r="A466" s="9" t="s">
        <v>502</v>
      </c>
      <c r="B466" s="9" t="s">
        <v>44</v>
      </c>
      <c r="C466" s="9" t="s">
        <v>26</v>
      </c>
    </row>
    <row r="467" spans="1:3" x14ac:dyDescent="0.3">
      <c r="A467" s="9" t="s">
        <v>115</v>
      </c>
      <c r="B467" s="9" t="s">
        <v>25</v>
      </c>
      <c r="C467" s="9" t="s">
        <v>52</v>
      </c>
    </row>
    <row r="468" spans="1:3" x14ac:dyDescent="0.3">
      <c r="A468" s="9" t="s">
        <v>1584</v>
      </c>
      <c r="B468" s="9" t="s">
        <v>25</v>
      </c>
      <c r="C468" s="9" t="s">
        <v>26</v>
      </c>
    </row>
    <row r="469" spans="1:3" x14ac:dyDescent="0.3">
      <c r="A469" s="9" t="s">
        <v>1069</v>
      </c>
      <c r="B469" s="9" t="s">
        <v>44</v>
      </c>
      <c r="C469" s="9" t="s">
        <v>26</v>
      </c>
    </row>
    <row r="470" spans="1:3" x14ac:dyDescent="0.3">
      <c r="A470" s="9" t="s">
        <v>548</v>
      </c>
      <c r="B470" s="9" t="s">
        <v>25</v>
      </c>
      <c r="C470" s="9" t="s">
        <v>69</v>
      </c>
    </row>
    <row r="471" spans="1:3" x14ac:dyDescent="0.3">
      <c r="A471" s="9" t="s">
        <v>191</v>
      </c>
      <c r="B471" s="9" t="s">
        <v>44</v>
      </c>
      <c r="C471" s="9" t="s">
        <v>69</v>
      </c>
    </row>
    <row r="472" spans="1:3" x14ac:dyDescent="0.3">
      <c r="A472" s="9" t="s">
        <v>1520</v>
      </c>
      <c r="B472" s="9" t="s">
        <v>44</v>
      </c>
      <c r="C472" s="9" t="s">
        <v>26</v>
      </c>
    </row>
    <row r="473" spans="1:3" x14ac:dyDescent="0.3">
      <c r="A473" s="9" t="s">
        <v>544</v>
      </c>
      <c r="B473" s="9" t="s">
        <v>44</v>
      </c>
      <c r="C473" s="9" t="s">
        <v>37</v>
      </c>
    </row>
    <row r="474" spans="1:3" x14ac:dyDescent="0.3">
      <c r="A474" s="9" t="s">
        <v>1052</v>
      </c>
      <c r="B474" s="9" t="s">
        <v>44</v>
      </c>
      <c r="C474" s="9" t="s">
        <v>69</v>
      </c>
    </row>
    <row r="475" spans="1:3" x14ac:dyDescent="0.3">
      <c r="A475" s="9" t="s">
        <v>1220</v>
      </c>
      <c r="B475" s="9" t="s">
        <v>25</v>
      </c>
      <c r="C475" s="9" t="s">
        <v>37</v>
      </c>
    </row>
    <row r="476" spans="1:3" x14ac:dyDescent="0.3">
      <c r="A476" s="9" t="s">
        <v>1119</v>
      </c>
      <c r="B476" s="9" t="s">
        <v>44</v>
      </c>
      <c r="C476" s="9" t="s">
        <v>26</v>
      </c>
    </row>
    <row r="477" spans="1:3" x14ac:dyDescent="0.3">
      <c r="A477" s="9" t="s">
        <v>974</v>
      </c>
      <c r="B477" s="9" t="s">
        <v>44</v>
      </c>
      <c r="C477" s="9" t="s">
        <v>37</v>
      </c>
    </row>
    <row r="478" spans="1:3" x14ac:dyDescent="0.3">
      <c r="A478" s="9" t="s">
        <v>845</v>
      </c>
      <c r="B478" s="9" t="s">
        <v>25</v>
      </c>
      <c r="C478" s="9" t="s">
        <v>69</v>
      </c>
    </row>
    <row r="479" spans="1:3" x14ac:dyDescent="0.3">
      <c r="A479" s="9" t="s">
        <v>1574</v>
      </c>
      <c r="B479" s="9" t="s">
        <v>25</v>
      </c>
      <c r="C479" s="9" t="s">
        <v>26</v>
      </c>
    </row>
    <row r="480" spans="1:3" x14ac:dyDescent="0.3">
      <c r="A480" s="9" t="s">
        <v>1316</v>
      </c>
      <c r="B480" s="9" t="s">
        <v>44</v>
      </c>
      <c r="C480" s="9" t="s">
        <v>69</v>
      </c>
    </row>
    <row r="481" spans="1:3" x14ac:dyDescent="0.3">
      <c r="A481" s="9" t="s">
        <v>1478</v>
      </c>
      <c r="B481" s="9" t="s">
        <v>25</v>
      </c>
      <c r="C481" s="9" t="s">
        <v>69</v>
      </c>
    </row>
    <row r="482" spans="1:3" x14ac:dyDescent="0.3">
      <c r="A482" s="9" t="s">
        <v>1282</v>
      </c>
      <c r="B482" s="9" t="s">
        <v>25</v>
      </c>
      <c r="C482" s="9" t="s">
        <v>52</v>
      </c>
    </row>
    <row r="483" spans="1:3" x14ac:dyDescent="0.3">
      <c r="A483" s="9" t="s">
        <v>986</v>
      </c>
      <c r="B483" s="9" t="s">
        <v>44</v>
      </c>
      <c r="C483" s="9" t="s">
        <v>37</v>
      </c>
    </row>
    <row r="484" spans="1:3" x14ac:dyDescent="0.3">
      <c r="A484" s="9" t="s">
        <v>355</v>
      </c>
      <c r="B484" s="9" t="s">
        <v>25</v>
      </c>
      <c r="C484" s="9" t="s">
        <v>52</v>
      </c>
    </row>
    <row r="485" spans="1:3" x14ac:dyDescent="0.3">
      <c r="A485" s="9" t="s">
        <v>745</v>
      </c>
      <c r="B485" s="9" t="s">
        <v>25</v>
      </c>
      <c r="C485" s="9" t="s">
        <v>69</v>
      </c>
    </row>
    <row r="486" spans="1:3" x14ac:dyDescent="0.3">
      <c r="A486" s="9" t="s">
        <v>1352</v>
      </c>
      <c r="B486" s="9" t="s">
        <v>25</v>
      </c>
      <c r="C486" s="9" t="s">
        <v>26</v>
      </c>
    </row>
    <row r="487" spans="1:3" x14ac:dyDescent="0.3">
      <c r="A487" s="9" t="s">
        <v>1236</v>
      </c>
      <c r="B487" s="9" t="s">
        <v>25</v>
      </c>
      <c r="C487" s="9" t="s">
        <v>37</v>
      </c>
    </row>
    <row r="488" spans="1:3" x14ac:dyDescent="0.3">
      <c r="A488" s="9" t="s">
        <v>895</v>
      </c>
      <c r="B488" s="9" t="s">
        <v>44</v>
      </c>
      <c r="C488" s="9" t="s">
        <v>69</v>
      </c>
    </row>
    <row r="489" spans="1:3" x14ac:dyDescent="0.3">
      <c r="A489" s="9" t="s">
        <v>1480</v>
      </c>
      <c r="B489" s="9" t="s">
        <v>25</v>
      </c>
      <c r="C489" s="9" t="s">
        <v>37</v>
      </c>
    </row>
    <row r="490" spans="1:3" x14ac:dyDescent="0.3">
      <c r="A490" s="9" t="s">
        <v>1254</v>
      </c>
      <c r="B490" s="9" t="s">
        <v>44</v>
      </c>
      <c r="C490" s="9" t="s">
        <v>26</v>
      </c>
    </row>
    <row r="491" spans="1:3" x14ac:dyDescent="0.3">
      <c r="A491" s="9" t="s">
        <v>1025</v>
      </c>
      <c r="B491" s="9" t="s">
        <v>25</v>
      </c>
      <c r="C491" s="9" t="s">
        <v>26</v>
      </c>
    </row>
    <row r="492" spans="1:3" x14ac:dyDescent="0.3">
      <c r="A492" s="9" t="s">
        <v>331</v>
      </c>
      <c r="B492" s="9" t="s">
        <v>25</v>
      </c>
      <c r="C492" s="9" t="s">
        <v>52</v>
      </c>
    </row>
    <row r="493" spans="1:3" x14ac:dyDescent="0.3">
      <c r="A493" s="9" t="s">
        <v>324</v>
      </c>
      <c r="B493" s="9" t="s">
        <v>25</v>
      </c>
      <c r="C493" s="9" t="s">
        <v>37</v>
      </c>
    </row>
    <row r="494" spans="1:3" x14ac:dyDescent="0.3">
      <c r="A494" s="9" t="s">
        <v>957</v>
      </c>
      <c r="B494" s="9" t="s">
        <v>25</v>
      </c>
      <c r="C494" s="9" t="s">
        <v>26</v>
      </c>
    </row>
    <row r="495" spans="1:3" x14ac:dyDescent="0.3">
      <c r="A495" s="9" t="s">
        <v>557</v>
      </c>
      <c r="B495" s="9" t="s">
        <v>44</v>
      </c>
      <c r="C495" s="9" t="s">
        <v>37</v>
      </c>
    </row>
    <row r="496" spans="1:3" x14ac:dyDescent="0.3">
      <c r="A496" s="9" t="s">
        <v>1492</v>
      </c>
      <c r="B496" s="9" t="s">
        <v>25</v>
      </c>
      <c r="C496" s="9" t="s">
        <v>69</v>
      </c>
    </row>
    <row r="497" spans="1:3" x14ac:dyDescent="0.3">
      <c r="A497" s="9" t="s">
        <v>1224</v>
      </c>
      <c r="B497" s="9" t="s">
        <v>25</v>
      </c>
      <c r="C497" s="9" t="s">
        <v>26</v>
      </c>
    </row>
    <row r="498" spans="1:3" x14ac:dyDescent="0.3">
      <c r="A498" s="9" t="s">
        <v>1101</v>
      </c>
      <c r="B498" s="9" t="s">
        <v>25</v>
      </c>
      <c r="C498" s="9" t="s">
        <v>52</v>
      </c>
    </row>
    <row r="499" spans="1:3" x14ac:dyDescent="0.3">
      <c r="A499" s="9" t="s">
        <v>1608</v>
      </c>
      <c r="B499" s="9" t="s">
        <v>25</v>
      </c>
      <c r="C499" s="9" t="s">
        <v>26</v>
      </c>
    </row>
    <row r="500" spans="1:3" x14ac:dyDescent="0.3">
      <c r="A500" s="9" t="s">
        <v>1182</v>
      </c>
      <c r="B500" s="9" t="s">
        <v>25</v>
      </c>
      <c r="C500" s="9" t="s">
        <v>26</v>
      </c>
    </row>
    <row r="501" spans="1:3" x14ac:dyDescent="0.3">
      <c r="A501" s="9" t="s">
        <v>48</v>
      </c>
      <c r="B501" s="9" t="s">
        <v>44</v>
      </c>
      <c r="C501" s="9" t="s">
        <v>26</v>
      </c>
    </row>
    <row r="502" spans="1:3" x14ac:dyDescent="0.3">
      <c r="A502" s="9" t="s">
        <v>1605</v>
      </c>
      <c r="B502" s="9" t="s">
        <v>25</v>
      </c>
      <c r="C502" s="9" t="s">
        <v>69</v>
      </c>
    </row>
    <row r="503" spans="1:3" x14ac:dyDescent="0.3">
      <c r="A503" s="9" t="s">
        <v>647</v>
      </c>
      <c r="B503" s="9" t="s">
        <v>25</v>
      </c>
      <c r="C503" s="9" t="s">
        <v>69</v>
      </c>
    </row>
    <row r="504" spans="1:3" x14ac:dyDescent="0.3">
      <c r="A504" s="9" t="s">
        <v>79</v>
      </c>
      <c r="B504" s="9" t="s">
        <v>44</v>
      </c>
      <c r="C504" s="9" t="s">
        <v>26</v>
      </c>
    </row>
    <row r="505" spans="1:3" x14ac:dyDescent="0.3">
      <c r="A505" s="9" t="s">
        <v>542</v>
      </c>
      <c r="B505" s="9" t="s">
        <v>25</v>
      </c>
      <c r="C505" s="9" t="s">
        <v>26</v>
      </c>
    </row>
    <row r="506" spans="1:3" x14ac:dyDescent="0.3">
      <c r="A506" s="9" t="s">
        <v>50</v>
      </c>
      <c r="B506" s="9" t="s">
        <v>25</v>
      </c>
      <c r="C506" s="9" t="s">
        <v>52</v>
      </c>
    </row>
    <row r="507" spans="1:3" x14ac:dyDescent="0.3">
      <c r="A507" s="9" t="s">
        <v>572</v>
      </c>
      <c r="B507" s="9" t="s">
        <v>25</v>
      </c>
      <c r="C507" s="9" t="s">
        <v>69</v>
      </c>
    </row>
    <row r="508" spans="1:3" x14ac:dyDescent="0.3">
      <c r="A508" s="9" t="s">
        <v>1425</v>
      </c>
      <c r="B508" s="9" t="s">
        <v>25</v>
      </c>
      <c r="C508" s="9" t="s">
        <v>37</v>
      </c>
    </row>
    <row r="509" spans="1:3" x14ac:dyDescent="0.3">
      <c r="A509" s="9" t="s">
        <v>1309</v>
      </c>
      <c r="B509" s="9" t="s">
        <v>25</v>
      </c>
      <c r="C509" s="9" t="s">
        <v>69</v>
      </c>
    </row>
    <row r="510" spans="1:3" x14ac:dyDescent="0.3">
      <c r="A510" s="9" t="s">
        <v>1177</v>
      </c>
      <c r="B510" s="9" t="s">
        <v>44</v>
      </c>
      <c r="C510" s="9" t="s">
        <v>26</v>
      </c>
    </row>
    <row r="511" spans="1:3" x14ac:dyDescent="0.3">
      <c r="A511" s="9" t="s">
        <v>1388</v>
      </c>
      <c r="B511" s="9" t="s">
        <v>25</v>
      </c>
      <c r="C511" s="9" t="s">
        <v>69</v>
      </c>
    </row>
    <row r="512" spans="1:3" x14ac:dyDescent="0.3">
      <c r="A512" s="9" t="s">
        <v>1576</v>
      </c>
      <c r="B512" s="9" t="s">
        <v>44</v>
      </c>
      <c r="C512" s="9" t="s">
        <v>37</v>
      </c>
    </row>
    <row r="513" spans="1:3" x14ac:dyDescent="0.3">
      <c r="A513" s="9" t="s">
        <v>758</v>
      </c>
      <c r="B513" s="9" t="s">
        <v>44</v>
      </c>
      <c r="C513" s="9" t="s">
        <v>52</v>
      </c>
    </row>
    <row r="514" spans="1:3" x14ac:dyDescent="0.3">
      <c r="A514" s="9" t="s">
        <v>346</v>
      </c>
      <c r="B514" s="9" t="s">
        <v>25</v>
      </c>
      <c r="C514" s="9" t="s">
        <v>69</v>
      </c>
    </row>
    <row r="515" spans="1:3" x14ac:dyDescent="0.3">
      <c r="A515" s="9" t="s">
        <v>1544</v>
      </c>
      <c r="B515" s="9" t="s">
        <v>44</v>
      </c>
      <c r="C515" s="9" t="s">
        <v>52</v>
      </c>
    </row>
    <row r="516" spans="1:3" x14ac:dyDescent="0.3">
      <c r="A516" s="9" t="s">
        <v>60</v>
      </c>
      <c r="B516" s="9" t="s">
        <v>44</v>
      </c>
      <c r="C516" s="9" t="s">
        <v>52</v>
      </c>
    </row>
    <row r="517" spans="1:3" x14ac:dyDescent="0.3">
      <c r="A517" s="9" t="s">
        <v>1199</v>
      </c>
      <c r="B517" s="9" t="s">
        <v>44</v>
      </c>
      <c r="C517" s="9" t="s">
        <v>69</v>
      </c>
    </row>
    <row r="518" spans="1:3" x14ac:dyDescent="0.3">
      <c r="A518" s="9" t="s">
        <v>1562</v>
      </c>
      <c r="B518" s="9" t="s">
        <v>25</v>
      </c>
      <c r="C518" s="9" t="s">
        <v>37</v>
      </c>
    </row>
    <row r="519" spans="1:3" x14ac:dyDescent="0.3">
      <c r="A519" s="9" t="s">
        <v>712</v>
      </c>
      <c r="B519" s="9" t="s">
        <v>25</v>
      </c>
      <c r="C519" s="9" t="s">
        <v>26</v>
      </c>
    </row>
    <row r="520" spans="1:3" x14ac:dyDescent="0.3">
      <c r="A520" s="9" t="s">
        <v>1058</v>
      </c>
      <c r="B520" s="9" t="s">
        <v>25</v>
      </c>
      <c r="C520" s="9" t="s">
        <v>26</v>
      </c>
    </row>
    <row r="521" spans="1:3" x14ac:dyDescent="0.3">
      <c r="A521" s="9" t="s">
        <v>969</v>
      </c>
      <c r="B521" s="9" t="s">
        <v>25</v>
      </c>
      <c r="C521" s="9" t="s">
        <v>69</v>
      </c>
    </row>
    <row r="522" spans="1:3" x14ac:dyDescent="0.3">
      <c r="A522" s="9" t="s">
        <v>1253</v>
      </c>
      <c r="B522" s="9" t="s">
        <v>25</v>
      </c>
      <c r="C522" s="9" t="s">
        <v>37</v>
      </c>
    </row>
    <row r="523" spans="1:3" x14ac:dyDescent="0.3">
      <c r="A523" s="9" t="s">
        <v>568</v>
      </c>
      <c r="B523" s="9" t="s">
        <v>25</v>
      </c>
      <c r="C523" s="9" t="s">
        <v>37</v>
      </c>
    </row>
    <row r="524" spans="1:3" x14ac:dyDescent="0.3">
      <c r="A524" s="9" t="s">
        <v>1156</v>
      </c>
      <c r="B524" s="9" t="s">
        <v>44</v>
      </c>
      <c r="C524" s="9" t="s">
        <v>52</v>
      </c>
    </row>
    <row r="525" spans="1:3" x14ac:dyDescent="0.3">
      <c r="A525" s="9" t="s">
        <v>118</v>
      </c>
      <c r="B525" s="9" t="s">
        <v>25</v>
      </c>
      <c r="C525" s="9" t="s">
        <v>26</v>
      </c>
    </row>
    <row r="526" spans="1:3" x14ac:dyDescent="0.3">
      <c r="A526" s="9" t="s">
        <v>624</v>
      </c>
      <c r="B526" s="9" t="s">
        <v>44</v>
      </c>
      <c r="C526" s="9" t="s">
        <v>26</v>
      </c>
    </row>
    <row r="527" spans="1:3" x14ac:dyDescent="0.3">
      <c r="A527" s="9" t="s">
        <v>992</v>
      </c>
      <c r="B527" s="9" t="s">
        <v>25</v>
      </c>
      <c r="C527" s="9" t="s">
        <v>26</v>
      </c>
    </row>
    <row r="528" spans="1:3" x14ac:dyDescent="0.3">
      <c r="A528" s="9" t="s">
        <v>721</v>
      </c>
      <c r="B528" s="9" t="s">
        <v>25</v>
      </c>
      <c r="C528" s="9" t="s">
        <v>37</v>
      </c>
    </row>
    <row r="529" spans="1:3" x14ac:dyDescent="0.3">
      <c r="A529" s="9" t="s">
        <v>1042</v>
      </c>
      <c r="B529" s="9" t="s">
        <v>44</v>
      </c>
      <c r="C529" s="9" t="s">
        <v>26</v>
      </c>
    </row>
    <row r="530" spans="1:3" x14ac:dyDescent="0.3">
      <c r="A530" s="9" t="s">
        <v>1208</v>
      </c>
      <c r="B530" s="9" t="s">
        <v>25</v>
      </c>
      <c r="C530" s="9" t="s">
        <v>26</v>
      </c>
    </row>
    <row r="531" spans="1:3" x14ac:dyDescent="0.3">
      <c r="A531" s="9" t="s">
        <v>996</v>
      </c>
      <c r="B531" s="9" t="s">
        <v>25</v>
      </c>
      <c r="C531" s="9" t="s">
        <v>69</v>
      </c>
    </row>
    <row r="532" spans="1:3" x14ac:dyDescent="0.3">
      <c r="A532" s="9" t="s">
        <v>1089</v>
      </c>
      <c r="B532" s="9" t="s">
        <v>44</v>
      </c>
      <c r="C532" s="9" t="s">
        <v>52</v>
      </c>
    </row>
    <row r="533" spans="1:3" x14ac:dyDescent="0.3">
      <c r="A533" s="9" t="s">
        <v>818</v>
      </c>
      <c r="B533" s="9" t="s">
        <v>25</v>
      </c>
      <c r="C533" s="9" t="s">
        <v>26</v>
      </c>
    </row>
    <row r="534" spans="1:3" x14ac:dyDescent="0.3">
      <c r="A534" s="9" t="s">
        <v>759</v>
      </c>
      <c r="B534" s="9" t="s">
        <v>25</v>
      </c>
      <c r="C534" s="9" t="s">
        <v>52</v>
      </c>
    </row>
    <row r="535" spans="1:3" x14ac:dyDescent="0.3">
      <c r="A535" s="9" t="s">
        <v>1522</v>
      </c>
      <c r="B535" s="9" t="s">
        <v>44</v>
      </c>
      <c r="C535" s="9" t="s">
        <v>26</v>
      </c>
    </row>
    <row r="536" spans="1:3" x14ac:dyDescent="0.3">
      <c r="A536" s="9" t="s">
        <v>63</v>
      </c>
      <c r="B536" s="9" t="s">
        <v>44</v>
      </c>
      <c r="C536" s="9" t="s">
        <v>52</v>
      </c>
    </row>
    <row r="537" spans="1:3" x14ac:dyDescent="0.3">
      <c r="A537" s="9" t="s">
        <v>1443</v>
      </c>
      <c r="B537" s="9" t="s">
        <v>25</v>
      </c>
      <c r="C537" s="9" t="s">
        <v>52</v>
      </c>
    </row>
    <row r="538" spans="1:3" x14ac:dyDescent="0.3">
      <c r="A538" s="9" t="s">
        <v>1585</v>
      </c>
      <c r="B538" s="9" t="s">
        <v>25</v>
      </c>
      <c r="C538" s="9" t="s">
        <v>69</v>
      </c>
    </row>
    <row r="539" spans="1:3" x14ac:dyDescent="0.3">
      <c r="A539" s="9" t="s">
        <v>870</v>
      </c>
      <c r="B539" s="9" t="s">
        <v>25</v>
      </c>
      <c r="C539" s="9" t="s">
        <v>52</v>
      </c>
    </row>
    <row r="540" spans="1:3" x14ac:dyDescent="0.3">
      <c r="A540" s="9" t="s">
        <v>295</v>
      </c>
      <c r="B540" s="9" t="s">
        <v>44</v>
      </c>
      <c r="C540" s="9" t="s">
        <v>52</v>
      </c>
    </row>
    <row r="541" spans="1:3" x14ac:dyDescent="0.3">
      <c r="A541" s="9" t="s">
        <v>907</v>
      </c>
      <c r="B541" s="9" t="s">
        <v>44</v>
      </c>
      <c r="C541" s="9" t="s">
        <v>26</v>
      </c>
    </row>
    <row r="542" spans="1:3" x14ac:dyDescent="0.3">
      <c r="A542" s="9" t="s">
        <v>116</v>
      </c>
      <c r="B542" s="9" t="s">
        <v>25</v>
      </c>
      <c r="C542" s="9" t="s">
        <v>26</v>
      </c>
    </row>
    <row r="543" spans="1:3" x14ac:dyDescent="0.3">
      <c r="A543" s="9" t="s">
        <v>260</v>
      </c>
      <c r="B543" s="9" t="s">
        <v>44</v>
      </c>
      <c r="C543" s="9" t="s">
        <v>26</v>
      </c>
    </row>
    <row r="544" spans="1:3" x14ac:dyDescent="0.3">
      <c r="A544" s="9" t="s">
        <v>381</v>
      </c>
      <c r="B544" s="9" t="s">
        <v>25</v>
      </c>
      <c r="C544" s="9" t="s">
        <v>69</v>
      </c>
    </row>
    <row r="545" spans="1:3" x14ac:dyDescent="0.3">
      <c r="A545" s="9" t="s">
        <v>1355</v>
      </c>
      <c r="B545" s="9" t="s">
        <v>25</v>
      </c>
      <c r="C545" s="9" t="s">
        <v>26</v>
      </c>
    </row>
    <row r="546" spans="1:3" x14ac:dyDescent="0.3">
      <c r="A546" s="9" t="s">
        <v>88</v>
      </c>
      <c r="B546" s="9" t="s">
        <v>25</v>
      </c>
      <c r="C546" s="9" t="s">
        <v>69</v>
      </c>
    </row>
    <row r="547" spans="1:3" x14ac:dyDescent="0.3">
      <c r="A547" s="9" t="s">
        <v>1275</v>
      </c>
      <c r="B547" s="9" t="s">
        <v>25</v>
      </c>
      <c r="C547" s="9" t="s">
        <v>26</v>
      </c>
    </row>
    <row r="548" spans="1:3" x14ac:dyDescent="0.3">
      <c r="A548" s="9" t="s">
        <v>1452</v>
      </c>
      <c r="B548" s="9" t="s">
        <v>25</v>
      </c>
      <c r="C548" s="9" t="s">
        <v>69</v>
      </c>
    </row>
    <row r="549" spans="1:3" x14ac:dyDescent="0.3">
      <c r="A549" s="9" t="s">
        <v>348</v>
      </c>
      <c r="B549" s="9" t="s">
        <v>25</v>
      </c>
      <c r="C549" s="9" t="s">
        <v>26</v>
      </c>
    </row>
    <row r="550" spans="1:3" x14ac:dyDescent="0.3">
      <c r="A550" s="9" t="s">
        <v>55</v>
      </c>
      <c r="B550" s="9" t="s">
        <v>25</v>
      </c>
      <c r="C550" s="9" t="s">
        <v>52</v>
      </c>
    </row>
    <row r="551" spans="1:3" x14ac:dyDescent="0.3">
      <c r="A551" s="9" t="s">
        <v>1530</v>
      </c>
      <c r="B551" s="9" t="s">
        <v>44</v>
      </c>
      <c r="C551" s="9" t="s">
        <v>26</v>
      </c>
    </row>
    <row r="552" spans="1:3" x14ac:dyDescent="0.3">
      <c r="A552" s="9" t="s">
        <v>1244</v>
      </c>
      <c r="B552" s="9" t="s">
        <v>44</v>
      </c>
      <c r="C552" s="9" t="s">
        <v>52</v>
      </c>
    </row>
    <row r="553" spans="1:3" x14ac:dyDescent="0.3">
      <c r="A553" s="9" t="s">
        <v>958</v>
      </c>
      <c r="B553" s="9" t="s">
        <v>25</v>
      </c>
      <c r="C553" s="9" t="s">
        <v>69</v>
      </c>
    </row>
    <row r="554" spans="1:3" x14ac:dyDescent="0.3">
      <c r="A554" s="9" t="s">
        <v>1378</v>
      </c>
      <c r="B554" s="9" t="s">
        <v>25</v>
      </c>
      <c r="C554" s="9" t="s">
        <v>26</v>
      </c>
    </row>
    <row r="555" spans="1:3" x14ac:dyDescent="0.3">
      <c r="A555" s="9" t="s">
        <v>829</v>
      </c>
      <c r="B555" s="9" t="s">
        <v>44</v>
      </c>
      <c r="C555" s="9" t="s">
        <v>69</v>
      </c>
    </row>
    <row r="556" spans="1:3" x14ac:dyDescent="0.3">
      <c r="A556" s="9" t="s">
        <v>860</v>
      </c>
      <c r="B556" s="9" t="s">
        <v>44</v>
      </c>
      <c r="C556" s="9" t="s">
        <v>52</v>
      </c>
    </row>
    <row r="557" spans="1:3" x14ac:dyDescent="0.3">
      <c r="A557" s="9" t="s">
        <v>1160</v>
      </c>
      <c r="B557" s="9" t="s">
        <v>44</v>
      </c>
      <c r="C557" s="9" t="s">
        <v>69</v>
      </c>
    </row>
    <row r="558" spans="1:3" x14ac:dyDescent="0.3">
      <c r="A558" s="9" t="s">
        <v>1317</v>
      </c>
      <c r="B558" s="9" t="s">
        <v>25</v>
      </c>
      <c r="C558" s="9" t="s">
        <v>26</v>
      </c>
    </row>
    <row r="559" spans="1:3" x14ac:dyDescent="0.3">
      <c r="A559" s="9" t="s">
        <v>528</v>
      </c>
      <c r="B559" s="9" t="s">
        <v>44</v>
      </c>
      <c r="C559" s="9" t="s">
        <v>26</v>
      </c>
    </row>
    <row r="560" spans="1:3" x14ac:dyDescent="0.3">
      <c r="A560" s="9" t="s">
        <v>1299</v>
      </c>
      <c r="B560" s="9" t="s">
        <v>25</v>
      </c>
      <c r="C560" s="9" t="s">
        <v>69</v>
      </c>
    </row>
    <row r="561" spans="1:3" x14ac:dyDescent="0.3">
      <c r="A561" s="9" t="s">
        <v>540</v>
      </c>
      <c r="B561" s="9" t="s">
        <v>44</v>
      </c>
      <c r="C561" s="9" t="s">
        <v>52</v>
      </c>
    </row>
    <row r="562" spans="1:3" x14ac:dyDescent="0.3">
      <c r="A562" s="9" t="s">
        <v>799</v>
      </c>
      <c r="B562" s="9" t="s">
        <v>25</v>
      </c>
      <c r="C562" s="9" t="s">
        <v>69</v>
      </c>
    </row>
    <row r="563" spans="1:3" x14ac:dyDescent="0.3">
      <c r="A563" s="9" t="s">
        <v>75</v>
      </c>
      <c r="B563" s="9" t="s">
        <v>25</v>
      </c>
      <c r="C563" s="9" t="s">
        <v>69</v>
      </c>
    </row>
    <row r="564" spans="1:3" x14ac:dyDescent="0.3">
      <c r="A564" s="9" t="s">
        <v>1391</v>
      </c>
      <c r="B564" s="9" t="s">
        <v>25</v>
      </c>
      <c r="C564" s="9" t="s">
        <v>52</v>
      </c>
    </row>
    <row r="565" spans="1:3" x14ac:dyDescent="0.3">
      <c r="A565" s="9" t="s">
        <v>1403</v>
      </c>
      <c r="B565" s="9" t="s">
        <v>25</v>
      </c>
      <c r="C565" s="9" t="s">
        <v>26</v>
      </c>
    </row>
    <row r="566" spans="1:3" x14ac:dyDescent="0.3">
      <c r="A566" s="9" t="s">
        <v>883</v>
      </c>
      <c r="B566" s="9" t="s">
        <v>25</v>
      </c>
      <c r="C566" s="9" t="s">
        <v>69</v>
      </c>
    </row>
    <row r="567" spans="1:3" x14ac:dyDescent="0.3">
      <c r="A567" s="9" t="s">
        <v>666</v>
      </c>
      <c r="B567" s="9" t="s">
        <v>44</v>
      </c>
      <c r="C567" s="9" t="s">
        <v>26</v>
      </c>
    </row>
    <row r="568" spans="1:3" x14ac:dyDescent="0.3">
      <c r="A568" s="9" t="s">
        <v>325</v>
      </c>
      <c r="B568" s="9" t="s">
        <v>25</v>
      </c>
      <c r="C568" s="9" t="s">
        <v>26</v>
      </c>
    </row>
    <row r="569" spans="1:3" x14ac:dyDescent="0.3">
      <c r="A569" s="9" t="s">
        <v>1287</v>
      </c>
      <c r="B569" s="9" t="s">
        <v>25</v>
      </c>
      <c r="C569" s="9" t="s">
        <v>26</v>
      </c>
    </row>
    <row r="570" spans="1:3" x14ac:dyDescent="0.3">
      <c r="A570" s="9" t="s">
        <v>1583</v>
      </c>
      <c r="B570" s="9" t="s">
        <v>25</v>
      </c>
      <c r="C570" s="9" t="s">
        <v>69</v>
      </c>
    </row>
    <row r="571" spans="1:3" x14ac:dyDescent="0.3">
      <c r="A571" s="9" t="s">
        <v>1159</v>
      </c>
      <c r="B571" s="9" t="s">
        <v>25</v>
      </c>
      <c r="C571" s="9" t="s">
        <v>26</v>
      </c>
    </row>
    <row r="572" spans="1:3" x14ac:dyDescent="0.3">
      <c r="A572" s="9" t="s">
        <v>735</v>
      </c>
      <c r="B572" s="9" t="s">
        <v>25</v>
      </c>
      <c r="C572" s="9" t="s">
        <v>37</v>
      </c>
    </row>
    <row r="573" spans="1:3" x14ac:dyDescent="0.3">
      <c r="A573" s="9" t="s">
        <v>1568</v>
      </c>
      <c r="B573" s="9" t="s">
        <v>25</v>
      </c>
      <c r="C573" s="9" t="s">
        <v>37</v>
      </c>
    </row>
    <row r="574" spans="1:3" x14ac:dyDescent="0.3">
      <c r="A574" s="9" t="s">
        <v>1231</v>
      </c>
      <c r="B574" s="9" t="s">
        <v>25</v>
      </c>
      <c r="C574" s="9" t="s">
        <v>26</v>
      </c>
    </row>
    <row r="575" spans="1:3" x14ac:dyDescent="0.3">
      <c r="A575" s="9" t="s">
        <v>1457</v>
      </c>
      <c r="B575" s="9" t="s">
        <v>25</v>
      </c>
      <c r="C575" s="9" t="s">
        <v>26</v>
      </c>
    </row>
    <row r="576" spans="1:3" x14ac:dyDescent="0.3">
      <c r="A576" s="9" t="s">
        <v>223</v>
      </c>
      <c r="B576" s="9" t="s">
        <v>44</v>
      </c>
      <c r="C576" s="9" t="s">
        <v>26</v>
      </c>
    </row>
    <row r="577" spans="1:3" x14ac:dyDescent="0.3">
      <c r="A577" s="9" t="s">
        <v>1027</v>
      </c>
      <c r="B577" s="9" t="s">
        <v>25</v>
      </c>
      <c r="C577" s="9" t="s">
        <v>69</v>
      </c>
    </row>
    <row r="578" spans="1:3" x14ac:dyDescent="0.3">
      <c r="A578" s="9" t="s">
        <v>1003</v>
      </c>
      <c r="B578" s="9" t="s">
        <v>25</v>
      </c>
      <c r="C578" s="9" t="s">
        <v>69</v>
      </c>
    </row>
    <row r="579" spans="1:3" x14ac:dyDescent="0.3">
      <c r="A579" s="9" t="s">
        <v>536</v>
      </c>
      <c r="B579" s="9" t="s">
        <v>25</v>
      </c>
      <c r="C579" s="9" t="s">
        <v>52</v>
      </c>
    </row>
    <row r="580" spans="1:3" x14ac:dyDescent="0.3">
      <c r="A580" s="9" t="s">
        <v>205</v>
      </c>
      <c r="B580" s="9" t="s">
        <v>25</v>
      </c>
      <c r="C580" s="9" t="s">
        <v>52</v>
      </c>
    </row>
    <row r="581" spans="1:3" x14ac:dyDescent="0.3">
      <c r="A581" s="9" t="s">
        <v>784</v>
      </c>
      <c r="B581" s="9" t="s">
        <v>25</v>
      </c>
      <c r="C581" s="9" t="s">
        <v>26</v>
      </c>
    </row>
    <row r="582" spans="1:3" x14ac:dyDescent="0.3">
      <c r="A582" s="9" t="s">
        <v>1629</v>
      </c>
      <c r="B582" s="9" t="s">
        <v>44</v>
      </c>
      <c r="C582" s="9" t="s">
        <v>52</v>
      </c>
    </row>
    <row r="583" spans="1:3" x14ac:dyDescent="0.3">
      <c r="A583" s="9" t="s">
        <v>122</v>
      </c>
      <c r="B583" s="9" t="s">
        <v>44</v>
      </c>
      <c r="C583" s="9" t="s">
        <v>69</v>
      </c>
    </row>
    <row r="584" spans="1:3" x14ac:dyDescent="0.3">
      <c r="A584" s="9" t="s">
        <v>725</v>
      </c>
      <c r="B584" s="9" t="s">
        <v>25</v>
      </c>
      <c r="C584" s="9" t="s">
        <v>52</v>
      </c>
    </row>
    <row r="585" spans="1:3" x14ac:dyDescent="0.3">
      <c r="A585" s="9" t="s">
        <v>1311</v>
      </c>
      <c r="B585" s="9" t="s">
        <v>25</v>
      </c>
      <c r="C585" s="9" t="s">
        <v>69</v>
      </c>
    </row>
    <row r="586" spans="1:3" x14ac:dyDescent="0.3">
      <c r="A586" s="9" t="s">
        <v>512</v>
      </c>
      <c r="B586" s="9" t="s">
        <v>25</v>
      </c>
      <c r="C586" s="9" t="s">
        <v>26</v>
      </c>
    </row>
    <row r="587" spans="1:3" x14ac:dyDescent="0.3">
      <c r="A587" s="9" t="s">
        <v>1020</v>
      </c>
      <c r="B587" s="9" t="s">
        <v>25</v>
      </c>
      <c r="C587" s="9" t="s">
        <v>26</v>
      </c>
    </row>
    <row r="588" spans="1:3" x14ac:dyDescent="0.3">
      <c r="A588" s="9" t="s">
        <v>1074</v>
      </c>
      <c r="B588" s="9" t="s">
        <v>25</v>
      </c>
      <c r="C588" s="9" t="s">
        <v>69</v>
      </c>
    </row>
    <row r="589" spans="1:3" x14ac:dyDescent="0.3">
      <c r="A589" s="9" t="s">
        <v>1154</v>
      </c>
      <c r="B589" s="9" t="s">
        <v>25</v>
      </c>
      <c r="C589" s="9" t="s">
        <v>26</v>
      </c>
    </row>
    <row r="590" spans="1:3" x14ac:dyDescent="0.3">
      <c r="A590" s="9" t="s">
        <v>1111</v>
      </c>
      <c r="B590" s="9" t="s">
        <v>44</v>
      </c>
      <c r="C590" s="9" t="s">
        <v>69</v>
      </c>
    </row>
    <row r="591" spans="1:3" x14ac:dyDescent="0.3">
      <c r="A591" s="9" t="s">
        <v>776</v>
      </c>
      <c r="B591" s="9" t="s">
        <v>25</v>
      </c>
      <c r="C591" s="9" t="s">
        <v>37</v>
      </c>
    </row>
    <row r="592" spans="1:3" x14ac:dyDescent="0.3">
      <c r="A592" s="9" t="s">
        <v>738</v>
      </c>
      <c r="B592" s="9" t="s">
        <v>25</v>
      </c>
      <c r="C592" s="9" t="s">
        <v>52</v>
      </c>
    </row>
    <row r="593" spans="1:3" x14ac:dyDescent="0.3">
      <c r="A593" s="9" t="s">
        <v>1161</v>
      </c>
      <c r="B593" s="9" t="s">
        <v>25</v>
      </c>
      <c r="C593" s="9" t="s">
        <v>52</v>
      </c>
    </row>
    <row r="594" spans="1:3" x14ac:dyDescent="0.3">
      <c r="A594" s="9" t="s">
        <v>390</v>
      </c>
      <c r="B594" s="9" t="s">
        <v>44</v>
      </c>
      <c r="C594" s="9" t="s">
        <v>37</v>
      </c>
    </row>
    <row r="595" spans="1:3" x14ac:dyDescent="0.3">
      <c r="A595" s="9" t="s">
        <v>1400</v>
      </c>
      <c r="B595" s="9" t="s">
        <v>25</v>
      </c>
      <c r="C595" s="9" t="s">
        <v>26</v>
      </c>
    </row>
    <row r="596" spans="1:3" x14ac:dyDescent="0.3">
      <c r="A596" s="9" t="s">
        <v>1100</v>
      </c>
      <c r="B596" s="9" t="s">
        <v>44</v>
      </c>
      <c r="C596" s="9" t="s">
        <v>26</v>
      </c>
    </row>
    <row r="597" spans="1:3" x14ac:dyDescent="0.3">
      <c r="A597" s="9" t="s">
        <v>432</v>
      </c>
      <c r="B597" s="9" t="s">
        <v>25</v>
      </c>
      <c r="C597" s="9" t="s">
        <v>52</v>
      </c>
    </row>
    <row r="598" spans="1:3" x14ac:dyDescent="0.3">
      <c r="A598" s="9" t="s">
        <v>1603</v>
      </c>
      <c r="B598" s="9" t="s">
        <v>25</v>
      </c>
      <c r="C598" s="9" t="s">
        <v>52</v>
      </c>
    </row>
    <row r="599" spans="1:3" x14ac:dyDescent="0.3">
      <c r="A599" s="9" t="s">
        <v>732</v>
      </c>
      <c r="B599" s="9" t="s">
        <v>25</v>
      </c>
      <c r="C599" s="9" t="s">
        <v>69</v>
      </c>
    </row>
    <row r="600" spans="1:3" x14ac:dyDescent="0.3">
      <c r="A600" s="9" t="s">
        <v>888</v>
      </c>
      <c r="B600" s="9" t="s">
        <v>44</v>
      </c>
      <c r="C600" s="9" t="s">
        <v>52</v>
      </c>
    </row>
    <row r="601" spans="1:3" x14ac:dyDescent="0.3">
      <c r="A601" s="9" t="s">
        <v>1328</v>
      </c>
      <c r="B601" s="9" t="s">
        <v>44</v>
      </c>
      <c r="C601" s="9" t="s">
        <v>69</v>
      </c>
    </row>
    <row r="602" spans="1:3" x14ac:dyDescent="0.3">
      <c r="A602" s="9" t="s">
        <v>1247</v>
      </c>
      <c r="B602" s="9" t="s">
        <v>44</v>
      </c>
      <c r="C602" s="9" t="s">
        <v>26</v>
      </c>
    </row>
    <row r="603" spans="1:3" x14ac:dyDescent="0.3">
      <c r="A603" s="9" t="s">
        <v>1525</v>
      </c>
      <c r="B603" s="9" t="s">
        <v>44</v>
      </c>
      <c r="C603" s="9" t="s">
        <v>26</v>
      </c>
    </row>
    <row r="604" spans="1:3" x14ac:dyDescent="0.3">
      <c r="A604" s="9" t="s">
        <v>146</v>
      </c>
      <c r="B604" s="9" t="s">
        <v>25</v>
      </c>
      <c r="C604" s="9" t="s">
        <v>37</v>
      </c>
    </row>
    <row r="605" spans="1:3" x14ac:dyDescent="0.3">
      <c r="A605" s="9" t="s">
        <v>1624</v>
      </c>
      <c r="B605" s="9" t="s">
        <v>44</v>
      </c>
      <c r="C605" s="9" t="s">
        <v>69</v>
      </c>
    </row>
    <row r="606" spans="1:3" x14ac:dyDescent="0.3">
      <c r="A606" s="9" t="s">
        <v>1010</v>
      </c>
      <c r="B606" s="9" t="s">
        <v>25</v>
      </c>
      <c r="C606" s="9" t="s">
        <v>52</v>
      </c>
    </row>
    <row r="607" spans="1:3" x14ac:dyDescent="0.3">
      <c r="A607" s="9" t="s">
        <v>231</v>
      </c>
      <c r="B607" s="9" t="s">
        <v>25</v>
      </c>
      <c r="C607" s="9" t="s">
        <v>37</v>
      </c>
    </row>
    <row r="608" spans="1:3" x14ac:dyDescent="0.3">
      <c r="A608" s="9" t="s">
        <v>1569</v>
      </c>
      <c r="B608" s="9" t="s">
        <v>25</v>
      </c>
      <c r="C608" s="9" t="s">
        <v>37</v>
      </c>
    </row>
    <row r="609" spans="1:3" x14ac:dyDescent="0.3">
      <c r="A609" s="9" t="s">
        <v>1005</v>
      </c>
      <c r="B609" s="9" t="s">
        <v>25</v>
      </c>
      <c r="C609" s="9" t="s">
        <v>52</v>
      </c>
    </row>
    <row r="610" spans="1:3" x14ac:dyDescent="0.3">
      <c r="A610" s="9" t="s">
        <v>1094</v>
      </c>
      <c r="B610" s="9" t="s">
        <v>44</v>
      </c>
      <c r="C610" s="9" t="s">
        <v>26</v>
      </c>
    </row>
    <row r="611" spans="1:3" x14ac:dyDescent="0.3">
      <c r="A611" s="9" t="s">
        <v>1050</v>
      </c>
      <c r="B611" s="9" t="s">
        <v>44</v>
      </c>
      <c r="C611" s="9" t="s">
        <v>37</v>
      </c>
    </row>
    <row r="612" spans="1:3" x14ac:dyDescent="0.3">
      <c r="A612" s="9" t="s">
        <v>203</v>
      </c>
      <c r="B612" s="9" t="s">
        <v>25</v>
      </c>
      <c r="C612" s="9" t="s">
        <v>26</v>
      </c>
    </row>
    <row r="613" spans="1:3" x14ac:dyDescent="0.3">
      <c r="A613" s="9" t="s">
        <v>660</v>
      </c>
      <c r="B613" s="9" t="s">
        <v>25</v>
      </c>
      <c r="C613" s="9" t="s">
        <v>37</v>
      </c>
    </row>
    <row r="614" spans="1:3" x14ac:dyDescent="0.3">
      <c r="A614" s="9" t="s">
        <v>1362</v>
      </c>
      <c r="B614" s="9" t="s">
        <v>25</v>
      </c>
      <c r="C614" s="9" t="s">
        <v>37</v>
      </c>
    </row>
    <row r="615" spans="1:3" x14ac:dyDescent="0.3">
      <c r="A615" s="9" t="s">
        <v>936</v>
      </c>
      <c r="B615" s="9" t="s">
        <v>44</v>
      </c>
      <c r="C615" s="9" t="s">
        <v>26</v>
      </c>
    </row>
    <row r="616" spans="1:3" x14ac:dyDescent="0.3">
      <c r="A616" s="9" t="s">
        <v>1138</v>
      </c>
      <c r="B616" s="9" t="s">
        <v>25</v>
      </c>
      <c r="C616" s="9" t="s">
        <v>69</v>
      </c>
    </row>
    <row r="617" spans="1:3" x14ac:dyDescent="0.3">
      <c r="A617" s="9" t="s">
        <v>843</v>
      </c>
      <c r="B617" s="9" t="s">
        <v>25</v>
      </c>
      <c r="C617" s="9" t="s">
        <v>69</v>
      </c>
    </row>
    <row r="618" spans="1:3" x14ac:dyDescent="0.3">
      <c r="A618" s="9" t="s">
        <v>1082</v>
      </c>
      <c r="B618" s="9" t="s">
        <v>25</v>
      </c>
      <c r="C618" s="9" t="s">
        <v>26</v>
      </c>
    </row>
    <row r="619" spans="1:3" x14ac:dyDescent="0.3">
      <c r="A619" s="9" t="s">
        <v>837</v>
      </c>
      <c r="B619" s="9" t="s">
        <v>25</v>
      </c>
      <c r="C619" s="9" t="s">
        <v>69</v>
      </c>
    </row>
    <row r="620" spans="1:3" x14ac:dyDescent="0.3">
      <c r="A620" s="9" t="s">
        <v>1136</v>
      </c>
      <c r="B620" s="9" t="s">
        <v>44</v>
      </c>
      <c r="C620" s="9" t="s">
        <v>26</v>
      </c>
    </row>
    <row r="621" spans="1:3" x14ac:dyDescent="0.3">
      <c r="A621" s="9" t="s">
        <v>1296</v>
      </c>
      <c r="B621" s="9" t="s">
        <v>25</v>
      </c>
      <c r="C621" s="9" t="s">
        <v>69</v>
      </c>
    </row>
    <row r="622" spans="1:3" x14ac:dyDescent="0.3">
      <c r="A622" s="9" t="s">
        <v>268</v>
      </c>
      <c r="B622" s="9" t="s">
        <v>25</v>
      </c>
      <c r="C622" s="9" t="s">
        <v>26</v>
      </c>
    </row>
    <row r="623" spans="1:3" x14ac:dyDescent="0.3">
      <c r="A623" s="9" t="s">
        <v>1170</v>
      </c>
      <c r="B623" s="9" t="s">
        <v>25</v>
      </c>
      <c r="C623" s="9" t="s">
        <v>69</v>
      </c>
    </row>
    <row r="624" spans="1:3" x14ac:dyDescent="0.3">
      <c r="A624" s="9" t="s">
        <v>741</v>
      </c>
      <c r="B624" s="9" t="s">
        <v>25</v>
      </c>
      <c r="C624" s="9" t="s">
        <v>26</v>
      </c>
    </row>
    <row r="625" spans="1:3" x14ac:dyDescent="0.3">
      <c r="A625" s="9" t="s">
        <v>1393</v>
      </c>
      <c r="B625" s="9" t="s">
        <v>44</v>
      </c>
      <c r="C625" s="9" t="s">
        <v>52</v>
      </c>
    </row>
    <row r="626" spans="1:3" x14ac:dyDescent="0.3">
      <c r="A626" s="9" t="s">
        <v>503</v>
      </c>
      <c r="B626" s="9" t="s">
        <v>25</v>
      </c>
      <c r="C626" s="9" t="s">
        <v>69</v>
      </c>
    </row>
    <row r="627" spans="1:3" x14ac:dyDescent="0.3">
      <c r="A627" s="9" t="s">
        <v>359</v>
      </c>
      <c r="B627" s="9" t="s">
        <v>25</v>
      </c>
      <c r="C627" s="9" t="s">
        <v>26</v>
      </c>
    </row>
    <row r="628" spans="1:3" x14ac:dyDescent="0.3">
      <c r="A628" s="9" t="s">
        <v>110</v>
      </c>
      <c r="B628" s="9" t="s">
        <v>44</v>
      </c>
      <c r="C628" s="9" t="s">
        <v>69</v>
      </c>
    </row>
    <row r="629" spans="1:3" x14ac:dyDescent="0.3">
      <c r="A629" s="9" t="s">
        <v>858</v>
      </c>
      <c r="B629" s="9" t="s">
        <v>25</v>
      </c>
      <c r="C629" s="9" t="s">
        <v>69</v>
      </c>
    </row>
    <row r="630" spans="1:3" x14ac:dyDescent="0.3">
      <c r="A630" s="9" t="s">
        <v>702</v>
      </c>
      <c r="B630" s="9" t="s">
        <v>25</v>
      </c>
      <c r="C630" s="9" t="s">
        <v>52</v>
      </c>
    </row>
    <row r="631" spans="1:3" x14ac:dyDescent="0.3">
      <c r="A631" s="9" t="s">
        <v>1587</v>
      </c>
      <c r="B631" s="9" t="s">
        <v>25</v>
      </c>
      <c r="C631" s="9" t="s">
        <v>69</v>
      </c>
    </row>
    <row r="632" spans="1:3" x14ac:dyDescent="0.3">
      <c r="A632" s="9" t="s">
        <v>149</v>
      </c>
      <c r="B632" s="9" t="s">
        <v>25</v>
      </c>
      <c r="C632" s="9" t="s">
        <v>69</v>
      </c>
    </row>
    <row r="633" spans="1:3" x14ac:dyDescent="0.3">
      <c r="A633" s="9" t="s">
        <v>1366</v>
      </c>
      <c r="B633" s="9" t="s">
        <v>25</v>
      </c>
      <c r="C633" s="9" t="s">
        <v>26</v>
      </c>
    </row>
    <row r="634" spans="1:3" x14ac:dyDescent="0.3">
      <c r="A634" s="9" t="s">
        <v>1140</v>
      </c>
      <c r="B634" s="9" t="s">
        <v>25</v>
      </c>
      <c r="C634" s="9" t="s">
        <v>69</v>
      </c>
    </row>
    <row r="635" spans="1:3" x14ac:dyDescent="0.3">
      <c r="A635" s="9" t="s">
        <v>1139</v>
      </c>
      <c r="B635" s="9" t="s">
        <v>25</v>
      </c>
      <c r="C635" s="9" t="s">
        <v>37</v>
      </c>
    </row>
    <row r="636" spans="1:3" x14ac:dyDescent="0.3">
      <c r="A636" s="9" t="s">
        <v>1175</v>
      </c>
      <c r="B636" s="9" t="s">
        <v>25</v>
      </c>
      <c r="C636" s="9" t="s">
        <v>26</v>
      </c>
    </row>
    <row r="637" spans="1:3" x14ac:dyDescent="0.3">
      <c r="A637" s="9" t="s">
        <v>1286</v>
      </c>
      <c r="B637" s="9" t="s">
        <v>25</v>
      </c>
      <c r="C637" s="9" t="s">
        <v>26</v>
      </c>
    </row>
    <row r="638" spans="1:3" x14ac:dyDescent="0.3">
      <c r="A638" s="9" t="s">
        <v>274</v>
      </c>
      <c r="B638" s="9" t="s">
        <v>25</v>
      </c>
      <c r="C638" s="9" t="s">
        <v>69</v>
      </c>
    </row>
    <row r="639" spans="1:3" x14ac:dyDescent="0.3">
      <c r="A639" s="9" t="s">
        <v>141</v>
      </c>
      <c r="B639" s="9" t="s">
        <v>25</v>
      </c>
      <c r="C639" s="9" t="s">
        <v>52</v>
      </c>
    </row>
    <row r="640" spans="1:3" x14ac:dyDescent="0.3">
      <c r="A640" s="9" t="s">
        <v>1022</v>
      </c>
      <c r="B640" s="9" t="s">
        <v>44</v>
      </c>
      <c r="C640" s="9" t="s">
        <v>26</v>
      </c>
    </row>
    <row r="641" spans="1:3" x14ac:dyDescent="0.3">
      <c r="A641" s="9" t="s">
        <v>272</v>
      </c>
      <c r="B641" s="9" t="s">
        <v>25</v>
      </c>
      <c r="C641" s="9" t="s">
        <v>37</v>
      </c>
    </row>
    <row r="642" spans="1:3" x14ac:dyDescent="0.3">
      <c r="A642" s="9" t="s">
        <v>1151</v>
      </c>
      <c r="B642" s="9" t="s">
        <v>25</v>
      </c>
      <c r="C642" s="9" t="s">
        <v>52</v>
      </c>
    </row>
    <row r="643" spans="1:3" x14ac:dyDescent="0.3">
      <c r="A643" s="9" t="s">
        <v>500</v>
      </c>
      <c r="B643" s="9" t="s">
        <v>44</v>
      </c>
      <c r="C643" s="9" t="s">
        <v>26</v>
      </c>
    </row>
    <row r="644" spans="1:3" x14ac:dyDescent="0.3">
      <c r="A644" s="9" t="s">
        <v>1242</v>
      </c>
      <c r="B644" s="9" t="s">
        <v>25</v>
      </c>
      <c r="C644" s="9" t="s">
        <v>26</v>
      </c>
    </row>
    <row r="645" spans="1:3" x14ac:dyDescent="0.3">
      <c r="A645" s="9" t="s">
        <v>1511</v>
      </c>
      <c r="B645" s="9" t="s">
        <v>25</v>
      </c>
      <c r="C645" s="9" t="s">
        <v>26</v>
      </c>
    </row>
    <row r="646" spans="1:3" x14ac:dyDescent="0.3">
      <c r="A646" s="9" t="s">
        <v>872</v>
      </c>
      <c r="B646" s="9" t="s">
        <v>25</v>
      </c>
      <c r="C646" s="9" t="s">
        <v>26</v>
      </c>
    </row>
    <row r="647" spans="1:3" x14ac:dyDescent="0.3">
      <c r="A647" s="9" t="s">
        <v>1486</v>
      </c>
      <c r="B647" s="9" t="s">
        <v>25</v>
      </c>
      <c r="C647" s="9" t="s">
        <v>69</v>
      </c>
    </row>
    <row r="648" spans="1:3" x14ac:dyDescent="0.3">
      <c r="A648" s="9" t="s">
        <v>840</v>
      </c>
      <c r="B648" s="9" t="s">
        <v>25</v>
      </c>
      <c r="C648" s="9" t="s">
        <v>52</v>
      </c>
    </row>
    <row r="649" spans="1:3" x14ac:dyDescent="0.3">
      <c r="A649" s="9" t="s">
        <v>1376</v>
      </c>
      <c r="B649" s="9" t="s">
        <v>25</v>
      </c>
      <c r="C649" s="9" t="s">
        <v>69</v>
      </c>
    </row>
    <row r="650" spans="1:3" x14ac:dyDescent="0.3">
      <c r="A650" s="9" t="s">
        <v>654</v>
      </c>
      <c r="B650" s="9" t="s">
        <v>44</v>
      </c>
      <c r="C650" s="9" t="s">
        <v>37</v>
      </c>
    </row>
    <row r="651" spans="1:3" x14ac:dyDescent="0.3">
      <c r="A651" s="9" t="s">
        <v>1411</v>
      </c>
      <c r="B651" s="9" t="s">
        <v>25</v>
      </c>
      <c r="C651" s="9" t="s">
        <v>37</v>
      </c>
    </row>
    <row r="652" spans="1:3" x14ac:dyDescent="0.3">
      <c r="A652" s="9" t="s">
        <v>621</v>
      </c>
      <c r="B652" s="9" t="s">
        <v>44</v>
      </c>
      <c r="C652" s="9" t="s">
        <v>69</v>
      </c>
    </row>
    <row r="653" spans="1:3" x14ac:dyDescent="0.3">
      <c r="A653" s="9" t="s">
        <v>1204</v>
      </c>
      <c r="B653" s="9" t="s">
        <v>25</v>
      </c>
      <c r="C653" s="9" t="s">
        <v>37</v>
      </c>
    </row>
    <row r="654" spans="1:3" x14ac:dyDescent="0.3">
      <c r="A654" s="9" t="s">
        <v>1565</v>
      </c>
      <c r="B654" s="9" t="s">
        <v>25</v>
      </c>
      <c r="C654" s="9" t="s">
        <v>52</v>
      </c>
    </row>
    <row r="655" spans="1:3" x14ac:dyDescent="0.3">
      <c r="A655" s="9" t="s">
        <v>494</v>
      </c>
      <c r="B655" s="9" t="s">
        <v>25</v>
      </c>
      <c r="C655" s="9" t="s">
        <v>37</v>
      </c>
    </row>
    <row r="656" spans="1:3" x14ac:dyDescent="0.3">
      <c r="A656" s="9" t="s">
        <v>838</v>
      </c>
      <c r="B656" s="9" t="s">
        <v>44</v>
      </c>
      <c r="C656" s="9" t="s">
        <v>52</v>
      </c>
    </row>
    <row r="657" spans="1:3" x14ac:dyDescent="0.3">
      <c r="A657" s="9" t="s">
        <v>357</v>
      </c>
      <c r="B657" s="9" t="s">
        <v>44</v>
      </c>
      <c r="C657" s="9" t="s">
        <v>69</v>
      </c>
    </row>
    <row r="658" spans="1:3" x14ac:dyDescent="0.3">
      <c r="A658" s="9" t="s">
        <v>806</v>
      </c>
      <c r="B658" s="9" t="s">
        <v>25</v>
      </c>
      <c r="C658" s="9" t="s">
        <v>37</v>
      </c>
    </row>
    <row r="659" spans="1:3" x14ac:dyDescent="0.3">
      <c r="A659" s="9" t="s">
        <v>426</v>
      </c>
      <c r="B659" s="9" t="s">
        <v>25</v>
      </c>
      <c r="C659" s="9" t="s">
        <v>69</v>
      </c>
    </row>
    <row r="660" spans="1:3" x14ac:dyDescent="0.3">
      <c r="A660" s="9" t="s">
        <v>150</v>
      </c>
      <c r="B660" s="9" t="s">
        <v>25</v>
      </c>
      <c r="C660" s="9" t="s">
        <v>69</v>
      </c>
    </row>
    <row r="661" spans="1:3" x14ac:dyDescent="0.3">
      <c r="A661" s="9" t="s">
        <v>949</v>
      </c>
      <c r="B661" s="9" t="s">
        <v>25</v>
      </c>
      <c r="C661" s="9" t="s">
        <v>69</v>
      </c>
    </row>
    <row r="662" spans="1:3" x14ac:dyDescent="0.3">
      <c r="A662" s="9" t="s">
        <v>169</v>
      </c>
      <c r="B662" s="9" t="s">
        <v>25</v>
      </c>
      <c r="C662" s="9" t="s">
        <v>69</v>
      </c>
    </row>
    <row r="663" spans="1:3" x14ac:dyDescent="0.3">
      <c r="A663" s="9" t="s">
        <v>1169</v>
      </c>
      <c r="B663" s="9" t="s">
        <v>25</v>
      </c>
      <c r="C663" s="9" t="s">
        <v>69</v>
      </c>
    </row>
    <row r="664" spans="1:3" x14ac:dyDescent="0.3">
      <c r="A664" s="9" t="s">
        <v>1628</v>
      </c>
      <c r="B664" s="9" t="s">
        <v>44</v>
      </c>
      <c r="C664" s="9" t="s">
        <v>69</v>
      </c>
    </row>
    <row r="665" spans="1:3" x14ac:dyDescent="0.3">
      <c r="A665" s="9" t="s">
        <v>290</v>
      </c>
      <c r="B665" s="9" t="s">
        <v>44</v>
      </c>
      <c r="C665" s="9" t="s">
        <v>69</v>
      </c>
    </row>
    <row r="666" spans="1:3" x14ac:dyDescent="0.3">
      <c r="A666" s="9" t="s">
        <v>1359</v>
      </c>
      <c r="B666" s="9" t="s">
        <v>44</v>
      </c>
      <c r="C666" s="9" t="s">
        <v>26</v>
      </c>
    </row>
    <row r="667" spans="1:3" x14ac:dyDescent="0.3">
      <c r="A667" s="9" t="s">
        <v>1065</v>
      </c>
      <c r="B667" s="9" t="s">
        <v>25</v>
      </c>
      <c r="C667" s="9" t="s">
        <v>26</v>
      </c>
    </row>
    <row r="668" spans="1:3" x14ac:dyDescent="0.3">
      <c r="A668" s="9" t="s">
        <v>913</v>
      </c>
      <c r="B668" s="9" t="s">
        <v>44</v>
      </c>
      <c r="C668" s="9" t="s">
        <v>52</v>
      </c>
    </row>
    <row r="669" spans="1:3" x14ac:dyDescent="0.3">
      <c r="A669" s="9" t="s">
        <v>1257</v>
      </c>
      <c r="B669" s="9" t="s">
        <v>25</v>
      </c>
      <c r="C669" s="9" t="s">
        <v>69</v>
      </c>
    </row>
    <row r="670" spans="1:3" x14ac:dyDescent="0.3">
      <c r="A670" s="9" t="s">
        <v>366</v>
      </c>
      <c r="B670" s="9" t="s">
        <v>44</v>
      </c>
      <c r="C670" s="9" t="s">
        <v>26</v>
      </c>
    </row>
    <row r="671" spans="1:3" x14ac:dyDescent="0.3">
      <c r="A671" s="9" t="s">
        <v>375</v>
      </c>
      <c r="B671" s="9" t="s">
        <v>25</v>
      </c>
      <c r="C671" s="9" t="s">
        <v>26</v>
      </c>
    </row>
    <row r="672" spans="1:3" x14ac:dyDescent="0.3">
      <c r="A672" s="9" t="s">
        <v>618</v>
      </c>
      <c r="B672" s="9" t="s">
        <v>25</v>
      </c>
      <c r="C672" s="9" t="s">
        <v>69</v>
      </c>
    </row>
    <row r="673" spans="1:3" x14ac:dyDescent="0.3">
      <c r="A673" s="9" t="s">
        <v>293</v>
      </c>
      <c r="B673" s="9" t="s">
        <v>25</v>
      </c>
      <c r="C673" s="9" t="s">
        <v>37</v>
      </c>
    </row>
    <row r="674" spans="1:3" x14ac:dyDescent="0.3">
      <c r="A674" s="9" t="s">
        <v>1289</v>
      </c>
      <c r="B674" s="9" t="s">
        <v>44</v>
      </c>
      <c r="C674" s="9" t="s">
        <v>69</v>
      </c>
    </row>
    <row r="675" spans="1:3" x14ac:dyDescent="0.3">
      <c r="A675" s="9" t="s">
        <v>449</v>
      </c>
      <c r="B675" s="9" t="s">
        <v>25</v>
      </c>
      <c r="C675" s="9" t="s">
        <v>37</v>
      </c>
    </row>
    <row r="676" spans="1:3" x14ac:dyDescent="0.3">
      <c r="A676" s="9" t="s">
        <v>1148</v>
      </c>
      <c r="B676" s="9" t="s">
        <v>25</v>
      </c>
      <c r="C676" s="9" t="s">
        <v>26</v>
      </c>
    </row>
    <row r="677" spans="1:3" x14ac:dyDescent="0.3">
      <c r="A677" s="9" t="s">
        <v>383</v>
      </c>
      <c r="B677" s="9" t="s">
        <v>25</v>
      </c>
      <c r="C677" s="9" t="s">
        <v>52</v>
      </c>
    </row>
    <row r="678" spans="1:3" x14ac:dyDescent="0.3">
      <c r="A678" s="9" t="s">
        <v>855</v>
      </c>
      <c r="B678" s="9" t="s">
        <v>44</v>
      </c>
      <c r="C678" s="9" t="s">
        <v>52</v>
      </c>
    </row>
    <row r="679" spans="1:3" x14ac:dyDescent="0.3">
      <c r="A679" s="9" t="s">
        <v>1324</v>
      </c>
      <c r="B679" s="9" t="s">
        <v>44</v>
      </c>
      <c r="C679" s="9" t="s">
        <v>52</v>
      </c>
    </row>
    <row r="680" spans="1:3" x14ac:dyDescent="0.3">
      <c r="A680" s="9" t="s">
        <v>881</v>
      </c>
      <c r="B680" s="9" t="s">
        <v>25</v>
      </c>
      <c r="C680" s="9" t="s">
        <v>26</v>
      </c>
    </row>
    <row r="681" spans="1:3" x14ac:dyDescent="0.3">
      <c r="A681" s="9" t="s">
        <v>861</v>
      </c>
      <c r="B681" s="9" t="s">
        <v>25</v>
      </c>
      <c r="C681" s="9" t="s">
        <v>69</v>
      </c>
    </row>
    <row r="682" spans="1:3" x14ac:dyDescent="0.3">
      <c r="A682" s="9" t="s">
        <v>1280</v>
      </c>
      <c r="B682" s="9" t="s">
        <v>44</v>
      </c>
      <c r="C682" s="9" t="s">
        <v>69</v>
      </c>
    </row>
    <row r="683" spans="1:3" x14ac:dyDescent="0.3">
      <c r="A683" s="9" t="s">
        <v>708</v>
      </c>
      <c r="B683" s="9" t="s">
        <v>25</v>
      </c>
      <c r="C683" s="9" t="s">
        <v>37</v>
      </c>
    </row>
    <row r="684" spans="1:3" x14ac:dyDescent="0.3">
      <c r="A684" s="9" t="s">
        <v>944</v>
      </c>
      <c r="B684" s="9" t="s">
        <v>25</v>
      </c>
      <c r="C684" s="9" t="s">
        <v>26</v>
      </c>
    </row>
    <row r="685" spans="1:3" x14ac:dyDescent="0.3">
      <c r="A685" s="9" t="s">
        <v>200</v>
      </c>
      <c r="B685" s="9" t="s">
        <v>25</v>
      </c>
      <c r="C685" s="9" t="s">
        <v>69</v>
      </c>
    </row>
    <row r="686" spans="1:3" x14ac:dyDescent="0.3">
      <c r="A686" s="9" t="s">
        <v>1339</v>
      </c>
      <c r="B686" s="9" t="s">
        <v>25</v>
      </c>
      <c r="C686" s="9" t="s">
        <v>26</v>
      </c>
    </row>
    <row r="687" spans="1:3" x14ac:dyDescent="0.3">
      <c r="A687" s="9" t="s">
        <v>1479</v>
      </c>
      <c r="B687" s="9" t="s">
        <v>44</v>
      </c>
      <c r="C687" s="9" t="s">
        <v>37</v>
      </c>
    </row>
    <row r="688" spans="1:3" x14ac:dyDescent="0.3">
      <c r="A688" s="9" t="s">
        <v>1297</v>
      </c>
      <c r="B688" s="9" t="s">
        <v>25</v>
      </c>
      <c r="C688" s="9" t="s">
        <v>52</v>
      </c>
    </row>
    <row r="689" spans="1:3" x14ac:dyDescent="0.3">
      <c r="A689" s="9" t="s">
        <v>1272</v>
      </c>
      <c r="B689" s="9" t="s">
        <v>25</v>
      </c>
      <c r="C689" s="9" t="s">
        <v>26</v>
      </c>
    </row>
    <row r="690" spans="1:3" x14ac:dyDescent="0.3">
      <c r="A690" s="9" t="s">
        <v>521</v>
      </c>
      <c r="B690" s="9" t="s">
        <v>25</v>
      </c>
      <c r="C690" s="9" t="s">
        <v>52</v>
      </c>
    </row>
    <row r="691" spans="1:3" x14ac:dyDescent="0.3">
      <c r="A691" s="9" t="s">
        <v>374</v>
      </c>
      <c r="B691" s="9" t="s">
        <v>44</v>
      </c>
      <c r="C691" s="9" t="s">
        <v>37</v>
      </c>
    </row>
    <row r="692" spans="1:3" x14ac:dyDescent="0.3">
      <c r="A692" s="9" t="s">
        <v>1481</v>
      </c>
      <c r="B692" s="9" t="s">
        <v>44</v>
      </c>
      <c r="C692" s="9" t="s">
        <v>26</v>
      </c>
    </row>
    <row r="693" spans="1:3" x14ac:dyDescent="0.3">
      <c r="A693" s="9" t="s">
        <v>1201</v>
      </c>
      <c r="B693" s="9" t="s">
        <v>25</v>
      </c>
      <c r="C693" s="9" t="s">
        <v>69</v>
      </c>
    </row>
    <row r="694" spans="1:3" x14ac:dyDescent="0.3">
      <c r="A694" s="9" t="s">
        <v>1508</v>
      </c>
      <c r="B694" s="9" t="s">
        <v>25</v>
      </c>
      <c r="C694" s="9" t="s">
        <v>26</v>
      </c>
    </row>
    <row r="695" spans="1:3" x14ac:dyDescent="0.3">
      <c r="A695" s="9" t="s">
        <v>78</v>
      </c>
      <c r="B695" s="9" t="s">
        <v>25</v>
      </c>
      <c r="C695" s="9" t="s">
        <v>69</v>
      </c>
    </row>
    <row r="696" spans="1:3" x14ac:dyDescent="0.3">
      <c r="A696" s="9" t="s">
        <v>730</v>
      </c>
      <c r="B696" s="9" t="s">
        <v>25</v>
      </c>
      <c r="C696" s="9" t="s">
        <v>26</v>
      </c>
    </row>
    <row r="697" spans="1:3" x14ac:dyDescent="0.3">
      <c r="A697" s="9" t="s">
        <v>965</v>
      </c>
      <c r="B697" s="9" t="s">
        <v>25</v>
      </c>
      <c r="C697" s="9" t="s">
        <v>69</v>
      </c>
    </row>
    <row r="698" spans="1:3" x14ac:dyDescent="0.3">
      <c r="A698" s="9" t="s">
        <v>41</v>
      </c>
      <c r="B698" s="9" t="s">
        <v>25</v>
      </c>
      <c r="C698" s="9" t="s">
        <v>37</v>
      </c>
    </row>
    <row r="699" spans="1:3" x14ac:dyDescent="0.3">
      <c r="A699" s="9" t="s">
        <v>1460</v>
      </c>
      <c r="B699" s="9" t="s">
        <v>44</v>
      </c>
      <c r="C699" s="9" t="s">
        <v>69</v>
      </c>
    </row>
    <row r="700" spans="1:3" x14ac:dyDescent="0.3">
      <c r="A700" s="9" t="s">
        <v>1124</v>
      </c>
      <c r="B700" s="9" t="s">
        <v>25</v>
      </c>
      <c r="C700" s="9" t="s">
        <v>37</v>
      </c>
    </row>
    <row r="701" spans="1:3" x14ac:dyDescent="0.3">
      <c r="A701" s="9" t="s">
        <v>1341</v>
      </c>
      <c r="B701" s="9" t="s">
        <v>25</v>
      </c>
      <c r="C701" s="9" t="s">
        <v>69</v>
      </c>
    </row>
    <row r="702" spans="1:3" x14ac:dyDescent="0.3">
      <c r="A702" s="9" t="s">
        <v>420</v>
      </c>
      <c r="B702" s="9" t="s">
        <v>25</v>
      </c>
      <c r="C702" s="9" t="s">
        <v>37</v>
      </c>
    </row>
    <row r="703" spans="1:3" x14ac:dyDescent="0.3">
      <c r="A703" s="9" t="s">
        <v>493</v>
      </c>
      <c r="B703" s="9" t="s">
        <v>25</v>
      </c>
      <c r="C703" s="9" t="s">
        <v>37</v>
      </c>
    </row>
    <row r="704" spans="1:3" x14ac:dyDescent="0.3">
      <c r="A704" s="9" t="s">
        <v>1357</v>
      </c>
      <c r="B704" s="9" t="s">
        <v>44</v>
      </c>
      <c r="C704" s="9" t="s">
        <v>26</v>
      </c>
    </row>
    <row r="705" spans="1:3" x14ac:dyDescent="0.3">
      <c r="A705" s="9" t="s">
        <v>700</v>
      </c>
      <c r="B705" s="9" t="s">
        <v>25</v>
      </c>
      <c r="C705" s="9" t="s">
        <v>26</v>
      </c>
    </row>
    <row r="706" spans="1:3" x14ac:dyDescent="0.3">
      <c r="A706" s="9" t="s">
        <v>286</v>
      </c>
      <c r="B706" s="9" t="s">
        <v>25</v>
      </c>
      <c r="C706" s="9" t="s">
        <v>26</v>
      </c>
    </row>
    <row r="707" spans="1:3" x14ac:dyDescent="0.3">
      <c r="A707" s="9" t="s">
        <v>1024</v>
      </c>
      <c r="B707" s="9" t="s">
        <v>44</v>
      </c>
      <c r="C707" s="9" t="s">
        <v>69</v>
      </c>
    </row>
    <row r="708" spans="1:3" x14ac:dyDescent="0.3">
      <c r="A708" s="9" t="s">
        <v>1284</v>
      </c>
      <c r="B708" s="9" t="s">
        <v>25</v>
      </c>
      <c r="C708" s="9" t="s">
        <v>26</v>
      </c>
    </row>
    <row r="709" spans="1:3" x14ac:dyDescent="0.3">
      <c r="A709" s="9" t="s">
        <v>1338</v>
      </c>
      <c r="B709" s="9" t="s">
        <v>25</v>
      </c>
      <c r="C709" s="9" t="s">
        <v>37</v>
      </c>
    </row>
    <row r="710" spans="1:3" x14ac:dyDescent="0.3">
      <c r="A710" s="9" t="s">
        <v>1125</v>
      </c>
      <c r="B710" s="9" t="s">
        <v>25</v>
      </c>
      <c r="C710" s="9" t="s">
        <v>26</v>
      </c>
    </row>
    <row r="711" spans="1:3" x14ac:dyDescent="0.3">
      <c r="A711" s="9" t="s">
        <v>782</v>
      </c>
      <c r="B711" s="9" t="s">
        <v>44</v>
      </c>
      <c r="C711" s="9" t="s">
        <v>52</v>
      </c>
    </row>
    <row r="712" spans="1:3" x14ac:dyDescent="0.3">
      <c r="A712" s="9" t="s">
        <v>111</v>
      </c>
      <c r="B712" s="9" t="s">
        <v>25</v>
      </c>
      <c r="C712" s="9" t="s">
        <v>37</v>
      </c>
    </row>
    <row r="713" spans="1:3" x14ac:dyDescent="0.3">
      <c r="A713" s="9" t="s">
        <v>1206</v>
      </c>
      <c r="B713" s="9" t="s">
        <v>44</v>
      </c>
      <c r="C713" s="9" t="s">
        <v>52</v>
      </c>
    </row>
    <row r="714" spans="1:3" x14ac:dyDescent="0.3">
      <c r="A714" s="9" t="s">
        <v>1482</v>
      </c>
      <c r="B714" s="9" t="s">
        <v>25</v>
      </c>
      <c r="C714" s="9" t="s">
        <v>52</v>
      </c>
    </row>
    <row r="715" spans="1:3" x14ac:dyDescent="0.3">
      <c r="A715" s="9" t="s">
        <v>675</v>
      </c>
      <c r="B715" s="9" t="s">
        <v>25</v>
      </c>
      <c r="C715" s="9" t="s">
        <v>69</v>
      </c>
    </row>
    <row r="716" spans="1:3" x14ac:dyDescent="0.3">
      <c r="A716" s="9" t="s">
        <v>327</v>
      </c>
      <c r="B716" s="9" t="s">
        <v>25</v>
      </c>
      <c r="C716" s="9" t="s">
        <v>26</v>
      </c>
    </row>
    <row r="717" spans="1:3" x14ac:dyDescent="0.3">
      <c r="A717" s="9" t="s">
        <v>422</v>
      </c>
      <c r="B717" s="9" t="s">
        <v>25</v>
      </c>
      <c r="C717" s="9" t="s">
        <v>37</v>
      </c>
    </row>
    <row r="718" spans="1:3" x14ac:dyDescent="0.3">
      <c r="A718" s="9" t="s">
        <v>1183</v>
      </c>
      <c r="B718" s="9" t="s">
        <v>44</v>
      </c>
      <c r="C718" s="9" t="s">
        <v>26</v>
      </c>
    </row>
    <row r="719" spans="1:3" x14ac:dyDescent="0.3">
      <c r="A719" s="9" t="s">
        <v>1557</v>
      </c>
      <c r="B719" s="9" t="s">
        <v>44</v>
      </c>
      <c r="C719" s="9" t="s">
        <v>69</v>
      </c>
    </row>
    <row r="720" spans="1:3" x14ac:dyDescent="0.3">
      <c r="A720" s="9" t="s">
        <v>1117</v>
      </c>
      <c r="B720" s="9" t="s">
        <v>25</v>
      </c>
      <c r="C720" s="9" t="s">
        <v>52</v>
      </c>
    </row>
    <row r="721" spans="1:3" x14ac:dyDescent="0.3">
      <c r="A721" s="9" t="s">
        <v>190</v>
      </c>
      <c r="B721" s="9" t="s">
        <v>44</v>
      </c>
      <c r="C721" s="9" t="s">
        <v>69</v>
      </c>
    </row>
    <row r="722" spans="1:3" x14ac:dyDescent="0.3">
      <c r="A722" s="9" t="s">
        <v>1030</v>
      </c>
      <c r="B722" s="9" t="s">
        <v>25</v>
      </c>
      <c r="C722" s="9" t="s">
        <v>69</v>
      </c>
    </row>
    <row r="723" spans="1:3" x14ac:dyDescent="0.3">
      <c r="A723" s="9" t="s">
        <v>143</v>
      </c>
      <c r="B723" s="9" t="s">
        <v>25</v>
      </c>
      <c r="C723" s="9" t="s">
        <v>52</v>
      </c>
    </row>
    <row r="724" spans="1:3" x14ac:dyDescent="0.3">
      <c r="A724" s="9" t="s">
        <v>436</v>
      </c>
      <c r="B724" s="9" t="s">
        <v>25</v>
      </c>
      <c r="C724" s="9" t="s">
        <v>69</v>
      </c>
    </row>
    <row r="725" spans="1:3" x14ac:dyDescent="0.3">
      <c r="A725" s="9" t="s">
        <v>1300</v>
      </c>
      <c r="B725" s="9" t="s">
        <v>25</v>
      </c>
      <c r="C725" s="9" t="s">
        <v>26</v>
      </c>
    </row>
    <row r="726" spans="1:3" x14ac:dyDescent="0.3">
      <c r="A726" s="9" t="s">
        <v>632</v>
      </c>
      <c r="B726" s="9" t="s">
        <v>25</v>
      </c>
      <c r="C726" s="9" t="s">
        <v>37</v>
      </c>
    </row>
    <row r="727" spans="1:3" x14ac:dyDescent="0.3">
      <c r="A727" s="9" t="s">
        <v>599</v>
      </c>
      <c r="B727" s="9" t="s">
        <v>44</v>
      </c>
      <c r="C727" s="9" t="s">
        <v>52</v>
      </c>
    </row>
    <row r="728" spans="1:3" x14ac:dyDescent="0.3">
      <c r="A728" s="9" t="s">
        <v>1436</v>
      </c>
      <c r="B728" s="9" t="s">
        <v>25</v>
      </c>
      <c r="C728" s="9" t="s">
        <v>69</v>
      </c>
    </row>
    <row r="729" spans="1:3" x14ac:dyDescent="0.3">
      <c r="A729" s="9" t="s">
        <v>1230</v>
      </c>
      <c r="B729" s="9" t="s">
        <v>44</v>
      </c>
      <c r="C729" s="9" t="s">
        <v>37</v>
      </c>
    </row>
    <row r="730" spans="1:3" x14ac:dyDescent="0.3">
      <c r="A730" s="9" t="s">
        <v>652</v>
      </c>
      <c r="B730" s="9" t="s">
        <v>25</v>
      </c>
      <c r="C730" s="9" t="s">
        <v>26</v>
      </c>
    </row>
    <row r="731" spans="1:3" x14ac:dyDescent="0.3">
      <c r="A731" s="9" t="s">
        <v>1080</v>
      </c>
      <c r="B731" s="9" t="s">
        <v>25</v>
      </c>
      <c r="C731" s="9" t="s">
        <v>26</v>
      </c>
    </row>
    <row r="732" spans="1:3" x14ac:dyDescent="0.3">
      <c r="A732" s="9" t="s">
        <v>920</v>
      </c>
      <c r="B732" s="9" t="s">
        <v>25</v>
      </c>
      <c r="C732" s="9" t="s">
        <v>26</v>
      </c>
    </row>
    <row r="733" spans="1:3" x14ac:dyDescent="0.3">
      <c r="A733" s="9" t="s">
        <v>1472</v>
      </c>
      <c r="B733" s="9" t="s">
        <v>25</v>
      </c>
      <c r="C733" s="9" t="s">
        <v>26</v>
      </c>
    </row>
    <row r="734" spans="1:3" x14ac:dyDescent="0.3">
      <c r="A734" s="9" t="s">
        <v>1509</v>
      </c>
      <c r="B734" s="9" t="s">
        <v>44</v>
      </c>
      <c r="C734" s="9" t="s">
        <v>37</v>
      </c>
    </row>
    <row r="735" spans="1:3" x14ac:dyDescent="0.3">
      <c r="A735" s="9" t="s">
        <v>524</v>
      </c>
      <c r="B735" s="9" t="s">
        <v>25</v>
      </c>
      <c r="C735" s="9" t="s">
        <v>52</v>
      </c>
    </row>
    <row r="736" spans="1:3" x14ac:dyDescent="0.3">
      <c r="A736" s="9" t="s">
        <v>597</v>
      </c>
      <c r="B736" s="9" t="s">
        <v>25</v>
      </c>
      <c r="C736" s="9" t="s">
        <v>26</v>
      </c>
    </row>
    <row r="737" spans="1:3" x14ac:dyDescent="0.3">
      <c r="A737" s="9" t="s">
        <v>85</v>
      </c>
      <c r="B737" s="9" t="s">
        <v>25</v>
      </c>
      <c r="C737" s="9" t="s">
        <v>69</v>
      </c>
    </row>
    <row r="738" spans="1:3" x14ac:dyDescent="0.3">
      <c r="A738" s="9" t="s">
        <v>108</v>
      </c>
      <c r="B738" s="9" t="s">
        <v>44</v>
      </c>
      <c r="C738" s="9" t="s">
        <v>69</v>
      </c>
    </row>
    <row r="739" spans="1:3" x14ac:dyDescent="0.3">
      <c r="A739" s="9" t="s">
        <v>218</v>
      </c>
      <c r="B739" s="9" t="s">
        <v>44</v>
      </c>
      <c r="C739" s="9" t="s">
        <v>26</v>
      </c>
    </row>
    <row r="740" spans="1:3" x14ac:dyDescent="0.3">
      <c r="A740" s="9" t="s">
        <v>1187</v>
      </c>
      <c r="B740" s="9" t="s">
        <v>25</v>
      </c>
      <c r="C740" s="9" t="s">
        <v>69</v>
      </c>
    </row>
    <row r="741" spans="1:3" x14ac:dyDescent="0.3">
      <c r="A741" s="9" t="s">
        <v>1227</v>
      </c>
      <c r="B741" s="9" t="s">
        <v>44</v>
      </c>
      <c r="C741" s="9" t="s">
        <v>26</v>
      </c>
    </row>
    <row r="742" spans="1:3" x14ac:dyDescent="0.3">
      <c r="A742" s="9" t="s">
        <v>164</v>
      </c>
      <c r="B742" s="9" t="s">
        <v>44</v>
      </c>
      <c r="C742" s="9" t="s">
        <v>69</v>
      </c>
    </row>
    <row r="743" spans="1:3" x14ac:dyDescent="0.3">
      <c r="A743" s="9" t="s">
        <v>1523</v>
      </c>
      <c r="B743" s="9" t="s">
        <v>25</v>
      </c>
      <c r="C743" s="9" t="s">
        <v>26</v>
      </c>
    </row>
    <row r="744" spans="1:3" x14ac:dyDescent="0.3">
      <c r="A744" s="9" t="s">
        <v>1567</v>
      </c>
      <c r="B744" s="9" t="s">
        <v>25</v>
      </c>
      <c r="C744" s="9" t="s">
        <v>37</v>
      </c>
    </row>
    <row r="745" spans="1:3" x14ac:dyDescent="0.3">
      <c r="A745" s="9" t="s">
        <v>363</v>
      </c>
      <c r="B745" s="9" t="s">
        <v>25</v>
      </c>
      <c r="C745" s="9" t="s">
        <v>37</v>
      </c>
    </row>
    <row r="746" spans="1:3" x14ac:dyDescent="0.3">
      <c r="A746" s="9" t="s">
        <v>788</v>
      </c>
      <c r="B746" s="9" t="s">
        <v>25</v>
      </c>
      <c r="C746" s="9" t="s">
        <v>26</v>
      </c>
    </row>
    <row r="747" spans="1:3" x14ac:dyDescent="0.3">
      <c r="A747" s="9" t="s">
        <v>856</v>
      </c>
      <c r="B747" s="9" t="s">
        <v>25</v>
      </c>
      <c r="C747" s="9" t="s">
        <v>26</v>
      </c>
    </row>
    <row r="748" spans="1:3" x14ac:dyDescent="0.3">
      <c r="A748" s="9" t="s">
        <v>1466</v>
      </c>
      <c r="B748" s="9" t="s">
        <v>25</v>
      </c>
      <c r="C748" s="9" t="s">
        <v>52</v>
      </c>
    </row>
    <row r="749" spans="1:3" x14ac:dyDescent="0.3">
      <c r="A749" s="9" t="s">
        <v>209</v>
      </c>
      <c r="B749" s="9" t="s">
        <v>25</v>
      </c>
      <c r="C749" s="9" t="s">
        <v>26</v>
      </c>
    </row>
    <row r="750" spans="1:3" x14ac:dyDescent="0.3">
      <c r="A750" s="9" t="s">
        <v>808</v>
      </c>
      <c r="B750" s="9" t="s">
        <v>25</v>
      </c>
      <c r="C750" s="9" t="s">
        <v>26</v>
      </c>
    </row>
    <row r="751" spans="1:3" x14ac:dyDescent="0.3">
      <c r="A751" s="9" t="s">
        <v>929</v>
      </c>
      <c r="B751" s="9" t="s">
        <v>44</v>
      </c>
      <c r="C751" s="9" t="s">
        <v>26</v>
      </c>
    </row>
    <row r="752" spans="1:3" x14ac:dyDescent="0.3">
      <c r="A752" s="9" t="s">
        <v>1274</v>
      </c>
      <c r="B752" s="9" t="s">
        <v>25</v>
      </c>
      <c r="C752" s="9" t="s">
        <v>37</v>
      </c>
    </row>
    <row r="753" spans="1:3" x14ac:dyDescent="0.3">
      <c r="A753" s="9" t="s">
        <v>172</v>
      </c>
      <c r="B753" s="9" t="s">
        <v>44</v>
      </c>
      <c r="C753" s="9" t="s">
        <v>69</v>
      </c>
    </row>
    <row r="754" spans="1:3" x14ac:dyDescent="0.3">
      <c r="A754" s="9" t="s">
        <v>1202</v>
      </c>
      <c r="B754" s="9" t="s">
        <v>25</v>
      </c>
      <c r="C754" s="9" t="s">
        <v>26</v>
      </c>
    </row>
    <row r="755" spans="1:3" x14ac:dyDescent="0.3">
      <c r="A755" s="9" t="s">
        <v>1261</v>
      </c>
      <c r="B755" s="9" t="s">
        <v>25</v>
      </c>
      <c r="C755" s="9" t="s">
        <v>52</v>
      </c>
    </row>
    <row r="756" spans="1:3" x14ac:dyDescent="0.3">
      <c r="A756" s="9" t="s">
        <v>1430</v>
      </c>
      <c r="B756" s="9" t="s">
        <v>25</v>
      </c>
      <c r="C756" s="9" t="s">
        <v>26</v>
      </c>
    </row>
    <row r="757" spans="1:3" x14ac:dyDescent="0.3">
      <c r="A757" s="9" t="s">
        <v>189</v>
      </c>
      <c r="B757" s="9" t="s">
        <v>25</v>
      </c>
      <c r="C757" s="9" t="s">
        <v>37</v>
      </c>
    </row>
    <row r="758" spans="1:3" x14ac:dyDescent="0.3">
      <c r="A758" s="9" t="s">
        <v>1329</v>
      </c>
      <c r="B758" s="9" t="s">
        <v>44</v>
      </c>
      <c r="C758" s="9" t="s">
        <v>26</v>
      </c>
    </row>
    <row r="759" spans="1:3" x14ac:dyDescent="0.3">
      <c r="A759" s="9" t="s">
        <v>864</v>
      </c>
      <c r="B759" s="9" t="s">
        <v>25</v>
      </c>
      <c r="C759" s="9" t="s">
        <v>37</v>
      </c>
    </row>
    <row r="760" spans="1:3" x14ac:dyDescent="0.3">
      <c r="A760" s="9" t="s">
        <v>1121</v>
      </c>
      <c r="B760" s="9" t="s">
        <v>44</v>
      </c>
      <c r="C760" s="9" t="s">
        <v>26</v>
      </c>
    </row>
    <row r="761" spans="1:3" x14ac:dyDescent="0.3">
      <c r="A761" s="9" t="s">
        <v>1212</v>
      </c>
      <c r="B761" s="9" t="s">
        <v>44</v>
      </c>
      <c r="C761" s="9" t="s">
        <v>37</v>
      </c>
    </row>
    <row r="762" spans="1:3" x14ac:dyDescent="0.3">
      <c r="A762" s="9" t="s">
        <v>802</v>
      </c>
      <c r="B762" s="9" t="s">
        <v>44</v>
      </c>
      <c r="C762" s="9" t="s">
        <v>69</v>
      </c>
    </row>
    <row r="763" spans="1:3" x14ac:dyDescent="0.3">
      <c r="A763" s="9" t="s">
        <v>74</v>
      </c>
      <c r="B763" s="9" t="s">
        <v>25</v>
      </c>
      <c r="C763" s="9" t="s">
        <v>52</v>
      </c>
    </row>
    <row r="764" spans="1:3" x14ac:dyDescent="0.3">
      <c r="A764" s="9" t="s">
        <v>1517</v>
      </c>
      <c r="B764" s="9" t="s">
        <v>25</v>
      </c>
      <c r="C764" s="9" t="s">
        <v>69</v>
      </c>
    </row>
    <row r="765" spans="1:3" x14ac:dyDescent="0.3">
      <c r="A765" s="9" t="s">
        <v>470</v>
      </c>
      <c r="B765" s="9" t="s">
        <v>25</v>
      </c>
      <c r="C765" s="9" t="s">
        <v>26</v>
      </c>
    </row>
    <row r="766" spans="1:3" x14ac:dyDescent="0.3">
      <c r="A766" s="9" t="s">
        <v>1165</v>
      </c>
      <c r="B766" s="9" t="s">
        <v>25</v>
      </c>
      <c r="C766" s="9" t="s">
        <v>69</v>
      </c>
    </row>
    <row r="767" spans="1:3" x14ac:dyDescent="0.3">
      <c r="A767" s="9" t="s">
        <v>1076</v>
      </c>
      <c r="B767" s="9" t="s">
        <v>25</v>
      </c>
      <c r="C767" s="9" t="s">
        <v>37</v>
      </c>
    </row>
    <row r="768" spans="1:3" x14ac:dyDescent="0.3">
      <c r="A768" s="9" t="s">
        <v>916</v>
      </c>
      <c r="B768" s="9" t="s">
        <v>25</v>
      </c>
      <c r="C768" s="9" t="s">
        <v>37</v>
      </c>
    </row>
    <row r="769" spans="1:3" x14ac:dyDescent="0.3">
      <c r="A769" s="9" t="s">
        <v>1383</v>
      </c>
      <c r="B769" s="9" t="s">
        <v>25</v>
      </c>
      <c r="C769" s="9" t="s">
        <v>52</v>
      </c>
    </row>
    <row r="770" spans="1:3" x14ac:dyDescent="0.3">
      <c r="A770" s="9" t="s">
        <v>278</v>
      </c>
      <c r="B770" s="9" t="s">
        <v>25</v>
      </c>
      <c r="C770" s="9" t="s">
        <v>26</v>
      </c>
    </row>
    <row r="771" spans="1:3" x14ac:dyDescent="0.3">
      <c r="A771" s="9" t="s">
        <v>320</v>
      </c>
      <c r="B771" s="9" t="s">
        <v>25</v>
      </c>
      <c r="C771" s="9" t="s">
        <v>69</v>
      </c>
    </row>
    <row r="772" spans="1:3" x14ac:dyDescent="0.3">
      <c r="A772" s="9" t="s">
        <v>70</v>
      </c>
      <c r="B772" s="9" t="s">
        <v>44</v>
      </c>
      <c r="C772" s="9" t="s">
        <v>69</v>
      </c>
    </row>
    <row r="773" spans="1:3" x14ac:dyDescent="0.3">
      <c r="A773" s="9" t="s">
        <v>1001</v>
      </c>
      <c r="B773" s="9" t="s">
        <v>25</v>
      </c>
      <c r="C773" s="9" t="s">
        <v>37</v>
      </c>
    </row>
    <row r="774" spans="1:3" x14ac:dyDescent="0.3">
      <c r="A774" s="9" t="s">
        <v>614</v>
      </c>
      <c r="B774" s="9" t="s">
        <v>44</v>
      </c>
      <c r="C774" s="9" t="s">
        <v>37</v>
      </c>
    </row>
    <row r="775" spans="1:3" x14ac:dyDescent="0.3">
      <c r="A775" s="9" t="s">
        <v>1545</v>
      </c>
      <c r="B775" s="9" t="s">
        <v>25</v>
      </c>
      <c r="C775" s="9" t="s">
        <v>26</v>
      </c>
    </row>
    <row r="776" spans="1:3" x14ac:dyDescent="0.3">
      <c r="A776" s="9" t="s">
        <v>567</v>
      </c>
      <c r="B776" s="9" t="s">
        <v>25</v>
      </c>
      <c r="C776" s="9" t="s">
        <v>52</v>
      </c>
    </row>
    <row r="777" spans="1:3" x14ac:dyDescent="0.3">
      <c r="A777" s="9" t="s">
        <v>727</v>
      </c>
      <c r="B777" s="9" t="s">
        <v>44</v>
      </c>
      <c r="C777" s="9" t="s">
        <v>26</v>
      </c>
    </row>
    <row r="778" spans="1:3" x14ac:dyDescent="0.3">
      <c r="A778" s="9" t="s">
        <v>322</v>
      </c>
      <c r="B778" s="9" t="s">
        <v>25</v>
      </c>
      <c r="C778" s="9" t="s">
        <v>26</v>
      </c>
    </row>
    <row r="779" spans="1:3" x14ac:dyDescent="0.3">
      <c r="A779" s="9" t="s">
        <v>1477</v>
      </c>
      <c r="B779" s="9" t="s">
        <v>25</v>
      </c>
      <c r="C779" s="9" t="s">
        <v>26</v>
      </c>
    </row>
    <row r="780" spans="1:3" x14ac:dyDescent="0.3">
      <c r="A780" s="9" t="s">
        <v>1461</v>
      </c>
      <c r="B780" s="9" t="s">
        <v>25</v>
      </c>
      <c r="C780" s="9" t="s">
        <v>37</v>
      </c>
    </row>
    <row r="781" spans="1:3" x14ac:dyDescent="0.3">
      <c r="A781" s="9" t="s">
        <v>733</v>
      </c>
      <c r="B781" s="9" t="s">
        <v>25</v>
      </c>
      <c r="C781" s="9" t="s">
        <v>69</v>
      </c>
    </row>
    <row r="782" spans="1:3" x14ac:dyDescent="0.3">
      <c r="A782" s="9" t="s">
        <v>1578</v>
      </c>
      <c r="B782" s="9" t="s">
        <v>25</v>
      </c>
      <c r="C782" s="9" t="s">
        <v>26</v>
      </c>
    </row>
    <row r="783" spans="1:3" x14ac:dyDescent="0.3">
      <c r="A783" s="9" t="s">
        <v>1606</v>
      </c>
      <c r="B783" s="9" t="s">
        <v>25</v>
      </c>
      <c r="C783" s="9" t="s">
        <v>26</v>
      </c>
    </row>
    <row r="784" spans="1:3" x14ac:dyDescent="0.3">
      <c r="A784" s="9" t="s">
        <v>303</v>
      </c>
      <c r="B784" s="9" t="s">
        <v>25</v>
      </c>
      <c r="C784" s="9" t="s">
        <v>69</v>
      </c>
    </row>
    <row r="785" spans="1:3" x14ac:dyDescent="0.3">
      <c r="A785" s="9" t="s">
        <v>763</v>
      </c>
      <c r="B785" s="9" t="s">
        <v>25</v>
      </c>
      <c r="C785" s="9" t="s">
        <v>37</v>
      </c>
    </row>
    <row r="786" spans="1:3" x14ac:dyDescent="0.3">
      <c r="A786" s="9" t="s">
        <v>1409</v>
      </c>
      <c r="B786" s="9" t="s">
        <v>25</v>
      </c>
      <c r="C786" s="9" t="s">
        <v>26</v>
      </c>
    </row>
    <row r="787" spans="1:3" x14ac:dyDescent="0.3">
      <c r="A787" s="9" t="s">
        <v>333</v>
      </c>
      <c r="B787" s="9" t="s">
        <v>25</v>
      </c>
      <c r="C787" s="9" t="s">
        <v>37</v>
      </c>
    </row>
    <row r="788" spans="1:3" x14ac:dyDescent="0.3">
      <c r="A788" s="9" t="s">
        <v>233</v>
      </c>
      <c r="B788" s="9" t="s">
        <v>25</v>
      </c>
      <c r="C788" s="9" t="s">
        <v>52</v>
      </c>
    </row>
    <row r="789" spans="1:3" x14ac:dyDescent="0.3">
      <c r="A789" s="9" t="s">
        <v>1093</v>
      </c>
      <c r="B789" s="9" t="s">
        <v>25</v>
      </c>
      <c r="C789" s="9" t="s">
        <v>26</v>
      </c>
    </row>
    <row r="790" spans="1:3" x14ac:dyDescent="0.3">
      <c r="A790" s="9" t="s">
        <v>904</v>
      </c>
      <c r="B790" s="9" t="s">
        <v>25</v>
      </c>
      <c r="C790" s="9" t="s">
        <v>26</v>
      </c>
    </row>
    <row r="791" spans="1:3" x14ac:dyDescent="0.3">
      <c r="A791" s="9" t="s">
        <v>1535</v>
      </c>
      <c r="B791" s="9" t="s">
        <v>25</v>
      </c>
      <c r="C791" s="9" t="s">
        <v>69</v>
      </c>
    </row>
    <row r="792" spans="1:3" x14ac:dyDescent="0.3">
      <c r="A792" s="9" t="s">
        <v>768</v>
      </c>
      <c r="B792" s="9" t="s">
        <v>25</v>
      </c>
      <c r="C792" s="9" t="s">
        <v>37</v>
      </c>
    </row>
    <row r="793" spans="1:3" x14ac:dyDescent="0.3">
      <c r="A793" s="9" t="s">
        <v>153</v>
      </c>
      <c r="B793" s="9" t="s">
        <v>25</v>
      </c>
      <c r="C793" s="9" t="s">
        <v>69</v>
      </c>
    </row>
    <row r="794" spans="1:3" x14ac:dyDescent="0.3">
      <c r="A794" s="9" t="s">
        <v>1494</v>
      </c>
      <c r="B794" s="9" t="s">
        <v>44</v>
      </c>
      <c r="C794" s="9" t="s">
        <v>37</v>
      </c>
    </row>
    <row r="795" spans="1:3" x14ac:dyDescent="0.3">
      <c r="A795" s="9" t="s">
        <v>1088</v>
      </c>
      <c r="B795" s="9" t="s">
        <v>25</v>
      </c>
      <c r="C795" s="9" t="s">
        <v>26</v>
      </c>
    </row>
    <row r="796" spans="1:3" x14ac:dyDescent="0.3">
      <c r="A796" s="9" t="s">
        <v>931</v>
      </c>
      <c r="B796" s="9" t="s">
        <v>44</v>
      </c>
      <c r="C796" s="9" t="s">
        <v>52</v>
      </c>
    </row>
    <row r="797" spans="1:3" x14ac:dyDescent="0.3">
      <c r="A797" s="9" t="s">
        <v>1572</v>
      </c>
      <c r="B797" s="9" t="s">
        <v>44</v>
      </c>
      <c r="C797" s="9" t="s">
        <v>69</v>
      </c>
    </row>
    <row r="798" spans="1:3" x14ac:dyDescent="0.3">
      <c r="A798" s="9" t="s">
        <v>380</v>
      </c>
      <c r="B798" s="9" t="s">
        <v>44</v>
      </c>
      <c r="C798" s="9" t="s">
        <v>26</v>
      </c>
    </row>
    <row r="799" spans="1:3" x14ac:dyDescent="0.3">
      <c r="A799" s="9" t="s">
        <v>1445</v>
      </c>
      <c r="B799" s="9" t="s">
        <v>25</v>
      </c>
      <c r="C799" s="9" t="s">
        <v>26</v>
      </c>
    </row>
    <row r="800" spans="1:3" x14ac:dyDescent="0.3">
      <c r="A800" s="9" t="s">
        <v>627</v>
      </c>
      <c r="B800" s="9" t="s">
        <v>44</v>
      </c>
      <c r="C800" s="9" t="s">
        <v>52</v>
      </c>
    </row>
    <row r="801" spans="1:3" x14ac:dyDescent="0.3">
      <c r="A801" s="9" t="s">
        <v>479</v>
      </c>
      <c r="B801" s="9" t="s">
        <v>25</v>
      </c>
      <c r="C801" s="9" t="s">
        <v>26</v>
      </c>
    </row>
    <row r="802" spans="1:3" x14ac:dyDescent="0.3">
      <c r="A802" s="9" t="s">
        <v>1107</v>
      </c>
      <c r="B802" s="9" t="s">
        <v>25</v>
      </c>
      <c r="C802" s="9" t="s">
        <v>52</v>
      </c>
    </row>
    <row r="803" spans="1:3" x14ac:dyDescent="0.3">
      <c r="A803" s="9" t="s">
        <v>893</v>
      </c>
      <c r="B803" s="9" t="s">
        <v>25</v>
      </c>
      <c r="C803" s="9" t="s">
        <v>26</v>
      </c>
    </row>
    <row r="804" spans="1:3" x14ac:dyDescent="0.3">
      <c r="A804" s="9" t="s">
        <v>1417</v>
      </c>
      <c r="B804" s="9" t="s">
        <v>25</v>
      </c>
      <c r="C804" s="9" t="s">
        <v>37</v>
      </c>
    </row>
    <row r="805" spans="1:3" x14ac:dyDescent="0.3">
      <c r="A805" s="9" t="s">
        <v>839</v>
      </c>
      <c r="B805" s="9" t="s">
        <v>25</v>
      </c>
      <c r="C805" s="9" t="s">
        <v>26</v>
      </c>
    </row>
    <row r="806" spans="1:3" x14ac:dyDescent="0.3">
      <c r="A806" s="9" t="s">
        <v>1216</v>
      </c>
      <c r="B806" s="9" t="s">
        <v>44</v>
      </c>
      <c r="C806" s="9" t="s">
        <v>37</v>
      </c>
    </row>
    <row r="807" spans="1:3" x14ac:dyDescent="0.3">
      <c r="A807" s="9" t="s">
        <v>1285</v>
      </c>
      <c r="B807" s="9" t="s">
        <v>25</v>
      </c>
      <c r="C807" s="9" t="s">
        <v>69</v>
      </c>
    </row>
    <row r="808" spans="1:3" x14ac:dyDescent="0.3">
      <c r="A808" s="9" t="s">
        <v>120</v>
      </c>
      <c r="B808" s="9" t="s">
        <v>44</v>
      </c>
      <c r="C808" s="9" t="s">
        <v>69</v>
      </c>
    </row>
    <row r="809" spans="1:3" x14ac:dyDescent="0.3">
      <c r="A809" s="9" t="s">
        <v>82</v>
      </c>
      <c r="B809" s="9" t="s">
        <v>44</v>
      </c>
      <c r="C809" s="9" t="s">
        <v>26</v>
      </c>
    </row>
    <row r="810" spans="1:3" x14ac:dyDescent="0.3">
      <c r="A810" s="9" t="s">
        <v>489</v>
      </c>
      <c r="B810" s="9" t="s">
        <v>25</v>
      </c>
      <c r="C810" s="9" t="s">
        <v>26</v>
      </c>
    </row>
    <row r="811" spans="1:3" x14ac:dyDescent="0.3">
      <c r="A811" s="9" t="s">
        <v>1064</v>
      </c>
      <c r="B811" s="9" t="s">
        <v>44</v>
      </c>
      <c r="C811" s="9" t="s">
        <v>26</v>
      </c>
    </row>
    <row r="812" spans="1:3" x14ac:dyDescent="0.3">
      <c r="A812" s="9" t="s">
        <v>939</v>
      </c>
      <c r="B812" s="9" t="s">
        <v>25</v>
      </c>
      <c r="C812" s="9" t="s">
        <v>26</v>
      </c>
    </row>
    <row r="813" spans="1:3" x14ac:dyDescent="0.3">
      <c r="A813" s="9" t="s">
        <v>947</v>
      </c>
      <c r="B813" s="9" t="s">
        <v>44</v>
      </c>
      <c r="C813" s="9" t="s">
        <v>26</v>
      </c>
    </row>
    <row r="814" spans="1:3" x14ac:dyDescent="0.3">
      <c r="A814" s="9" t="s">
        <v>1083</v>
      </c>
      <c r="B814" s="9" t="s">
        <v>44</v>
      </c>
      <c r="C814" s="9" t="s">
        <v>26</v>
      </c>
    </row>
    <row r="815" spans="1:3" x14ac:dyDescent="0.3">
      <c r="A815" s="9" t="s">
        <v>1345</v>
      </c>
      <c r="B815" s="9" t="s">
        <v>25</v>
      </c>
      <c r="C815" s="9" t="s">
        <v>69</v>
      </c>
    </row>
    <row r="816" spans="1:3" x14ac:dyDescent="0.3">
      <c r="A816" s="9" t="s">
        <v>1092</v>
      </c>
      <c r="B816" s="9" t="s">
        <v>25</v>
      </c>
      <c r="C816" s="9" t="s">
        <v>37</v>
      </c>
    </row>
    <row r="817" spans="1:3" x14ac:dyDescent="0.3">
      <c r="A817" s="9" t="s">
        <v>935</v>
      </c>
      <c r="B817" s="9" t="s">
        <v>44</v>
      </c>
      <c r="C817" s="9" t="s">
        <v>52</v>
      </c>
    </row>
    <row r="818" spans="1:3" x14ac:dyDescent="0.3">
      <c r="A818" s="9" t="s">
        <v>1194</v>
      </c>
      <c r="B818" s="9" t="s">
        <v>44</v>
      </c>
      <c r="C818" s="9" t="s">
        <v>26</v>
      </c>
    </row>
    <row r="819" spans="1:3" x14ac:dyDescent="0.3">
      <c r="A819" s="9" t="s">
        <v>1281</v>
      </c>
      <c r="B819" s="9" t="s">
        <v>25</v>
      </c>
      <c r="C819" s="9" t="s">
        <v>26</v>
      </c>
    </row>
    <row r="820" spans="1:3" x14ac:dyDescent="0.3">
      <c r="A820" s="9" t="s">
        <v>927</v>
      </c>
      <c r="B820" s="9" t="s">
        <v>25</v>
      </c>
      <c r="C820" s="9" t="s">
        <v>69</v>
      </c>
    </row>
    <row r="821" spans="1:3" x14ac:dyDescent="0.3">
      <c r="A821" s="9" t="s">
        <v>123</v>
      </c>
      <c r="B821" s="9" t="s">
        <v>44</v>
      </c>
      <c r="C821" s="9" t="s">
        <v>37</v>
      </c>
    </row>
    <row r="822" spans="1:3" x14ac:dyDescent="0.3">
      <c r="A822" s="9" t="s">
        <v>1017</v>
      </c>
      <c r="B822" s="9" t="s">
        <v>44</v>
      </c>
      <c r="C822" s="9" t="s">
        <v>37</v>
      </c>
    </row>
    <row r="823" spans="1:3" x14ac:dyDescent="0.3">
      <c r="A823" s="9" t="s">
        <v>125</v>
      </c>
      <c r="B823" s="9" t="s">
        <v>44</v>
      </c>
      <c r="C823" s="9" t="s">
        <v>37</v>
      </c>
    </row>
    <row r="824" spans="1:3" x14ac:dyDescent="0.3">
      <c r="A824" s="9" t="s">
        <v>1291</v>
      </c>
      <c r="B824" s="9" t="s">
        <v>25</v>
      </c>
      <c r="C824" s="9" t="s">
        <v>37</v>
      </c>
    </row>
    <row r="825" spans="1:3" x14ac:dyDescent="0.3">
      <c r="A825" s="9" t="s">
        <v>555</v>
      </c>
      <c r="B825" s="9" t="s">
        <v>25</v>
      </c>
      <c r="C825" s="9" t="s">
        <v>26</v>
      </c>
    </row>
    <row r="826" spans="1:3" x14ac:dyDescent="0.3">
      <c r="A826" s="9" t="s">
        <v>1319</v>
      </c>
      <c r="B826" s="9" t="s">
        <v>25</v>
      </c>
      <c r="C826" s="9" t="s">
        <v>52</v>
      </c>
    </row>
    <row r="827" spans="1:3" x14ac:dyDescent="0.3">
      <c r="A827" s="9" t="s">
        <v>447</v>
      </c>
      <c r="B827" s="9" t="s">
        <v>25</v>
      </c>
      <c r="C827" s="9" t="s">
        <v>26</v>
      </c>
    </row>
    <row r="828" spans="1:3" x14ac:dyDescent="0.3">
      <c r="A828" s="9" t="s">
        <v>1553</v>
      </c>
      <c r="B828" s="9" t="s">
        <v>25</v>
      </c>
      <c r="C828" s="9" t="s">
        <v>26</v>
      </c>
    </row>
    <row r="829" spans="1:3" x14ac:dyDescent="0.3">
      <c r="A829" s="9" t="s">
        <v>1602</v>
      </c>
      <c r="B829" s="9" t="s">
        <v>25</v>
      </c>
      <c r="C829" s="9" t="s">
        <v>37</v>
      </c>
    </row>
    <row r="830" spans="1:3" x14ac:dyDescent="0.3">
      <c r="A830" s="9" t="s">
        <v>185</v>
      </c>
      <c r="B830" s="9" t="s">
        <v>44</v>
      </c>
      <c r="C830" s="9" t="s">
        <v>69</v>
      </c>
    </row>
    <row r="831" spans="1:3" x14ac:dyDescent="0.3">
      <c r="A831" s="9" t="s">
        <v>1449</v>
      </c>
      <c r="B831" s="9" t="s">
        <v>25</v>
      </c>
      <c r="C831" s="9" t="s">
        <v>69</v>
      </c>
    </row>
    <row r="832" spans="1:3" x14ac:dyDescent="0.3">
      <c r="A832" s="9" t="s">
        <v>1045</v>
      </c>
      <c r="B832" s="9" t="s">
        <v>25</v>
      </c>
      <c r="C832" s="9" t="s">
        <v>26</v>
      </c>
    </row>
    <row r="833" spans="1:3" x14ac:dyDescent="0.3">
      <c r="A833" s="9" t="s">
        <v>561</v>
      </c>
      <c r="B833" s="9" t="s">
        <v>44</v>
      </c>
      <c r="C833" s="9" t="s">
        <v>52</v>
      </c>
    </row>
    <row r="834" spans="1:3" x14ac:dyDescent="0.3">
      <c r="A834" s="9" t="s">
        <v>126</v>
      </c>
      <c r="B834" s="9" t="s">
        <v>25</v>
      </c>
      <c r="C834" s="9" t="s">
        <v>26</v>
      </c>
    </row>
    <row r="835" spans="1:3" x14ac:dyDescent="0.3">
      <c r="A835" s="9" t="s">
        <v>369</v>
      </c>
      <c r="B835" s="9" t="s">
        <v>44</v>
      </c>
      <c r="C835" s="9" t="s">
        <v>26</v>
      </c>
    </row>
    <row r="836" spans="1:3" x14ac:dyDescent="0.3">
      <c r="A836" s="9" t="s">
        <v>880</v>
      </c>
      <c r="B836" s="9" t="s">
        <v>25</v>
      </c>
      <c r="C836" s="9" t="s">
        <v>26</v>
      </c>
    </row>
    <row r="837" spans="1:3" x14ac:dyDescent="0.3">
      <c r="A837" s="9" t="s">
        <v>229</v>
      </c>
      <c r="B837" s="9" t="s">
        <v>25</v>
      </c>
      <c r="C837" s="9" t="s">
        <v>37</v>
      </c>
    </row>
    <row r="838" spans="1:3" x14ac:dyDescent="0.3">
      <c r="A838" s="9" t="s">
        <v>424</v>
      </c>
      <c r="B838" s="9" t="s">
        <v>25</v>
      </c>
      <c r="C838" s="9" t="s">
        <v>69</v>
      </c>
    </row>
    <row r="839" spans="1:3" x14ac:dyDescent="0.3">
      <c r="A839" s="9" t="s">
        <v>264</v>
      </c>
      <c r="B839" s="9" t="s">
        <v>25</v>
      </c>
      <c r="C839" s="9" t="s">
        <v>37</v>
      </c>
    </row>
    <row r="840" spans="1:3" x14ac:dyDescent="0.3">
      <c r="A840" s="9" t="s">
        <v>186</v>
      </c>
      <c r="B840" s="9" t="s">
        <v>25</v>
      </c>
      <c r="C840" s="9" t="s">
        <v>37</v>
      </c>
    </row>
    <row r="841" spans="1:3" x14ac:dyDescent="0.3">
      <c r="A841" s="9" t="s">
        <v>1475</v>
      </c>
      <c r="B841" s="9" t="s">
        <v>44</v>
      </c>
      <c r="C841" s="9" t="s">
        <v>69</v>
      </c>
    </row>
    <row r="842" spans="1:3" x14ac:dyDescent="0.3">
      <c r="A842" s="9" t="s">
        <v>862</v>
      </c>
      <c r="B842" s="9" t="s">
        <v>25</v>
      </c>
      <c r="C842" s="9" t="s">
        <v>26</v>
      </c>
    </row>
    <row r="843" spans="1:3" x14ac:dyDescent="0.3">
      <c r="A843" s="9" t="s">
        <v>1303</v>
      </c>
      <c r="B843" s="9" t="s">
        <v>25</v>
      </c>
      <c r="C843" s="9" t="s">
        <v>26</v>
      </c>
    </row>
    <row r="844" spans="1:3" x14ac:dyDescent="0.3">
      <c r="A844" s="9" t="s">
        <v>586</v>
      </c>
      <c r="B844" s="9" t="s">
        <v>25</v>
      </c>
      <c r="C844" s="9" t="s">
        <v>69</v>
      </c>
    </row>
    <row r="845" spans="1:3" x14ac:dyDescent="0.3">
      <c r="A845" s="9" t="s">
        <v>1130</v>
      </c>
      <c r="B845" s="9" t="s">
        <v>25</v>
      </c>
      <c r="C845" s="9" t="s">
        <v>69</v>
      </c>
    </row>
    <row r="846" spans="1:3" x14ac:dyDescent="0.3">
      <c r="A846" s="9" t="s">
        <v>305</v>
      </c>
      <c r="B846" s="9" t="s">
        <v>25</v>
      </c>
      <c r="C846" s="9" t="s">
        <v>26</v>
      </c>
    </row>
    <row r="847" spans="1:3" x14ac:dyDescent="0.3">
      <c r="A847" s="9" t="s">
        <v>1278</v>
      </c>
      <c r="B847" s="9" t="s">
        <v>25</v>
      </c>
      <c r="C847" s="9" t="s">
        <v>26</v>
      </c>
    </row>
    <row r="848" spans="1:3" x14ac:dyDescent="0.3">
      <c r="A848" s="9" t="s">
        <v>569</v>
      </c>
      <c r="B848" s="9" t="s">
        <v>25</v>
      </c>
      <c r="C848" s="9" t="s">
        <v>37</v>
      </c>
    </row>
    <row r="849" spans="1:3" x14ac:dyDescent="0.3">
      <c r="A849" s="9" t="s">
        <v>176</v>
      </c>
      <c r="B849" s="9" t="s">
        <v>25</v>
      </c>
      <c r="C849" s="9" t="s">
        <v>69</v>
      </c>
    </row>
    <row r="850" spans="1:3" x14ac:dyDescent="0.3">
      <c r="A850" s="9" t="s">
        <v>1518</v>
      </c>
      <c r="B850" s="9" t="s">
        <v>25</v>
      </c>
      <c r="C850" s="9" t="s">
        <v>37</v>
      </c>
    </row>
    <row r="851" spans="1:3" x14ac:dyDescent="0.3">
      <c r="A851" s="9" t="s">
        <v>942</v>
      </c>
      <c r="B851" s="9" t="s">
        <v>44</v>
      </c>
      <c r="C851" s="9" t="s">
        <v>52</v>
      </c>
    </row>
    <row r="852" spans="1:3" x14ac:dyDescent="0.3">
      <c r="A852" s="9" t="s">
        <v>1318</v>
      </c>
      <c r="B852" s="9" t="s">
        <v>25</v>
      </c>
      <c r="C852" s="9" t="s">
        <v>26</v>
      </c>
    </row>
    <row r="853" spans="1:3" x14ac:dyDescent="0.3">
      <c r="A853" s="9" t="s">
        <v>706</v>
      </c>
      <c r="B853" s="9" t="s">
        <v>25</v>
      </c>
      <c r="C853" s="9" t="s">
        <v>26</v>
      </c>
    </row>
    <row r="854" spans="1:3" x14ac:dyDescent="0.3">
      <c r="A854" s="9" t="s">
        <v>35</v>
      </c>
      <c r="B854" s="9" t="s">
        <v>25</v>
      </c>
      <c r="C854" s="9" t="s">
        <v>37</v>
      </c>
    </row>
    <row r="855" spans="1:3" x14ac:dyDescent="0.3">
      <c r="A855" s="9" t="s">
        <v>811</v>
      </c>
      <c r="B855" s="9" t="s">
        <v>25</v>
      </c>
      <c r="C855" s="9" t="s">
        <v>26</v>
      </c>
    </row>
    <row r="856" spans="1:3" x14ac:dyDescent="0.3">
      <c r="A856" s="9" t="s">
        <v>1335</v>
      </c>
      <c r="B856" s="9" t="s">
        <v>25</v>
      </c>
      <c r="C856" s="9" t="s">
        <v>37</v>
      </c>
    </row>
    <row r="857" spans="1:3" x14ac:dyDescent="0.3">
      <c r="A857" s="9" t="s">
        <v>650</v>
      </c>
      <c r="B857" s="9" t="s">
        <v>25</v>
      </c>
      <c r="C857" s="9" t="s">
        <v>69</v>
      </c>
    </row>
    <row r="858" spans="1:3" x14ac:dyDescent="0.3">
      <c r="A858" s="9" t="s">
        <v>994</v>
      </c>
      <c r="B858" s="9" t="s">
        <v>44</v>
      </c>
      <c r="C858" s="9" t="s">
        <v>52</v>
      </c>
    </row>
    <row r="859" spans="1:3" x14ac:dyDescent="0.3">
      <c r="A859" s="9" t="s">
        <v>1600</v>
      </c>
      <c r="B859" s="9" t="s">
        <v>25</v>
      </c>
      <c r="C859" s="9" t="s">
        <v>69</v>
      </c>
    </row>
    <row r="860" spans="1:3" x14ac:dyDescent="0.3">
      <c r="A860" s="9" t="s">
        <v>1539</v>
      </c>
      <c r="B860" s="9" t="s">
        <v>25</v>
      </c>
      <c r="C860" s="9" t="s">
        <v>37</v>
      </c>
    </row>
    <row r="861" spans="1:3" x14ac:dyDescent="0.3">
      <c r="A861" s="9" t="s">
        <v>805</v>
      </c>
      <c r="B861" s="9" t="s">
        <v>25</v>
      </c>
      <c r="C861" s="9" t="s">
        <v>69</v>
      </c>
    </row>
    <row r="862" spans="1:3" x14ac:dyDescent="0.3">
      <c r="A862" s="9" t="s">
        <v>646</v>
      </c>
      <c r="B862" s="9" t="s">
        <v>25</v>
      </c>
      <c r="C862" s="9" t="s">
        <v>26</v>
      </c>
    </row>
    <row r="863" spans="1:3" x14ac:dyDescent="0.3">
      <c r="A863" s="9" t="s">
        <v>1581</v>
      </c>
      <c r="B863" s="9" t="s">
        <v>25</v>
      </c>
      <c r="C863" s="9" t="s">
        <v>69</v>
      </c>
    </row>
    <row r="864" spans="1:3" x14ac:dyDescent="0.3">
      <c r="A864" s="9" t="s">
        <v>1512</v>
      </c>
      <c r="B864" s="9" t="s">
        <v>25</v>
      </c>
      <c r="C864" s="9" t="s">
        <v>37</v>
      </c>
    </row>
    <row r="865" spans="1:3" x14ac:dyDescent="0.3">
      <c r="A865" s="9" t="s">
        <v>791</v>
      </c>
      <c r="B865" s="9" t="s">
        <v>44</v>
      </c>
      <c r="C865" s="9" t="s">
        <v>26</v>
      </c>
    </row>
    <row r="866" spans="1:3" x14ac:dyDescent="0.3">
      <c r="A866" s="9" t="s">
        <v>1264</v>
      </c>
      <c r="B866" s="9" t="s">
        <v>25</v>
      </c>
      <c r="C866" s="9" t="s">
        <v>37</v>
      </c>
    </row>
    <row r="867" spans="1:3" x14ac:dyDescent="0.3">
      <c r="A867" s="9" t="s">
        <v>553</v>
      </c>
      <c r="B867" s="9" t="s">
        <v>25</v>
      </c>
      <c r="C867" s="9" t="s">
        <v>52</v>
      </c>
    </row>
    <row r="868" spans="1:3" x14ac:dyDescent="0.3">
      <c r="A868" s="9" t="s">
        <v>593</v>
      </c>
      <c r="B868" s="9" t="s">
        <v>25</v>
      </c>
      <c r="C868" s="9" t="s">
        <v>69</v>
      </c>
    </row>
    <row r="869" spans="1:3" x14ac:dyDescent="0.3">
      <c r="A869" s="9" t="s">
        <v>1437</v>
      </c>
      <c r="B869" s="9" t="s">
        <v>25</v>
      </c>
      <c r="C869" s="9" t="s">
        <v>52</v>
      </c>
    </row>
    <row r="870" spans="1:3" x14ac:dyDescent="0.3">
      <c r="A870" s="9" t="s">
        <v>1185</v>
      </c>
      <c r="B870" s="9" t="s">
        <v>25</v>
      </c>
      <c r="C870" s="9" t="s">
        <v>52</v>
      </c>
    </row>
    <row r="871" spans="1:3" x14ac:dyDescent="0.3">
      <c r="A871" s="9" t="s">
        <v>1524</v>
      </c>
      <c r="B871" s="9" t="s">
        <v>44</v>
      </c>
      <c r="C871" s="9" t="s">
        <v>69</v>
      </c>
    </row>
    <row r="872" spans="1:3" x14ac:dyDescent="0.3">
      <c r="A872" s="9" t="s">
        <v>1596</v>
      </c>
      <c r="B872" s="9" t="s">
        <v>25</v>
      </c>
      <c r="C872" s="9" t="s">
        <v>52</v>
      </c>
    </row>
    <row r="873" spans="1:3" x14ac:dyDescent="0.3">
      <c r="A873" s="9" t="s">
        <v>1496</v>
      </c>
      <c r="B873" s="9" t="s">
        <v>25</v>
      </c>
      <c r="C873" s="9" t="s">
        <v>26</v>
      </c>
    </row>
    <row r="874" spans="1:3" x14ac:dyDescent="0.3">
      <c r="A874" s="9" t="s">
        <v>1483</v>
      </c>
      <c r="B874" s="9" t="s">
        <v>25</v>
      </c>
      <c r="C874" s="9" t="s">
        <v>26</v>
      </c>
    </row>
    <row r="875" spans="1:3" x14ac:dyDescent="0.3">
      <c r="A875" s="9" t="s">
        <v>897</v>
      </c>
      <c r="B875" s="9" t="s">
        <v>25</v>
      </c>
      <c r="C875" s="9" t="s">
        <v>26</v>
      </c>
    </row>
    <row r="876" spans="1:3" x14ac:dyDescent="0.3">
      <c r="A876" s="9" t="s">
        <v>1307</v>
      </c>
      <c r="B876" s="9" t="s">
        <v>25</v>
      </c>
      <c r="C876" s="9" t="s">
        <v>69</v>
      </c>
    </row>
    <row r="877" spans="1:3" x14ac:dyDescent="0.3">
      <c r="A877" s="9" t="s">
        <v>530</v>
      </c>
      <c r="B877" s="9" t="s">
        <v>25</v>
      </c>
      <c r="C877" s="9" t="s">
        <v>37</v>
      </c>
    </row>
    <row r="878" spans="1:3" x14ac:dyDescent="0.3">
      <c r="A878" s="9" t="s">
        <v>875</v>
      </c>
      <c r="B878" s="9" t="s">
        <v>44</v>
      </c>
      <c r="C878" s="9" t="s">
        <v>69</v>
      </c>
    </row>
    <row r="879" spans="1:3" x14ac:dyDescent="0.3">
      <c r="A879" s="9" t="s">
        <v>1110</v>
      </c>
      <c r="B879" s="9" t="s">
        <v>25</v>
      </c>
      <c r="C879" s="9" t="s">
        <v>26</v>
      </c>
    </row>
    <row r="880" spans="1:3" x14ac:dyDescent="0.3">
      <c r="A880" s="9" t="s">
        <v>1442</v>
      </c>
      <c r="B880" s="9" t="s">
        <v>25</v>
      </c>
      <c r="C880" s="9" t="s">
        <v>26</v>
      </c>
    </row>
    <row r="881" spans="1:3" x14ac:dyDescent="0.3">
      <c r="A881" s="9" t="s">
        <v>1018</v>
      </c>
      <c r="B881" s="9" t="s">
        <v>25</v>
      </c>
      <c r="C881" s="9" t="s">
        <v>69</v>
      </c>
    </row>
    <row r="882" spans="1:3" x14ac:dyDescent="0.3">
      <c r="A882" s="9" t="s">
        <v>361</v>
      </c>
      <c r="B882" s="9" t="s">
        <v>44</v>
      </c>
      <c r="C882" s="9" t="s">
        <v>37</v>
      </c>
    </row>
    <row r="883" spans="1:3" x14ac:dyDescent="0.3">
      <c r="A883" s="9" t="s">
        <v>284</v>
      </c>
      <c r="B883" s="9" t="s">
        <v>25</v>
      </c>
      <c r="C883" s="9" t="s">
        <v>52</v>
      </c>
    </row>
    <row r="884" spans="1:3" x14ac:dyDescent="0.3">
      <c r="A884" s="9" t="s">
        <v>475</v>
      </c>
      <c r="B884" s="9" t="s">
        <v>25</v>
      </c>
      <c r="C884" s="9" t="s">
        <v>26</v>
      </c>
    </row>
    <row r="885" spans="1:3" x14ac:dyDescent="0.3">
      <c r="A885" s="9" t="s">
        <v>1237</v>
      </c>
      <c r="B885" s="9" t="s">
        <v>44</v>
      </c>
      <c r="C885" s="9" t="s">
        <v>37</v>
      </c>
    </row>
    <row r="886" spans="1:3" x14ac:dyDescent="0.3">
      <c r="A886" s="9" t="s">
        <v>91</v>
      </c>
      <c r="B886" s="9" t="s">
        <v>25</v>
      </c>
      <c r="C886" s="9" t="s">
        <v>52</v>
      </c>
    </row>
    <row r="887" spans="1:3" x14ac:dyDescent="0.3">
      <c r="A887" s="9" t="s">
        <v>1123</v>
      </c>
      <c r="B887" s="9" t="s">
        <v>25</v>
      </c>
      <c r="C887" s="9" t="s">
        <v>26</v>
      </c>
    </row>
    <row r="888" spans="1:3" x14ac:dyDescent="0.3">
      <c r="A888" s="9" t="s">
        <v>685</v>
      </c>
      <c r="B888" s="9" t="s">
        <v>25</v>
      </c>
      <c r="C888" s="9" t="s">
        <v>37</v>
      </c>
    </row>
    <row r="889" spans="1:3" x14ac:dyDescent="0.3">
      <c r="A889" s="9" t="s">
        <v>634</v>
      </c>
      <c r="B889" s="9" t="s">
        <v>25</v>
      </c>
      <c r="C889" s="9" t="s">
        <v>37</v>
      </c>
    </row>
    <row r="890" spans="1:3" x14ac:dyDescent="0.3">
      <c r="A890" s="9" t="s">
        <v>1225</v>
      </c>
      <c r="B890" s="9" t="s">
        <v>25</v>
      </c>
      <c r="C890" s="9" t="s">
        <v>37</v>
      </c>
    </row>
    <row r="891" spans="1:3" x14ac:dyDescent="0.3">
      <c r="A891" s="9" t="s">
        <v>1607</v>
      </c>
      <c r="B891" s="9" t="s">
        <v>25</v>
      </c>
      <c r="C891" s="9" t="s">
        <v>69</v>
      </c>
    </row>
    <row r="892" spans="1:3" x14ac:dyDescent="0.3">
      <c r="A892" s="9" t="s">
        <v>438</v>
      </c>
      <c r="B892" s="9" t="s">
        <v>25</v>
      </c>
      <c r="C892" s="9" t="s">
        <v>26</v>
      </c>
    </row>
    <row r="893" spans="1:3" x14ac:dyDescent="0.3">
      <c r="A893" s="9" t="s">
        <v>1551</v>
      </c>
      <c r="B893" s="9" t="s">
        <v>25</v>
      </c>
      <c r="C893" s="9" t="s">
        <v>26</v>
      </c>
    </row>
    <row r="894" spans="1:3" x14ac:dyDescent="0.3">
      <c r="A894" s="9" t="s">
        <v>131</v>
      </c>
      <c r="B894" s="9" t="s">
        <v>25</v>
      </c>
      <c r="C894" s="9" t="s">
        <v>69</v>
      </c>
    </row>
    <row r="895" spans="1:3" x14ac:dyDescent="0.3">
      <c r="A895" s="9" t="s">
        <v>1279</v>
      </c>
      <c r="B895" s="9" t="s">
        <v>44</v>
      </c>
      <c r="C895" s="9" t="s">
        <v>26</v>
      </c>
    </row>
    <row r="896" spans="1:3" x14ac:dyDescent="0.3">
      <c r="A896" s="9" t="s">
        <v>1347</v>
      </c>
      <c r="B896" s="9" t="s">
        <v>25</v>
      </c>
      <c r="C896" s="9" t="s">
        <v>69</v>
      </c>
    </row>
    <row r="897" spans="1:3" x14ac:dyDescent="0.3">
      <c r="A897" s="9" t="s">
        <v>1627</v>
      </c>
      <c r="B897" s="9" t="s">
        <v>25</v>
      </c>
      <c r="C897" s="9" t="s">
        <v>69</v>
      </c>
    </row>
    <row r="898" spans="1:3" x14ac:dyDescent="0.3">
      <c r="A898" s="9" t="s">
        <v>56</v>
      </c>
      <c r="B898" s="9" t="s">
        <v>25</v>
      </c>
      <c r="C898" s="9" t="s">
        <v>52</v>
      </c>
    </row>
    <row r="899" spans="1:3" x14ac:dyDescent="0.3">
      <c r="A899" s="9" t="s">
        <v>430</v>
      </c>
      <c r="B899" s="9" t="s">
        <v>25</v>
      </c>
      <c r="C899" s="9" t="s">
        <v>52</v>
      </c>
    </row>
    <row r="900" spans="1:3" x14ac:dyDescent="0.3">
      <c r="A900" s="9" t="s">
        <v>900</v>
      </c>
      <c r="B900" s="9" t="s">
        <v>25</v>
      </c>
      <c r="C900" s="9" t="s">
        <v>37</v>
      </c>
    </row>
    <row r="901" spans="1:3" x14ac:dyDescent="0.3">
      <c r="A901" s="9" t="s">
        <v>227</v>
      </c>
      <c r="B901" s="9" t="s">
        <v>25</v>
      </c>
      <c r="C901" s="9" t="s">
        <v>37</v>
      </c>
    </row>
    <row r="902" spans="1:3" x14ac:dyDescent="0.3">
      <c r="A902" s="9" t="s">
        <v>626</v>
      </c>
      <c r="B902" s="9" t="s">
        <v>25</v>
      </c>
      <c r="C902" s="9" t="s">
        <v>26</v>
      </c>
    </row>
    <row r="903" spans="1:3" x14ac:dyDescent="0.3">
      <c r="A903" s="9" t="s">
        <v>1373</v>
      </c>
      <c r="B903" s="9" t="s">
        <v>25</v>
      </c>
      <c r="C903" s="9" t="s">
        <v>37</v>
      </c>
    </row>
    <row r="904" spans="1:3" x14ac:dyDescent="0.3">
      <c r="A904" s="9" t="s">
        <v>1371</v>
      </c>
      <c r="B904" s="9" t="s">
        <v>25</v>
      </c>
      <c r="C904" s="9" t="s">
        <v>26</v>
      </c>
    </row>
    <row r="905" spans="1:3" x14ac:dyDescent="0.3">
      <c r="A905" s="9" t="s">
        <v>1476</v>
      </c>
      <c r="B905" s="9" t="s">
        <v>44</v>
      </c>
      <c r="C905" s="9" t="s">
        <v>52</v>
      </c>
    </row>
    <row r="906" spans="1:3" x14ac:dyDescent="0.3">
      <c r="A906" s="9" t="s">
        <v>387</v>
      </c>
      <c r="B906" s="9" t="s">
        <v>44</v>
      </c>
      <c r="C906" s="9" t="s">
        <v>37</v>
      </c>
    </row>
    <row r="907" spans="1:3" x14ac:dyDescent="0.3">
      <c r="A907" s="9" t="s">
        <v>193</v>
      </c>
      <c r="B907" s="9" t="s">
        <v>25</v>
      </c>
      <c r="C907" s="9" t="s">
        <v>26</v>
      </c>
    </row>
    <row r="908" spans="1:3" x14ac:dyDescent="0.3">
      <c r="A908" s="9" t="s">
        <v>456</v>
      </c>
      <c r="B908" s="9" t="s">
        <v>25</v>
      </c>
      <c r="C908" s="9" t="s">
        <v>26</v>
      </c>
    </row>
    <row r="909" spans="1:3" x14ac:dyDescent="0.3">
      <c r="A909" s="9" t="s">
        <v>201</v>
      </c>
      <c r="B909" s="9" t="s">
        <v>44</v>
      </c>
      <c r="C909" s="9" t="s">
        <v>69</v>
      </c>
    </row>
    <row r="910" spans="1:3" x14ac:dyDescent="0.3">
      <c r="A910" s="9" t="s">
        <v>1006</v>
      </c>
      <c r="B910" s="9" t="s">
        <v>25</v>
      </c>
      <c r="C910" s="9" t="s">
        <v>69</v>
      </c>
    </row>
    <row r="911" spans="1:3" x14ac:dyDescent="0.3">
      <c r="A911" s="9" t="s">
        <v>1145</v>
      </c>
      <c r="B911" s="9" t="s">
        <v>44</v>
      </c>
      <c r="C911" s="9" t="s">
        <v>26</v>
      </c>
    </row>
    <row r="912" spans="1:3" x14ac:dyDescent="0.3">
      <c r="A912" s="9" t="s">
        <v>128</v>
      </c>
      <c r="B912" s="9" t="s">
        <v>25</v>
      </c>
      <c r="C912" s="9" t="s">
        <v>26</v>
      </c>
    </row>
    <row r="913" spans="1:3" x14ac:dyDescent="0.3">
      <c r="A913" s="9" t="s">
        <v>616</v>
      </c>
      <c r="B913" s="9" t="s">
        <v>25</v>
      </c>
      <c r="C913" s="9" t="s">
        <v>52</v>
      </c>
    </row>
    <row r="914" spans="1:3" x14ac:dyDescent="0.3">
      <c r="A914" s="9" t="s">
        <v>180</v>
      </c>
      <c r="B914" s="9" t="s">
        <v>25</v>
      </c>
      <c r="C914" s="9" t="s">
        <v>37</v>
      </c>
    </row>
    <row r="915" spans="1:3" x14ac:dyDescent="0.3">
      <c r="A915" s="9" t="s">
        <v>639</v>
      </c>
      <c r="B915" s="9" t="s">
        <v>25</v>
      </c>
      <c r="C915" s="9" t="s">
        <v>37</v>
      </c>
    </row>
    <row r="916" spans="1:3" x14ac:dyDescent="0.3">
      <c r="A916" s="9" t="s">
        <v>239</v>
      </c>
      <c r="B916" s="9" t="s">
        <v>25</v>
      </c>
      <c r="C916" s="9" t="s">
        <v>26</v>
      </c>
    </row>
    <row r="917" spans="1:3" x14ac:dyDescent="0.3">
      <c r="A917" s="9" t="s">
        <v>984</v>
      </c>
      <c r="B917" s="9" t="s">
        <v>25</v>
      </c>
      <c r="C917" s="9" t="s">
        <v>69</v>
      </c>
    </row>
    <row r="918" spans="1:3" x14ac:dyDescent="0.3">
      <c r="A918" s="9" t="s">
        <v>1405</v>
      </c>
      <c r="B918" s="9" t="s">
        <v>44</v>
      </c>
      <c r="C918" s="9" t="s">
        <v>26</v>
      </c>
    </row>
    <row r="919" spans="1:3" x14ac:dyDescent="0.3">
      <c r="A919" s="9" t="s">
        <v>1549</v>
      </c>
      <c r="B919" s="9" t="s">
        <v>25</v>
      </c>
      <c r="C919" s="9" t="s">
        <v>37</v>
      </c>
    </row>
    <row r="920" spans="1:3" x14ac:dyDescent="0.3">
      <c r="A920" s="9" t="s">
        <v>1295</v>
      </c>
      <c r="B920" s="9" t="s">
        <v>25</v>
      </c>
      <c r="C920" s="9" t="s">
        <v>69</v>
      </c>
    </row>
    <row r="921" spans="1:3" x14ac:dyDescent="0.3">
      <c r="A921" s="9" t="s">
        <v>270</v>
      </c>
      <c r="B921" s="9" t="s">
        <v>44</v>
      </c>
      <c r="C921" s="9" t="s">
        <v>26</v>
      </c>
    </row>
    <row r="922" spans="1:3" x14ac:dyDescent="0.3">
      <c r="A922" s="9" t="s">
        <v>245</v>
      </c>
      <c r="B922" s="9" t="s">
        <v>25</v>
      </c>
      <c r="C922" s="9" t="s">
        <v>26</v>
      </c>
    </row>
    <row r="923" spans="1:3" x14ac:dyDescent="0.3">
      <c r="A923" s="9" t="s">
        <v>1228</v>
      </c>
      <c r="B923" s="9" t="s">
        <v>25</v>
      </c>
      <c r="C923" s="9" t="s">
        <v>69</v>
      </c>
    </row>
    <row r="924" spans="1:3" x14ac:dyDescent="0.3">
      <c r="A924" s="9" t="s">
        <v>443</v>
      </c>
      <c r="B924" s="9" t="s">
        <v>25</v>
      </c>
      <c r="C924" s="9" t="s">
        <v>26</v>
      </c>
    </row>
    <row r="925" spans="1:3" x14ac:dyDescent="0.3">
      <c r="A925" s="9" t="s">
        <v>1380</v>
      </c>
      <c r="B925" s="9" t="s">
        <v>25</v>
      </c>
      <c r="C925" s="9" t="s">
        <v>69</v>
      </c>
    </row>
    <row r="926" spans="1:3" x14ac:dyDescent="0.3">
      <c r="A926" s="9" t="s">
        <v>701</v>
      </c>
      <c r="B926" s="9" t="s">
        <v>25</v>
      </c>
      <c r="C926" s="9" t="s">
        <v>69</v>
      </c>
    </row>
    <row r="927" spans="1:3" x14ac:dyDescent="0.3">
      <c r="A927" s="9" t="s">
        <v>656</v>
      </c>
      <c r="B927" s="9" t="s">
        <v>44</v>
      </c>
      <c r="C927" s="9" t="s">
        <v>37</v>
      </c>
    </row>
    <row r="928" spans="1:3" x14ac:dyDescent="0.3">
      <c r="A928" s="9" t="s">
        <v>801</v>
      </c>
      <c r="B928" s="9" t="s">
        <v>25</v>
      </c>
      <c r="C928" s="9" t="s">
        <v>26</v>
      </c>
    </row>
    <row r="929" spans="1:3" x14ac:dyDescent="0.3">
      <c r="A929" s="9" t="s">
        <v>1404</v>
      </c>
      <c r="B929" s="9" t="s">
        <v>44</v>
      </c>
      <c r="C929" s="9" t="s">
        <v>37</v>
      </c>
    </row>
    <row r="930" spans="1:3" x14ac:dyDescent="0.3">
      <c r="A930" s="9" t="s">
        <v>175</v>
      </c>
      <c r="B930" s="9" t="s">
        <v>25</v>
      </c>
      <c r="C930" s="9" t="s">
        <v>52</v>
      </c>
    </row>
    <row r="931" spans="1:3" x14ac:dyDescent="0.3">
      <c r="A931" s="9" t="s">
        <v>1504</v>
      </c>
      <c r="B931" s="9" t="s">
        <v>25</v>
      </c>
      <c r="C931" s="9" t="s">
        <v>37</v>
      </c>
    </row>
    <row r="932" spans="1:3" x14ac:dyDescent="0.3">
      <c r="A932" s="9" t="s">
        <v>266</v>
      </c>
      <c r="B932" s="9" t="s">
        <v>25</v>
      </c>
      <c r="C932" s="9" t="s">
        <v>37</v>
      </c>
    </row>
    <row r="933" spans="1:3" x14ac:dyDescent="0.3">
      <c r="A933" s="9" t="s">
        <v>1620</v>
      </c>
      <c r="B933" s="9" t="s">
        <v>25</v>
      </c>
      <c r="C933" s="9" t="s">
        <v>26</v>
      </c>
    </row>
    <row r="934" spans="1:3" x14ac:dyDescent="0.3">
      <c r="A934" s="9" t="s">
        <v>1152</v>
      </c>
      <c r="B934" s="9" t="s">
        <v>25</v>
      </c>
      <c r="C934" s="9" t="s">
        <v>69</v>
      </c>
    </row>
    <row r="935" spans="1:3" x14ac:dyDescent="0.3">
      <c r="A935" s="9" t="s">
        <v>955</v>
      </c>
      <c r="B935" s="9" t="s">
        <v>25</v>
      </c>
      <c r="C935" s="9" t="s">
        <v>37</v>
      </c>
    </row>
    <row r="936" spans="1:3" x14ac:dyDescent="0.3">
      <c r="A936" s="9" t="s">
        <v>1321</v>
      </c>
      <c r="B936" s="9" t="s">
        <v>25</v>
      </c>
      <c r="C936" s="9" t="s">
        <v>52</v>
      </c>
    </row>
    <row r="937" spans="1:3" x14ac:dyDescent="0.3">
      <c r="A937" s="9" t="s">
        <v>1367</v>
      </c>
      <c r="B937" s="9" t="s">
        <v>44</v>
      </c>
      <c r="C937" s="9" t="s">
        <v>26</v>
      </c>
    </row>
    <row r="938" spans="1:3" x14ac:dyDescent="0.3">
      <c r="A938" s="9" t="s">
        <v>1610</v>
      </c>
      <c r="B938" s="9" t="s">
        <v>25</v>
      </c>
      <c r="C938" s="9" t="s">
        <v>69</v>
      </c>
    </row>
    <row r="939" spans="1:3" x14ac:dyDescent="0.3">
      <c r="A939" s="9" t="s">
        <v>988</v>
      </c>
      <c r="B939" s="9" t="s">
        <v>25</v>
      </c>
      <c r="C939" s="9" t="s">
        <v>52</v>
      </c>
    </row>
    <row r="940" spans="1:3" x14ac:dyDescent="0.3">
      <c r="A940" s="9" t="s">
        <v>1336</v>
      </c>
      <c r="B940" s="9" t="s">
        <v>25</v>
      </c>
      <c r="C940" s="9" t="s">
        <v>69</v>
      </c>
    </row>
    <row r="941" spans="1:3" x14ac:dyDescent="0.3">
      <c r="A941" s="9" t="s">
        <v>1179</v>
      </c>
      <c r="B941" s="9" t="s">
        <v>25</v>
      </c>
      <c r="C941" s="9" t="s">
        <v>37</v>
      </c>
    </row>
    <row r="942" spans="1:3" x14ac:dyDescent="0.3">
      <c r="A942" s="9" t="s">
        <v>1320</v>
      </c>
      <c r="B942" s="9" t="s">
        <v>25</v>
      </c>
      <c r="C942" s="9" t="s">
        <v>69</v>
      </c>
    </row>
    <row r="943" spans="1:3" x14ac:dyDescent="0.3">
      <c r="A943" s="9" t="s">
        <v>1459</v>
      </c>
      <c r="B943" s="9" t="s">
        <v>25</v>
      </c>
      <c r="C943" s="9" t="s">
        <v>69</v>
      </c>
    </row>
    <row r="944" spans="1:3" x14ac:dyDescent="0.3">
      <c r="A944" s="9" t="s">
        <v>1497</v>
      </c>
      <c r="B944" s="9" t="s">
        <v>44</v>
      </c>
      <c r="C944" s="9" t="s">
        <v>37</v>
      </c>
    </row>
    <row r="945" spans="1:3" x14ac:dyDescent="0.3">
      <c r="A945" s="9" t="s">
        <v>1471</v>
      </c>
      <c r="B945" s="9" t="s">
        <v>25</v>
      </c>
      <c r="C945" s="9" t="s">
        <v>26</v>
      </c>
    </row>
    <row r="946" spans="1:3" x14ac:dyDescent="0.3">
      <c r="A946" s="9" t="s">
        <v>1197</v>
      </c>
      <c r="B946" s="9" t="s">
        <v>25</v>
      </c>
      <c r="C946" s="9" t="s">
        <v>37</v>
      </c>
    </row>
    <row r="947" spans="1:3" x14ac:dyDescent="0.3">
      <c r="A947" s="9" t="s">
        <v>1432</v>
      </c>
      <c r="B947" s="9" t="s">
        <v>25</v>
      </c>
      <c r="C947" s="9" t="s">
        <v>26</v>
      </c>
    </row>
    <row r="948" spans="1:3" x14ac:dyDescent="0.3">
      <c r="A948" s="9" t="s">
        <v>1267</v>
      </c>
      <c r="B948" s="9" t="s">
        <v>44</v>
      </c>
      <c r="C948" s="9" t="s">
        <v>37</v>
      </c>
    </row>
    <row r="949" spans="1:3" x14ac:dyDescent="0.3">
      <c r="A949" s="9" t="s">
        <v>822</v>
      </c>
      <c r="B949" s="9" t="s">
        <v>25</v>
      </c>
      <c r="C949" s="9" t="s">
        <v>26</v>
      </c>
    </row>
    <row r="950" spans="1:3" x14ac:dyDescent="0.3">
      <c r="A950" s="9" t="s">
        <v>687</v>
      </c>
      <c r="B950" s="9" t="s">
        <v>25</v>
      </c>
      <c r="C950" s="9" t="s">
        <v>52</v>
      </c>
    </row>
    <row r="951" spans="1:3" x14ac:dyDescent="0.3">
      <c r="A951" s="9" t="s">
        <v>1268</v>
      </c>
      <c r="B951" s="9" t="s">
        <v>25</v>
      </c>
      <c r="C951" s="9" t="s">
        <v>37</v>
      </c>
    </row>
    <row r="952" spans="1:3" x14ac:dyDescent="0.3">
      <c r="A952" s="9" t="s">
        <v>1414</v>
      </c>
      <c r="B952" s="9" t="s">
        <v>25</v>
      </c>
      <c r="C952" s="9" t="s">
        <v>69</v>
      </c>
    </row>
    <row r="953" spans="1:3" x14ac:dyDescent="0.3">
      <c r="A953" s="9" t="s">
        <v>1239</v>
      </c>
      <c r="B953" s="9" t="s">
        <v>25</v>
      </c>
      <c r="C953" s="9" t="s">
        <v>69</v>
      </c>
    </row>
    <row r="954" spans="1:3" x14ac:dyDescent="0.3">
      <c r="A954" s="9" t="s">
        <v>1439</v>
      </c>
      <c r="B954" s="9" t="s">
        <v>25</v>
      </c>
      <c r="C954" s="9" t="s">
        <v>52</v>
      </c>
    </row>
    <row r="955" spans="1:3" x14ac:dyDescent="0.3">
      <c r="A955" s="9" t="s">
        <v>282</v>
      </c>
      <c r="B955" s="9" t="s">
        <v>25</v>
      </c>
      <c r="C955" s="9" t="s">
        <v>26</v>
      </c>
    </row>
    <row r="956" spans="1:3" x14ac:dyDescent="0.3">
      <c r="A956" s="9" t="s">
        <v>1450</v>
      </c>
      <c r="B956" s="9" t="s">
        <v>44</v>
      </c>
      <c r="C956" s="9" t="s">
        <v>69</v>
      </c>
    </row>
    <row r="957" spans="1:3" x14ac:dyDescent="0.3">
      <c r="A957" s="9" t="s">
        <v>1196</v>
      </c>
      <c r="B957" s="9" t="s">
        <v>25</v>
      </c>
      <c r="C957" s="9" t="s">
        <v>26</v>
      </c>
    </row>
    <row r="958" spans="1:3" x14ac:dyDescent="0.3">
      <c r="A958" s="9" t="s">
        <v>241</v>
      </c>
      <c r="B958" s="9" t="s">
        <v>44</v>
      </c>
      <c r="C958" s="9" t="s">
        <v>26</v>
      </c>
    </row>
    <row r="959" spans="1:3" x14ac:dyDescent="0.3">
      <c r="A959" s="9" t="s">
        <v>538</v>
      </c>
      <c r="B959" s="9" t="s">
        <v>25</v>
      </c>
      <c r="C959" s="9" t="s">
        <v>26</v>
      </c>
    </row>
    <row r="960" spans="1:3" x14ac:dyDescent="0.3">
      <c r="A960" s="9" t="s">
        <v>220</v>
      </c>
      <c r="B960" s="9" t="s">
        <v>25</v>
      </c>
      <c r="C960" s="9" t="s">
        <v>69</v>
      </c>
    </row>
    <row r="961" spans="1:3" x14ac:dyDescent="0.3">
      <c r="A961" s="9" t="s">
        <v>95</v>
      </c>
      <c r="B961" s="9" t="s">
        <v>25</v>
      </c>
      <c r="C961" s="9" t="s">
        <v>69</v>
      </c>
    </row>
    <row r="962" spans="1:3" x14ac:dyDescent="0.3">
      <c r="A962" s="9" t="s">
        <v>1217</v>
      </c>
      <c r="B962" s="9" t="s">
        <v>25</v>
      </c>
      <c r="C962" s="9" t="s">
        <v>26</v>
      </c>
    </row>
    <row r="963" spans="1:3" x14ac:dyDescent="0.3">
      <c r="A963" s="9" t="s">
        <v>924</v>
      </c>
      <c r="B963" s="9" t="s">
        <v>44</v>
      </c>
      <c r="C963" s="9" t="s">
        <v>37</v>
      </c>
    </row>
    <row r="964" spans="1:3" x14ac:dyDescent="0.3">
      <c r="A964" s="9" t="s">
        <v>1447</v>
      </c>
      <c r="B964" s="9" t="s">
        <v>25</v>
      </c>
      <c r="C964" s="9" t="s">
        <v>26</v>
      </c>
    </row>
    <row r="965" spans="1:3" x14ac:dyDescent="0.3">
      <c r="A965" s="9" t="s">
        <v>1470</v>
      </c>
      <c r="B965" s="9" t="s">
        <v>25</v>
      </c>
      <c r="C965" s="9" t="s">
        <v>52</v>
      </c>
    </row>
    <row r="966" spans="1:3" x14ac:dyDescent="0.3">
      <c r="A966" s="9" t="s">
        <v>1601</v>
      </c>
      <c r="B966" s="9" t="s">
        <v>25</v>
      </c>
      <c r="C966" s="9" t="s">
        <v>52</v>
      </c>
    </row>
    <row r="967" spans="1:3" x14ac:dyDescent="0.3">
      <c r="A967" s="9" t="s">
        <v>59</v>
      </c>
      <c r="B967" s="9" t="s">
        <v>25</v>
      </c>
      <c r="C967" s="9" t="s">
        <v>52</v>
      </c>
    </row>
    <row r="968" spans="1:3" x14ac:dyDescent="0.3">
      <c r="A968" s="9" t="s">
        <v>410</v>
      </c>
      <c r="B968" s="9" t="s">
        <v>44</v>
      </c>
      <c r="C968" s="9" t="s">
        <v>26</v>
      </c>
    </row>
    <row r="969" spans="1:3" x14ac:dyDescent="0.3">
      <c r="A969" s="9" t="s">
        <v>854</v>
      </c>
      <c r="B969" s="9" t="s">
        <v>44</v>
      </c>
      <c r="C969" s="9" t="s">
        <v>26</v>
      </c>
    </row>
    <row r="970" spans="1:3" x14ac:dyDescent="0.3">
      <c r="A970" s="9" t="s">
        <v>960</v>
      </c>
      <c r="B970" s="9" t="s">
        <v>25</v>
      </c>
      <c r="C970" s="9" t="s">
        <v>52</v>
      </c>
    </row>
    <row r="971" spans="1:3" x14ac:dyDescent="0.3">
      <c r="A971" s="9" t="s">
        <v>291</v>
      </c>
      <c r="B971" s="9" t="s">
        <v>25</v>
      </c>
      <c r="C971" s="9" t="s">
        <v>26</v>
      </c>
    </row>
    <row r="972" spans="1:3" x14ac:dyDescent="0.3">
      <c r="A972" s="9" t="s">
        <v>184</v>
      </c>
      <c r="B972" s="9" t="s">
        <v>44</v>
      </c>
      <c r="C972" s="9" t="s">
        <v>69</v>
      </c>
    </row>
    <row r="973" spans="1:3" x14ac:dyDescent="0.3">
      <c r="A973" s="9" t="s">
        <v>720</v>
      </c>
      <c r="B973" s="9" t="s">
        <v>25</v>
      </c>
      <c r="C973" s="9" t="s">
        <v>52</v>
      </c>
    </row>
    <row r="974" spans="1:3" x14ac:dyDescent="0.3">
      <c r="A974" s="9" t="s">
        <v>836</v>
      </c>
      <c r="B974" s="9" t="s">
        <v>25</v>
      </c>
      <c r="C974" s="9" t="s">
        <v>52</v>
      </c>
    </row>
    <row r="975" spans="1:3" x14ac:dyDescent="0.3">
      <c r="A975" s="9" t="s">
        <v>1038</v>
      </c>
      <c r="B975" s="9" t="s">
        <v>25</v>
      </c>
      <c r="C975" s="9" t="s">
        <v>37</v>
      </c>
    </row>
    <row r="976" spans="1:3" x14ac:dyDescent="0.3">
      <c r="A976" s="9" t="s">
        <v>648</v>
      </c>
      <c r="B976" s="9" t="s">
        <v>44</v>
      </c>
      <c r="C976" s="9" t="s">
        <v>26</v>
      </c>
    </row>
    <row r="977" spans="1:3" x14ac:dyDescent="0.3">
      <c r="A977" s="9" t="s">
        <v>247</v>
      </c>
      <c r="B977" s="9" t="s">
        <v>25</v>
      </c>
      <c r="C977" s="9" t="s">
        <v>69</v>
      </c>
    </row>
    <row r="978" spans="1:3" x14ac:dyDescent="0.3">
      <c r="A978" s="9" t="s">
        <v>607</v>
      </c>
      <c r="B978" s="9" t="s">
        <v>44</v>
      </c>
      <c r="C978" s="9" t="s">
        <v>37</v>
      </c>
    </row>
    <row r="979" spans="1:3" x14ac:dyDescent="0.3">
      <c r="A979" s="9" t="s">
        <v>367</v>
      </c>
      <c r="B979" s="9" t="s">
        <v>25</v>
      </c>
      <c r="C979" s="9" t="s">
        <v>69</v>
      </c>
    </row>
    <row r="980" spans="1:3" x14ac:dyDescent="0.3">
      <c r="A980" s="9" t="s">
        <v>1575</v>
      </c>
      <c r="B980" s="9" t="s">
        <v>25</v>
      </c>
      <c r="C980" s="9" t="s">
        <v>26</v>
      </c>
    </row>
    <row r="981" spans="1:3" x14ac:dyDescent="0.3">
      <c r="A981" s="9" t="s">
        <v>474</v>
      </c>
      <c r="B981" s="9" t="s">
        <v>25</v>
      </c>
      <c r="C981" s="9" t="s">
        <v>52</v>
      </c>
    </row>
    <row r="982" spans="1:3" x14ac:dyDescent="0.3">
      <c r="A982" s="9" t="s">
        <v>963</v>
      </c>
      <c r="B982" s="9" t="s">
        <v>25</v>
      </c>
      <c r="C982" s="9" t="s">
        <v>37</v>
      </c>
    </row>
    <row r="983" spans="1:3" x14ac:dyDescent="0.3">
      <c r="A983" s="9" t="s">
        <v>1395</v>
      </c>
      <c r="B983" s="9" t="s">
        <v>44</v>
      </c>
      <c r="C983" s="9" t="s">
        <v>52</v>
      </c>
    </row>
    <row r="984" spans="1:3" x14ac:dyDescent="0.3">
      <c r="A984" s="9" t="s">
        <v>318</v>
      </c>
      <c r="B984" s="9" t="s">
        <v>25</v>
      </c>
      <c r="C984" s="9" t="s">
        <v>37</v>
      </c>
    </row>
    <row r="985" spans="1:3" x14ac:dyDescent="0.3">
      <c r="A985" s="9" t="s">
        <v>905</v>
      </c>
      <c r="B985" s="9" t="s">
        <v>25</v>
      </c>
      <c r="C985" s="9" t="s">
        <v>26</v>
      </c>
    </row>
    <row r="986" spans="1:3" x14ac:dyDescent="0.3">
      <c r="A986" s="9" t="s">
        <v>344</v>
      </c>
      <c r="B986" s="9" t="s">
        <v>25</v>
      </c>
      <c r="C986" s="9" t="s">
        <v>26</v>
      </c>
    </row>
    <row r="987" spans="1:3" x14ac:dyDescent="0.3">
      <c r="A987" s="9" t="s">
        <v>852</v>
      </c>
      <c r="B987" s="9" t="s">
        <v>25</v>
      </c>
      <c r="C987" s="9" t="s">
        <v>52</v>
      </c>
    </row>
    <row r="988" spans="1:3" x14ac:dyDescent="0.3">
      <c r="A988" s="9" t="s">
        <v>279</v>
      </c>
      <c r="B988" s="9" t="s">
        <v>44</v>
      </c>
      <c r="C988" s="9" t="s">
        <v>69</v>
      </c>
    </row>
    <row r="989" spans="1:3" x14ac:dyDescent="0.3">
      <c r="A989" s="9" t="s">
        <v>1533</v>
      </c>
      <c r="B989" s="9" t="s">
        <v>25</v>
      </c>
      <c r="C989" s="9" t="s">
        <v>69</v>
      </c>
    </row>
    <row r="990" spans="1:3" x14ac:dyDescent="0.3">
      <c r="A990" s="9" t="s">
        <v>642</v>
      </c>
      <c r="B990" s="9" t="s">
        <v>44</v>
      </c>
      <c r="C990" s="9" t="s">
        <v>37</v>
      </c>
    </row>
    <row r="991" spans="1:3" x14ac:dyDescent="0.3">
      <c r="A991" s="9" t="s">
        <v>1298</v>
      </c>
      <c r="B991" s="9" t="s">
        <v>25</v>
      </c>
      <c r="C991" s="9" t="s">
        <v>69</v>
      </c>
    </row>
    <row r="992" spans="1:3" x14ac:dyDescent="0.3">
      <c r="A992" s="9" t="s">
        <v>1521</v>
      </c>
      <c r="B992" s="9" t="s">
        <v>25</v>
      </c>
      <c r="C992" s="9" t="s">
        <v>52</v>
      </c>
    </row>
    <row r="993" spans="1:3" x14ac:dyDescent="0.3">
      <c r="A993" s="9" t="s">
        <v>301</v>
      </c>
      <c r="B993" s="9" t="s">
        <v>25</v>
      </c>
      <c r="C993" s="9" t="s">
        <v>37</v>
      </c>
    </row>
    <row r="994" spans="1:3" x14ac:dyDescent="0.3">
      <c r="A994" s="9" t="s">
        <v>1252</v>
      </c>
      <c r="B994" s="9" t="s">
        <v>44</v>
      </c>
      <c r="C994" s="9" t="s">
        <v>26</v>
      </c>
    </row>
    <row r="995" spans="1:3" x14ac:dyDescent="0.3">
      <c r="A995" s="9" t="s">
        <v>1424</v>
      </c>
      <c r="B995" s="9" t="s">
        <v>25</v>
      </c>
      <c r="C995" s="9" t="s">
        <v>52</v>
      </c>
    </row>
    <row r="996" spans="1:3" x14ac:dyDescent="0.3">
      <c r="A996" s="9" t="s">
        <v>183</v>
      </c>
      <c r="B996" s="9" t="s">
        <v>25</v>
      </c>
      <c r="C996" s="9" t="s">
        <v>37</v>
      </c>
    </row>
    <row r="997" spans="1:3" x14ac:dyDescent="0.3">
      <c r="A997" s="9" t="s">
        <v>1556</v>
      </c>
      <c r="B997" s="9" t="s">
        <v>25</v>
      </c>
      <c r="C997" s="9" t="s">
        <v>26</v>
      </c>
    </row>
    <row r="998" spans="1:3" x14ac:dyDescent="0.3">
      <c r="A998" s="9" t="s">
        <v>491</v>
      </c>
      <c r="B998" s="9" t="s">
        <v>25</v>
      </c>
      <c r="C998" s="9" t="s">
        <v>52</v>
      </c>
    </row>
    <row r="999" spans="1:3" x14ac:dyDescent="0.3">
      <c r="A999" s="9" t="s">
        <v>1043</v>
      </c>
      <c r="B999" s="9" t="s">
        <v>25</v>
      </c>
      <c r="C999" s="9" t="s">
        <v>37</v>
      </c>
    </row>
    <row r="1000" spans="1:3" x14ac:dyDescent="0.3">
      <c r="A1000" s="9" t="s">
        <v>1428</v>
      </c>
      <c r="B1000" s="9" t="s">
        <v>25</v>
      </c>
      <c r="C1000" s="9" t="s">
        <v>37</v>
      </c>
    </row>
    <row r="1001" spans="1:3" x14ac:dyDescent="0.3">
      <c r="A1001" s="9" t="s">
        <v>83</v>
      </c>
      <c r="B1001" s="9" t="s">
        <v>25</v>
      </c>
      <c r="C1001" s="9" t="s">
        <v>69</v>
      </c>
    </row>
    <row r="1002" spans="1:3" x14ac:dyDescent="0.3">
      <c r="A1002" s="9" t="s">
        <v>163</v>
      </c>
      <c r="B1002" s="9" t="s">
        <v>25</v>
      </c>
      <c r="C1002" s="9" t="s">
        <v>52</v>
      </c>
    </row>
    <row r="1003" spans="1:3" x14ac:dyDescent="0.3">
      <c r="A1003" s="9" t="s">
        <v>605</v>
      </c>
      <c r="B1003" s="9" t="s">
        <v>25</v>
      </c>
      <c r="C1003" s="9" t="s">
        <v>37</v>
      </c>
    </row>
    <row r="1004" spans="1:3" x14ac:dyDescent="0.3">
      <c r="A1004" s="9" t="s">
        <v>1532</v>
      </c>
      <c r="B1004" s="9" t="s">
        <v>25</v>
      </c>
      <c r="C1004" s="9" t="s">
        <v>26</v>
      </c>
    </row>
    <row r="1005" spans="1:3" x14ac:dyDescent="0.3">
      <c r="A1005" s="9" t="s">
        <v>464</v>
      </c>
      <c r="B1005" s="9" t="s">
        <v>25</v>
      </c>
      <c r="C1005" s="9" t="s">
        <v>52</v>
      </c>
    </row>
    <row r="1006" spans="1:3" x14ac:dyDescent="0.3">
      <c r="A1006" s="9" t="s">
        <v>1314</v>
      </c>
      <c r="B1006" s="9" t="s">
        <v>44</v>
      </c>
      <c r="C1006" s="9" t="s">
        <v>37</v>
      </c>
    </row>
    <row r="1007" spans="1:3" x14ac:dyDescent="0.3">
      <c r="A1007" s="9" t="s">
        <v>977</v>
      </c>
      <c r="B1007" s="9" t="s">
        <v>25</v>
      </c>
      <c r="C1007" s="9" t="s">
        <v>26</v>
      </c>
    </row>
    <row r="1008" spans="1:3" x14ac:dyDescent="0.3">
      <c r="A1008" s="9" t="s">
        <v>404</v>
      </c>
      <c r="B1008" s="9" t="s">
        <v>44</v>
      </c>
      <c r="C1008" s="9" t="s">
        <v>37</v>
      </c>
    </row>
    <row r="1009" spans="1:3" x14ac:dyDescent="0.3">
      <c r="A1009" s="9" t="s">
        <v>135</v>
      </c>
      <c r="B1009" s="9" t="s">
        <v>44</v>
      </c>
      <c r="C1009" s="9" t="s">
        <v>37</v>
      </c>
    </row>
    <row r="1010" spans="1:3" x14ac:dyDescent="0.3">
      <c r="A1010" s="9" t="s">
        <v>877</v>
      </c>
      <c r="B1010" s="9" t="s">
        <v>25</v>
      </c>
      <c r="C1010" s="9" t="s">
        <v>52</v>
      </c>
    </row>
    <row r="1011" spans="1:3" x14ac:dyDescent="0.3">
      <c r="A1011" s="9" t="s">
        <v>243</v>
      </c>
      <c r="B1011" s="9" t="s">
        <v>44</v>
      </c>
      <c r="C1011" s="9" t="s">
        <v>37</v>
      </c>
    </row>
    <row r="1012" spans="1:3" x14ac:dyDescent="0.3">
      <c r="A1012" s="9" t="s">
        <v>144</v>
      </c>
      <c r="B1012" s="9" t="s">
        <v>25</v>
      </c>
      <c r="C1012" s="9" t="s">
        <v>37</v>
      </c>
    </row>
    <row r="1013" spans="1:3" x14ac:dyDescent="0.3">
      <c r="A1013" s="9" t="s">
        <v>609</v>
      </c>
      <c r="B1013" s="9" t="s">
        <v>25</v>
      </c>
      <c r="C1013" s="9" t="s">
        <v>37</v>
      </c>
    </row>
    <row r="1014" spans="1:3" x14ac:dyDescent="0.3">
      <c r="A1014" s="9" t="s">
        <v>1315</v>
      </c>
      <c r="B1014" s="9" t="s">
        <v>25</v>
      </c>
      <c r="C1014" s="9" t="s">
        <v>37</v>
      </c>
    </row>
    <row r="1015" spans="1:3" x14ac:dyDescent="0.3">
      <c r="A1015" s="9" t="s">
        <v>179</v>
      </c>
      <c r="B1015" s="9" t="s">
        <v>25</v>
      </c>
      <c r="C1015" s="9" t="s">
        <v>37</v>
      </c>
    </row>
    <row r="1016" spans="1:3" x14ac:dyDescent="0.3">
      <c r="A1016" s="9" t="s">
        <v>868</v>
      </c>
      <c r="B1016" s="9" t="s">
        <v>44</v>
      </c>
      <c r="C1016" s="9" t="s">
        <v>52</v>
      </c>
    </row>
    <row r="1017" spans="1:3" x14ac:dyDescent="0.3">
      <c r="A1017" s="9" t="s">
        <v>752</v>
      </c>
      <c r="B1017" s="9" t="s">
        <v>25</v>
      </c>
      <c r="C1017" s="9" t="s">
        <v>26</v>
      </c>
    </row>
    <row r="1018" spans="1:3" x14ac:dyDescent="0.3">
      <c r="A1018" s="9" t="s">
        <v>574</v>
      </c>
      <c r="B1018" s="9" t="s">
        <v>25</v>
      </c>
      <c r="C1018" s="9" t="s">
        <v>69</v>
      </c>
    </row>
    <row r="1019" spans="1:3" x14ac:dyDescent="0.3">
      <c r="A1019" s="9" t="s">
        <v>1616</v>
      </c>
      <c r="B1019" s="9" t="s">
        <v>25</v>
      </c>
      <c r="C1019" s="9" t="s">
        <v>26</v>
      </c>
    </row>
    <row r="1020" spans="1:3" x14ac:dyDescent="0.3">
      <c r="A1020" s="9" t="s">
        <v>1288</v>
      </c>
      <c r="B1020" s="9" t="s">
        <v>25</v>
      </c>
      <c r="C1020" s="9" t="s">
        <v>26</v>
      </c>
    </row>
    <row r="1021" spans="1:3" x14ac:dyDescent="0.3">
      <c r="A1021" s="9" t="s">
        <v>719</v>
      </c>
      <c r="B1021" s="9" t="s">
        <v>25</v>
      </c>
      <c r="C1021" s="9" t="s">
        <v>37</v>
      </c>
    </row>
    <row r="1022" spans="1:3" x14ac:dyDescent="0.3">
      <c r="A1022" s="9" t="s">
        <v>1150</v>
      </c>
      <c r="B1022" s="9" t="s">
        <v>44</v>
      </c>
      <c r="C1022" s="9" t="s">
        <v>37</v>
      </c>
    </row>
    <row r="1023" spans="1:3" x14ac:dyDescent="0.3">
      <c r="A1023" s="9" t="s">
        <v>1271</v>
      </c>
      <c r="B1023" s="9" t="s">
        <v>44</v>
      </c>
      <c r="C1023" s="9" t="s">
        <v>26</v>
      </c>
    </row>
    <row r="1024" spans="1:3" x14ac:dyDescent="0.3">
      <c r="A1024" s="9" t="s">
        <v>665</v>
      </c>
      <c r="B1024" s="9" t="s">
        <v>25</v>
      </c>
      <c r="C1024" s="9" t="s">
        <v>52</v>
      </c>
    </row>
    <row r="1025" spans="1:3" x14ac:dyDescent="0.3">
      <c r="A1025" s="9" t="s">
        <v>251</v>
      </c>
      <c r="B1025" s="9" t="s">
        <v>25</v>
      </c>
      <c r="C1025" s="9" t="s">
        <v>26</v>
      </c>
    </row>
    <row r="1026" spans="1:3" x14ac:dyDescent="0.3">
      <c r="A1026" s="9" t="s">
        <v>663</v>
      </c>
      <c r="B1026" s="9" t="s">
        <v>25</v>
      </c>
      <c r="C1026" s="9" t="s">
        <v>69</v>
      </c>
    </row>
    <row r="1027" spans="1:3" x14ac:dyDescent="0.3">
      <c r="A1027" s="9" t="s">
        <v>132</v>
      </c>
      <c r="B1027" s="9" t="s">
        <v>44</v>
      </c>
      <c r="C1027" s="9" t="s">
        <v>69</v>
      </c>
    </row>
    <row r="1028" spans="1:3" x14ac:dyDescent="0.3">
      <c r="A1028" s="9" t="s">
        <v>1431</v>
      </c>
      <c r="B1028" s="9" t="s">
        <v>25</v>
      </c>
      <c r="C1028" s="9" t="s">
        <v>69</v>
      </c>
    </row>
    <row r="1029" spans="1:3" x14ac:dyDescent="0.3">
      <c r="A1029" s="9" t="s">
        <v>562</v>
      </c>
      <c r="B1029" s="9" t="s">
        <v>25</v>
      </c>
      <c r="C1029" s="9" t="s">
        <v>37</v>
      </c>
    </row>
    <row r="1030" spans="1:3" x14ac:dyDescent="0.3">
      <c r="A1030" s="9" t="s">
        <v>774</v>
      </c>
      <c r="B1030" s="9" t="s">
        <v>44</v>
      </c>
      <c r="C1030" s="9" t="s">
        <v>37</v>
      </c>
    </row>
    <row r="1031" spans="1:3" x14ac:dyDescent="0.3">
      <c r="A1031" s="9" t="s">
        <v>181</v>
      </c>
      <c r="B1031" s="9" t="s">
        <v>25</v>
      </c>
      <c r="C1031" s="9" t="s">
        <v>37</v>
      </c>
    </row>
    <row r="1032" spans="1:3" x14ac:dyDescent="0.3">
      <c r="A1032" s="9" t="s">
        <v>956</v>
      </c>
      <c r="B1032" s="9" t="s">
        <v>25</v>
      </c>
      <c r="C1032" s="9" t="s">
        <v>26</v>
      </c>
    </row>
    <row r="1033" spans="1:3" x14ac:dyDescent="0.3">
      <c r="A1033" s="9" t="s">
        <v>435</v>
      </c>
      <c r="B1033" s="9" t="s">
        <v>25</v>
      </c>
      <c r="C1033" s="9" t="s">
        <v>69</v>
      </c>
    </row>
    <row r="1034" spans="1:3" x14ac:dyDescent="0.3">
      <c r="A1034" s="9" t="s">
        <v>972</v>
      </c>
      <c r="B1034" s="9" t="s">
        <v>25</v>
      </c>
      <c r="C1034" s="9" t="s">
        <v>37</v>
      </c>
    </row>
    <row r="1035" spans="1:3" x14ac:dyDescent="0.3">
      <c r="A1035" s="9" t="s">
        <v>945</v>
      </c>
      <c r="B1035" s="9" t="s">
        <v>44</v>
      </c>
      <c r="C1035" s="9" t="s">
        <v>26</v>
      </c>
    </row>
    <row r="1036" spans="1:3" x14ac:dyDescent="0.3">
      <c r="A1036" s="9" t="s">
        <v>1072</v>
      </c>
      <c r="B1036" s="9" t="s">
        <v>25</v>
      </c>
      <c r="C1036" s="9" t="s">
        <v>69</v>
      </c>
    </row>
    <row r="1037" spans="1:3" x14ac:dyDescent="0.3">
      <c r="A1037" s="9" t="s">
        <v>1060</v>
      </c>
      <c r="B1037" s="9" t="s">
        <v>44</v>
      </c>
      <c r="C1037" s="9" t="s">
        <v>52</v>
      </c>
    </row>
    <row r="1038" spans="1:3" x14ac:dyDescent="0.3">
      <c r="A1038" s="9" t="s">
        <v>507</v>
      </c>
      <c r="B1038" s="9" t="s">
        <v>44</v>
      </c>
      <c r="C1038" s="9" t="s">
        <v>69</v>
      </c>
    </row>
  </sheetData>
  <conditionalFormatting sqref="A1:A1038">
    <cfRule type="duplicateValues" dxfId="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90FC7-0FDD-D549-A73F-B4622D5AC639}">
  <dimension ref="A1:F1038"/>
  <sheetViews>
    <sheetView topLeftCell="A1004" workbookViewId="0">
      <selection activeCell="B1" sqref="B1"/>
    </sheetView>
  </sheetViews>
  <sheetFormatPr defaultColWidth="11.19921875" defaultRowHeight="15.6" x14ac:dyDescent="0.3"/>
  <cols>
    <col min="5" max="5" width="16.69921875" bestFit="1" customWidth="1"/>
  </cols>
  <sheetData>
    <row r="1" spans="1:6" x14ac:dyDescent="0.3">
      <c r="A1" s="11" t="s">
        <v>0</v>
      </c>
      <c r="B1" s="11" t="s">
        <v>12</v>
      </c>
      <c r="C1" s="11" t="s">
        <v>10</v>
      </c>
      <c r="D1" s="11" t="s">
        <v>11</v>
      </c>
      <c r="E1" s="11" t="s">
        <v>9</v>
      </c>
      <c r="F1" s="11" t="s">
        <v>13</v>
      </c>
    </row>
    <row r="2" spans="1:6" x14ac:dyDescent="0.3">
      <c r="A2" s="9" t="s">
        <v>1475</v>
      </c>
      <c r="B2" s="9">
        <v>2.4750000000000001</v>
      </c>
      <c r="C2" s="9" t="s">
        <v>31</v>
      </c>
      <c r="D2" s="9">
        <v>42609</v>
      </c>
      <c r="E2" s="9" t="s">
        <v>49</v>
      </c>
      <c r="F2" s="9">
        <v>4.0590000000000002</v>
      </c>
    </row>
    <row r="3" spans="1:6" x14ac:dyDescent="0.3">
      <c r="A3" s="9" t="s">
        <v>189</v>
      </c>
      <c r="B3" s="9">
        <v>0.78100000000000003</v>
      </c>
      <c r="C3" s="9" t="s">
        <v>31</v>
      </c>
      <c r="D3" s="9">
        <v>42721</v>
      </c>
      <c r="E3" s="9" t="s">
        <v>34</v>
      </c>
      <c r="F3" s="9">
        <v>1.254</v>
      </c>
    </row>
    <row r="4" spans="1:6" x14ac:dyDescent="0.3">
      <c r="A4" s="9" t="s">
        <v>1526</v>
      </c>
      <c r="B4" s="9">
        <v>7.0289999999999999</v>
      </c>
      <c r="C4" s="9" t="s">
        <v>31</v>
      </c>
      <c r="D4" s="9">
        <v>42678</v>
      </c>
      <c r="E4" s="9" t="s">
        <v>49</v>
      </c>
      <c r="F4" s="9">
        <v>21.978000000000002</v>
      </c>
    </row>
    <row r="5" spans="1:6" x14ac:dyDescent="0.3">
      <c r="A5" s="9" t="s">
        <v>458</v>
      </c>
      <c r="B5" s="9">
        <v>15.268000000000002</v>
      </c>
      <c r="C5" s="9" t="s">
        <v>40</v>
      </c>
      <c r="D5" s="9">
        <v>41547</v>
      </c>
      <c r="E5" s="9" t="s">
        <v>49</v>
      </c>
      <c r="F5" s="9">
        <v>24.618000000000002</v>
      </c>
    </row>
    <row r="6" spans="1:6" x14ac:dyDescent="0.3">
      <c r="A6" s="9" t="s">
        <v>1299</v>
      </c>
      <c r="B6" s="9">
        <v>9.1410000000000018</v>
      </c>
      <c r="C6" s="9" t="s">
        <v>31</v>
      </c>
      <c r="D6" s="9">
        <v>42394</v>
      </c>
      <c r="E6" s="9" t="s">
        <v>49</v>
      </c>
      <c r="F6" s="9">
        <v>17.578000000000003</v>
      </c>
    </row>
    <row r="7" spans="1:6" x14ac:dyDescent="0.3">
      <c r="A7" s="9" t="s">
        <v>398</v>
      </c>
      <c r="B7" s="9">
        <v>1.6060000000000001</v>
      </c>
      <c r="C7" s="9" t="s">
        <v>31</v>
      </c>
      <c r="D7" s="9">
        <v>41500</v>
      </c>
      <c r="E7" s="9" t="s">
        <v>30</v>
      </c>
      <c r="F7" s="9">
        <v>3.927</v>
      </c>
    </row>
    <row r="8" spans="1:6" x14ac:dyDescent="0.3">
      <c r="A8" s="9" t="s">
        <v>428</v>
      </c>
      <c r="B8" s="9">
        <v>3.8720000000000003</v>
      </c>
      <c r="C8" s="9" t="s">
        <v>31</v>
      </c>
      <c r="D8" s="9">
        <v>41517</v>
      </c>
      <c r="E8" s="9" t="s">
        <v>49</v>
      </c>
      <c r="F8" s="9">
        <v>6.2480000000000002</v>
      </c>
    </row>
    <row r="9" spans="1:6" x14ac:dyDescent="0.3">
      <c r="A9" s="9" t="s">
        <v>730</v>
      </c>
      <c r="B9" s="9">
        <v>21.812999999999999</v>
      </c>
      <c r="C9" s="9" t="s">
        <v>40</v>
      </c>
      <c r="D9" s="9">
        <v>41817</v>
      </c>
      <c r="E9" s="9" t="s">
        <v>49</v>
      </c>
      <c r="F9" s="9">
        <v>34.078000000000003</v>
      </c>
    </row>
    <row r="10" spans="1:6" x14ac:dyDescent="0.3">
      <c r="A10" s="9" t="s">
        <v>842</v>
      </c>
      <c r="B10" s="9">
        <v>1.3089999999999999</v>
      </c>
      <c r="C10" s="9" t="s">
        <v>31</v>
      </c>
      <c r="D10" s="9">
        <v>41934</v>
      </c>
      <c r="E10" s="9" t="s">
        <v>49</v>
      </c>
      <c r="F10" s="9">
        <v>2.1779999999999999</v>
      </c>
    </row>
    <row r="11" spans="1:6" x14ac:dyDescent="0.3">
      <c r="A11" s="9" t="s">
        <v>1170</v>
      </c>
      <c r="B11" s="9">
        <v>46.321000000000005</v>
      </c>
      <c r="C11" s="9" t="s">
        <v>31</v>
      </c>
      <c r="D11" s="9">
        <v>42224</v>
      </c>
      <c r="E11" s="9" t="s">
        <v>49</v>
      </c>
      <c r="F11" s="9">
        <v>89.078000000000017</v>
      </c>
    </row>
    <row r="12" spans="1:6" x14ac:dyDescent="0.3">
      <c r="A12" s="9" t="s">
        <v>536</v>
      </c>
      <c r="B12" s="9">
        <v>12.518000000000002</v>
      </c>
      <c r="C12" s="9" t="s">
        <v>31</v>
      </c>
      <c r="D12" s="9">
        <v>41607</v>
      </c>
      <c r="E12" s="9" t="s">
        <v>30</v>
      </c>
      <c r="F12" s="9">
        <v>20.515000000000001</v>
      </c>
    </row>
    <row r="13" spans="1:6" x14ac:dyDescent="0.3">
      <c r="A13" s="9" t="s">
        <v>648</v>
      </c>
      <c r="B13" s="9">
        <v>4.125</v>
      </c>
      <c r="C13" s="9" t="s">
        <v>31</v>
      </c>
      <c r="D13" s="9">
        <v>41716</v>
      </c>
      <c r="E13" s="9" t="s">
        <v>34</v>
      </c>
      <c r="F13" s="9">
        <v>7.7880000000000011</v>
      </c>
    </row>
    <row r="14" spans="1:6" x14ac:dyDescent="0.3">
      <c r="A14" s="9" t="s">
        <v>131</v>
      </c>
      <c r="B14" s="9">
        <v>46.321000000000005</v>
      </c>
      <c r="C14" s="9" t="s">
        <v>31</v>
      </c>
      <c r="D14" s="9">
        <v>42187</v>
      </c>
      <c r="E14" s="9" t="s">
        <v>49</v>
      </c>
      <c r="F14" s="9">
        <v>89.078000000000017</v>
      </c>
    </row>
    <row r="15" spans="1:6" x14ac:dyDescent="0.3">
      <c r="A15" s="9" t="s">
        <v>632</v>
      </c>
      <c r="B15" s="9">
        <v>3.0140000000000007</v>
      </c>
      <c r="C15" s="9" t="s">
        <v>31</v>
      </c>
      <c r="D15" s="9">
        <v>41700</v>
      </c>
      <c r="E15" s="9" t="s">
        <v>49</v>
      </c>
      <c r="F15" s="9">
        <v>4.9390000000000009</v>
      </c>
    </row>
    <row r="16" spans="1:6" x14ac:dyDescent="0.3">
      <c r="A16" s="9" t="s">
        <v>1054</v>
      </c>
      <c r="B16" s="9">
        <v>4.0150000000000006</v>
      </c>
      <c r="C16" s="9" t="s">
        <v>40</v>
      </c>
      <c r="D16" s="9">
        <v>42129</v>
      </c>
      <c r="E16" s="9" t="s">
        <v>49</v>
      </c>
      <c r="F16" s="9">
        <v>6.5780000000000012</v>
      </c>
    </row>
    <row r="17" spans="1:6" x14ac:dyDescent="0.3">
      <c r="A17" s="9" t="s">
        <v>312</v>
      </c>
      <c r="B17" s="9">
        <v>66.649000000000015</v>
      </c>
      <c r="C17" s="9" t="s">
        <v>31</v>
      </c>
      <c r="D17" s="9">
        <v>41432</v>
      </c>
      <c r="E17" s="9" t="s">
        <v>49</v>
      </c>
      <c r="F17" s="9">
        <v>111.07800000000002</v>
      </c>
    </row>
    <row r="18" spans="1:6" x14ac:dyDescent="0.3">
      <c r="A18" s="9" t="s">
        <v>453</v>
      </c>
      <c r="B18" s="9">
        <v>46.321000000000005</v>
      </c>
      <c r="C18" s="9" t="s">
        <v>31</v>
      </c>
      <c r="D18" s="9">
        <v>41536</v>
      </c>
      <c r="E18" s="9" t="s">
        <v>49</v>
      </c>
      <c r="F18" s="9">
        <v>89.078000000000017</v>
      </c>
    </row>
    <row r="19" spans="1:6" x14ac:dyDescent="0.3">
      <c r="A19" s="9" t="s">
        <v>464</v>
      </c>
      <c r="B19" s="9">
        <v>10.901000000000002</v>
      </c>
      <c r="C19" s="9" t="s">
        <v>31</v>
      </c>
      <c r="D19" s="9">
        <v>41552</v>
      </c>
      <c r="E19" s="9" t="s">
        <v>47</v>
      </c>
      <c r="F19" s="9">
        <v>17.589000000000002</v>
      </c>
    </row>
    <row r="20" spans="1:6" x14ac:dyDescent="0.3">
      <c r="A20" s="9" t="s">
        <v>440</v>
      </c>
      <c r="B20" s="9">
        <v>1.6060000000000001</v>
      </c>
      <c r="C20" s="9" t="s">
        <v>31</v>
      </c>
      <c r="D20" s="9">
        <v>41527</v>
      </c>
      <c r="E20" s="9" t="s">
        <v>30</v>
      </c>
      <c r="F20" s="9">
        <v>3.927</v>
      </c>
    </row>
    <row r="21" spans="1:6" x14ac:dyDescent="0.3">
      <c r="A21" s="9" t="s">
        <v>1148</v>
      </c>
      <c r="B21" s="9">
        <v>2.75</v>
      </c>
      <c r="C21" s="9" t="s">
        <v>31</v>
      </c>
      <c r="D21" s="9">
        <v>42210</v>
      </c>
      <c r="E21" s="9" t="s">
        <v>30</v>
      </c>
      <c r="F21" s="9">
        <v>6.2480000000000002</v>
      </c>
    </row>
    <row r="22" spans="1:6" x14ac:dyDescent="0.3">
      <c r="A22" s="9" t="s">
        <v>553</v>
      </c>
      <c r="B22" s="9">
        <v>4.125</v>
      </c>
      <c r="C22" s="9" t="s">
        <v>31</v>
      </c>
      <c r="D22" s="9">
        <v>41627</v>
      </c>
      <c r="E22" s="9" t="s">
        <v>49</v>
      </c>
      <c r="F22" s="9">
        <v>6.3470000000000004</v>
      </c>
    </row>
    <row r="23" spans="1:6" x14ac:dyDescent="0.3">
      <c r="A23" s="9" t="s">
        <v>1064</v>
      </c>
      <c r="B23" s="9">
        <v>11.077000000000002</v>
      </c>
      <c r="C23" s="9" t="s">
        <v>31</v>
      </c>
      <c r="D23" s="9">
        <v>42134</v>
      </c>
      <c r="E23" s="9" t="s">
        <v>49</v>
      </c>
      <c r="F23" s="9">
        <v>17.578000000000003</v>
      </c>
    </row>
    <row r="24" spans="1:6" x14ac:dyDescent="0.3">
      <c r="A24" s="9" t="s">
        <v>1275</v>
      </c>
      <c r="B24" s="9">
        <v>1.2869999999999999</v>
      </c>
      <c r="C24" s="9" t="s">
        <v>31</v>
      </c>
      <c r="D24" s="9">
        <v>42351</v>
      </c>
      <c r="E24" s="9" t="s">
        <v>34</v>
      </c>
      <c r="F24" s="9">
        <v>3.0579999999999998</v>
      </c>
    </row>
    <row r="25" spans="1:6" x14ac:dyDescent="0.3">
      <c r="A25" s="9" t="s">
        <v>1588</v>
      </c>
      <c r="B25" s="9">
        <v>35.222000000000008</v>
      </c>
      <c r="C25" s="9" t="s">
        <v>31</v>
      </c>
      <c r="D25" s="9">
        <v>42730</v>
      </c>
      <c r="E25" s="9" t="s">
        <v>49</v>
      </c>
      <c r="F25" s="9">
        <v>167.72800000000001</v>
      </c>
    </row>
    <row r="26" spans="1:6" x14ac:dyDescent="0.3">
      <c r="A26" s="9" t="s">
        <v>422</v>
      </c>
      <c r="B26" s="9">
        <v>74.503000000000014</v>
      </c>
      <c r="C26" s="9" t="s">
        <v>31</v>
      </c>
      <c r="D26" s="9">
        <v>41515</v>
      </c>
      <c r="E26" s="9" t="s">
        <v>49</v>
      </c>
      <c r="F26" s="9">
        <v>181.72</v>
      </c>
    </row>
    <row r="27" spans="1:6" x14ac:dyDescent="0.3">
      <c r="A27" s="9" t="s">
        <v>671</v>
      </c>
      <c r="B27" s="9">
        <v>1.1550000000000002</v>
      </c>
      <c r="C27" s="9" t="s">
        <v>31</v>
      </c>
      <c r="D27" s="9">
        <v>41745</v>
      </c>
      <c r="E27" s="9" t="s">
        <v>34</v>
      </c>
      <c r="F27" s="9">
        <v>2.145</v>
      </c>
    </row>
    <row r="28" spans="1:6" x14ac:dyDescent="0.3">
      <c r="A28" s="9" t="s">
        <v>1145</v>
      </c>
      <c r="B28" s="9">
        <v>1.0120000000000002</v>
      </c>
      <c r="C28" s="9" t="s">
        <v>31</v>
      </c>
      <c r="D28" s="9">
        <v>42210</v>
      </c>
      <c r="E28" s="9" t="s">
        <v>34</v>
      </c>
      <c r="F28" s="9">
        <v>1.9910000000000003</v>
      </c>
    </row>
    <row r="29" spans="1:6" x14ac:dyDescent="0.3">
      <c r="A29" s="9" t="s">
        <v>180</v>
      </c>
      <c r="B29" s="9">
        <v>74.503000000000014</v>
      </c>
      <c r="C29" s="9" t="s">
        <v>31</v>
      </c>
      <c r="D29" s="9">
        <v>42637</v>
      </c>
      <c r="E29" s="9" t="s">
        <v>49</v>
      </c>
      <c r="F29" s="9">
        <v>181.72</v>
      </c>
    </row>
    <row r="30" spans="1:6" x14ac:dyDescent="0.3">
      <c r="A30" s="9" t="s">
        <v>1236</v>
      </c>
      <c r="B30" s="9">
        <v>306.88900000000001</v>
      </c>
      <c r="C30" s="9" t="s">
        <v>100</v>
      </c>
      <c r="D30" s="9">
        <v>42297</v>
      </c>
      <c r="E30" s="9" t="s">
        <v>99</v>
      </c>
      <c r="F30" s="9">
        <v>494.98900000000003</v>
      </c>
    </row>
    <row r="31" spans="1:6" x14ac:dyDescent="0.3">
      <c r="A31" s="9" t="s">
        <v>1507</v>
      </c>
      <c r="B31" s="9">
        <v>3.8720000000000003</v>
      </c>
      <c r="C31" s="9" t="s">
        <v>31</v>
      </c>
      <c r="D31" s="9">
        <v>42656</v>
      </c>
      <c r="E31" s="9" t="s">
        <v>49</v>
      </c>
      <c r="F31" s="9">
        <v>6.2480000000000002</v>
      </c>
    </row>
    <row r="32" spans="1:6" x14ac:dyDescent="0.3">
      <c r="A32" s="9" t="s">
        <v>817</v>
      </c>
      <c r="B32" s="9">
        <v>4.9830000000000005</v>
      </c>
      <c r="C32" s="9" t="s">
        <v>31</v>
      </c>
      <c r="D32" s="9">
        <v>41904</v>
      </c>
      <c r="E32" s="9" t="s">
        <v>49</v>
      </c>
      <c r="F32" s="9">
        <v>8.0300000000000011</v>
      </c>
    </row>
    <row r="33" spans="1:6" x14ac:dyDescent="0.3">
      <c r="A33" s="9" t="s">
        <v>1202</v>
      </c>
      <c r="B33" s="9">
        <v>172.15</v>
      </c>
      <c r="C33" s="9" t="s">
        <v>31</v>
      </c>
      <c r="D33" s="9">
        <v>42256</v>
      </c>
      <c r="E33" s="9" t="s">
        <v>49</v>
      </c>
      <c r="F33" s="9">
        <v>331.06700000000006</v>
      </c>
    </row>
    <row r="34" spans="1:6" x14ac:dyDescent="0.3">
      <c r="A34" s="9" t="s">
        <v>1423</v>
      </c>
      <c r="B34" s="9">
        <v>6.8200000000000012</v>
      </c>
      <c r="C34" s="9" t="s">
        <v>31</v>
      </c>
      <c r="D34" s="9">
        <v>42525</v>
      </c>
      <c r="E34" s="9" t="s">
        <v>49</v>
      </c>
      <c r="F34" s="9">
        <v>34.078000000000003</v>
      </c>
    </row>
    <row r="35" spans="1:6" x14ac:dyDescent="0.3">
      <c r="A35" s="9" t="s">
        <v>1607</v>
      </c>
      <c r="B35" s="9">
        <v>2.4859999999999998</v>
      </c>
      <c r="C35" s="9" t="s">
        <v>31</v>
      </c>
      <c r="D35" s="9">
        <v>42755</v>
      </c>
      <c r="E35" s="9" t="s">
        <v>49</v>
      </c>
      <c r="F35" s="9">
        <v>3.9380000000000006</v>
      </c>
    </row>
    <row r="36" spans="1:6" x14ac:dyDescent="0.3">
      <c r="A36" s="9" t="s">
        <v>1279</v>
      </c>
      <c r="B36" s="9">
        <v>1.1990000000000003</v>
      </c>
      <c r="C36" s="9" t="s">
        <v>31</v>
      </c>
      <c r="D36" s="9">
        <v>42352</v>
      </c>
      <c r="E36" s="9" t="s">
        <v>34</v>
      </c>
      <c r="F36" s="9">
        <v>2.8600000000000003</v>
      </c>
    </row>
    <row r="37" spans="1:6" x14ac:dyDescent="0.3">
      <c r="A37" s="9" t="s">
        <v>1435</v>
      </c>
      <c r="B37" s="9">
        <v>0.9900000000000001</v>
      </c>
      <c r="C37" s="9" t="s">
        <v>40</v>
      </c>
      <c r="D37" s="9">
        <v>42543</v>
      </c>
      <c r="E37" s="9" t="s">
        <v>34</v>
      </c>
      <c r="F37" s="9">
        <v>2.3100000000000005</v>
      </c>
    </row>
    <row r="38" spans="1:6" x14ac:dyDescent="0.3">
      <c r="A38" s="9" t="s">
        <v>175</v>
      </c>
      <c r="B38" s="9">
        <v>1.7600000000000002</v>
      </c>
      <c r="C38" s="9" t="s">
        <v>31</v>
      </c>
      <c r="D38" s="9">
        <v>42549</v>
      </c>
      <c r="E38" s="9" t="s">
        <v>34</v>
      </c>
      <c r="F38" s="9">
        <v>2.8820000000000006</v>
      </c>
    </row>
    <row r="39" spans="1:6" x14ac:dyDescent="0.3">
      <c r="A39" s="9" t="s">
        <v>1342</v>
      </c>
      <c r="B39" s="9">
        <v>7.0289999999999999</v>
      </c>
      <c r="C39" s="9" t="s">
        <v>31</v>
      </c>
      <c r="D39" s="9">
        <v>42444</v>
      </c>
      <c r="E39" s="9" t="s">
        <v>49</v>
      </c>
      <c r="F39" s="9">
        <v>21.978000000000002</v>
      </c>
    </row>
    <row r="40" spans="1:6" x14ac:dyDescent="0.3">
      <c r="A40" s="9" t="s">
        <v>969</v>
      </c>
      <c r="B40" s="9">
        <v>23.716000000000001</v>
      </c>
      <c r="C40" s="9" t="s">
        <v>31</v>
      </c>
      <c r="D40" s="9">
        <v>42046</v>
      </c>
      <c r="E40" s="9" t="s">
        <v>34</v>
      </c>
      <c r="F40" s="9">
        <v>40.204999999999998</v>
      </c>
    </row>
    <row r="41" spans="1:6" x14ac:dyDescent="0.3">
      <c r="A41" s="9" t="s">
        <v>920</v>
      </c>
      <c r="B41" s="9">
        <v>24.398000000000003</v>
      </c>
      <c r="C41" s="9" t="s">
        <v>31</v>
      </c>
      <c r="D41" s="9">
        <v>42006</v>
      </c>
      <c r="E41" s="9" t="s">
        <v>49</v>
      </c>
      <c r="F41" s="9">
        <v>59.510000000000005</v>
      </c>
    </row>
    <row r="42" spans="1:6" x14ac:dyDescent="0.3">
      <c r="A42" s="9" t="s">
        <v>1076</v>
      </c>
      <c r="B42" s="9">
        <v>4.2679999999999998</v>
      </c>
      <c r="C42" s="9" t="s">
        <v>31</v>
      </c>
      <c r="D42" s="9">
        <v>42147</v>
      </c>
      <c r="E42" s="9" t="s">
        <v>34</v>
      </c>
      <c r="F42" s="9">
        <v>7.117</v>
      </c>
    </row>
    <row r="43" spans="1:6" x14ac:dyDescent="0.3">
      <c r="A43" s="9" t="s">
        <v>1245</v>
      </c>
      <c r="B43" s="9">
        <v>2.4750000000000001</v>
      </c>
      <c r="C43" s="9" t="s">
        <v>31</v>
      </c>
      <c r="D43" s="9">
        <v>42308</v>
      </c>
      <c r="E43" s="9" t="s">
        <v>49</v>
      </c>
      <c r="F43" s="9">
        <v>4.0590000000000002</v>
      </c>
    </row>
    <row r="44" spans="1:6" x14ac:dyDescent="0.3">
      <c r="A44" s="9" t="s">
        <v>1220</v>
      </c>
      <c r="B44" s="9">
        <v>2.0020000000000002</v>
      </c>
      <c r="C44" s="9" t="s">
        <v>31</v>
      </c>
      <c r="D44" s="9">
        <v>42269</v>
      </c>
      <c r="E44" s="9" t="s">
        <v>34</v>
      </c>
      <c r="F44" s="9">
        <v>3.278</v>
      </c>
    </row>
    <row r="45" spans="1:6" x14ac:dyDescent="0.3">
      <c r="A45" s="9" t="s">
        <v>1505</v>
      </c>
      <c r="B45" s="9">
        <v>1.4300000000000002</v>
      </c>
      <c r="C45" s="9" t="s">
        <v>31</v>
      </c>
      <c r="D45" s="9">
        <v>42650</v>
      </c>
      <c r="E45" s="9" t="s">
        <v>34</v>
      </c>
      <c r="F45" s="9">
        <v>3.1680000000000001</v>
      </c>
    </row>
    <row r="46" spans="1:6" x14ac:dyDescent="0.3">
      <c r="A46" s="9" t="s">
        <v>870</v>
      </c>
      <c r="B46" s="9">
        <v>7.1610000000000005</v>
      </c>
      <c r="C46" s="9" t="s">
        <v>31</v>
      </c>
      <c r="D46" s="9">
        <v>41952</v>
      </c>
      <c r="E46" s="9" t="s">
        <v>49</v>
      </c>
      <c r="F46" s="9">
        <v>34.078000000000003</v>
      </c>
    </row>
    <row r="47" spans="1:6" x14ac:dyDescent="0.3">
      <c r="A47" s="9" t="s">
        <v>1519</v>
      </c>
      <c r="B47" s="9">
        <v>9.7020000000000017</v>
      </c>
      <c r="C47" s="9" t="s">
        <v>31</v>
      </c>
      <c r="D47" s="9">
        <v>42673</v>
      </c>
      <c r="E47" s="9" t="s">
        <v>47</v>
      </c>
      <c r="F47" s="9">
        <v>23.088999999999999</v>
      </c>
    </row>
    <row r="48" spans="1:6" x14ac:dyDescent="0.3">
      <c r="A48" s="9" t="s">
        <v>1366</v>
      </c>
      <c r="B48" s="9">
        <v>5.7090000000000005</v>
      </c>
      <c r="C48" s="9" t="s">
        <v>31</v>
      </c>
      <c r="D48" s="9">
        <v>42464</v>
      </c>
      <c r="E48" s="9" t="s">
        <v>30</v>
      </c>
      <c r="F48" s="9">
        <v>14.278000000000002</v>
      </c>
    </row>
    <row r="49" spans="1:6" x14ac:dyDescent="0.3">
      <c r="A49" s="9" t="s">
        <v>1603</v>
      </c>
      <c r="B49" s="9">
        <v>66.649000000000015</v>
      </c>
      <c r="C49" s="9" t="s">
        <v>31</v>
      </c>
      <c r="D49" s="9">
        <v>42747</v>
      </c>
      <c r="E49" s="9" t="s">
        <v>49</v>
      </c>
      <c r="F49" s="9">
        <v>111.07800000000002</v>
      </c>
    </row>
    <row r="50" spans="1:6" x14ac:dyDescent="0.3">
      <c r="A50" s="9" t="s">
        <v>646</v>
      </c>
      <c r="B50" s="9">
        <v>57.244000000000007</v>
      </c>
      <c r="C50" s="9" t="s">
        <v>31</v>
      </c>
      <c r="D50" s="9">
        <v>41715</v>
      </c>
      <c r="E50" s="9" t="s">
        <v>49</v>
      </c>
      <c r="F50" s="9">
        <v>92.323000000000022</v>
      </c>
    </row>
    <row r="51" spans="1:6" x14ac:dyDescent="0.3">
      <c r="A51" s="9" t="s">
        <v>603</v>
      </c>
      <c r="B51" s="9">
        <v>15.004000000000001</v>
      </c>
      <c r="C51" s="9" t="s">
        <v>31</v>
      </c>
      <c r="D51" s="9">
        <v>41676</v>
      </c>
      <c r="E51" s="9" t="s">
        <v>49</v>
      </c>
      <c r="F51" s="9">
        <v>23.078000000000003</v>
      </c>
    </row>
    <row r="52" spans="1:6" x14ac:dyDescent="0.3">
      <c r="A52" s="9" t="s">
        <v>1591</v>
      </c>
      <c r="B52" s="9">
        <v>1.298</v>
      </c>
      <c r="C52" s="9" t="s">
        <v>31</v>
      </c>
      <c r="D52" s="9">
        <v>42732</v>
      </c>
      <c r="E52" s="9" t="s">
        <v>49</v>
      </c>
      <c r="F52" s="9">
        <v>2.0680000000000001</v>
      </c>
    </row>
    <row r="53" spans="1:6" x14ac:dyDescent="0.3">
      <c r="A53" s="9" t="s">
        <v>1101</v>
      </c>
      <c r="B53" s="9">
        <v>68.64</v>
      </c>
      <c r="C53" s="9" t="s">
        <v>31</v>
      </c>
      <c r="D53" s="9">
        <v>42170</v>
      </c>
      <c r="E53" s="9" t="s">
        <v>49</v>
      </c>
      <c r="F53" s="9">
        <v>171.58900000000003</v>
      </c>
    </row>
    <row r="54" spans="1:6" x14ac:dyDescent="0.3">
      <c r="A54" s="9" t="s">
        <v>945</v>
      </c>
      <c r="B54" s="9">
        <v>2.0240000000000005</v>
      </c>
      <c r="C54" s="9" t="s">
        <v>31</v>
      </c>
      <c r="D54" s="9">
        <v>42026</v>
      </c>
      <c r="E54" s="9" t="s">
        <v>49</v>
      </c>
      <c r="F54" s="9">
        <v>3.1680000000000001</v>
      </c>
    </row>
    <row r="55" spans="1:6" x14ac:dyDescent="0.3">
      <c r="A55" s="9" t="s">
        <v>1050</v>
      </c>
      <c r="B55" s="9">
        <v>237.60000000000002</v>
      </c>
      <c r="C55" s="9" t="s">
        <v>31</v>
      </c>
      <c r="D55" s="9">
        <v>42126</v>
      </c>
      <c r="E55" s="9" t="s">
        <v>81</v>
      </c>
      <c r="F55" s="9">
        <v>494.98900000000003</v>
      </c>
    </row>
    <row r="56" spans="1:6" x14ac:dyDescent="0.3">
      <c r="A56" s="9" t="s">
        <v>211</v>
      </c>
      <c r="B56" s="9">
        <v>0.95700000000000007</v>
      </c>
      <c r="C56" s="9" t="s">
        <v>31</v>
      </c>
      <c r="D56" s="9">
        <v>41335</v>
      </c>
      <c r="E56" s="9" t="s">
        <v>34</v>
      </c>
      <c r="F56" s="9">
        <v>1.9910000000000003</v>
      </c>
    </row>
    <row r="57" spans="1:6" x14ac:dyDescent="0.3">
      <c r="A57" s="9" t="s">
        <v>1518</v>
      </c>
      <c r="B57" s="9">
        <v>1.7490000000000003</v>
      </c>
      <c r="C57" s="9" t="s">
        <v>31</v>
      </c>
      <c r="D57" s="9">
        <v>42672</v>
      </c>
      <c r="E57" s="9" t="s">
        <v>49</v>
      </c>
      <c r="F57" s="9">
        <v>2.871</v>
      </c>
    </row>
    <row r="58" spans="1:6" x14ac:dyDescent="0.3">
      <c r="A58" s="9" t="s">
        <v>883</v>
      </c>
      <c r="B58" s="9">
        <v>15.268000000000002</v>
      </c>
      <c r="C58" s="9" t="s">
        <v>31</v>
      </c>
      <c r="D58" s="9">
        <v>41970</v>
      </c>
      <c r="E58" s="9" t="s">
        <v>49</v>
      </c>
      <c r="F58" s="9">
        <v>24.618000000000002</v>
      </c>
    </row>
    <row r="59" spans="1:6" x14ac:dyDescent="0.3">
      <c r="A59" s="9" t="s">
        <v>639</v>
      </c>
      <c r="B59" s="9">
        <v>0.9900000000000001</v>
      </c>
      <c r="C59" s="9" t="s">
        <v>31</v>
      </c>
      <c r="D59" s="9">
        <v>41704</v>
      </c>
      <c r="E59" s="9" t="s">
        <v>34</v>
      </c>
      <c r="F59" s="9">
        <v>2.3100000000000005</v>
      </c>
    </row>
    <row r="60" spans="1:6" x14ac:dyDescent="0.3">
      <c r="A60" s="9" t="s">
        <v>696</v>
      </c>
      <c r="B60" s="9">
        <v>1.4630000000000003</v>
      </c>
      <c r="C60" s="9" t="s">
        <v>31</v>
      </c>
      <c r="D60" s="9">
        <v>41776</v>
      </c>
      <c r="E60" s="9" t="s">
        <v>49</v>
      </c>
      <c r="F60" s="9">
        <v>2.2880000000000003</v>
      </c>
    </row>
    <row r="61" spans="1:6" x14ac:dyDescent="0.3">
      <c r="A61" s="9" t="s">
        <v>1061</v>
      </c>
      <c r="B61" s="9">
        <v>4.4330000000000007</v>
      </c>
      <c r="C61" s="9" t="s">
        <v>31</v>
      </c>
      <c r="D61" s="9">
        <v>42131</v>
      </c>
      <c r="E61" s="9" t="s">
        <v>49</v>
      </c>
      <c r="F61" s="9">
        <v>10.318000000000001</v>
      </c>
    </row>
    <row r="62" spans="1:6" x14ac:dyDescent="0.3">
      <c r="A62" s="9" t="s">
        <v>1480</v>
      </c>
      <c r="B62" s="9">
        <v>1.6830000000000003</v>
      </c>
      <c r="C62" s="9" t="s">
        <v>31</v>
      </c>
      <c r="D62" s="9">
        <v>42611</v>
      </c>
      <c r="E62" s="9" t="s">
        <v>34</v>
      </c>
      <c r="F62" s="9">
        <v>3.0579999999999998</v>
      </c>
    </row>
    <row r="63" spans="1:6" x14ac:dyDescent="0.3">
      <c r="A63" s="9" t="s">
        <v>1346</v>
      </c>
      <c r="B63" s="9">
        <v>1.0230000000000001</v>
      </c>
      <c r="C63" s="9" t="s">
        <v>31</v>
      </c>
      <c r="D63" s="9">
        <v>42451</v>
      </c>
      <c r="E63" s="9" t="s">
        <v>34</v>
      </c>
      <c r="F63" s="9">
        <v>1.7600000000000002</v>
      </c>
    </row>
    <row r="64" spans="1:6" x14ac:dyDescent="0.3">
      <c r="A64" s="9" t="s">
        <v>922</v>
      </c>
      <c r="B64" s="9">
        <v>2.0020000000000002</v>
      </c>
      <c r="C64" s="9" t="s">
        <v>31</v>
      </c>
      <c r="D64" s="9">
        <v>42009</v>
      </c>
      <c r="E64" s="9" t="s">
        <v>49</v>
      </c>
      <c r="F64" s="9">
        <v>3.1240000000000001</v>
      </c>
    </row>
    <row r="65" spans="1:6" x14ac:dyDescent="0.3">
      <c r="A65" s="9" t="s">
        <v>1281</v>
      </c>
      <c r="B65" s="9">
        <v>172.15</v>
      </c>
      <c r="C65" s="9" t="s">
        <v>40</v>
      </c>
      <c r="D65" s="9">
        <v>42355</v>
      </c>
      <c r="E65" s="9" t="s">
        <v>49</v>
      </c>
      <c r="F65" s="9">
        <v>331.06700000000006</v>
      </c>
    </row>
    <row r="66" spans="1:6" x14ac:dyDescent="0.3">
      <c r="A66" s="9" t="s">
        <v>764</v>
      </c>
      <c r="B66" s="9">
        <v>2.0240000000000005</v>
      </c>
      <c r="C66" s="9" t="s">
        <v>31</v>
      </c>
      <c r="D66" s="9">
        <v>41844</v>
      </c>
      <c r="E66" s="9" t="s">
        <v>49</v>
      </c>
      <c r="F66" s="9">
        <v>3.1680000000000001</v>
      </c>
    </row>
    <row r="67" spans="1:6" x14ac:dyDescent="0.3">
      <c r="A67" s="9" t="s">
        <v>780</v>
      </c>
      <c r="B67" s="9">
        <v>3.8500000000000005</v>
      </c>
      <c r="C67" s="9" t="s">
        <v>31</v>
      </c>
      <c r="D67" s="9">
        <v>41860</v>
      </c>
      <c r="E67" s="9" t="s">
        <v>49</v>
      </c>
      <c r="F67" s="9">
        <v>6.3140000000000009</v>
      </c>
    </row>
    <row r="68" spans="1:6" x14ac:dyDescent="0.3">
      <c r="A68" s="9" t="s">
        <v>1262</v>
      </c>
      <c r="B68" s="9">
        <v>4.6090000000000009</v>
      </c>
      <c r="C68" s="9" t="s">
        <v>31</v>
      </c>
      <c r="D68" s="9">
        <v>42332</v>
      </c>
      <c r="E68" s="9" t="s">
        <v>30</v>
      </c>
      <c r="F68" s="9">
        <v>11.253000000000002</v>
      </c>
    </row>
    <row r="69" spans="1:6" x14ac:dyDescent="0.3">
      <c r="A69" s="9" t="s">
        <v>786</v>
      </c>
      <c r="B69" s="9">
        <v>3.6520000000000001</v>
      </c>
      <c r="C69" s="9" t="s">
        <v>31</v>
      </c>
      <c r="D69" s="9">
        <v>41865</v>
      </c>
      <c r="E69" s="9" t="s">
        <v>34</v>
      </c>
      <c r="F69" s="9">
        <v>5.6980000000000004</v>
      </c>
    </row>
    <row r="70" spans="1:6" x14ac:dyDescent="0.3">
      <c r="A70" s="9" t="s">
        <v>546</v>
      </c>
      <c r="B70" s="9">
        <v>1.7600000000000002</v>
      </c>
      <c r="C70" s="9" t="s">
        <v>31</v>
      </c>
      <c r="D70" s="9">
        <v>41628</v>
      </c>
      <c r="E70" s="9" t="s">
        <v>34</v>
      </c>
      <c r="F70" s="9">
        <v>2.8820000000000006</v>
      </c>
    </row>
    <row r="71" spans="1:6" x14ac:dyDescent="0.3">
      <c r="A71" s="9" t="s">
        <v>433</v>
      </c>
      <c r="B71" s="9">
        <v>66.649000000000015</v>
      </c>
      <c r="C71" s="9" t="s">
        <v>31</v>
      </c>
      <c r="D71" s="9">
        <v>41525</v>
      </c>
      <c r="E71" s="9" t="s">
        <v>49</v>
      </c>
      <c r="F71" s="9">
        <v>111.07800000000002</v>
      </c>
    </row>
    <row r="72" spans="1:6" x14ac:dyDescent="0.3">
      <c r="A72" s="9" t="s">
        <v>1336</v>
      </c>
      <c r="B72" s="9">
        <v>1.0230000000000001</v>
      </c>
      <c r="C72" s="9" t="s">
        <v>31</v>
      </c>
      <c r="D72" s="9">
        <v>42443</v>
      </c>
      <c r="E72" s="9" t="s">
        <v>34</v>
      </c>
      <c r="F72" s="9">
        <v>1.7600000000000002</v>
      </c>
    </row>
    <row r="73" spans="1:6" x14ac:dyDescent="0.3">
      <c r="A73" s="9" t="s">
        <v>656</v>
      </c>
      <c r="B73" s="9">
        <v>2.4859999999999998</v>
      </c>
      <c r="C73" s="9" t="s">
        <v>31</v>
      </c>
      <c r="D73" s="9">
        <v>41724</v>
      </c>
      <c r="E73" s="9" t="s">
        <v>49</v>
      </c>
      <c r="F73" s="9">
        <v>3.9380000000000006</v>
      </c>
    </row>
    <row r="74" spans="1:6" x14ac:dyDescent="0.3">
      <c r="A74" s="9" t="s">
        <v>994</v>
      </c>
      <c r="B74" s="9">
        <v>1.4300000000000002</v>
      </c>
      <c r="C74" s="9" t="s">
        <v>31</v>
      </c>
      <c r="D74" s="9">
        <v>42072</v>
      </c>
      <c r="E74" s="9" t="s">
        <v>34</v>
      </c>
      <c r="F74" s="9">
        <v>3.1680000000000001</v>
      </c>
    </row>
    <row r="75" spans="1:6" x14ac:dyDescent="0.3">
      <c r="A75" s="9" t="s">
        <v>1017</v>
      </c>
      <c r="B75" s="9">
        <v>4.125</v>
      </c>
      <c r="C75" s="9" t="s">
        <v>31</v>
      </c>
      <c r="D75" s="9">
        <v>42090</v>
      </c>
      <c r="E75" s="9" t="s">
        <v>34</v>
      </c>
      <c r="F75" s="9">
        <v>7.7880000000000011</v>
      </c>
    </row>
    <row r="76" spans="1:6" x14ac:dyDescent="0.3">
      <c r="A76" s="9" t="s">
        <v>1180</v>
      </c>
      <c r="B76" s="9">
        <v>11.077000000000002</v>
      </c>
      <c r="C76" s="9" t="s">
        <v>40</v>
      </c>
      <c r="D76" s="9">
        <v>42233</v>
      </c>
      <c r="E76" s="9" t="s">
        <v>49</v>
      </c>
      <c r="F76" s="9">
        <v>17.578000000000003</v>
      </c>
    </row>
    <row r="77" spans="1:6" x14ac:dyDescent="0.3">
      <c r="A77" s="9" t="s">
        <v>1150</v>
      </c>
      <c r="B77" s="9">
        <v>3.8500000000000005</v>
      </c>
      <c r="C77" s="9" t="s">
        <v>31</v>
      </c>
      <c r="D77" s="9">
        <v>42210</v>
      </c>
      <c r="E77" s="9" t="s">
        <v>49</v>
      </c>
      <c r="F77" s="9">
        <v>6.3140000000000009</v>
      </c>
    </row>
    <row r="78" spans="1:6" x14ac:dyDescent="0.3">
      <c r="A78" s="9" t="s">
        <v>702</v>
      </c>
      <c r="B78" s="9">
        <v>2.1339999999999999</v>
      </c>
      <c r="C78" s="9" t="s">
        <v>31</v>
      </c>
      <c r="D78" s="9">
        <v>41780</v>
      </c>
      <c r="E78" s="9" t="s">
        <v>49</v>
      </c>
      <c r="F78" s="9">
        <v>3.3880000000000003</v>
      </c>
    </row>
    <row r="79" spans="1:6" x14ac:dyDescent="0.3">
      <c r="A79" s="9" t="s">
        <v>693</v>
      </c>
      <c r="B79" s="9">
        <v>1.4410000000000003</v>
      </c>
      <c r="C79" s="9" t="s">
        <v>31</v>
      </c>
      <c r="D79" s="9">
        <v>41771</v>
      </c>
      <c r="E79" s="9" t="s">
        <v>34</v>
      </c>
      <c r="F79" s="9">
        <v>3.1240000000000001</v>
      </c>
    </row>
    <row r="80" spans="1:6" x14ac:dyDescent="0.3">
      <c r="A80" s="9" t="s">
        <v>1489</v>
      </c>
      <c r="B80" s="9">
        <v>1.9360000000000002</v>
      </c>
      <c r="C80" s="9" t="s">
        <v>31</v>
      </c>
      <c r="D80" s="9">
        <v>42634</v>
      </c>
      <c r="E80" s="9" t="s">
        <v>34</v>
      </c>
      <c r="F80" s="9">
        <v>3.234</v>
      </c>
    </row>
    <row r="81" spans="1:6" x14ac:dyDescent="0.3">
      <c r="A81" s="9" t="s">
        <v>620</v>
      </c>
      <c r="B81" s="9">
        <v>2.3760000000000003</v>
      </c>
      <c r="C81" s="9" t="s">
        <v>31</v>
      </c>
      <c r="D81" s="9">
        <v>41688</v>
      </c>
      <c r="E81" s="9" t="s">
        <v>34</v>
      </c>
      <c r="F81" s="9">
        <v>4.2350000000000003</v>
      </c>
    </row>
    <row r="82" spans="1:6" x14ac:dyDescent="0.3">
      <c r="A82" s="9" t="s">
        <v>1312</v>
      </c>
      <c r="B82" s="9">
        <v>1.3089999999999999</v>
      </c>
      <c r="C82" s="9" t="s">
        <v>31</v>
      </c>
      <c r="D82" s="9">
        <v>42407</v>
      </c>
      <c r="E82" s="9" t="s">
        <v>49</v>
      </c>
      <c r="F82" s="9">
        <v>2.1779999999999999</v>
      </c>
    </row>
    <row r="83" spans="1:6" x14ac:dyDescent="0.3">
      <c r="A83" s="9" t="s">
        <v>580</v>
      </c>
      <c r="B83" s="9">
        <v>23.716000000000001</v>
      </c>
      <c r="C83" s="9" t="s">
        <v>31</v>
      </c>
      <c r="D83" s="9">
        <v>41662</v>
      </c>
      <c r="E83" s="9" t="s">
        <v>49</v>
      </c>
      <c r="F83" s="9">
        <v>39.533999999999999</v>
      </c>
    </row>
    <row r="84" spans="1:6" x14ac:dyDescent="0.3">
      <c r="A84" s="9" t="s">
        <v>1470</v>
      </c>
      <c r="B84" s="9">
        <v>2.5190000000000001</v>
      </c>
      <c r="C84" s="9" t="s">
        <v>31</v>
      </c>
      <c r="D84" s="9">
        <v>42600</v>
      </c>
      <c r="E84" s="9" t="s">
        <v>49</v>
      </c>
      <c r="F84" s="9">
        <v>4.0590000000000002</v>
      </c>
    </row>
    <row r="85" spans="1:6" x14ac:dyDescent="0.3">
      <c r="A85" s="9" t="s">
        <v>1398</v>
      </c>
      <c r="B85" s="9">
        <v>2.145</v>
      </c>
      <c r="C85" s="9" t="s">
        <v>31</v>
      </c>
      <c r="D85" s="9">
        <v>42507</v>
      </c>
      <c r="E85" s="9" t="s">
        <v>34</v>
      </c>
      <c r="F85" s="9">
        <v>4.3780000000000001</v>
      </c>
    </row>
    <row r="86" spans="1:6" x14ac:dyDescent="0.3">
      <c r="A86" s="9" t="s">
        <v>532</v>
      </c>
      <c r="B86" s="9">
        <v>23.716000000000001</v>
      </c>
      <c r="C86" s="9" t="s">
        <v>31</v>
      </c>
      <c r="D86" s="9">
        <v>41603</v>
      </c>
      <c r="E86" s="9" t="s">
        <v>49</v>
      </c>
      <c r="F86" s="9">
        <v>39.533999999999999</v>
      </c>
    </row>
    <row r="87" spans="1:6" x14ac:dyDescent="0.3">
      <c r="A87" s="9" t="s">
        <v>1292</v>
      </c>
      <c r="B87" s="9">
        <v>18.480000000000004</v>
      </c>
      <c r="C87" s="9" t="s">
        <v>40</v>
      </c>
      <c r="D87" s="9">
        <v>42378</v>
      </c>
      <c r="E87" s="9" t="s">
        <v>30</v>
      </c>
      <c r="F87" s="9">
        <v>45.067</v>
      </c>
    </row>
    <row r="88" spans="1:6" x14ac:dyDescent="0.3">
      <c r="A88" s="9" t="s">
        <v>1278</v>
      </c>
      <c r="B88" s="9">
        <v>1.7600000000000002</v>
      </c>
      <c r="C88" s="9" t="s">
        <v>31</v>
      </c>
      <c r="D88" s="9">
        <v>42355</v>
      </c>
      <c r="E88" s="9" t="s">
        <v>34</v>
      </c>
      <c r="F88" s="9">
        <v>2.8820000000000006</v>
      </c>
    </row>
    <row r="89" spans="1:6" x14ac:dyDescent="0.3">
      <c r="A89" s="9" t="s">
        <v>1188</v>
      </c>
      <c r="B89" s="9">
        <v>3.883</v>
      </c>
      <c r="C89" s="9" t="s">
        <v>40</v>
      </c>
      <c r="D89" s="9">
        <v>42251</v>
      </c>
      <c r="E89" s="9" t="s">
        <v>49</v>
      </c>
      <c r="F89" s="9">
        <v>9.4819999999999993</v>
      </c>
    </row>
    <row r="90" spans="1:6" x14ac:dyDescent="0.3">
      <c r="A90" s="9" t="s">
        <v>1025</v>
      </c>
      <c r="B90" s="9">
        <v>1.6830000000000003</v>
      </c>
      <c r="C90" s="9" t="s">
        <v>40</v>
      </c>
      <c r="D90" s="9">
        <v>42095</v>
      </c>
      <c r="E90" s="9" t="s">
        <v>34</v>
      </c>
      <c r="F90" s="9">
        <v>3.0579999999999998</v>
      </c>
    </row>
    <row r="91" spans="1:6" x14ac:dyDescent="0.3">
      <c r="A91" s="9" t="s">
        <v>1624</v>
      </c>
      <c r="B91" s="9">
        <v>1.7490000000000003</v>
      </c>
      <c r="C91" s="9" t="s">
        <v>31</v>
      </c>
      <c r="D91" s="9">
        <v>42776</v>
      </c>
      <c r="E91" s="9" t="s">
        <v>49</v>
      </c>
      <c r="F91" s="9">
        <v>2.871</v>
      </c>
    </row>
    <row r="92" spans="1:6" x14ac:dyDescent="0.3">
      <c r="A92" s="9" t="s">
        <v>1178</v>
      </c>
      <c r="B92" s="9">
        <v>415.78900000000004</v>
      </c>
      <c r="C92" s="9" t="s">
        <v>31</v>
      </c>
      <c r="D92" s="9">
        <v>42233</v>
      </c>
      <c r="E92" s="9" t="s">
        <v>81</v>
      </c>
      <c r="F92" s="9">
        <v>659.98900000000003</v>
      </c>
    </row>
    <row r="93" spans="1:6" x14ac:dyDescent="0.3">
      <c r="A93" s="9" t="s">
        <v>1136</v>
      </c>
      <c r="B93" s="9">
        <v>3.0140000000000007</v>
      </c>
      <c r="C93" s="9" t="s">
        <v>31</v>
      </c>
      <c r="D93" s="9">
        <v>42195</v>
      </c>
      <c r="E93" s="9" t="s">
        <v>49</v>
      </c>
      <c r="F93" s="9">
        <v>4.9390000000000009</v>
      </c>
    </row>
    <row r="94" spans="1:6" x14ac:dyDescent="0.3">
      <c r="A94" s="9" t="s">
        <v>1157</v>
      </c>
      <c r="B94" s="9">
        <v>1.3089999999999999</v>
      </c>
      <c r="C94" s="9" t="s">
        <v>31</v>
      </c>
      <c r="D94" s="9">
        <v>42216</v>
      </c>
      <c r="E94" s="9" t="s">
        <v>49</v>
      </c>
      <c r="F94" s="9">
        <v>2.1779999999999999</v>
      </c>
    </row>
    <row r="95" spans="1:6" x14ac:dyDescent="0.3">
      <c r="A95" s="9" t="s">
        <v>1255</v>
      </c>
      <c r="B95" s="9">
        <v>1.0230000000000001</v>
      </c>
      <c r="C95" s="9" t="s">
        <v>31</v>
      </c>
      <c r="D95" s="9">
        <v>42327</v>
      </c>
      <c r="E95" s="9" t="s">
        <v>34</v>
      </c>
      <c r="F95" s="9">
        <v>1.6280000000000001</v>
      </c>
    </row>
    <row r="96" spans="1:6" x14ac:dyDescent="0.3">
      <c r="A96" s="9" t="s">
        <v>935</v>
      </c>
      <c r="B96" s="9">
        <v>1.4410000000000003</v>
      </c>
      <c r="C96" s="9" t="s">
        <v>31</v>
      </c>
      <c r="D96" s="9">
        <v>42019</v>
      </c>
      <c r="E96" s="9" t="s">
        <v>34</v>
      </c>
      <c r="F96" s="9">
        <v>3.1240000000000001</v>
      </c>
    </row>
    <row r="97" spans="1:6" x14ac:dyDescent="0.3">
      <c r="A97" s="9" t="s">
        <v>791</v>
      </c>
      <c r="B97" s="9">
        <v>4.125</v>
      </c>
      <c r="C97" s="9" t="s">
        <v>31</v>
      </c>
      <c r="D97" s="9">
        <v>41869</v>
      </c>
      <c r="E97" s="9" t="s">
        <v>34</v>
      </c>
      <c r="F97" s="9">
        <v>7.7880000000000011</v>
      </c>
    </row>
    <row r="98" spans="1:6" x14ac:dyDescent="0.3">
      <c r="A98" s="9" t="s">
        <v>1486</v>
      </c>
      <c r="B98" s="9">
        <v>68.64</v>
      </c>
      <c r="C98" s="9" t="s">
        <v>40</v>
      </c>
      <c r="D98" s="9">
        <v>42626</v>
      </c>
      <c r="E98" s="9" t="s">
        <v>49</v>
      </c>
      <c r="F98" s="9">
        <v>171.58900000000003</v>
      </c>
    </row>
    <row r="99" spans="1:6" x14ac:dyDescent="0.3">
      <c r="A99" s="9" t="s">
        <v>568</v>
      </c>
      <c r="B99" s="9">
        <v>66.649000000000015</v>
      </c>
      <c r="C99" s="9" t="s">
        <v>31</v>
      </c>
      <c r="D99" s="9">
        <v>41643</v>
      </c>
      <c r="E99" s="9" t="s">
        <v>49</v>
      </c>
      <c r="F99" s="9">
        <v>111.07800000000002</v>
      </c>
    </row>
    <row r="100" spans="1:6" x14ac:dyDescent="0.3">
      <c r="A100" s="9" t="s">
        <v>1623</v>
      </c>
      <c r="B100" s="9">
        <v>4.125</v>
      </c>
      <c r="C100" s="9" t="s">
        <v>31</v>
      </c>
      <c r="D100" s="9">
        <v>42775</v>
      </c>
      <c r="E100" s="9" t="s">
        <v>34</v>
      </c>
      <c r="F100" s="9">
        <v>7.7880000000000011</v>
      </c>
    </row>
    <row r="101" spans="1:6" x14ac:dyDescent="0.3">
      <c r="A101" s="9" t="s">
        <v>538</v>
      </c>
      <c r="B101" s="9">
        <v>3.8500000000000005</v>
      </c>
      <c r="C101" s="9" t="s">
        <v>40</v>
      </c>
      <c r="D101" s="9">
        <v>41608</v>
      </c>
      <c r="E101" s="9" t="s">
        <v>49</v>
      </c>
      <c r="F101" s="9">
        <v>6.3140000000000009</v>
      </c>
    </row>
    <row r="102" spans="1:6" x14ac:dyDescent="0.3">
      <c r="A102" s="9" t="s">
        <v>410</v>
      </c>
      <c r="B102" s="9">
        <v>1.0230000000000001</v>
      </c>
      <c r="C102" s="9" t="s">
        <v>31</v>
      </c>
      <c r="D102" s="9">
        <v>41504</v>
      </c>
      <c r="E102" s="9" t="s">
        <v>34</v>
      </c>
      <c r="F102" s="9">
        <v>1.6280000000000001</v>
      </c>
    </row>
    <row r="103" spans="1:6" x14ac:dyDescent="0.3">
      <c r="A103" s="9" t="s">
        <v>851</v>
      </c>
      <c r="B103" s="9">
        <v>9.1410000000000018</v>
      </c>
      <c r="C103" s="9" t="s">
        <v>31</v>
      </c>
      <c r="D103" s="9">
        <v>41939</v>
      </c>
      <c r="E103" s="9" t="s">
        <v>49</v>
      </c>
      <c r="F103" s="9">
        <v>17.578000000000003</v>
      </c>
    </row>
    <row r="104" spans="1:6" x14ac:dyDescent="0.3">
      <c r="A104" s="9" t="s">
        <v>1399</v>
      </c>
      <c r="B104" s="9">
        <v>0.78100000000000003</v>
      </c>
      <c r="C104" s="9" t="s">
        <v>31</v>
      </c>
      <c r="D104" s="9">
        <v>42503</v>
      </c>
      <c r="E104" s="9" t="s">
        <v>34</v>
      </c>
      <c r="F104" s="9">
        <v>1.254</v>
      </c>
    </row>
    <row r="105" spans="1:6" x14ac:dyDescent="0.3">
      <c r="A105" s="9" t="s">
        <v>621</v>
      </c>
      <c r="B105" s="9">
        <v>1.2649999999999999</v>
      </c>
      <c r="C105" s="9" t="s">
        <v>31</v>
      </c>
      <c r="D105" s="9">
        <v>41691</v>
      </c>
      <c r="E105" s="9" t="s">
        <v>34</v>
      </c>
      <c r="F105" s="9">
        <v>2.9370000000000003</v>
      </c>
    </row>
    <row r="106" spans="1:6" x14ac:dyDescent="0.3">
      <c r="A106" s="9" t="s">
        <v>1020</v>
      </c>
      <c r="B106" s="9">
        <v>3.7070000000000003</v>
      </c>
      <c r="C106" s="9" t="s">
        <v>31</v>
      </c>
      <c r="D106" s="9">
        <v>42094</v>
      </c>
      <c r="E106" s="9" t="s">
        <v>49</v>
      </c>
      <c r="F106" s="9">
        <v>6.0830000000000011</v>
      </c>
    </row>
    <row r="107" spans="1:6" x14ac:dyDescent="0.3">
      <c r="A107" s="9" t="s">
        <v>420</v>
      </c>
      <c r="B107" s="9">
        <v>3.8170000000000006</v>
      </c>
      <c r="C107" s="9" t="s">
        <v>31</v>
      </c>
      <c r="D107" s="9">
        <v>41513</v>
      </c>
      <c r="E107" s="9" t="s">
        <v>34</v>
      </c>
      <c r="F107" s="9">
        <v>7.3479999999999999</v>
      </c>
    </row>
    <row r="108" spans="1:6" x14ac:dyDescent="0.3">
      <c r="A108" s="9" t="s">
        <v>1496</v>
      </c>
      <c r="B108" s="9">
        <v>2.6950000000000003</v>
      </c>
      <c r="C108" s="9" t="s">
        <v>31</v>
      </c>
      <c r="D108" s="9">
        <v>42639</v>
      </c>
      <c r="E108" s="9" t="s">
        <v>49</v>
      </c>
      <c r="F108" s="9">
        <v>4.2790000000000008</v>
      </c>
    </row>
    <row r="109" spans="1:6" x14ac:dyDescent="0.3">
      <c r="A109" s="9" t="s">
        <v>1259</v>
      </c>
      <c r="B109" s="9">
        <v>4.3450000000000006</v>
      </c>
      <c r="C109" s="9" t="s">
        <v>31</v>
      </c>
      <c r="D109" s="9">
        <v>42337</v>
      </c>
      <c r="E109" s="9" t="s">
        <v>34</v>
      </c>
      <c r="F109" s="9">
        <v>6.6880000000000006</v>
      </c>
    </row>
    <row r="110" spans="1:6" x14ac:dyDescent="0.3">
      <c r="A110" s="9" t="s">
        <v>685</v>
      </c>
      <c r="B110" s="9">
        <v>3.762</v>
      </c>
      <c r="C110" s="9" t="s">
        <v>40</v>
      </c>
      <c r="D110" s="9">
        <v>41752</v>
      </c>
      <c r="E110" s="9" t="s">
        <v>30</v>
      </c>
      <c r="F110" s="9">
        <v>9.1740000000000013</v>
      </c>
    </row>
    <row r="111" spans="1:6" x14ac:dyDescent="0.3">
      <c r="A111" s="9" t="s">
        <v>1041</v>
      </c>
      <c r="B111" s="9">
        <v>3.7070000000000003</v>
      </c>
      <c r="C111" s="9" t="s">
        <v>31</v>
      </c>
      <c r="D111" s="9">
        <v>42118</v>
      </c>
      <c r="E111" s="9" t="s">
        <v>49</v>
      </c>
      <c r="F111" s="9">
        <v>6.0830000000000011</v>
      </c>
    </row>
    <row r="112" spans="1:6" x14ac:dyDescent="0.3">
      <c r="A112" s="9" t="s">
        <v>181</v>
      </c>
      <c r="B112" s="9">
        <v>15.268000000000002</v>
      </c>
      <c r="C112" s="9" t="s">
        <v>31</v>
      </c>
      <c r="D112" s="9">
        <v>42646</v>
      </c>
      <c r="E112" s="9" t="s">
        <v>49</v>
      </c>
      <c r="F112" s="9">
        <v>24.618000000000002</v>
      </c>
    </row>
    <row r="113" spans="1:6" x14ac:dyDescent="0.3">
      <c r="A113" s="9" t="s">
        <v>548</v>
      </c>
      <c r="B113" s="9">
        <v>1.0230000000000001</v>
      </c>
      <c r="C113" s="9" t="s">
        <v>31</v>
      </c>
      <c r="D113" s="9">
        <v>41621</v>
      </c>
      <c r="E113" s="9" t="s">
        <v>34</v>
      </c>
      <c r="F113" s="9">
        <v>1.7600000000000002</v>
      </c>
    </row>
    <row r="114" spans="1:6" x14ac:dyDescent="0.3">
      <c r="A114" s="9" t="s">
        <v>855</v>
      </c>
      <c r="B114" s="9">
        <v>3.74</v>
      </c>
      <c r="C114" s="9" t="s">
        <v>31</v>
      </c>
      <c r="D114" s="9">
        <v>41940</v>
      </c>
      <c r="E114" s="9" t="s">
        <v>49</v>
      </c>
      <c r="F114" s="9">
        <v>5.9400000000000013</v>
      </c>
    </row>
    <row r="115" spans="1:6" x14ac:dyDescent="0.3">
      <c r="A115" s="9" t="s">
        <v>1419</v>
      </c>
      <c r="B115" s="9">
        <v>5.8630000000000004</v>
      </c>
      <c r="C115" s="9" t="s">
        <v>31</v>
      </c>
      <c r="D115" s="9">
        <v>42522</v>
      </c>
      <c r="E115" s="9" t="s">
        <v>49</v>
      </c>
      <c r="F115" s="9">
        <v>9.4600000000000009</v>
      </c>
    </row>
    <row r="116" spans="1:6" x14ac:dyDescent="0.3">
      <c r="A116" s="9" t="s">
        <v>599</v>
      </c>
      <c r="B116" s="9">
        <v>5.8630000000000004</v>
      </c>
      <c r="C116" s="9" t="s">
        <v>31</v>
      </c>
      <c r="D116" s="9">
        <v>41671</v>
      </c>
      <c r="E116" s="9" t="s">
        <v>49</v>
      </c>
      <c r="F116" s="9">
        <v>9.4600000000000009</v>
      </c>
    </row>
    <row r="117" spans="1:6" x14ac:dyDescent="0.3">
      <c r="A117" s="9" t="s">
        <v>998</v>
      </c>
      <c r="B117" s="9">
        <v>2.3760000000000003</v>
      </c>
      <c r="C117" s="9" t="s">
        <v>31</v>
      </c>
      <c r="D117" s="9">
        <v>42074</v>
      </c>
      <c r="E117" s="9" t="s">
        <v>34</v>
      </c>
      <c r="F117" s="9">
        <v>4.2350000000000003</v>
      </c>
    </row>
    <row r="118" spans="1:6" x14ac:dyDescent="0.3">
      <c r="A118" s="9" t="s">
        <v>1533</v>
      </c>
      <c r="B118" s="9">
        <v>2.75</v>
      </c>
      <c r="C118" s="9" t="s">
        <v>31</v>
      </c>
      <c r="D118" s="9">
        <v>42682</v>
      </c>
      <c r="E118" s="9" t="s">
        <v>30</v>
      </c>
      <c r="F118" s="9">
        <v>6.2480000000000002</v>
      </c>
    </row>
    <row r="119" spans="1:6" x14ac:dyDescent="0.3">
      <c r="A119" s="9" t="s">
        <v>939</v>
      </c>
      <c r="B119" s="9">
        <v>3.8720000000000003</v>
      </c>
      <c r="C119" s="9" t="s">
        <v>31</v>
      </c>
      <c r="D119" s="9">
        <v>42023</v>
      </c>
      <c r="E119" s="9" t="s">
        <v>49</v>
      </c>
      <c r="F119" s="9">
        <v>6.2480000000000002</v>
      </c>
    </row>
    <row r="120" spans="1:6" x14ac:dyDescent="0.3">
      <c r="A120" s="9" t="s">
        <v>196</v>
      </c>
      <c r="B120" s="9">
        <v>82.5</v>
      </c>
      <c r="C120" s="9" t="s">
        <v>100</v>
      </c>
      <c r="D120" s="9">
        <v>41325</v>
      </c>
      <c r="E120" s="9" t="s">
        <v>99</v>
      </c>
      <c r="F120" s="9">
        <v>133.06700000000001</v>
      </c>
    </row>
    <row r="121" spans="1:6" x14ac:dyDescent="0.3">
      <c r="A121" s="9" t="s">
        <v>1274</v>
      </c>
      <c r="B121" s="9">
        <v>2.0240000000000005</v>
      </c>
      <c r="C121" s="9" t="s">
        <v>31</v>
      </c>
      <c r="D121" s="9">
        <v>42348</v>
      </c>
      <c r="E121" s="9" t="s">
        <v>49</v>
      </c>
      <c r="F121" s="9">
        <v>3.1680000000000001</v>
      </c>
    </row>
    <row r="122" spans="1:6" x14ac:dyDescent="0.3">
      <c r="A122" s="9" t="s">
        <v>1225</v>
      </c>
      <c r="B122" s="9">
        <v>13.629000000000001</v>
      </c>
      <c r="C122" s="9" t="s">
        <v>31</v>
      </c>
      <c r="D122" s="9">
        <v>42281</v>
      </c>
      <c r="E122" s="9" t="s">
        <v>49</v>
      </c>
      <c r="F122" s="9">
        <v>21.978000000000002</v>
      </c>
    </row>
    <row r="123" spans="1:6" x14ac:dyDescent="0.3">
      <c r="A123" s="9" t="s">
        <v>729</v>
      </c>
      <c r="B123" s="9">
        <v>12.518000000000002</v>
      </c>
      <c r="C123" s="9" t="s">
        <v>31</v>
      </c>
      <c r="D123" s="9">
        <v>41804</v>
      </c>
      <c r="E123" s="9" t="s">
        <v>30</v>
      </c>
      <c r="F123" s="9">
        <v>20.515000000000001</v>
      </c>
    </row>
    <row r="124" spans="1:6" x14ac:dyDescent="0.3">
      <c r="A124" s="9" t="s">
        <v>1395</v>
      </c>
      <c r="B124" s="9">
        <v>2.75</v>
      </c>
      <c r="C124" s="9" t="s">
        <v>31</v>
      </c>
      <c r="D124" s="9">
        <v>42498</v>
      </c>
      <c r="E124" s="9" t="s">
        <v>30</v>
      </c>
      <c r="F124" s="9">
        <v>6.2480000000000002</v>
      </c>
    </row>
    <row r="125" spans="1:6" x14ac:dyDescent="0.3">
      <c r="A125" s="9" t="s">
        <v>56</v>
      </c>
      <c r="B125" s="9">
        <v>2.0240000000000005</v>
      </c>
      <c r="C125" s="9" t="s">
        <v>31</v>
      </c>
      <c r="D125" s="9">
        <v>41492</v>
      </c>
      <c r="E125" s="9" t="s">
        <v>49</v>
      </c>
      <c r="F125" s="9">
        <v>3.1680000000000001</v>
      </c>
    </row>
    <row r="126" spans="1:6" x14ac:dyDescent="0.3">
      <c r="A126" s="9" t="s">
        <v>113</v>
      </c>
      <c r="B126" s="9">
        <v>2.5410000000000004</v>
      </c>
      <c r="C126" s="9" t="s">
        <v>31</v>
      </c>
      <c r="D126" s="9">
        <v>42007</v>
      </c>
      <c r="E126" s="9" t="s">
        <v>34</v>
      </c>
      <c r="F126" s="9">
        <v>4.1580000000000004</v>
      </c>
    </row>
    <row r="127" spans="1:6" x14ac:dyDescent="0.3">
      <c r="A127" s="9" t="s">
        <v>1568</v>
      </c>
      <c r="B127" s="9">
        <v>2.1339999999999999</v>
      </c>
      <c r="C127" s="9" t="s">
        <v>31</v>
      </c>
      <c r="D127" s="9">
        <v>42708</v>
      </c>
      <c r="E127" s="9" t="s">
        <v>49</v>
      </c>
      <c r="F127" s="9">
        <v>3.3880000000000003</v>
      </c>
    </row>
    <row r="128" spans="1:6" x14ac:dyDescent="0.3">
      <c r="A128" s="9" t="s">
        <v>351</v>
      </c>
      <c r="B128" s="9">
        <v>8.7119999999999997</v>
      </c>
      <c r="C128" s="9" t="s">
        <v>31</v>
      </c>
      <c r="D128" s="9">
        <v>41461</v>
      </c>
      <c r="E128" s="9" t="s">
        <v>47</v>
      </c>
      <c r="F128" s="9">
        <v>14.289000000000001</v>
      </c>
    </row>
    <row r="129" spans="1:6" x14ac:dyDescent="0.3">
      <c r="A129" s="9" t="s">
        <v>445</v>
      </c>
      <c r="B129" s="9">
        <v>2.1339999999999999</v>
      </c>
      <c r="C129" s="9" t="s">
        <v>31</v>
      </c>
      <c r="D129" s="9">
        <v>41532</v>
      </c>
      <c r="E129" s="9" t="s">
        <v>49</v>
      </c>
      <c r="F129" s="9">
        <v>3.3880000000000003</v>
      </c>
    </row>
    <row r="130" spans="1:6" x14ac:dyDescent="0.3">
      <c r="A130" s="9" t="s">
        <v>116</v>
      </c>
      <c r="B130" s="9">
        <v>9.7020000000000017</v>
      </c>
      <c r="C130" s="9" t="s">
        <v>31</v>
      </c>
      <c r="D130" s="9">
        <v>42032</v>
      </c>
      <c r="E130" s="9" t="s">
        <v>47</v>
      </c>
      <c r="F130" s="9">
        <v>23.088999999999999</v>
      </c>
    </row>
    <row r="131" spans="1:6" x14ac:dyDescent="0.3">
      <c r="A131" s="9" t="s">
        <v>1319</v>
      </c>
      <c r="B131" s="9">
        <v>45.408000000000008</v>
      </c>
      <c r="C131" s="9" t="s">
        <v>31</v>
      </c>
      <c r="D131" s="9">
        <v>42418</v>
      </c>
      <c r="E131" s="9" t="s">
        <v>49</v>
      </c>
      <c r="F131" s="9">
        <v>105.589</v>
      </c>
    </row>
    <row r="132" spans="1:6" x14ac:dyDescent="0.3">
      <c r="A132" s="9" t="s">
        <v>60</v>
      </c>
      <c r="B132" s="9">
        <v>2.6950000000000003</v>
      </c>
      <c r="C132" s="9" t="s">
        <v>31</v>
      </c>
      <c r="D132" s="9">
        <v>41565</v>
      </c>
      <c r="E132" s="9" t="s">
        <v>49</v>
      </c>
      <c r="F132" s="9">
        <v>4.2790000000000008</v>
      </c>
    </row>
    <row r="133" spans="1:6" x14ac:dyDescent="0.3">
      <c r="A133" s="9" t="s">
        <v>1390</v>
      </c>
      <c r="B133" s="9">
        <v>9.1410000000000018</v>
      </c>
      <c r="C133" s="9" t="s">
        <v>31</v>
      </c>
      <c r="D133" s="9">
        <v>42491</v>
      </c>
      <c r="E133" s="9" t="s">
        <v>49</v>
      </c>
      <c r="F133" s="9">
        <v>17.578000000000003</v>
      </c>
    </row>
    <row r="134" spans="1:6" x14ac:dyDescent="0.3">
      <c r="A134" s="9" t="s">
        <v>1167</v>
      </c>
      <c r="B134" s="9">
        <v>2.5190000000000001</v>
      </c>
      <c r="C134" s="9" t="s">
        <v>40</v>
      </c>
      <c r="D134" s="9">
        <v>42221</v>
      </c>
      <c r="E134" s="9" t="s">
        <v>49</v>
      </c>
      <c r="F134" s="9">
        <v>4.0590000000000002</v>
      </c>
    </row>
    <row r="135" spans="1:6" x14ac:dyDescent="0.3">
      <c r="A135" s="9" t="s">
        <v>1535</v>
      </c>
      <c r="B135" s="9">
        <v>18.480000000000004</v>
      </c>
      <c r="C135" s="9" t="s">
        <v>31</v>
      </c>
      <c r="D135" s="9">
        <v>42683</v>
      </c>
      <c r="E135" s="9" t="s">
        <v>30</v>
      </c>
      <c r="F135" s="9">
        <v>45.067</v>
      </c>
    </row>
    <row r="136" spans="1:6" x14ac:dyDescent="0.3">
      <c r="A136" s="9" t="s">
        <v>1357</v>
      </c>
      <c r="B136" s="9">
        <v>9.7020000000000017</v>
      </c>
      <c r="C136" s="9" t="s">
        <v>31</v>
      </c>
      <c r="D136" s="9">
        <v>42456</v>
      </c>
      <c r="E136" s="9" t="s">
        <v>47</v>
      </c>
      <c r="F136" s="9">
        <v>23.088999999999999</v>
      </c>
    </row>
    <row r="137" spans="1:6" x14ac:dyDescent="0.3">
      <c r="A137" s="9" t="s">
        <v>1085</v>
      </c>
      <c r="B137" s="9">
        <v>89.749000000000009</v>
      </c>
      <c r="C137" s="9" t="s">
        <v>31</v>
      </c>
      <c r="D137" s="9">
        <v>42150</v>
      </c>
      <c r="E137" s="9" t="s">
        <v>49</v>
      </c>
      <c r="F137" s="9">
        <v>175.98900000000003</v>
      </c>
    </row>
    <row r="138" spans="1:6" x14ac:dyDescent="0.3">
      <c r="A138" s="9" t="s">
        <v>1592</v>
      </c>
      <c r="B138" s="9">
        <v>2.6950000000000003</v>
      </c>
      <c r="C138" s="9" t="s">
        <v>31</v>
      </c>
      <c r="D138" s="9">
        <v>42734</v>
      </c>
      <c r="E138" s="9" t="s">
        <v>49</v>
      </c>
      <c r="F138" s="9">
        <v>4.2790000000000008</v>
      </c>
    </row>
    <row r="139" spans="1:6" x14ac:dyDescent="0.3">
      <c r="A139" s="9" t="s">
        <v>1443</v>
      </c>
      <c r="B139" s="9">
        <v>15.268000000000002</v>
      </c>
      <c r="C139" s="9" t="s">
        <v>31</v>
      </c>
      <c r="D139" s="9">
        <v>42558</v>
      </c>
      <c r="E139" s="9" t="s">
        <v>49</v>
      </c>
      <c r="F139" s="9">
        <v>24.618000000000002</v>
      </c>
    </row>
    <row r="140" spans="1:6" x14ac:dyDescent="0.3">
      <c r="A140" s="9" t="s">
        <v>1289</v>
      </c>
      <c r="B140" s="9">
        <v>9.7020000000000017</v>
      </c>
      <c r="C140" s="9" t="s">
        <v>31</v>
      </c>
      <c r="D140" s="9">
        <v>42372</v>
      </c>
      <c r="E140" s="9" t="s">
        <v>47</v>
      </c>
      <c r="F140" s="9">
        <v>23.088999999999999</v>
      </c>
    </row>
    <row r="141" spans="1:6" x14ac:dyDescent="0.3">
      <c r="A141" s="9" t="s">
        <v>1106</v>
      </c>
      <c r="B141" s="9">
        <v>3.8720000000000003</v>
      </c>
      <c r="C141" s="9" t="s">
        <v>31</v>
      </c>
      <c r="D141" s="9">
        <v>42174</v>
      </c>
      <c r="E141" s="9" t="s">
        <v>49</v>
      </c>
      <c r="F141" s="9">
        <v>6.2480000000000002</v>
      </c>
    </row>
    <row r="142" spans="1:6" x14ac:dyDescent="0.3">
      <c r="A142" s="9" t="s">
        <v>1056</v>
      </c>
      <c r="B142" s="9">
        <v>347.17100000000005</v>
      </c>
      <c r="C142" s="9" t="s">
        <v>100</v>
      </c>
      <c r="D142" s="9">
        <v>42130</v>
      </c>
      <c r="E142" s="9" t="s">
        <v>99</v>
      </c>
      <c r="F142" s="9">
        <v>551.06700000000012</v>
      </c>
    </row>
    <row r="143" spans="1:6" x14ac:dyDescent="0.3">
      <c r="A143" s="9" t="s">
        <v>636</v>
      </c>
      <c r="B143" s="9">
        <v>1.7270000000000003</v>
      </c>
      <c r="C143" s="9" t="s">
        <v>31</v>
      </c>
      <c r="D143" s="9">
        <v>41701</v>
      </c>
      <c r="E143" s="9" t="s">
        <v>34</v>
      </c>
      <c r="F143" s="9">
        <v>3.6080000000000001</v>
      </c>
    </row>
    <row r="144" spans="1:6" x14ac:dyDescent="0.3">
      <c r="A144" s="9" t="s">
        <v>205</v>
      </c>
      <c r="B144" s="9">
        <v>1.1990000000000003</v>
      </c>
      <c r="C144" s="9" t="s">
        <v>31</v>
      </c>
      <c r="D144" s="9">
        <v>41332</v>
      </c>
      <c r="E144" s="9" t="s">
        <v>34</v>
      </c>
      <c r="F144" s="9">
        <v>1.8480000000000001</v>
      </c>
    </row>
    <row r="145" spans="1:6" x14ac:dyDescent="0.3">
      <c r="A145" s="9" t="s">
        <v>534</v>
      </c>
      <c r="B145" s="9">
        <v>84.469000000000008</v>
      </c>
      <c r="C145" s="9" t="s">
        <v>100</v>
      </c>
      <c r="D145" s="9">
        <v>41610</v>
      </c>
      <c r="E145" s="9" t="s">
        <v>99</v>
      </c>
      <c r="F145" s="9">
        <v>131.989</v>
      </c>
    </row>
    <row r="146" spans="1:6" x14ac:dyDescent="0.3">
      <c r="A146" s="9" t="s">
        <v>467</v>
      </c>
      <c r="B146" s="9">
        <v>16.445</v>
      </c>
      <c r="C146" s="9" t="s">
        <v>31</v>
      </c>
      <c r="D146" s="9">
        <v>41550</v>
      </c>
      <c r="E146" s="9" t="s">
        <v>49</v>
      </c>
      <c r="F146" s="9">
        <v>38.236000000000004</v>
      </c>
    </row>
    <row r="147" spans="1:6" x14ac:dyDescent="0.3">
      <c r="A147" s="9" t="s">
        <v>963</v>
      </c>
      <c r="B147" s="9">
        <v>9.7020000000000017</v>
      </c>
      <c r="C147" s="9" t="s">
        <v>31</v>
      </c>
      <c r="D147" s="9">
        <v>42046</v>
      </c>
      <c r="E147" s="9" t="s">
        <v>47</v>
      </c>
      <c r="F147" s="9">
        <v>23.088999999999999</v>
      </c>
    </row>
    <row r="148" spans="1:6" x14ac:dyDescent="0.3">
      <c r="A148" s="9" t="s">
        <v>1000</v>
      </c>
      <c r="B148" s="9">
        <v>5.8630000000000004</v>
      </c>
      <c r="C148" s="9" t="s">
        <v>31</v>
      </c>
      <c r="D148" s="9">
        <v>42075</v>
      </c>
      <c r="E148" s="9" t="s">
        <v>49</v>
      </c>
      <c r="F148" s="9">
        <v>9.4600000000000009</v>
      </c>
    </row>
    <row r="149" spans="1:6" x14ac:dyDescent="0.3">
      <c r="A149" s="9" t="s">
        <v>1409</v>
      </c>
      <c r="B149" s="9">
        <v>6.0500000000000007</v>
      </c>
      <c r="C149" s="9" t="s">
        <v>31</v>
      </c>
      <c r="D149" s="9">
        <v>42517</v>
      </c>
      <c r="E149" s="9" t="s">
        <v>30</v>
      </c>
      <c r="F149" s="9">
        <v>13.442000000000002</v>
      </c>
    </row>
    <row r="150" spans="1:6" x14ac:dyDescent="0.3">
      <c r="A150" s="9" t="s">
        <v>129</v>
      </c>
      <c r="B150" s="9">
        <v>1.1990000000000003</v>
      </c>
      <c r="C150" s="9" t="s">
        <v>31</v>
      </c>
      <c r="D150" s="9">
        <v>42185</v>
      </c>
      <c r="E150" s="9" t="s">
        <v>34</v>
      </c>
      <c r="F150" s="9">
        <v>2.8600000000000003</v>
      </c>
    </row>
    <row r="151" spans="1:6" x14ac:dyDescent="0.3">
      <c r="A151" s="9" t="s">
        <v>1594</v>
      </c>
      <c r="B151" s="9">
        <v>57.277000000000008</v>
      </c>
      <c r="C151" s="9" t="s">
        <v>31</v>
      </c>
      <c r="D151" s="9">
        <v>42735</v>
      </c>
      <c r="E151" s="9" t="s">
        <v>49</v>
      </c>
      <c r="F151" s="9">
        <v>92.378000000000014</v>
      </c>
    </row>
    <row r="152" spans="1:6" x14ac:dyDescent="0.3">
      <c r="A152" s="9" t="s">
        <v>375</v>
      </c>
      <c r="B152" s="9">
        <v>306.88900000000001</v>
      </c>
      <c r="C152" s="9" t="s">
        <v>100</v>
      </c>
      <c r="D152" s="9">
        <v>41483</v>
      </c>
      <c r="E152" s="9" t="s">
        <v>99</v>
      </c>
      <c r="F152" s="9">
        <v>494.98900000000003</v>
      </c>
    </row>
    <row r="153" spans="1:6" x14ac:dyDescent="0.3">
      <c r="A153" s="9" t="s">
        <v>1405</v>
      </c>
      <c r="B153" s="9">
        <v>16.445</v>
      </c>
      <c r="C153" s="9" t="s">
        <v>31</v>
      </c>
      <c r="D153" s="9">
        <v>42515</v>
      </c>
      <c r="E153" s="9" t="s">
        <v>49</v>
      </c>
      <c r="F153" s="9">
        <v>38.236000000000004</v>
      </c>
    </row>
    <row r="154" spans="1:6" x14ac:dyDescent="0.3">
      <c r="A154" s="9" t="s">
        <v>414</v>
      </c>
      <c r="B154" s="9">
        <v>2.3980000000000006</v>
      </c>
      <c r="C154" s="9" t="s">
        <v>31</v>
      </c>
      <c r="D154" s="9">
        <v>41514</v>
      </c>
      <c r="E154" s="9" t="s">
        <v>49</v>
      </c>
      <c r="F154" s="9">
        <v>3.8720000000000003</v>
      </c>
    </row>
    <row r="155" spans="1:6" x14ac:dyDescent="0.3">
      <c r="A155" s="9" t="s">
        <v>122</v>
      </c>
      <c r="B155" s="9">
        <v>2.3760000000000003</v>
      </c>
      <c r="C155" s="9" t="s">
        <v>31</v>
      </c>
      <c r="D155" s="9">
        <v>42059</v>
      </c>
      <c r="E155" s="9" t="s">
        <v>34</v>
      </c>
      <c r="F155" s="9">
        <v>4.2350000000000003</v>
      </c>
    </row>
    <row r="156" spans="1:6" x14ac:dyDescent="0.3">
      <c r="A156" s="9" t="s">
        <v>972</v>
      </c>
      <c r="B156" s="9">
        <v>66.649000000000015</v>
      </c>
      <c r="C156" s="9" t="s">
        <v>31</v>
      </c>
      <c r="D156" s="9">
        <v>42058</v>
      </c>
      <c r="E156" s="9" t="s">
        <v>49</v>
      </c>
      <c r="F156" s="9">
        <v>111.07800000000002</v>
      </c>
    </row>
    <row r="157" spans="1:6" x14ac:dyDescent="0.3">
      <c r="A157" s="9" t="s">
        <v>813</v>
      </c>
      <c r="B157" s="9">
        <v>1.1990000000000003</v>
      </c>
      <c r="C157" s="9" t="s">
        <v>31</v>
      </c>
      <c r="D157" s="9">
        <v>41900</v>
      </c>
      <c r="E157" s="9" t="s">
        <v>34</v>
      </c>
      <c r="F157" s="9">
        <v>2.0020000000000002</v>
      </c>
    </row>
    <row r="158" spans="1:6" x14ac:dyDescent="0.3">
      <c r="A158" s="9" t="s">
        <v>1411</v>
      </c>
      <c r="B158" s="9">
        <v>57.277000000000008</v>
      </c>
      <c r="C158" s="9" t="s">
        <v>31</v>
      </c>
      <c r="D158" s="9">
        <v>42516</v>
      </c>
      <c r="E158" s="9" t="s">
        <v>49</v>
      </c>
      <c r="F158" s="9">
        <v>92.378000000000014</v>
      </c>
    </row>
    <row r="159" spans="1:6" x14ac:dyDescent="0.3">
      <c r="A159" s="9" t="s">
        <v>1465</v>
      </c>
      <c r="B159" s="9">
        <v>1.2869999999999999</v>
      </c>
      <c r="C159" s="9" t="s">
        <v>31</v>
      </c>
      <c r="D159" s="9">
        <v>42593</v>
      </c>
      <c r="E159" s="9" t="s">
        <v>34</v>
      </c>
      <c r="F159" s="9">
        <v>3.0579999999999998</v>
      </c>
    </row>
    <row r="160" spans="1:6" x14ac:dyDescent="0.3">
      <c r="A160" s="9" t="s">
        <v>1587</v>
      </c>
      <c r="B160" s="9">
        <v>4.6090000000000009</v>
      </c>
      <c r="C160" s="9" t="s">
        <v>31</v>
      </c>
      <c r="D160" s="9">
        <v>42728</v>
      </c>
      <c r="E160" s="9" t="s">
        <v>30</v>
      </c>
      <c r="F160" s="9">
        <v>11.253000000000002</v>
      </c>
    </row>
    <row r="161" spans="1:6" x14ac:dyDescent="0.3">
      <c r="A161" s="9" t="s">
        <v>1201</v>
      </c>
      <c r="B161" s="9">
        <v>66.649000000000015</v>
      </c>
      <c r="C161" s="9" t="s">
        <v>31</v>
      </c>
      <c r="D161" s="9">
        <v>42257</v>
      </c>
      <c r="E161" s="9" t="s">
        <v>49</v>
      </c>
      <c r="F161" s="9">
        <v>111.07800000000002</v>
      </c>
    </row>
    <row r="162" spans="1:6" x14ac:dyDescent="0.3">
      <c r="A162" s="9" t="s">
        <v>491</v>
      </c>
      <c r="B162" s="9">
        <v>4.0150000000000006</v>
      </c>
      <c r="C162" s="9" t="s">
        <v>31</v>
      </c>
      <c r="D162" s="9">
        <v>41575</v>
      </c>
      <c r="E162" s="9" t="s">
        <v>49</v>
      </c>
      <c r="F162" s="9">
        <v>6.5780000000000012</v>
      </c>
    </row>
    <row r="163" spans="1:6" x14ac:dyDescent="0.3">
      <c r="A163" s="9" t="s">
        <v>1159</v>
      </c>
      <c r="B163" s="9">
        <v>1.9360000000000002</v>
      </c>
      <c r="C163" s="9" t="s">
        <v>31</v>
      </c>
      <c r="D163" s="9">
        <v>42216</v>
      </c>
      <c r="E163" s="9" t="s">
        <v>34</v>
      </c>
      <c r="F163" s="9">
        <v>3.234</v>
      </c>
    </row>
    <row r="164" spans="1:6" x14ac:dyDescent="0.3">
      <c r="A164" s="9" t="s">
        <v>627</v>
      </c>
      <c r="B164" s="9">
        <v>1.0230000000000001</v>
      </c>
      <c r="C164" s="9" t="s">
        <v>31</v>
      </c>
      <c r="D164" s="9">
        <v>41698</v>
      </c>
      <c r="E164" s="9" t="s">
        <v>34</v>
      </c>
      <c r="F164" s="9">
        <v>1.6280000000000001</v>
      </c>
    </row>
    <row r="165" spans="1:6" x14ac:dyDescent="0.3">
      <c r="A165" s="9" t="s">
        <v>941</v>
      </c>
      <c r="B165" s="9">
        <v>3.19</v>
      </c>
      <c r="C165" s="9" t="s">
        <v>31</v>
      </c>
      <c r="D165" s="9">
        <v>42022</v>
      </c>
      <c r="E165" s="9" t="s">
        <v>34</v>
      </c>
      <c r="F165" s="9">
        <v>5.2359999999999998</v>
      </c>
    </row>
    <row r="166" spans="1:6" x14ac:dyDescent="0.3">
      <c r="A166" s="9" t="s">
        <v>137</v>
      </c>
      <c r="B166" s="9">
        <v>12.221</v>
      </c>
      <c r="C166" s="9" t="s">
        <v>31</v>
      </c>
      <c r="D166" s="9">
        <v>42222</v>
      </c>
      <c r="E166" s="9" t="s">
        <v>34</v>
      </c>
      <c r="F166" s="9">
        <v>21.824000000000002</v>
      </c>
    </row>
    <row r="167" spans="1:6" x14ac:dyDescent="0.3">
      <c r="A167" s="9" t="s">
        <v>793</v>
      </c>
      <c r="B167" s="9">
        <v>3.19</v>
      </c>
      <c r="C167" s="9" t="s">
        <v>40</v>
      </c>
      <c r="D167" s="9">
        <v>41869</v>
      </c>
      <c r="E167" s="9" t="s">
        <v>34</v>
      </c>
      <c r="F167" s="9">
        <v>5.2359999999999998</v>
      </c>
    </row>
    <row r="168" spans="1:6" x14ac:dyDescent="0.3">
      <c r="A168" s="9" t="s">
        <v>708</v>
      </c>
      <c r="B168" s="9">
        <v>306.88900000000001</v>
      </c>
      <c r="C168" s="9" t="s">
        <v>100</v>
      </c>
      <c r="D168" s="9">
        <v>41793</v>
      </c>
      <c r="E168" s="9" t="s">
        <v>99</v>
      </c>
      <c r="F168" s="9">
        <v>494.98900000000003</v>
      </c>
    </row>
    <row r="169" spans="1:6" x14ac:dyDescent="0.3">
      <c r="A169" s="9" t="s">
        <v>826</v>
      </c>
      <c r="B169" s="9">
        <v>3.8170000000000006</v>
      </c>
      <c r="C169" s="9" t="s">
        <v>31</v>
      </c>
      <c r="D169" s="9">
        <v>41916</v>
      </c>
      <c r="E169" s="9" t="s">
        <v>34</v>
      </c>
      <c r="F169" s="9">
        <v>7.3479999999999999</v>
      </c>
    </row>
    <row r="170" spans="1:6" x14ac:dyDescent="0.3">
      <c r="A170" s="9" t="s">
        <v>245</v>
      </c>
      <c r="B170" s="9">
        <v>9.7020000000000017</v>
      </c>
      <c r="C170" s="9" t="s">
        <v>31</v>
      </c>
      <c r="D170" s="9">
        <v>41395</v>
      </c>
      <c r="E170" s="9" t="s">
        <v>47</v>
      </c>
      <c r="F170" s="9">
        <v>23.088999999999999</v>
      </c>
    </row>
    <row r="171" spans="1:6" x14ac:dyDescent="0.3">
      <c r="A171" s="9" t="s">
        <v>1235</v>
      </c>
      <c r="B171" s="9">
        <v>1.298</v>
      </c>
      <c r="C171" s="9" t="s">
        <v>31</v>
      </c>
      <c r="D171" s="9">
        <v>42296</v>
      </c>
      <c r="E171" s="9" t="s">
        <v>49</v>
      </c>
      <c r="F171" s="9">
        <v>2.0680000000000001</v>
      </c>
    </row>
    <row r="172" spans="1:6" x14ac:dyDescent="0.3">
      <c r="A172" s="9" t="s">
        <v>1005</v>
      </c>
      <c r="B172" s="9">
        <v>2.3980000000000006</v>
      </c>
      <c r="C172" s="9" t="s">
        <v>31</v>
      </c>
      <c r="D172" s="9">
        <v>42085</v>
      </c>
      <c r="E172" s="9" t="s">
        <v>49</v>
      </c>
      <c r="F172" s="9">
        <v>3.8720000000000003</v>
      </c>
    </row>
    <row r="173" spans="1:6" x14ac:dyDescent="0.3">
      <c r="A173" s="9" t="s">
        <v>251</v>
      </c>
      <c r="B173" s="9">
        <v>7.0289999999999999</v>
      </c>
      <c r="C173" s="9" t="s">
        <v>31</v>
      </c>
      <c r="D173" s="9">
        <v>41397</v>
      </c>
      <c r="E173" s="9" t="s">
        <v>49</v>
      </c>
      <c r="F173" s="9">
        <v>21.978000000000002</v>
      </c>
    </row>
    <row r="174" spans="1:6" x14ac:dyDescent="0.3">
      <c r="A174" s="9" t="s">
        <v>1295</v>
      </c>
      <c r="B174" s="9">
        <v>3.8170000000000006</v>
      </c>
      <c r="C174" s="9" t="s">
        <v>31</v>
      </c>
      <c r="D174" s="9">
        <v>42385</v>
      </c>
      <c r="E174" s="9" t="s">
        <v>34</v>
      </c>
      <c r="F174" s="9">
        <v>7.3479999999999999</v>
      </c>
    </row>
    <row r="175" spans="1:6" x14ac:dyDescent="0.3">
      <c r="A175" s="9" t="s">
        <v>1165</v>
      </c>
      <c r="B175" s="9">
        <v>59.719000000000001</v>
      </c>
      <c r="C175" s="9" t="s">
        <v>31</v>
      </c>
      <c r="D175" s="9">
        <v>42220</v>
      </c>
      <c r="E175" s="9" t="s">
        <v>49</v>
      </c>
      <c r="F175" s="9">
        <v>99.528000000000006</v>
      </c>
    </row>
    <row r="176" spans="1:6" x14ac:dyDescent="0.3">
      <c r="A176" s="9" t="s">
        <v>203</v>
      </c>
      <c r="B176" s="9">
        <v>109.32900000000001</v>
      </c>
      <c r="C176" s="9" t="s">
        <v>31</v>
      </c>
      <c r="D176" s="9">
        <v>41330</v>
      </c>
      <c r="E176" s="9" t="s">
        <v>49</v>
      </c>
      <c r="F176" s="9">
        <v>179.22300000000001</v>
      </c>
    </row>
    <row r="177" spans="1:6" x14ac:dyDescent="0.3">
      <c r="A177" s="9" t="s">
        <v>1454</v>
      </c>
      <c r="B177" s="9">
        <v>4.0150000000000006</v>
      </c>
      <c r="C177" s="9" t="s">
        <v>31</v>
      </c>
      <c r="D177" s="9">
        <v>42569</v>
      </c>
      <c r="E177" s="9" t="s">
        <v>49</v>
      </c>
      <c r="F177" s="9">
        <v>6.5780000000000012</v>
      </c>
    </row>
    <row r="178" spans="1:6" x14ac:dyDescent="0.3">
      <c r="A178" s="9" t="s">
        <v>979</v>
      </c>
      <c r="B178" s="9">
        <v>5.0490000000000004</v>
      </c>
      <c r="C178" s="9" t="s">
        <v>40</v>
      </c>
      <c r="D178" s="9">
        <v>42055</v>
      </c>
      <c r="E178" s="9" t="s">
        <v>49</v>
      </c>
      <c r="F178" s="9">
        <v>8.0080000000000009</v>
      </c>
    </row>
    <row r="179" spans="1:6" x14ac:dyDescent="0.3">
      <c r="A179" s="9" t="s">
        <v>718</v>
      </c>
      <c r="B179" s="9">
        <v>1.1990000000000003</v>
      </c>
      <c r="C179" s="9" t="s">
        <v>31</v>
      </c>
      <c r="D179" s="9">
        <v>41799</v>
      </c>
      <c r="E179" s="9" t="s">
        <v>34</v>
      </c>
      <c r="F179" s="9">
        <v>2.0020000000000002</v>
      </c>
    </row>
    <row r="180" spans="1:6" x14ac:dyDescent="0.3">
      <c r="A180" s="9" t="s">
        <v>169</v>
      </c>
      <c r="B180" s="9">
        <v>35.222000000000008</v>
      </c>
      <c r="C180" s="9" t="s">
        <v>31</v>
      </c>
      <c r="D180" s="9">
        <v>42542</v>
      </c>
      <c r="E180" s="9" t="s">
        <v>49</v>
      </c>
      <c r="F180" s="9">
        <v>167.72800000000001</v>
      </c>
    </row>
    <row r="181" spans="1:6" x14ac:dyDescent="0.3">
      <c r="A181" s="9" t="s">
        <v>799</v>
      </c>
      <c r="B181" s="9">
        <v>12.221</v>
      </c>
      <c r="C181" s="9" t="s">
        <v>31</v>
      </c>
      <c r="D181" s="9">
        <v>41883</v>
      </c>
      <c r="E181" s="9" t="s">
        <v>34</v>
      </c>
      <c r="F181" s="9">
        <v>21.824000000000002</v>
      </c>
    </row>
    <row r="182" spans="1:6" x14ac:dyDescent="0.3">
      <c r="A182" s="9" t="s">
        <v>141</v>
      </c>
      <c r="B182" s="9">
        <v>1.6830000000000003</v>
      </c>
      <c r="C182" s="9" t="s">
        <v>40</v>
      </c>
      <c r="D182" s="9">
        <v>42297</v>
      </c>
      <c r="E182" s="9" t="s">
        <v>34</v>
      </c>
      <c r="F182" s="9">
        <v>2.7170000000000005</v>
      </c>
    </row>
    <row r="183" spans="1:6" x14ac:dyDescent="0.3">
      <c r="A183" s="9" t="s">
        <v>591</v>
      </c>
      <c r="B183" s="9">
        <v>84.469000000000008</v>
      </c>
      <c r="C183" s="9" t="s">
        <v>100</v>
      </c>
      <c r="D183" s="9">
        <v>41670</v>
      </c>
      <c r="E183" s="9" t="s">
        <v>99</v>
      </c>
      <c r="F183" s="9">
        <v>131.989</v>
      </c>
    </row>
    <row r="184" spans="1:6" x14ac:dyDescent="0.3">
      <c r="A184" s="9" t="s">
        <v>1092</v>
      </c>
      <c r="B184" s="9">
        <v>7.0289999999999999</v>
      </c>
      <c r="C184" s="9" t="s">
        <v>31</v>
      </c>
      <c r="D184" s="9">
        <v>42158</v>
      </c>
      <c r="E184" s="9" t="s">
        <v>49</v>
      </c>
      <c r="F184" s="9">
        <v>21.978000000000002</v>
      </c>
    </row>
    <row r="185" spans="1:6" x14ac:dyDescent="0.3">
      <c r="A185" s="9" t="s">
        <v>366</v>
      </c>
      <c r="B185" s="9">
        <v>4.8070000000000004</v>
      </c>
      <c r="C185" s="9" t="s">
        <v>31</v>
      </c>
      <c r="D185" s="9">
        <v>41473</v>
      </c>
      <c r="E185" s="9" t="s">
        <v>34</v>
      </c>
      <c r="F185" s="9">
        <v>10.021000000000001</v>
      </c>
    </row>
    <row r="186" spans="1:6" x14ac:dyDescent="0.3">
      <c r="A186" s="9" t="s">
        <v>1104</v>
      </c>
      <c r="B186" s="9">
        <v>109.32900000000001</v>
      </c>
      <c r="C186" s="9" t="s">
        <v>31</v>
      </c>
      <c r="D186" s="9">
        <v>42172</v>
      </c>
      <c r="E186" s="9" t="s">
        <v>49</v>
      </c>
      <c r="F186" s="9">
        <v>179.22300000000001</v>
      </c>
    </row>
    <row r="187" spans="1:6" x14ac:dyDescent="0.3">
      <c r="A187" s="9" t="s">
        <v>1463</v>
      </c>
      <c r="B187" s="9">
        <v>59.972000000000008</v>
      </c>
      <c r="C187" s="9" t="s">
        <v>31</v>
      </c>
      <c r="D187" s="9">
        <v>42593</v>
      </c>
      <c r="E187" s="9" t="s">
        <v>49</v>
      </c>
      <c r="F187" s="9">
        <v>111.06700000000001</v>
      </c>
    </row>
    <row r="188" spans="1:6" x14ac:dyDescent="0.3">
      <c r="A188" s="9" t="s">
        <v>1334</v>
      </c>
      <c r="B188" s="9">
        <v>3.278</v>
      </c>
      <c r="C188" s="9" t="s">
        <v>31</v>
      </c>
      <c r="D188" s="9">
        <v>42438</v>
      </c>
      <c r="E188" s="9" t="s">
        <v>34</v>
      </c>
      <c r="F188" s="9">
        <v>6.4240000000000004</v>
      </c>
    </row>
    <row r="189" spans="1:6" x14ac:dyDescent="0.3">
      <c r="A189" s="9" t="s">
        <v>930</v>
      </c>
      <c r="B189" s="9">
        <v>4.9060000000000006</v>
      </c>
      <c r="C189" s="9" t="s">
        <v>40</v>
      </c>
      <c r="D189" s="9">
        <v>42018</v>
      </c>
      <c r="E189" s="9" t="s">
        <v>49</v>
      </c>
      <c r="F189" s="9">
        <v>11.979000000000001</v>
      </c>
    </row>
    <row r="190" spans="1:6" x14ac:dyDescent="0.3">
      <c r="A190" s="9" t="s">
        <v>1121</v>
      </c>
      <c r="B190" s="9">
        <v>1.6830000000000003</v>
      </c>
      <c r="C190" s="9" t="s">
        <v>31</v>
      </c>
      <c r="D190" s="9">
        <v>42187</v>
      </c>
      <c r="E190" s="9" t="s">
        <v>34</v>
      </c>
      <c r="F190" s="9">
        <v>3.0579999999999998</v>
      </c>
    </row>
    <row r="191" spans="1:6" x14ac:dyDescent="0.3">
      <c r="A191" s="9" t="s">
        <v>1615</v>
      </c>
      <c r="B191" s="9">
        <v>5.0490000000000004</v>
      </c>
      <c r="C191" s="9" t="s">
        <v>31</v>
      </c>
      <c r="D191" s="9">
        <v>42761</v>
      </c>
      <c r="E191" s="9" t="s">
        <v>49</v>
      </c>
      <c r="F191" s="9">
        <v>8.0080000000000009</v>
      </c>
    </row>
    <row r="192" spans="1:6" x14ac:dyDescent="0.3">
      <c r="A192" s="9" t="s">
        <v>107</v>
      </c>
      <c r="B192" s="9">
        <v>1.0230000000000001</v>
      </c>
      <c r="C192" s="9" t="s">
        <v>31</v>
      </c>
      <c r="D192" s="9">
        <v>41909</v>
      </c>
      <c r="E192" s="9" t="s">
        <v>34</v>
      </c>
      <c r="F192" s="9">
        <v>1.6280000000000001</v>
      </c>
    </row>
    <row r="193" spans="1:6" x14ac:dyDescent="0.3">
      <c r="A193" s="9" t="s">
        <v>1211</v>
      </c>
      <c r="B193" s="9">
        <v>3.6520000000000001</v>
      </c>
      <c r="C193" s="9" t="s">
        <v>31</v>
      </c>
      <c r="D193" s="9">
        <v>42262</v>
      </c>
      <c r="E193" s="9" t="s">
        <v>34</v>
      </c>
      <c r="F193" s="9">
        <v>5.6980000000000004</v>
      </c>
    </row>
    <row r="194" spans="1:6" x14ac:dyDescent="0.3">
      <c r="A194" s="9" t="s">
        <v>191</v>
      </c>
      <c r="B194" s="9">
        <v>2.6290000000000004</v>
      </c>
      <c r="C194" s="9" t="s">
        <v>31</v>
      </c>
      <c r="D194" s="9">
        <v>41322</v>
      </c>
      <c r="E194" s="9" t="s">
        <v>34</v>
      </c>
      <c r="F194" s="9">
        <v>4.6859999999999999</v>
      </c>
    </row>
    <row r="195" spans="1:6" x14ac:dyDescent="0.3">
      <c r="A195" s="9" t="s">
        <v>1548</v>
      </c>
      <c r="B195" s="9">
        <v>21.812999999999999</v>
      </c>
      <c r="C195" s="9" t="s">
        <v>31</v>
      </c>
      <c r="D195" s="9">
        <v>42691</v>
      </c>
      <c r="E195" s="9" t="s">
        <v>49</v>
      </c>
      <c r="F195" s="9">
        <v>34.078000000000003</v>
      </c>
    </row>
    <row r="196" spans="1:6" x14ac:dyDescent="0.3">
      <c r="A196" s="9" t="s">
        <v>727</v>
      </c>
      <c r="B196" s="9">
        <v>2.4859999999999998</v>
      </c>
      <c r="C196" s="9" t="s">
        <v>40</v>
      </c>
      <c r="D196" s="9">
        <v>41805</v>
      </c>
      <c r="E196" s="9" t="s">
        <v>49</v>
      </c>
      <c r="F196" s="9">
        <v>3.9380000000000006</v>
      </c>
    </row>
    <row r="197" spans="1:6" x14ac:dyDescent="0.3">
      <c r="A197" s="9" t="s">
        <v>1502</v>
      </c>
      <c r="B197" s="9">
        <v>21.812999999999999</v>
      </c>
      <c r="C197" s="9" t="s">
        <v>31</v>
      </c>
      <c r="D197" s="9">
        <v>42648</v>
      </c>
      <c r="E197" s="9" t="s">
        <v>49</v>
      </c>
      <c r="F197" s="9">
        <v>34.078000000000003</v>
      </c>
    </row>
    <row r="198" spans="1:6" x14ac:dyDescent="0.3">
      <c r="A198" s="9" t="s">
        <v>1149</v>
      </c>
      <c r="B198" s="9">
        <v>2.4859999999999998</v>
      </c>
      <c r="C198" s="9" t="s">
        <v>31</v>
      </c>
      <c r="D198" s="9">
        <v>42210</v>
      </c>
      <c r="E198" s="9" t="s">
        <v>49</v>
      </c>
      <c r="F198" s="9">
        <v>3.9380000000000006</v>
      </c>
    </row>
    <row r="199" spans="1:6" x14ac:dyDescent="0.3">
      <c r="A199" s="9" t="s">
        <v>1084</v>
      </c>
      <c r="B199" s="9">
        <v>22.198</v>
      </c>
      <c r="C199" s="9" t="s">
        <v>31</v>
      </c>
      <c r="D199" s="9">
        <v>42151</v>
      </c>
      <c r="E199" s="9" t="s">
        <v>30</v>
      </c>
      <c r="F199" s="9">
        <v>38.951000000000001</v>
      </c>
    </row>
    <row r="200" spans="1:6" x14ac:dyDescent="0.3">
      <c r="A200" s="9" t="s">
        <v>138</v>
      </c>
      <c r="B200" s="9">
        <v>3.036</v>
      </c>
      <c r="C200" s="9" t="s">
        <v>31</v>
      </c>
      <c r="D200" s="9">
        <v>42232</v>
      </c>
      <c r="E200" s="9" t="s">
        <v>49</v>
      </c>
      <c r="F200" s="9">
        <v>4.8180000000000005</v>
      </c>
    </row>
    <row r="201" spans="1:6" x14ac:dyDescent="0.3">
      <c r="A201" s="9" t="s">
        <v>1271</v>
      </c>
      <c r="B201" s="9">
        <v>39.622000000000007</v>
      </c>
      <c r="C201" s="9" t="s">
        <v>31</v>
      </c>
      <c r="D201" s="9">
        <v>42344</v>
      </c>
      <c r="E201" s="9" t="s">
        <v>49</v>
      </c>
      <c r="F201" s="9">
        <v>63.910000000000004</v>
      </c>
    </row>
    <row r="202" spans="1:6" x14ac:dyDescent="0.3">
      <c r="A202" s="9" t="s">
        <v>154</v>
      </c>
      <c r="B202" s="9">
        <v>5.742</v>
      </c>
      <c r="C202" s="9" t="s">
        <v>31</v>
      </c>
      <c r="D202" s="9">
        <v>42418</v>
      </c>
      <c r="E202" s="9" t="s">
        <v>34</v>
      </c>
      <c r="F202" s="9">
        <v>10.835000000000001</v>
      </c>
    </row>
    <row r="203" spans="1:6" x14ac:dyDescent="0.3">
      <c r="A203" s="9" t="s">
        <v>416</v>
      </c>
      <c r="B203" s="9">
        <v>2.7720000000000002</v>
      </c>
      <c r="C203" s="9" t="s">
        <v>31</v>
      </c>
      <c r="D203" s="9">
        <v>41508</v>
      </c>
      <c r="E203" s="9" t="s">
        <v>34</v>
      </c>
      <c r="F203" s="9">
        <v>4.4000000000000004</v>
      </c>
    </row>
    <row r="204" spans="1:6" x14ac:dyDescent="0.3">
      <c r="A204" s="9" t="s">
        <v>1214</v>
      </c>
      <c r="B204" s="9">
        <v>1.9360000000000002</v>
      </c>
      <c r="C204" s="9" t="s">
        <v>40</v>
      </c>
      <c r="D204" s="9">
        <v>42263</v>
      </c>
      <c r="E204" s="9" t="s">
        <v>34</v>
      </c>
      <c r="F204" s="9">
        <v>3.234</v>
      </c>
    </row>
    <row r="205" spans="1:6" x14ac:dyDescent="0.3">
      <c r="A205" s="9" t="s">
        <v>1095</v>
      </c>
      <c r="B205" s="9">
        <v>9.7020000000000017</v>
      </c>
      <c r="C205" s="9" t="s">
        <v>40</v>
      </c>
      <c r="D205" s="9">
        <v>42162</v>
      </c>
      <c r="E205" s="9" t="s">
        <v>47</v>
      </c>
      <c r="F205" s="9">
        <v>23.088999999999999</v>
      </c>
    </row>
    <row r="206" spans="1:6" x14ac:dyDescent="0.3">
      <c r="A206" s="9" t="s">
        <v>924</v>
      </c>
      <c r="B206" s="9">
        <v>3.1570000000000005</v>
      </c>
      <c r="C206" s="9" t="s">
        <v>31</v>
      </c>
      <c r="D206" s="9">
        <v>42012</v>
      </c>
      <c r="E206" s="9" t="s">
        <v>30</v>
      </c>
      <c r="F206" s="9">
        <v>7.524</v>
      </c>
    </row>
    <row r="207" spans="1:6" x14ac:dyDescent="0.3">
      <c r="A207" s="9" t="s">
        <v>889</v>
      </c>
      <c r="B207" s="9">
        <v>9.1410000000000018</v>
      </c>
      <c r="C207" s="9" t="s">
        <v>31</v>
      </c>
      <c r="D207" s="9">
        <v>41976</v>
      </c>
      <c r="E207" s="9" t="s">
        <v>49</v>
      </c>
      <c r="F207" s="9">
        <v>17.578000000000003</v>
      </c>
    </row>
    <row r="208" spans="1:6" x14ac:dyDescent="0.3">
      <c r="A208" s="9" t="s">
        <v>1315</v>
      </c>
      <c r="B208" s="9">
        <v>18.480000000000004</v>
      </c>
      <c r="C208" s="9" t="s">
        <v>40</v>
      </c>
      <c r="D208" s="9">
        <v>42410</v>
      </c>
      <c r="E208" s="9" t="s">
        <v>30</v>
      </c>
      <c r="F208" s="9">
        <v>45.067</v>
      </c>
    </row>
    <row r="209" spans="1:6" x14ac:dyDescent="0.3">
      <c r="A209" s="9" t="s">
        <v>1103</v>
      </c>
      <c r="B209" s="9">
        <v>415.78900000000004</v>
      </c>
      <c r="C209" s="9" t="s">
        <v>31</v>
      </c>
      <c r="D209" s="9">
        <v>42169</v>
      </c>
      <c r="E209" s="9" t="s">
        <v>81</v>
      </c>
      <c r="F209" s="9">
        <v>659.98900000000003</v>
      </c>
    </row>
    <row r="210" spans="1:6" x14ac:dyDescent="0.3">
      <c r="A210" s="9" t="s">
        <v>584</v>
      </c>
      <c r="B210" s="9">
        <v>2.145</v>
      </c>
      <c r="C210" s="9" t="s">
        <v>31</v>
      </c>
      <c r="D210" s="9">
        <v>41661</v>
      </c>
      <c r="E210" s="9" t="s">
        <v>34</v>
      </c>
      <c r="F210" s="9">
        <v>4.3780000000000001</v>
      </c>
    </row>
    <row r="211" spans="1:6" x14ac:dyDescent="0.3">
      <c r="A211" s="9" t="s">
        <v>735</v>
      </c>
      <c r="B211" s="9">
        <v>2.0680000000000001</v>
      </c>
      <c r="C211" s="9" t="s">
        <v>31</v>
      </c>
      <c r="D211" s="9">
        <v>41813</v>
      </c>
      <c r="E211" s="9" t="s">
        <v>34</v>
      </c>
      <c r="F211" s="9">
        <v>3.4540000000000006</v>
      </c>
    </row>
    <row r="212" spans="1:6" x14ac:dyDescent="0.3">
      <c r="A212" s="9" t="s">
        <v>153</v>
      </c>
      <c r="B212" s="9">
        <v>4.8070000000000004</v>
      </c>
      <c r="C212" s="9" t="s">
        <v>40</v>
      </c>
      <c r="D212" s="9">
        <v>42375</v>
      </c>
      <c r="E212" s="9" t="s">
        <v>34</v>
      </c>
      <c r="F212" s="9">
        <v>10.021000000000001</v>
      </c>
    </row>
    <row r="213" spans="1:6" x14ac:dyDescent="0.3">
      <c r="A213" s="9" t="s">
        <v>320</v>
      </c>
      <c r="B213" s="9">
        <v>39.622000000000007</v>
      </c>
      <c r="C213" s="9" t="s">
        <v>40</v>
      </c>
      <c r="D213" s="9">
        <v>41437</v>
      </c>
      <c r="E213" s="9" t="s">
        <v>49</v>
      </c>
      <c r="F213" s="9">
        <v>63.910000000000004</v>
      </c>
    </row>
    <row r="214" spans="1:6" x14ac:dyDescent="0.3">
      <c r="A214" s="9" t="s">
        <v>1387</v>
      </c>
      <c r="B214" s="9">
        <v>2.0020000000000002</v>
      </c>
      <c r="C214" s="9" t="s">
        <v>31</v>
      </c>
      <c r="D214" s="9">
        <v>42489</v>
      </c>
      <c r="E214" s="9" t="s">
        <v>34</v>
      </c>
      <c r="F214" s="9">
        <v>3.278</v>
      </c>
    </row>
    <row r="215" spans="1:6" x14ac:dyDescent="0.3">
      <c r="A215" s="9" t="s">
        <v>134</v>
      </c>
      <c r="B215" s="9">
        <v>1.6060000000000001</v>
      </c>
      <c r="C215" s="9" t="s">
        <v>31</v>
      </c>
      <c r="D215" s="9">
        <v>42217</v>
      </c>
      <c r="E215" s="9" t="s">
        <v>30</v>
      </c>
      <c r="F215" s="9">
        <v>3.927</v>
      </c>
    </row>
    <row r="216" spans="1:6" x14ac:dyDescent="0.3">
      <c r="A216" s="9" t="s">
        <v>898</v>
      </c>
      <c r="B216" s="9">
        <v>2.0020000000000002</v>
      </c>
      <c r="C216" s="9" t="s">
        <v>40</v>
      </c>
      <c r="D216" s="9">
        <v>41986</v>
      </c>
      <c r="E216" s="9" t="s">
        <v>49</v>
      </c>
      <c r="F216" s="9">
        <v>3.1240000000000001</v>
      </c>
    </row>
    <row r="217" spans="1:6" x14ac:dyDescent="0.3">
      <c r="A217" s="9" t="s">
        <v>1479</v>
      </c>
      <c r="B217" s="9">
        <v>1.7490000000000003</v>
      </c>
      <c r="C217" s="9" t="s">
        <v>31</v>
      </c>
      <c r="D217" s="9">
        <v>42614</v>
      </c>
      <c r="E217" s="9" t="s">
        <v>49</v>
      </c>
      <c r="F217" s="9">
        <v>2.871</v>
      </c>
    </row>
    <row r="218" spans="1:6" x14ac:dyDescent="0.3">
      <c r="A218" s="9" t="s">
        <v>1266</v>
      </c>
      <c r="B218" s="9">
        <v>1.6830000000000003</v>
      </c>
      <c r="C218" s="9" t="s">
        <v>31</v>
      </c>
      <c r="D218" s="9">
        <v>42336</v>
      </c>
      <c r="E218" s="9" t="s">
        <v>34</v>
      </c>
      <c r="F218" s="9">
        <v>3.0579999999999998</v>
      </c>
    </row>
    <row r="219" spans="1:6" x14ac:dyDescent="0.3">
      <c r="A219" s="9" t="s">
        <v>1562</v>
      </c>
      <c r="B219" s="9">
        <v>3.74</v>
      </c>
      <c r="C219" s="9" t="s">
        <v>31</v>
      </c>
      <c r="D219" s="9">
        <v>42707</v>
      </c>
      <c r="E219" s="9" t="s">
        <v>49</v>
      </c>
      <c r="F219" s="9">
        <v>5.9400000000000013</v>
      </c>
    </row>
    <row r="220" spans="1:6" x14ac:dyDescent="0.3">
      <c r="A220" s="9" t="s">
        <v>1006</v>
      </c>
      <c r="B220" s="9">
        <v>347.17100000000005</v>
      </c>
      <c r="C220" s="9" t="s">
        <v>100</v>
      </c>
      <c r="D220" s="9">
        <v>42085</v>
      </c>
      <c r="E220" s="9" t="s">
        <v>99</v>
      </c>
      <c r="F220" s="9">
        <v>551.06700000000012</v>
      </c>
    </row>
    <row r="221" spans="1:6" x14ac:dyDescent="0.3">
      <c r="A221" s="9" t="s">
        <v>886</v>
      </c>
      <c r="B221" s="9">
        <v>9.8120000000000012</v>
      </c>
      <c r="C221" s="9" t="s">
        <v>40</v>
      </c>
      <c r="D221" s="9">
        <v>41974</v>
      </c>
      <c r="E221" s="9" t="s">
        <v>49</v>
      </c>
      <c r="F221" s="9">
        <v>32.713999999999999</v>
      </c>
    </row>
    <row r="222" spans="1:6" x14ac:dyDescent="0.3">
      <c r="A222" s="9" t="s">
        <v>1203</v>
      </c>
      <c r="B222" s="9">
        <v>4.9060000000000006</v>
      </c>
      <c r="C222" s="9" t="s">
        <v>31</v>
      </c>
      <c r="D222" s="9">
        <v>42259</v>
      </c>
      <c r="E222" s="9" t="s">
        <v>49</v>
      </c>
      <c r="F222" s="9">
        <v>11.979000000000001</v>
      </c>
    </row>
    <row r="223" spans="1:6" x14ac:dyDescent="0.3">
      <c r="A223" s="9" t="s">
        <v>916</v>
      </c>
      <c r="B223" s="9">
        <v>1.7490000000000003</v>
      </c>
      <c r="C223" s="9" t="s">
        <v>40</v>
      </c>
      <c r="D223" s="9">
        <v>42006</v>
      </c>
      <c r="E223" s="9" t="s">
        <v>49</v>
      </c>
      <c r="F223" s="9">
        <v>2.871</v>
      </c>
    </row>
    <row r="224" spans="1:6" x14ac:dyDescent="0.3">
      <c r="A224" s="9" t="s">
        <v>270</v>
      </c>
      <c r="B224" s="9">
        <v>11.077000000000002</v>
      </c>
      <c r="C224" s="9" t="s">
        <v>31</v>
      </c>
      <c r="D224" s="9">
        <v>41409</v>
      </c>
      <c r="E224" s="9" t="s">
        <v>49</v>
      </c>
      <c r="F224" s="9">
        <v>17.578000000000003</v>
      </c>
    </row>
    <row r="225" spans="1:6" x14ac:dyDescent="0.3">
      <c r="A225" s="9" t="s">
        <v>479</v>
      </c>
      <c r="B225" s="9">
        <v>1.4630000000000003</v>
      </c>
      <c r="C225" s="9" t="s">
        <v>31</v>
      </c>
      <c r="D225" s="9">
        <v>41559</v>
      </c>
      <c r="E225" s="9" t="s">
        <v>49</v>
      </c>
      <c r="F225" s="9">
        <v>2.2880000000000003</v>
      </c>
    </row>
    <row r="226" spans="1:6" x14ac:dyDescent="0.3">
      <c r="A226" s="9" t="s">
        <v>586</v>
      </c>
      <c r="B226" s="9">
        <v>241.57100000000003</v>
      </c>
      <c r="C226" s="9" t="s">
        <v>100</v>
      </c>
      <c r="D226" s="9">
        <v>41661</v>
      </c>
      <c r="E226" s="9" t="s">
        <v>99</v>
      </c>
      <c r="F226" s="9">
        <v>589.20400000000006</v>
      </c>
    </row>
    <row r="227" spans="1:6" x14ac:dyDescent="0.3">
      <c r="A227" s="9" t="s">
        <v>895</v>
      </c>
      <c r="B227" s="9">
        <v>16.445</v>
      </c>
      <c r="C227" s="9" t="s">
        <v>31</v>
      </c>
      <c r="D227" s="9">
        <v>41983</v>
      </c>
      <c r="E227" s="9" t="s">
        <v>49</v>
      </c>
      <c r="F227" s="9">
        <v>38.236000000000004</v>
      </c>
    </row>
    <row r="228" spans="1:6" x14ac:dyDescent="0.3">
      <c r="A228" s="9" t="s">
        <v>897</v>
      </c>
      <c r="B228" s="9">
        <v>2.4750000000000001</v>
      </c>
      <c r="C228" s="9" t="s">
        <v>40</v>
      </c>
      <c r="D228" s="9">
        <v>41984</v>
      </c>
      <c r="E228" s="9" t="s">
        <v>49</v>
      </c>
      <c r="F228" s="9">
        <v>4.0590000000000002</v>
      </c>
    </row>
    <row r="229" spans="1:6" x14ac:dyDescent="0.3">
      <c r="A229" s="9" t="s">
        <v>650</v>
      </c>
      <c r="B229" s="9">
        <v>1.1990000000000003</v>
      </c>
      <c r="C229" s="9" t="s">
        <v>31</v>
      </c>
      <c r="D229" s="9">
        <v>41721</v>
      </c>
      <c r="E229" s="9" t="s">
        <v>34</v>
      </c>
      <c r="F229" s="9">
        <v>2.8600000000000003</v>
      </c>
    </row>
    <row r="230" spans="1:6" x14ac:dyDescent="0.3">
      <c r="A230" s="9" t="s">
        <v>55</v>
      </c>
      <c r="B230" s="9">
        <v>1.4410000000000003</v>
      </c>
      <c r="C230" s="9" t="s">
        <v>31</v>
      </c>
      <c r="D230" s="9">
        <v>41477</v>
      </c>
      <c r="E230" s="9" t="s">
        <v>34</v>
      </c>
      <c r="F230" s="9">
        <v>3.1240000000000001</v>
      </c>
    </row>
    <row r="231" spans="1:6" x14ac:dyDescent="0.3">
      <c r="A231" s="9" t="s">
        <v>489</v>
      </c>
      <c r="B231" s="9">
        <v>4.0150000000000006</v>
      </c>
      <c r="C231" s="9" t="s">
        <v>31</v>
      </c>
      <c r="D231" s="9">
        <v>41573</v>
      </c>
      <c r="E231" s="9" t="s">
        <v>49</v>
      </c>
      <c r="F231" s="9">
        <v>6.5780000000000012</v>
      </c>
    </row>
    <row r="232" spans="1:6" x14ac:dyDescent="0.3">
      <c r="A232" s="9" t="s">
        <v>50</v>
      </c>
      <c r="B232" s="9">
        <v>4.2679999999999998</v>
      </c>
      <c r="C232" s="9" t="s">
        <v>31</v>
      </c>
      <c r="D232" s="9">
        <v>41476</v>
      </c>
      <c r="E232" s="9" t="s">
        <v>34</v>
      </c>
      <c r="F232" s="9">
        <v>7.117</v>
      </c>
    </row>
    <row r="233" spans="1:6" x14ac:dyDescent="0.3">
      <c r="A233" s="9" t="s">
        <v>1403</v>
      </c>
      <c r="B233" s="9">
        <v>2.5190000000000001</v>
      </c>
      <c r="C233" s="9" t="s">
        <v>31</v>
      </c>
      <c r="D233" s="9">
        <v>42511</v>
      </c>
      <c r="E233" s="9" t="s">
        <v>49</v>
      </c>
      <c r="F233" s="9">
        <v>4.0590000000000002</v>
      </c>
    </row>
    <row r="234" spans="1:6" x14ac:dyDescent="0.3">
      <c r="A234" s="9" t="s">
        <v>1107</v>
      </c>
      <c r="B234" s="9">
        <v>3.8610000000000002</v>
      </c>
      <c r="C234" s="9" t="s">
        <v>31</v>
      </c>
      <c r="D234" s="9">
        <v>42171</v>
      </c>
      <c r="E234" s="9" t="s">
        <v>30</v>
      </c>
      <c r="F234" s="9">
        <v>9.4270000000000014</v>
      </c>
    </row>
    <row r="235" spans="1:6" x14ac:dyDescent="0.3">
      <c r="A235" s="9" t="s">
        <v>284</v>
      </c>
      <c r="B235" s="9">
        <v>21.758000000000003</v>
      </c>
      <c r="C235" s="9" t="s">
        <v>40</v>
      </c>
      <c r="D235" s="9">
        <v>41415</v>
      </c>
      <c r="E235" s="9" t="s">
        <v>49</v>
      </c>
      <c r="F235" s="9">
        <v>50.589000000000006</v>
      </c>
    </row>
    <row r="236" spans="1:6" x14ac:dyDescent="0.3">
      <c r="A236" s="9" t="s">
        <v>475</v>
      </c>
      <c r="B236" s="9">
        <v>196.71300000000002</v>
      </c>
      <c r="C236" s="9" t="s">
        <v>31</v>
      </c>
      <c r="D236" s="9">
        <v>41557</v>
      </c>
      <c r="E236" s="9" t="s">
        <v>49</v>
      </c>
      <c r="F236" s="9">
        <v>457.46800000000002</v>
      </c>
    </row>
    <row r="237" spans="1:6" x14ac:dyDescent="0.3">
      <c r="A237" s="9" t="s">
        <v>156</v>
      </c>
      <c r="B237" s="9">
        <v>1.9360000000000002</v>
      </c>
      <c r="C237" s="9" t="s">
        <v>31</v>
      </c>
      <c r="D237" s="9">
        <v>42418</v>
      </c>
      <c r="E237" s="9" t="s">
        <v>34</v>
      </c>
      <c r="F237" s="9">
        <v>3.234</v>
      </c>
    </row>
    <row r="238" spans="1:6" x14ac:dyDescent="0.3">
      <c r="A238" s="9" t="s">
        <v>1257</v>
      </c>
      <c r="B238" s="9">
        <v>1.7490000000000003</v>
      </c>
      <c r="C238" s="9" t="s">
        <v>31</v>
      </c>
      <c r="D238" s="9">
        <v>42326</v>
      </c>
      <c r="E238" s="9" t="s">
        <v>49</v>
      </c>
      <c r="F238" s="9">
        <v>2.871</v>
      </c>
    </row>
    <row r="239" spans="1:6" x14ac:dyDescent="0.3">
      <c r="A239" s="9" t="s">
        <v>866</v>
      </c>
      <c r="B239" s="9">
        <v>5.3790000000000004</v>
      </c>
      <c r="C239" s="9" t="s">
        <v>31</v>
      </c>
      <c r="D239" s="9">
        <v>41952</v>
      </c>
      <c r="E239" s="9" t="s">
        <v>49</v>
      </c>
      <c r="F239" s="9">
        <v>8.4039999999999999</v>
      </c>
    </row>
    <row r="240" spans="1:6" x14ac:dyDescent="0.3">
      <c r="A240" s="9" t="s">
        <v>1432</v>
      </c>
      <c r="B240" s="9">
        <v>109.32900000000001</v>
      </c>
      <c r="C240" s="9" t="s">
        <v>40</v>
      </c>
      <c r="D240" s="9">
        <v>42541</v>
      </c>
      <c r="E240" s="9" t="s">
        <v>49</v>
      </c>
      <c r="F240" s="9">
        <v>179.22300000000001</v>
      </c>
    </row>
    <row r="241" spans="1:6" x14ac:dyDescent="0.3">
      <c r="A241" s="9" t="s">
        <v>481</v>
      </c>
      <c r="B241" s="9">
        <v>1.6830000000000003</v>
      </c>
      <c r="C241" s="9" t="s">
        <v>31</v>
      </c>
      <c r="D241" s="9">
        <v>41563</v>
      </c>
      <c r="E241" s="9" t="s">
        <v>34</v>
      </c>
      <c r="F241" s="9">
        <v>3.0579999999999998</v>
      </c>
    </row>
    <row r="242" spans="1:6" x14ac:dyDescent="0.3">
      <c r="A242" s="9" t="s">
        <v>1008</v>
      </c>
      <c r="B242" s="9">
        <v>16.445</v>
      </c>
      <c r="C242" s="9" t="s">
        <v>31</v>
      </c>
      <c r="D242" s="9">
        <v>42084</v>
      </c>
      <c r="E242" s="9" t="s">
        <v>49</v>
      </c>
      <c r="F242" s="9">
        <v>38.236000000000004</v>
      </c>
    </row>
    <row r="243" spans="1:6" x14ac:dyDescent="0.3">
      <c r="A243" s="9" t="s">
        <v>1082</v>
      </c>
      <c r="B243" s="9">
        <v>2.0240000000000005</v>
      </c>
      <c r="C243" s="9" t="s">
        <v>31</v>
      </c>
      <c r="D243" s="9">
        <v>42149</v>
      </c>
      <c r="E243" s="9" t="s">
        <v>49</v>
      </c>
      <c r="F243" s="9">
        <v>3.1680000000000001</v>
      </c>
    </row>
    <row r="244" spans="1:6" x14ac:dyDescent="0.3">
      <c r="A244" s="9" t="s">
        <v>449</v>
      </c>
      <c r="B244" s="9">
        <v>4.9060000000000006</v>
      </c>
      <c r="C244" s="9" t="s">
        <v>31</v>
      </c>
      <c r="D244" s="9">
        <v>41536</v>
      </c>
      <c r="E244" s="9" t="s">
        <v>49</v>
      </c>
      <c r="F244" s="9">
        <v>11.979000000000001</v>
      </c>
    </row>
    <row r="245" spans="1:6" x14ac:dyDescent="0.3">
      <c r="A245" s="9" t="s">
        <v>201</v>
      </c>
      <c r="B245" s="9">
        <v>1.1990000000000003</v>
      </c>
      <c r="C245" s="9" t="s">
        <v>31</v>
      </c>
      <c r="D245" s="9">
        <v>41332</v>
      </c>
      <c r="E245" s="9" t="s">
        <v>34</v>
      </c>
      <c r="F245" s="9">
        <v>2.8600000000000003</v>
      </c>
    </row>
    <row r="246" spans="1:6" x14ac:dyDescent="0.3">
      <c r="A246" s="9" t="s">
        <v>435</v>
      </c>
      <c r="B246" s="9">
        <v>2.6950000000000003</v>
      </c>
      <c r="C246" s="9" t="s">
        <v>40</v>
      </c>
      <c r="D246" s="9">
        <v>41523</v>
      </c>
      <c r="E246" s="9" t="s">
        <v>49</v>
      </c>
      <c r="F246" s="9">
        <v>4.2790000000000008</v>
      </c>
    </row>
    <row r="247" spans="1:6" x14ac:dyDescent="0.3">
      <c r="A247" s="9" t="s">
        <v>745</v>
      </c>
      <c r="B247" s="9">
        <v>2.0240000000000005</v>
      </c>
      <c r="C247" s="9" t="s">
        <v>31</v>
      </c>
      <c r="D247" s="9">
        <v>41818</v>
      </c>
      <c r="E247" s="9" t="s">
        <v>49</v>
      </c>
      <c r="F247" s="9">
        <v>3.1680000000000001</v>
      </c>
    </row>
    <row r="248" spans="1:6" x14ac:dyDescent="0.3">
      <c r="A248" s="9" t="s">
        <v>679</v>
      </c>
      <c r="B248" s="9">
        <v>7.1610000000000005</v>
      </c>
      <c r="C248" s="9" t="s">
        <v>31</v>
      </c>
      <c r="D248" s="9">
        <v>41750</v>
      </c>
      <c r="E248" s="9" t="s">
        <v>49</v>
      </c>
      <c r="F248" s="9">
        <v>34.078000000000003</v>
      </c>
    </row>
    <row r="249" spans="1:6" x14ac:dyDescent="0.3">
      <c r="A249" s="9" t="s">
        <v>157</v>
      </c>
      <c r="B249" s="9">
        <v>61.776000000000003</v>
      </c>
      <c r="C249" s="9" t="s">
        <v>31</v>
      </c>
      <c r="D249" s="9">
        <v>42484</v>
      </c>
      <c r="E249" s="9" t="s">
        <v>81</v>
      </c>
      <c r="F249" s="9">
        <v>150.678</v>
      </c>
    </row>
    <row r="250" spans="1:6" x14ac:dyDescent="0.3">
      <c r="A250" s="9" t="s">
        <v>1298</v>
      </c>
      <c r="B250" s="9">
        <v>5.2690000000000001</v>
      </c>
      <c r="C250" s="9" t="s">
        <v>31</v>
      </c>
      <c r="D250" s="9">
        <v>42393</v>
      </c>
      <c r="E250" s="9" t="s">
        <v>30</v>
      </c>
      <c r="F250" s="9">
        <v>13.167000000000002</v>
      </c>
    </row>
    <row r="251" spans="1:6" x14ac:dyDescent="0.3">
      <c r="A251" s="9" t="s">
        <v>540</v>
      </c>
      <c r="B251" s="9">
        <v>89.749000000000009</v>
      </c>
      <c r="C251" s="9" t="s">
        <v>31</v>
      </c>
      <c r="D251" s="9">
        <v>41612</v>
      </c>
      <c r="E251" s="9" t="s">
        <v>49</v>
      </c>
      <c r="F251" s="9">
        <v>175.98900000000003</v>
      </c>
    </row>
    <row r="252" spans="1:6" x14ac:dyDescent="0.3">
      <c r="A252" s="9" t="s">
        <v>1404</v>
      </c>
      <c r="B252" s="9">
        <v>1.4630000000000003</v>
      </c>
      <c r="C252" s="9" t="s">
        <v>31</v>
      </c>
      <c r="D252" s="9">
        <v>42511</v>
      </c>
      <c r="E252" s="9" t="s">
        <v>49</v>
      </c>
      <c r="F252" s="9">
        <v>2.2880000000000003</v>
      </c>
    </row>
    <row r="253" spans="1:6" x14ac:dyDescent="0.3">
      <c r="A253" s="9" t="s">
        <v>667</v>
      </c>
      <c r="B253" s="9">
        <v>1.6060000000000001</v>
      </c>
      <c r="C253" s="9" t="s">
        <v>31</v>
      </c>
      <c r="D253" s="9">
        <v>41738</v>
      </c>
      <c r="E253" s="9" t="s">
        <v>30</v>
      </c>
      <c r="F253" s="9">
        <v>3.927</v>
      </c>
    </row>
    <row r="254" spans="1:6" x14ac:dyDescent="0.3">
      <c r="A254" s="9" t="s">
        <v>1558</v>
      </c>
      <c r="B254" s="9">
        <v>3.8720000000000003</v>
      </c>
      <c r="C254" s="9" t="s">
        <v>31</v>
      </c>
      <c r="D254" s="9">
        <v>42706</v>
      </c>
      <c r="E254" s="9" t="s">
        <v>49</v>
      </c>
      <c r="F254" s="9">
        <v>6.2480000000000002</v>
      </c>
    </row>
    <row r="255" spans="1:6" x14ac:dyDescent="0.3">
      <c r="A255" s="9" t="s">
        <v>185</v>
      </c>
      <c r="B255" s="9">
        <v>2.8490000000000002</v>
      </c>
      <c r="C255" s="9" t="s">
        <v>31</v>
      </c>
      <c r="D255" s="9">
        <v>42675</v>
      </c>
      <c r="E255" s="9" t="s">
        <v>34</v>
      </c>
      <c r="F255" s="9">
        <v>4.3780000000000001</v>
      </c>
    </row>
    <row r="256" spans="1:6" x14ac:dyDescent="0.3">
      <c r="A256" s="9" t="s">
        <v>933</v>
      </c>
      <c r="B256" s="9">
        <v>15.268000000000002</v>
      </c>
      <c r="C256" s="9" t="s">
        <v>31</v>
      </c>
      <c r="D256" s="9">
        <v>42021</v>
      </c>
      <c r="E256" s="9" t="s">
        <v>49</v>
      </c>
      <c r="F256" s="9">
        <v>24.618000000000002</v>
      </c>
    </row>
    <row r="257" spans="1:6" x14ac:dyDescent="0.3">
      <c r="A257" s="9" t="s">
        <v>274</v>
      </c>
      <c r="B257" s="9">
        <v>9.7020000000000017</v>
      </c>
      <c r="C257" s="9" t="s">
        <v>40</v>
      </c>
      <c r="D257" s="9">
        <v>41409</v>
      </c>
      <c r="E257" s="9" t="s">
        <v>47</v>
      </c>
      <c r="F257" s="9">
        <v>23.088999999999999</v>
      </c>
    </row>
    <row r="258" spans="1:6" x14ac:dyDescent="0.3">
      <c r="A258" s="9" t="s">
        <v>1446</v>
      </c>
      <c r="B258" s="9">
        <v>2.0240000000000005</v>
      </c>
      <c r="C258" s="9" t="s">
        <v>31</v>
      </c>
      <c r="D258" s="9">
        <v>42560</v>
      </c>
      <c r="E258" s="9" t="s">
        <v>49</v>
      </c>
      <c r="F258" s="9">
        <v>3.1680000000000001</v>
      </c>
    </row>
    <row r="259" spans="1:6" x14ac:dyDescent="0.3">
      <c r="A259" s="9" t="s">
        <v>1353</v>
      </c>
      <c r="B259" s="9">
        <v>4.125</v>
      </c>
      <c r="C259" s="9" t="s">
        <v>31</v>
      </c>
      <c r="D259" s="9">
        <v>42452</v>
      </c>
      <c r="E259" s="9" t="s">
        <v>34</v>
      </c>
      <c r="F259" s="9">
        <v>7.7880000000000011</v>
      </c>
    </row>
    <row r="260" spans="1:6" x14ac:dyDescent="0.3">
      <c r="A260" s="9" t="s">
        <v>1576</v>
      </c>
      <c r="B260" s="9">
        <v>16.445</v>
      </c>
      <c r="C260" s="9" t="s">
        <v>31</v>
      </c>
      <c r="D260" s="9">
        <v>42719</v>
      </c>
      <c r="E260" s="9" t="s">
        <v>49</v>
      </c>
      <c r="F260" s="9">
        <v>38.236000000000004</v>
      </c>
    </row>
    <row r="261" spans="1:6" x14ac:dyDescent="0.3">
      <c r="A261" s="9" t="s">
        <v>936</v>
      </c>
      <c r="B261" s="9">
        <v>22.198</v>
      </c>
      <c r="C261" s="9" t="s">
        <v>31</v>
      </c>
      <c r="D261" s="9">
        <v>42021</v>
      </c>
      <c r="E261" s="9" t="s">
        <v>30</v>
      </c>
      <c r="F261" s="9">
        <v>38.951000000000001</v>
      </c>
    </row>
    <row r="262" spans="1:6" x14ac:dyDescent="0.3">
      <c r="A262" s="9" t="s">
        <v>1119</v>
      </c>
      <c r="B262" s="9">
        <v>4.0150000000000006</v>
      </c>
      <c r="C262" s="9" t="s">
        <v>31</v>
      </c>
      <c r="D262" s="9">
        <v>42189</v>
      </c>
      <c r="E262" s="9" t="s">
        <v>49</v>
      </c>
      <c r="F262" s="9">
        <v>6.5780000000000012</v>
      </c>
    </row>
    <row r="263" spans="1:6" x14ac:dyDescent="0.3">
      <c r="A263" s="9" t="s">
        <v>1617</v>
      </c>
      <c r="B263" s="9">
        <v>3.8500000000000005</v>
      </c>
      <c r="C263" s="9" t="s">
        <v>31</v>
      </c>
      <c r="D263" s="9">
        <v>42766</v>
      </c>
      <c r="E263" s="9" t="s">
        <v>49</v>
      </c>
      <c r="F263" s="9">
        <v>6.3140000000000009</v>
      </c>
    </row>
    <row r="264" spans="1:6" x14ac:dyDescent="0.3">
      <c r="A264" s="9" t="s">
        <v>1011</v>
      </c>
      <c r="B264" s="9">
        <v>13.629000000000001</v>
      </c>
      <c r="C264" s="9" t="s">
        <v>31</v>
      </c>
      <c r="D264" s="9">
        <v>42085</v>
      </c>
      <c r="E264" s="9" t="s">
        <v>49</v>
      </c>
      <c r="F264" s="9">
        <v>21.978000000000002</v>
      </c>
    </row>
    <row r="265" spans="1:6" x14ac:dyDescent="0.3">
      <c r="A265" s="9" t="s">
        <v>1161</v>
      </c>
      <c r="B265" s="9">
        <v>5.0490000000000004</v>
      </c>
      <c r="C265" s="9" t="s">
        <v>40</v>
      </c>
      <c r="D265" s="9">
        <v>42217</v>
      </c>
      <c r="E265" s="9" t="s">
        <v>49</v>
      </c>
      <c r="F265" s="9">
        <v>8.0080000000000009</v>
      </c>
    </row>
    <row r="266" spans="1:6" x14ac:dyDescent="0.3">
      <c r="A266" s="9" t="s">
        <v>152</v>
      </c>
      <c r="B266" s="9">
        <v>2.5190000000000001</v>
      </c>
      <c r="C266" s="9" t="s">
        <v>31</v>
      </c>
      <c r="D266" s="9">
        <v>42375</v>
      </c>
      <c r="E266" s="9" t="s">
        <v>49</v>
      </c>
      <c r="F266" s="9">
        <v>4.0590000000000002</v>
      </c>
    </row>
    <row r="267" spans="1:6" x14ac:dyDescent="0.3">
      <c r="A267" s="9" t="s">
        <v>1349</v>
      </c>
      <c r="B267" s="9">
        <v>0.26400000000000001</v>
      </c>
      <c r="C267" s="9" t="s">
        <v>31</v>
      </c>
      <c r="D267" s="9">
        <v>42454</v>
      </c>
      <c r="E267" s="9" t="s">
        <v>34</v>
      </c>
      <c r="F267" s="9">
        <v>1.3860000000000001</v>
      </c>
    </row>
    <row r="268" spans="1:6" x14ac:dyDescent="0.3">
      <c r="A268" s="9" t="s">
        <v>1359</v>
      </c>
      <c r="B268" s="9">
        <v>2.5410000000000004</v>
      </c>
      <c r="C268" s="9" t="s">
        <v>31</v>
      </c>
      <c r="D268" s="9">
        <v>42459</v>
      </c>
      <c r="E268" s="9" t="s">
        <v>34</v>
      </c>
      <c r="F268" s="9">
        <v>4.1580000000000004</v>
      </c>
    </row>
    <row r="269" spans="1:6" x14ac:dyDescent="0.3">
      <c r="A269" s="9" t="s">
        <v>585</v>
      </c>
      <c r="B269" s="9">
        <v>5.7090000000000005</v>
      </c>
      <c r="C269" s="9" t="s">
        <v>40</v>
      </c>
      <c r="D269" s="9">
        <v>41661</v>
      </c>
      <c r="E269" s="9" t="s">
        <v>30</v>
      </c>
      <c r="F269" s="9">
        <v>14.278000000000002</v>
      </c>
    </row>
    <row r="270" spans="1:6" x14ac:dyDescent="0.3">
      <c r="A270" s="9" t="s">
        <v>432</v>
      </c>
      <c r="B270" s="9">
        <v>9.5810000000000013</v>
      </c>
      <c r="C270" s="9" t="s">
        <v>31</v>
      </c>
      <c r="D270" s="9">
        <v>41521</v>
      </c>
      <c r="E270" s="9" t="s">
        <v>49</v>
      </c>
      <c r="F270" s="9">
        <v>15.708</v>
      </c>
    </row>
    <row r="271" spans="1:6" x14ac:dyDescent="0.3">
      <c r="A271" s="9" t="s">
        <v>474</v>
      </c>
      <c r="B271" s="9">
        <v>23.716000000000001</v>
      </c>
      <c r="C271" s="9" t="s">
        <v>40</v>
      </c>
      <c r="D271" s="9">
        <v>41556</v>
      </c>
      <c r="E271" s="9" t="s">
        <v>34</v>
      </c>
      <c r="F271" s="9">
        <v>40.204999999999998</v>
      </c>
    </row>
    <row r="272" spans="1:6" x14ac:dyDescent="0.3">
      <c r="A272" s="9" t="s">
        <v>1244</v>
      </c>
      <c r="B272" s="9">
        <v>4.9830000000000005</v>
      </c>
      <c r="C272" s="9" t="s">
        <v>31</v>
      </c>
      <c r="D272" s="9">
        <v>42308</v>
      </c>
      <c r="E272" s="9" t="s">
        <v>49</v>
      </c>
      <c r="F272" s="9">
        <v>8.0300000000000011</v>
      </c>
    </row>
    <row r="273" spans="1:6" x14ac:dyDescent="0.3">
      <c r="A273" s="9" t="s">
        <v>147</v>
      </c>
      <c r="B273" s="9">
        <v>7.0289999999999999</v>
      </c>
      <c r="C273" s="9" t="s">
        <v>40</v>
      </c>
      <c r="D273" s="9">
        <v>42361</v>
      </c>
      <c r="E273" s="9" t="s">
        <v>49</v>
      </c>
      <c r="F273" s="9">
        <v>21.978000000000002</v>
      </c>
    </row>
    <row r="274" spans="1:6" x14ac:dyDescent="0.3">
      <c r="A274" s="9" t="s">
        <v>914</v>
      </c>
      <c r="B274" s="9">
        <v>3.8720000000000003</v>
      </c>
      <c r="C274" s="9" t="s">
        <v>31</v>
      </c>
      <c r="D274" s="9">
        <v>42007</v>
      </c>
      <c r="E274" s="9" t="s">
        <v>49</v>
      </c>
      <c r="F274" s="9">
        <v>6.2480000000000002</v>
      </c>
    </row>
    <row r="275" spans="1:6" x14ac:dyDescent="0.3">
      <c r="A275" s="9" t="s">
        <v>374</v>
      </c>
      <c r="B275" s="9">
        <v>5.8630000000000004</v>
      </c>
      <c r="C275" s="9" t="s">
        <v>40</v>
      </c>
      <c r="D275" s="9">
        <v>41482</v>
      </c>
      <c r="E275" s="9" t="s">
        <v>49</v>
      </c>
      <c r="F275" s="9">
        <v>9.4600000000000009</v>
      </c>
    </row>
    <row r="276" spans="1:6" x14ac:dyDescent="0.3">
      <c r="A276" s="9" t="s">
        <v>1134</v>
      </c>
      <c r="B276" s="9">
        <v>12.518000000000002</v>
      </c>
      <c r="C276" s="9" t="s">
        <v>31</v>
      </c>
      <c r="D276" s="9">
        <v>42194</v>
      </c>
      <c r="E276" s="9" t="s">
        <v>30</v>
      </c>
      <c r="F276" s="9">
        <v>20.515000000000001</v>
      </c>
    </row>
    <row r="277" spans="1:6" x14ac:dyDescent="0.3">
      <c r="A277" s="9" t="s">
        <v>225</v>
      </c>
      <c r="B277" s="9">
        <v>5.0490000000000004</v>
      </c>
      <c r="C277" s="9" t="s">
        <v>31</v>
      </c>
      <c r="D277" s="9">
        <v>41354</v>
      </c>
      <c r="E277" s="9" t="s">
        <v>49</v>
      </c>
      <c r="F277" s="9">
        <v>8.0080000000000009</v>
      </c>
    </row>
    <row r="278" spans="1:6" x14ac:dyDescent="0.3">
      <c r="A278" s="9" t="s">
        <v>1497</v>
      </c>
      <c r="B278" s="9">
        <v>2.7720000000000002</v>
      </c>
      <c r="C278" s="9" t="s">
        <v>31</v>
      </c>
      <c r="D278" s="9">
        <v>42641</v>
      </c>
      <c r="E278" s="9" t="s">
        <v>34</v>
      </c>
      <c r="F278" s="9">
        <v>4.4000000000000004</v>
      </c>
    </row>
    <row r="279" spans="1:6" x14ac:dyDescent="0.3">
      <c r="A279" s="9" t="s">
        <v>1620</v>
      </c>
      <c r="B279" s="9">
        <v>4.3890000000000002</v>
      </c>
      <c r="C279" s="9" t="s">
        <v>31</v>
      </c>
      <c r="D279" s="9">
        <v>42768</v>
      </c>
      <c r="E279" s="9" t="s">
        <v>49</v>
      </c>
      <c r="F279" s="9">
        <v>6.8530000000000006</v>
      </c>
    </row>
    <row r="280" spans="1:6" x14ac:dyDescent="0.3">
      <c r="A280" s="9" t="s">
        <v>1126</v>
      </c>
      <c r="B280" s="9">
        <v>7.1610000000000005</v>
      </c>
      <c r="C280" s="9" t="s">
        <v>31</v>
      </c>
      <c r="D280" s="9">
        <v>42189</v>
      </c>
      <c r="E280" s="9" t="s">
        <v>49</v>
      </c>
      <c r="F280" s="9">
        <v>34.078000000000003</v>
      </c>
    </row>
    <row r="281" spans="1:6" x14ac:dyDescent="0.3">
      <c r="A281" s="9" t="s">
        <v>438</v>
      </c>
      <c r="B281" s="9">
        <v>4.9060000000000006</v>
      </c>
      <c r="C281" s="9" t="s">
        <v>31</v>
      </c>
      <c r="D281" s="9">
        <v>41525</v>
      </c>
      <c r="E281" s="9" t="s">
        <v>49</v>
      </c>
      <c r="F281" s="9">
        <v>11.979000000000001</v>
      </c>
    </row>
    <row r="282" spans="1:6" x14ac:dyDescent="0.3">
      <c r="A282" s="9" t="s">
        <v>1316</v>
      </c>
      <c r="B282" s="9">
        <v>23.716000000000001</v>
      </c>
      <c r="C282" s="9" t="s">
        <v>31</v>
      </c>
      <c r="D282" s="9">
        <v>42414</v>
      </c>
      <c r="E282" s="9" t="s">
        <v>34</v>
      </c>
      <c r="F282" s="9">
        <v>40.204999999999998</v>
      </c>
    </row>
    <row r="283" spans="1:6" x14ac:dyDescent="0.3">
      <c r="A283" s="9" t="s">
        <v>258</v>
      </c>
      <c r="B283" s="9">
        <v>11.077000000000002</v>
      </c>
      <c r="C283" s="9" t="s">
        <v>31</v>
      </c>
      <c r="D283" s="9">
        <v>41401</v>
      </c>
      <c r="E283" s="9" t="s">
        <v>49</v>
      </c>
      <c r="F283" s="9">
        <v>17.578000000000003</v>
      </c>
    </row>
    <row r="284" spans="1:6" x14ac:dyDescent="0.3">
      <c r="A284" s="9" t="s">
        <v>564</v>
      </c>
      <c r="B284" s="9">
        <v>3.4540000000000006</v>
      </c>
      <c r="C284" s="9" t="s">
        <v>31</v>
      </c>
      <c r="D284" s="9">
        <v>41636</v>
      </c>
      <c r="E284" s="9" t="s">
        <v>49</v>
      </c>
      <c r="F284" s="9">
        <v>5.4010000000000007</v>
      </c>
    </row>
    <row r="285" spans="1:6" x14ac:dyDescent="0.3">
      <c r="A285" s="9" t="s">
        <v>1483</v>
      </c>
      <c r="B285" s="9">
        <v>11.077000000000002</v>
      </c>
      <c r="C285" s="9" t="s">
        <v>31</v>
      </c>
      <c r="D285" s="9">
        <v>42623</v>
      </c>
      <c r="E285" s="9" t="s">
        <v>49</v>
      </c>
      <c r="F285" s="9">
        <v>17.578000000000003</v>
      </c>
    </row>
    <row r="286" spans="1:6" x14ac:dyDescent="0.3">
      <c r="A286" s="9" t="s">
        <v>1508</v>
      </c>
      <c r="B286" s="9">
        <v>12.144</v>
      </c>
      <c r="C286" s="9" t="s">
        <v>31</v>
      </c>
      <c r="D286" s="9">
        <v>42656</v>
      </c>
      <c r="E286" s="9" t="s">
        <v>49</v>
      </c>
      <c r="F286" s="9">
        <v>18.678000000000001</v>
      </c>
    </row>
    <row r="287" spans="1:6" x14ac:dyDescent="0.3">
      <c r="A287" s="9" t="s">
        <v>1288</v>
      </c>
      <c r="B287" s="9">
        <v>1.1990000000000003</v>
      </c>
      <c r="C287" s="9" t="s">
        <v>31</v>
      </c>
      <c r="D287" s="9">
        <v>42369</v>
      </c>
      <c r="E287" s="9" t="s">
        <v>34</v>
      </c>
      <c r="F287" s="9">
        <v>1.8480000000000001</v>
      </c>
    </row>
    <row r="288" spans="1:6" x14ac:dyDescent="0.3">
      <c r="A288" s="9" t="s">
        <v>1042</v>
      </c>
      <c r="B288" s="9">
        <v>3.7070000000000003</v>
      </c>
      <c r="C288" s="9" t="s">
        <v>31</v>
      </c>
      <c r="D288" s="9">
        <v>42118</v>
      </c>
      <c r="E288" s="9" t="s">
        <v>49</v>
      </c>
      <c r="F288" s="9">
        <v>6.0830000000000011</v>
      </c>
    </row>
    <row r="289" spans="1:6" x14ac:dyDescent="0.3">
      <c r="A289" s="9" t="s">
        <v>1585</v>
      </c>
      <c r="B289" s="9">
        <v>2.7720000000000002</v>
      </c>
      <c r="C289" s="9" t="s">
        <v>31</v>
      </c>
      <c r="D289" s="9">
        <v>42728</v>
      </c>
      <c r="E289" s="9" t="s">
        <v>34</v>
      </c>
      <c r="F289" s="9">
        <v>4.4000000000000004</v>
      </c>
    </row>
    <row r="290" spans="1:6" x14ac:dyDescent="0.3">
      <c r="A290" s="9" t="s">
        <v>733</v>
      </c>
      <c r="B290" s="9">
        <v>1.298</v>
      </c>
      <c r="C290" s="9" t="s">
        <v>31</v>
      </c>
      <c r="D290" s="9">
        <v>41813</v>
      </c>
      <c r="E290" s="9" t="s">
        <v>49</v>
      </c>
      <c r="F290" s="9">
        <v>2.0680000000000001</v>
      </c>
    </row>
    <row r="291" spans="1:6" x14ac:dyDescent="0.3">
      <c r="A291" s="9" t="s">
        <v>835</v>
      </c>
      <c r="B291" s="9">
        <v>0.78100000000000003</v>
      </c>
      <c r="C291" s="9" t="s">
        <v>31</v>
      </c>
      <c r="D291" s="9">
        <v>41922</v>
      </c>
      <c r="E291" s="9" t="s">
        <v>34</v>
      </c>
      <c r="F291" s="9">
        <v>1.254</v>
      </c>
    </row>
    <row r="292" spans="1:6" x14ac:dyDescent="0.3">
      <c r="A292" s="9" t="s">
        <v>507</v>
      </c>
      <c r="B292" s="9">
        <v>4.9830000000000005</v>
      </c>
      <c r="C292" s="9" t="s">
        <v>31</v>
      </c>
      <c r="D292" s="9">
        <v>41586</v>
      </c>
      <c r="E292" s="9" t="s">
        <v>49</v>
      </c>
      <c r="F292" s="9">
        <v>8.0300000000000011</v>
      </c>
    </row>
    <row r="293" spans="1:6" x14ac:dyDescent="0.3">
      <c r="A293" s="9" t="s">
        <v>1224</v>
      </c>
      <c r="B293" s="9">
        <v>3.74</v>
      </c>
      <c r="C293" s="9" t="s">
        <v>31</v>
      </c>
      <c r="D293" s="9">
        <v>42280</v>
      </c>
      <c r="E293" s="9" t="s">
        <v>49</v>
      </c>
      <c r="F293" s="9">
        <v>5.9400000000000013</v>
      </c>
    </row>
    <row r="294" spans="1:6" x14ac:dyDescent="0.3">
      <c r="A294" s="9" t="s">
        <v>1525</v>
      </c>
      <c r="B294" s="9">
        <v>2.1779999999999999</v>
      </c>
      <c r="C294" s="9" t="s">
        <v>31</v>
      </c>
      <c r="D294" s="9">
        <v>42678</v>
      </c>
      <c r="E294" s="9" t="s">
        <v>49</v>
      </c>
      <c r="F294" s="9">
        <v>3.4650000000000003</v>
      </c>
    </row>
    <row r="295" spans="1:6" x14ac:dyDescent="0.3">
      <c r="A295" s="9" t="s">
        <v>802</v>
      </c>
      <c r="B295" s="9">
        <v>1.7600000000000002</v>
      </c>
      <c r="C295" s="9" t="s">
        <v>40</v>
      </c>
      <c r="D295" s="9">
        <v>41884</v>
      </c>
      <c r="E295" s="9" t="s">
        <v>34</v>
      </c>
      <c r="F295" s="9">
        <v>2.8820000000000006</v>
      </c>
    </row>
    <row r="296" spans="1:6" x14ac:dyDescent="0.3">
      <c r="A296" s="9" t="s">
        <v>908</v>
      </c>
      <c r="B296" s="9">
        <v>2.3980000000000006</v>
      </c>
      <c r="C296" s="9" t="s">
        <v>31</v>
      </c>
      <c r="D296" s="9">
        <v>41996</v>
      </c>
      <c r="E296" s="9" t="s">
        <v>49</v>
      </c>
      <c r="F296" s="9">
        <v>3.8720000000000003</v>
      </c>
    </row>
    <row r="297" spans="1:6" x14ac:dyDescent="0.3">
      <c r="A297" s="9" t="s">
        <v>380</v>
      </c>
      <c r="B297" s="9">
        <v>3.278</v>
      </c>
      <c r="C297" s="9" t="s">
        <v>31</v>
      </c>
      <c r="D297" s="9">
        <v>41485</v>
      </c>
      <c r="E297" s="9" t="s">
        <v>34</v>
      </c>
      <c r="F297" s="9">
        <v>6.4240000000000004</v>
      </c>
    </row>
    <row r="298" spans="1:6" x14ac:dyDescent="0.3">
      <c r="A298" s="9" t="s">
        <v>1176</v>
      </c>
      <c r="B298" s="9">
        <v>2.8490000000000002</v>
      </c>
      <c r="C298" s="9" t="s">
        <v>31</v>
      </c>
      <c r="D298" s="9">
        <v>42229</v>
      </c>
      <c r="E298" s="9" t="s">
        <v>34</v>
      </c>
      <c r="F298" s="9">
        <v>4.3780000000000001</v>
      </c>
    </row>
    <row r="299" spans="1:6" x14ac:dyDescent="0.3">
      <c r="A299" s="9" t="s">
        <v>1195</v>
      </c>
      <c r="B299" s="9">
        <v>2.5190000000000001</v>
      </c>
      <c r="C299" s="9" t="s">
        <v>31</v>
      </c>
      <c r="D299" s="9">
        <v>42248</v>
      </c>
      <c r="E299" s="9" t="s">
        <v>49</v>
      </c>
      <c r="F299" s="9">
        <v>4.0590000000000002</v>
      </c>
    </row>
    <row r="300" spans="1:6" x14ac:dyDescent="0.3">
      <c r="A300" s="9" t="s">
        <v>1501</v>
      </c>
      <c r="B300" s="9">
        <v>24.167000000000002</v>
      </c>
      <c r="C300" s="9" t="s">
        <v>31</v>
      </c>
      <c r="D300" s="9">
        <v>42653</v>
      </c>
      <c r="E300" s="9" t="s">
        <v>49</v>
      </c>
      <c r="F300" s="9">
        <v>38.984000000000002</v>
      </c>
    </row>
    <row r="301" spans="1:6" x14ac:dyDescent="0.3">
      <c r="A301" s="9" t="s">
        <v>801</v>
      </c>
      <c r="B301" s="9">
        <v>11.077000000000002</v>
      </c>
      <c r="C301" s="9" t="s">
        <v>31</v>
      </c>
      <c r="D301" s="9">
        <v>41882</v>
      </c>
      <c r="E301" s="9" t="s">
        <v>49</v>
      </c>
      <c r="F301" s="9">
        <v>17.578000000000003</v>
      </c>
    </row>
    <row r="302" spans="1:6" x14ac:dyDescent="0.3">
      <c r="A302" s="9" t="s">
        <v>209</v>
      </c>
      <c r="B302" s="9">
        <v>5.8630000000000004</v>
      </c>
      <c r="C302" s="9" t="s">
        <v>31</v>
      </c>
      <c r="D302" s="9">
        <v>41333</v>
      </c>
      <c r="E302" s="9" t="s">
        <v>49</v>
      </c>
      <c r="F302" s="9">
        <v>9.4600000000000009</v>
      </c>
    </row>
    <row r="303" spans="1:6" x14ac:dyDescent="0.3">
      <c r="A303" s="9" t="s">
        <v>518</v>
      </c>
      <c r="B303" s="9">
        <v>3.7070000000000003</v>
      </c>
      <c r="C303" s="9" t="s">
        <v>31</v>
      </c>
      <c r="D303" s="9">
        <v>41597</v>
      </c>
      <c r="E303" s="9" t="s">
        <v>49</v>
      </c>
      <c r="F303" s="9">
        <v>6.0830000000000011</v>
      </c>
    </row>
    <row r="304" spans="1:6" x14ac:dyDescent="0.3">
      <c r="A304" s="9" t="s">
        <v>879</v>
      </c>
      <c r="B304" s="9">
        <v>1.0230000000000001</v>
      </c>
      <c r="C304" s="9" t="s">
        <v>31</v>
      </c>
      <c r="D304" s="9">
        <v>41967</v>
      </c>
      <c r="E304" s="9" t="s">
        <v>34</v>
      </c>
      <c r="F304" s="9">
        <v>1.6280000000000001</v>
      </c>
    </row>
    <row r="305" spans="1:6" x14ac:dyDescent="0.3">
      <c r="A305" s="9" t="s">
        <v>42</v>
      </c>
      <c r="B305" s="9">
        <v>9.7020000000000017</v>
      </c>
      <c r="C305" s="9" t="s">
        <v>31</v>
      </c>
      <c r="D305" s="9">
        <v>41467</v>
      </c>
      <c r="E305" s="9" t="s">
        <v>47</v>
      </c>
      <c r="F305" s="9">
        <v>23.088999999999999</v>
      </c>
    </row>
    <row r="306" spans="1:6" x14ac:dyDescent="0.3">
      <c r="A306" s="9" t="s">
        <v>186</v>
      </c>
      <c r="B306" s="9">
        <v>5.0490000000000004</v>
      </c>
      <c r="C306" s="9" t="s">
        <v>31</v>
      </c>
      <c r="D306" s="9">
        <v>42724</v>
      </c>
      <c r="E306" s="9" t="s">
        <v>49</v>
      </c>
      <c r="F306" s="9">
        <v>8.0080000000000009</v>
      </c>
    </row>
    <row r="307" spans="1:6" x14ac:dyDescent="0.3">
      <c r="A307" s="9" t="s">
        <v>1079</v>
      </c>
      <c r="B307" s="9">
        <v>1.3089999999999999</v>
      </c>
      <c r="C307" s="9" t="s">
        <v>31</v>
      </c>
      <c r="D307" s="9">
        <v>42147</v>
      </c>
      <c r="E307" s="9" t="s">
        <v>49</v>
      </c>
      <c r="F307" s="9">
        <v>2.1779999999999999</v>
      </c>
    </row>
    <row r="308" spans="1:6" x14ac:dyDescent="0.3">
      <c r="A308" s="9" t="s">
        <v>126</v>
      </c>
      <c r="B308" s="9">
        <v>4.6090000000000009</v>
      </c>
      <c r="C308" s="9" t="s">
        <v>31</v>
      </c>
      <c r="D308" s="9">
        <v>42142</v>
      </c>
      <c r="E308" s="9" t="s">
        <v>30</v>
      </c>
      <c r="F308" s="9">
        <v>11.253000000000002</v>
      </c>
    </row>
    <row r="309" spans="1:6" x14ac:dyDescent="0.3">
      <c r="A309" s="9" t="s">
        <v>176</v>
      </c>
      <c r="B309" s="9">
        <v>415.78900000000004</v>
      </c>
      <c r="C309" s="9" t="s">
        <v>31</v>
      </c>
      <c r="D309" s="9">
        <v>42620</v>
      </c>
      <c r="E309" s="9" t="s">
        <v>81</v>
      </c>
      <c r="F309" s="9">
        <v>659.98900000000003</v>
      </c>
    </row>
    <row r="310" spans="1:6" x14ac:dyDescent="0.3">
      <c r="A310" s="9" t="s">
        <v>725</v>
      </c>
      <c r="B310" s="9">
        <v>306.88900000000001</v>
      </c>
      <c r="C310" s="9" t="s">
        <v>100</v>
      </c>
      <c r="D310" s="9">
        <v>41803</v>
      </c>
      <c r="E310" s="9" t="s">
        <v>99</v>
      </c>
      <c r="F310" s="9">
        <v>494.98900000000003</v>
      </c>
    </row>
    <row r="311" spans="1:6" x14ac:dyDescent="0.3">
      <c r="A311" s="9" t="s">
        <v>981</v>
      </c>
      <c r="B311" s="9">
        <v>5.2690000000000001</v>
      </c>
      <c r="C311" s="9" t="s">
        <v>31</v>
      </c>
      <c r="D311" s="9">
        <v>42059</v>
      </c>
      <c r="E311" s="9" t="s">
        <v>30</v>
      </c>
      <c r="F311" s="9">
        <v>13.167000000000002</v>
      </c>
    </row>
    <row r="312" spans="1:6" x14ac:dyDescent="0.3">
      <c r="A312" s="9" t="s">
        <v>798</v>
      </c>
      <c r="B312" s="9">
        <v>6.0500000000000007</v>
      </c>
      <c r="C312" s="9" t="s">
        <v>31</v>
      </c>
      <c r="D312" s="9">
        <v>41883</v>
      </c>
      <c r="E312" s="9" t="s">
        <v>30</v>
      </c>
      <c r="F312" s="9">
        <v>13.442000000000002</v>
      </c>
    </row>
    <row r="313" spans="1:6" x14ac:dyDescent="0.3">
      <c r="A313" s="9" t="s">
        <v>1194</v>
      </c>
      <c r="B313" s="9">
        <v>57.244000000000007</v>
      </c>
      <c r="C313" s="9" t="s">
        <v>31</v>
      </c>
      <c r="D313" s="9">
        <v>42249</v>
      </c>
      <c r="E313" s="9" t="s">
        <v>49</v>
      </c>
      <c r="F313" s="9">
        <v>92.323000000000022</v>
      </c>
    </row>
    <row r="314" spans="1:6" x14ac:dyDescent="0.3">
      <c r="A314" s="9" t="s">
        <v>706</v>
      </c>
      <c r="B314" s="9">
        <v>2.5410000000000004</v>
      </c>
      <c r="C314" s="9" t="s">
        <v>40</v>
      </c>
      <c r="D314" s="9">
        <v>41788</v>
      </c>
      <c r="E314" s="9" t="s">
        <v>34</v>
      </c>
      <c r="F314" s="9">
        <v>4.1580000000000004</v>
      </c>
    </row>
    <row r="315" spans="1:6" x14ac:dyDescent="0.3">
      <c r="A315" s="9" t="s">
        <v>355</v>
      </c>
      <c r="B315" s="9">
        <v>2.0570000000000004</v>
      </c>
      <c r="C315" s="9" t="s">
        <v>40</v>
      </c>
      <c r="D315" s="9">
        <v>41463</v>
      </c>
      <c r="E315" s="9" t="s">
        <v>30</v>
      </c>
      <c r="F315" s="9">
        <v>8.9320000000000004</v>
      </c>
    </row>
    <row r="316" spans="1:6" x14ac:dyDescent="0.3">
      <c r="A316" s="9" t="s">
        <v>1146</v>
      </c>
      <c r="B316" s="9">
        <v>2.6510000000000002</v>
      </c>
      <c r="C316" s="9" t="s">
        <v>31</v>
      </c>
      <c r="D316" s="9">
        <v>42207</v>
      </c>
      <c r="E316" s="9" t="s">
        <v>34</v>
      </c>
      <c r="F316" s="9">
        <v>4.0810000000000004</v>
      </c>
    </row>
    <row r="317" spans="1:6" x14ac:dyDescent="0.3">
      <c r="A317" s="9" t="s">
        <v>1307</v>
      </c>
      <c r="B317" s="9">
        <v>43.604000000000006</v>
      </c>
      <c r="C317" s="9" t="s">
        <v>31</v>
      </c>
      <c r="D317" s="9">
        <v>42403</v>
      </c>
      <c r="E317" s="9" t="s">
        <v>49</v>
      </c>
      <c r="F317" s="9">
        <v>167.72800000000001</v>
      </c>
    </row>
    <row r="318" spans="1:6" x14ac:dyDescent="0.3">
      <c r="A318" s="9" t="s">
        <v>1571</v>
      </c>
      <c r="B318" s="9">
        <v>2.0240000000000005</v>
      </c>
      <c r="C318" s="9" t="s">
        <v>31</v>
      </c>
      <c r="D318" s="9">
        <v>42714</v>
      </c>
      <c r="E318" s="9" t="s">
        <v>49</v>
      </c>
      <c r="F318" s="9">
        <v>3.1680000000000001</v>
      </c>
    </row>
    <row r="319" spans="1:6" x14ac:dyDescent="0.3">
      <c r="A319" s="9" t="s">
        <v>734</v>
      </c>
      <c r="B319" s="9">
        <v>2.6510000000000002</v>
      </c>
      <c r="C319" s="9" t="s">
        <v>31</v>
      </c>
      <c r="D319" s="9">
        <v>41813</v>
      </c>
      <c r="E319" s="9" t="s">
        <v>34</v>
      </c>
      <c r="F319" s="9">
        <v>4.0810000000000004</v>
      </c>
    </row>
    <row r="320" spans="1:6" x14ac:dyDescent="0.3">
      <c r="A320" s="9" t="s">
        <v>1625</v>
      </c>
      <c r="B320" s="9">
        <v>15.004000000000001</v>
      </c>
      <c r="C320" s="9" t="s">
        <v>31</v>
      </c>
      <c r="D320" s="9">
        <v>42776</v>
      </c>
      <c r="E320" s="9" t="s">
        <v>49</v>
      </c>
      <c r="F320" s="9">
        <v>23.078000000000003</v>
      </c>
    </row>
    <row r="321" spans="1:6" x14ac:dyDescent="0.3">
      <c r="A321" s="9" t="s">
        <v>1212</v>
      </c>
      <c r="B321" s="9">
        <v>0.26400000000000001</v>
      </c>
      <c r="C321" s="9" t="s">
        <v>31</v>
      </c>
      <c r="D321" s="9">
        <v>42262</v>
      </c>
      <c r="E321" s="9" t="s">
        <v>34</v>
      </c>
      <c r="F321" s="9">
        <v>1.3860000000000001</v>
      </c>
    </row>
    <row r="322" spans="1:6" x14ac:dyDescent="0.3">
      <c r="A322" s="9" t="s">
        <v>984</v>
      </c>
      <c r="B322" s="9">
        <v>5.3790000000000004</v>
      </c>
      <c r="C322" s="9" t="s">
        <v>31</v>
      </c>
      <c r="D322" s="9">
        <v>42066</v>
      </c>
      <c r="E322" s="9" t="s">
        <v>49</v>
      </c>
      <c r="F322" s="9">
        <v>8.4039999999999999</v>
      </c>
    </row>
    <row r="323" spans="1:6" x14ac:dyDescent="0.3">
      <c r="A323" s="9" t="s">
        <v>1250</v>
      </c>
      <c r="B323" s="9">
        <v>172.15</v>
      </c>
      <c r="C323" s="9" t="s">
        <v>31</v>
      </c>
      <c r="D323" s="9">
        <v>42314</v>
      </c>
      <c r="E323" s="9" t="s">
        <v>49</v>
      </c>
      <c r="F323" s="9">
        <v>331.06700000000006</v>
      </c>
    </row>
    <row r="324" spans="1:6" x14ac:dyDescent="0.3">
      <c r="A324" s="9" t="s">
        <v>1473</v>
      </c>
      <c r="B324" s="9">
        <v>3.19</v>
      </c>
      <c r="C324" s="9" t="s">
        <v>31</v>
      </c>
      <c r="D324" s="9">
        <v>42605</v>
      </c>
      <c r="E324" s="9" t="s">
        <v>34</v>
      </c>
      <c r="F324" s="9">
        <v>5.2359999999999998</v>
      </c>
    </row>
    <row r="325" spans="1:6" x14ac:dyDescent="0.3">
      <c r="A325" s="9" t="s">
        <v>1448</v>
      </c>
      <c r="B325" s="9">
        <v>0.95700000000000007</v>
      </c>
      <c r="C325" s="9" t="s">
        <v>31</v>
      </c>
      <c r="D325" s="9">
        <v>42561</v>
      </c>
      <c r="E325" s="9" t="s">
        <v>34</v>
      </c>
      <c r="F325" s="9">
        <v>1.9910000000000003</v>
      </c>
    </row>
    <row r="326" spans="1:6" x14ac:dyDescent="0.3">
      <c r="A326" s="9" t="s">
        <v>164</v>
      </c>
      <c r="B326" s="9">
        <v>6.0500000000000007</v>
      </c>
      <c r="C326" s="9" t="s">
        <v>31</v>
      </c>
      <c r="D326" s="9">
        <v>42499</v>
      </c>
      <c r="E326" s="9" t="s">
        <v>30</v>
      </c>
      <c r="F326" s="9">
        <v>13.442000000000002</v>
      </c>
    </row>
    <row r="327" spans="1:6" x14ac:dyDescent="0.3">
      <c r="A327" s="9" t="s">
        <v>102</v>
      </c>
      <c r="B327" s="9">
        <v>1.298</v>
      </c>
      <c r="C327" s="9" t="s">
        <v>31</v>
      </c>
      <c r="D327" s="9">
        <v>41894</v>
      </c>
      <c r="E327" s="9" t="s">
        <v>49</v>
      </c>
      <c r="F327" s="9">
        <v>2.0680000000000001</v>
      </c>
    </row>
    <row r="328" spans="1:6" x14ac:dyDescent="0.3">
      <c r="A328" s="9" t="s">
        <v>1031</v>
      </c>
      <c r="B328" s="9">
        <v>3.8280000000000003</v>
      </c>
      <c r="C328" s="9" t="s">
        <v>31</v>
      </c>
      <c r="D328" s="9">
        <v>42108</v>
      </c>
      <c r="E328" s="9" t="s">
        <v>34</v>
      </c>
      <c r="F328" s="9">
        <v>5.9729999999999999</v>
      </c>
    </row>
    <row r="329" spans="1:6" x14ac:dyDescent="0.3">
      <c r="A329" s="9" t="s">
        <v>747</v>
      </c>
      <c r="B329" s="9">
        <v>18.480000000000004</v>
      </c>
      <c r="C329" s="9" t="s">
        <v>31</v>
      </c>
      <c r="D329" s="9">
        <v>41820</v>
      </c>
      <c r="E329" s="9" t="s">
        <v>30</v>
      </c>
      <c r="F329" s="9">
        <v>45.067</v>
      </c>
    </row>
    <row r="330" spans="1:6" x14ac:dyDescent="0.3">
      <c r="A330" s="9" t="s">
        <v>144</v>
      </c>
      <c r="B330" s="9">
        <v>2.6290000000000004</v>
      </c>
      <c r="C330" s="9" t="s">
        <v>31</v>
      </c>
      <c r="D330" s="9">
        <v>42316</v>
      </c>
      <c r="E330" s="9" t="s">
        <v>34</v>
      </c>
      <c r="F330" s="9">
        <v>4.6859999999999999</v>
      </c>
    </row>
    <row r="331" spans="1:6" x14ac:dyDescent="0.3">
      <c r="A331" s="9" t="s">
        <v>1523</v>
      </c>
      <c r="B331" s="9">
        <v>0.9900000000000001</v>
      </c>
      <c r="C331" s="9" t="s">
        <v>31</v>
      </c>
      <c r="D331" s="9">
        <v>42675</v>
      </c>
      <c r="E331" s="9" t="s">
        <v>34</v>
      </c>
      <c r="F331" s="9">
        <v>2.3100000000000005</v>
      </c>
    </row>
    <row r="332" spans="1:6" x14ac:dyDescent="0.3">
      <c r="A332" s="9" t="s">
        <v>913</v>
      </c>
      <c r="B332" s="9">
        <v>1.7600000000000002</v>
      </c>
      <c r="C332" s="9" t="s">
        <v>31</v>
      </c>
      <c r="D332" s="9">
        <v>42007</v>
      </c>
      <c r="E332" s="9" t="s">
        <v>34</v>
      </c>
      <c r="F332" s="9">
        <v>2.8820000000000006</v>
      </c>
    </row>
    <row r="333" spans="1:6" x14ac:dyDescent="0.3">
      <c r="A333" s="9" t="s">
        <v>333</v>
      </c>
      <c r="B333" s="9">
        <v>172.15</v>
      </c>
      <c r="C333" s="9" t="s">
        <v>31</v>
      </c>
      <c r="D333" s="9">
        <v>41447</v>
      </c>
      <c r="E333" s="9" t="s">
        <v>49</v>
      </c>
      <c r="F333" s="9">
        <v>331.06700000000006</v>
      </c>
    </row>
    <row r="334" spans="1:6" x14ac:dyDescent="0.3">
      <c r="A334" s="9" t="s">
        <v>1388</v>
      </c>
      <c r="B334" s="9">
        <v>2.3980000000000006</v>
      </c>
      <c r="C334" s="9" t="s">
        <v>31</v>
      </c>
      <c r="D334" s="9">
        <v>42491</v>
      </c>
      <c r="E334" s="9" t="s">
        <v>49</v>
      </c>
      <c r="F334" s="9">
        <v>3.8720000000000003</v>
      </c>
    </row>
    <row r="335" spans="1:6" x14ac:dyDescent="0.3">
      <c r="A335" s="9" t="s">
        <v>542</v>
      </c>
      <c r="B335" s="9">
        <v>84.469000000000008</v>
      </c>
      <c r="C335" s="9" t="s">
        <v>100</v>
      </c>
      <c r="D335" s="9">
        <v>41614</v>
      </c>
      <c r="E335" s="9" t="s">
        <v>99</v>
      </c>
      <c r="F335" s="9">
        <v>131.989</v>
      </c>
    </row>
    <row r="336" spans="1:6" x14ac:dyDescent="0.3">
      <c r="A336" s="9" t="s">
        <v>383</v>
      </c>
      <c r="B336" s="9">
        <v>4.9060000000000006</v>
      </c>
      <c r="C336" s="9" t="s">
        <v>31</v>
      </c>
      <c r="D336" s="9">
        <v>41491</v>
      </c>
      <c r="E336" s="9" t="s">
        <v>49</v>
      </c>
      <c r="F336" s="9">
        <v>11.979000000000001</v>
      </c>
    </row>
    <row r="337" spans="1:6" x14ac:dyDescent="0.3">
      <c r="A337" s="9" t="s">
        <v>379</v>
      </c>
      <c r="B337" s="9">
        <v>7.1610000000000005</v>
      </c>
      <c r="C337" s="9" t="s">
        <v>31</v>
      </c>
      <c r="D337" s="9">
        <v>41486</v>
      </c>
      <c r="E337" s="9" t="s">
        <v>49</v>
      </c>
      <c r="F337" s="9">
        <v>34.078000000000003</v>
      </c>
    </row>
    <row r="338" spans="1:6" x14ac:dyDescent="0.3">
      <c r="A338" s="9" t="s">
        <v>1072</v>
      </c>
      <c r="B338" s="9">
        <v>196.71300000000002</v>
      </c>
      <c r="C338" s="9" t="s">
        <v>31</v>
      </c>
      <c r="D338" s="9">
        <v>42145</v>
      </c>
      <c r="E338" s="9" t="s">
        <v>49</v>
      </c>
      <c r="F338" s="9">
        <v>457.46800000000002</v>
      </c>
    </row>
    <row r="339" spans="1:6" x14ac:dyDescent="0.3">
      <c r="A339" s="9" t="s">
        <v>514</v>
      </c>
      <c r="B339" s="9">
        <v>4.125</v>
      </c>
      <c r="C339" s="9" t="s">
        <v>40</v>
      </c>
      <c r="D339" s="9">
        <v>41591</v>
      </c>
      <c r="E339" s="9" t="s">
        <v>34</v>
      </c>
      <c r="F339" s="9">
        <v>7.7880000000000011</v>
      </c>
    </row>
    <row r="340" spans="1:6" x14ac:dyDescent="0.3">
      <c r="A340" s="9" t="s">
        <v>1555</v>
      </c>
      <c r="B340" s="9">
        <v>15.004000000000001</v>
      </c>
      <c r="C340" s="9" t="s">
        <v>31</v>
      </c>
      <c r="D340" s="9">
        <v>42698</v>
      </c>
      <c r="E340" s="9" t="s">
        <v>49</v>
      </c>
      <c r="F340" s="9">
        <v>23.078000000000003</v>
      </c>
    </row>
    <row r="341" spans="1:6" x14ac:dyDescent="0.3">
      <c r="A341" s="9" t="s">
        <v>1606</v>
      </c>
      <c r="B341" s="9">
        <v>5.7090000000000005</v>
      </c>
      <c r="C341" s="9" t="s">
        <v>31</v>
      </c>
      <c r="D341" s="9">
        <v>42753</v>
      </c>
      <c r="E341" s="9" t="s">
        <v>30</v>
      </c>
      <c r="F341" s="9">
        <v>14.278000000000002</v>
      </c>
    </row>
    <row r="342" spans="1:6" x14ac:dyDescent="0.3">
      <c r="A342" s="9" t="s">
        <v>1190</v>
      </c>
      <c r="B342" s="9">
        <v>92.64200000000001</v>
      </c>
      <c r="C342" s="9" t="s">
        <v>40</v>
      </c>
      <c r="D342" s="9">
        <v>42246</v>
      </c>
      <c r="E342" s="9" t="s">
        <v>49</v>
      </c>
      <c r="F342" s="9">
        <v>231.60500000000002</v>
      </c>
    </row>
    <row r="343" spans="1:6" x14ac:dyDescent="0.3">
      <c r="A343" s="9" t="s">
        <v>1565</v>
      </c>
      <c r="B343" s="9">
        <v>0.95700000000000007</v>
      </c>
      <c r="C343" s="9" t="s">
        <v>31</v>
      </c>
      <c r="D343" s="9">
        <v>42709</v>
      </c>
      <c r="E343" s="9" t="s">
        <v>34</v>
      </c>
      <c r="F343" s="9">
        <v>1.9910000000000003</v>
      </c>
    </row>
    <row r="344" spans="1:6" x14ac:dyDescent="0.3">
      <c r="A344" s="9" t="s">
        <v>875</v>
      </c>
      <c r="B344" s="9">
        <v>1.034</v>
      </c>
      <c r="C344" s="9" t="s">
        <v>31</v>
      </c>
      <c r="D344" s="9">
        <v>41960</v>
      </c>
      <c r="E344" s="9" t="s">
        <v>34</v>
      </c>
      <c r="F344" s="9">
        <v>2.0680000000000001</v>
      </c>
    </row>
    <row r="345" spans="1:6" x14ac:dyDescent="0.3">
      <c r="A345" s="9" t="s">
        <v>528</v>
      </c>
      <c r="B345" s="9">
        <v>2.6950000000000003</v>
      </c>
      <c r="C345" s="9" t="s">
        <v>31</v>
      </c>
      <c r="D345" s="9">
        <v>41600</v>
      </c>
      <c r="E345" s="9" t="s">
        <v>49</v>
      </c>
      <c r="F345" s="9">
        <v>4.2790000000000008</v>
      </c>
    </row>
    <row r="346" spans="1:6" x14ac:dyDescent="0.3">
      <c r="A346" s="9" t="s">
        <v>1362</v>
      </c>
      <c r="B346" s="9">
        <v>1.7490000000000003</v>
      </c>
      <c r="C346" s="9" t="s">
        <v>31</v>
      </c>
      <c r="D346" s="9">
        <v>42462</v>
      </c>
      <c r="E346" s="9" t="s">
        <v>49</v>
      </c>
      <c r="F346" s="9">
        <v>2.871</v>
      </c>
    </row>
    <row r="347" spans="1:6" x14ac:dyDescent="0.3">
      <c r="A347" s="9" t="s">
        <v>299</v>
      </c>
      <c r="B347" s="9">
        <v>7.0400000000000009</v>
      </c>
      <c r="C347" s="9" t="s">
        <v>40</v>
      </c>
      <c r="D347" s="9">
        <v>41424</v>
      </c>
      <c r="E347" s="9" t="s">
        <v>49</v>
      </c>
      <c r="F347" s="9">
        <v>32.010000000000005</v>
      </c>
    </row>
    <row r="348" spans="1:6" x14ac:dyDescent="0.3">
      <c r="A348" s="9" t="s">
        <v>642</v>
      </c>
      <c r="B348" s="9">
        <v>4.9060000000000006</v>
      </c>
      <c r="C348" s="9" t="s">
        <v>31</v>
      </c>
      <c r="D348" s="9">
        <v>41710</v>
      </c>
      <c r="E348" s="9" t="s">
        <v>49</v>
      </c>
      <c r="F348" s="9">
        <v>11.979000000000001</v>
      </c>
    </row>
    <row r="349" spans="1:6" x14ac:dyDescent="0.3">
      <c r="A349" s="9" t="s">
        <v>406</v>
      </c>
      <c r="B349" s="9">
        <v>82.5</v>
      </c>
      <c r="C349" s="9" t="s">
        <v>100</v>
      </c>
      <c r="D349" s="9">
        <v>41507</v>
      </c>
      <c r="E349" s="9" t="s">
        <v>99</v>
      </c>
      <c r="F349" s="9">
        <v>133.06700000000001</v>
      </c>
    </row>
    <row r="350" spans="1:6" x14ac:dyDescent="0.3">
      <c r="A350" s="9" t="s">
        <v>1512</v>
      </c>
      <c r="B350" s="9">
        <v>7.0289999999999999</v>
      </c>
      <c r="C350" s="9" t="s">
        <v>31</v>
      </c>
      <c r="D350" s="9">
        <v>42665</v>
      </c>
      <c r="E350" s="9" t="s">
        <v>49</v>
      </c>
      <c r="F350" s="9">
        <v>21.978000000000002</v>
      </c>
    </row>
    <row r="351" spans="1:6" x14ac:dyDescent="0.3">
      <c r="A351" s="9" t="s">
        <v>1033</v>
      </c>
      <c r="B351" s="9">
        <v>3.883</v>
      </c>
      <c r="C351" s="9" t="s">
        <v>31</v>
      </c>
      <c r="D351" s="9">
        <v>42112</v>
      </c>
      <c r="E351" s="9" t="s">
        <v>49</v>
      </c>
      <c r="F351" s="9">
        <v>9.4819999999999993</v>
      </c>
    </row>
    <row r="352" spans="1:6" x14ac:dyDescent="0.3">
      <c r="A352" s="9" t="s">
        <v>135</v>
      </c>
      <c r="B352" s="9">
        <v>1.0230000000000001</v>
      </c>
      <c r="C352" s="9" t="s">
        <v>40</v>
      </c>
      <c r="D352" s="9">
        <v>42221</v>
      </c>
      <c r="E352" s="9" t="s">
        <v>34</v>
      </c>
      <c r="F352" s="9">
        <v>1.6280000000000001</v>
      </c>
    </row>
    <row r="353" spans="1:6" x14ac:dyDescent="0.3">
      <c r="A353" s="9" t="s">
        <v>70</v>
      </c>
      <c r="B353" s="9">
        <v>2.5190000000000001</v>
      </c>
      <c r="C353" s="9" t="s">
        <v>31</v>
      </c>
      <c r="D353" s="9">
        <v>41628</v>
      </c>
      <c r="E353" s="9" t="s">
        <v>34</v>
      </c>
      <c r="F353" s="9">
        <v>3.9380000000000006</v>
      </c>
    </row>
    <row r="354" spans="1:6" x14ac:dyDescent="0.3">
      <c r="A354" s="9" t="s">
        <v>1247</v>
      </c>
      <c r="B354" s="9">
        <v>8.7119999999999997</v>
      </c>
      <c r="C354" s="9" t="s">
        <v>31</v>
      </c>
      <c r="D354" s="9">
        <v>42312</v>
      </c>
      <c r="E354" s="9" t="s">
        <v>47</v>
      </c>
      <c r="F354" s="9">
        <v>14.289000000000001</v>
      </c>
    </row>
    <row r="355" spans="1:6" x14ac:dyDescent="0.3">
      <c r="A355" s="9" t="s">
        <v>1524</v>
      </c>
      <c r="B355" s="9">
        <v>4.9060000000000006</v>
      </c>
      <c r="C355" s="9" t="s">
        <v>40</v>
      </c>
      <c r="D355" s="9">
        <v>42685</v>
      </c>
      <c r="E355" s="9" t="s">
        <v>49</v>
      </c>
      <c r="F355" s="9">
        <v>11.979000000000001</v>
      </c>
    </row>
    <row r="356" spans="1:6" x14ac:dyDescent="0.3">
      <c r="A356" s="9" t="s">
        <v>1035</v>
      </c>
      <c r="B356" s="9">
        <v>7.0289999999999999</v>
      </c>
      <c r="C356" s="9" t="s">
        <v>31</v>
      </c>
      <c r="D356" s="9">
        <v>42111</v>
      </c>
      <c r="E356" s="9" t="s">
        <v>49</v>
      </c>
      <c r="F356" s="9">
        <v>21.978000000000002</v>
      </c>
    </row>
    <row r="357" spans="1:6" x14ac:dyDescent="0.3">
      <c r="A357" s="9" t="s">
        <v>460</v>
      </c>
      <c r="B357" s="9">
        <v>39.622000000000007</v>
      </c>
      <c r="C357" s="9" t="s">
        <v>31</v>
      </c>
      <c r="D357" s="9">
        <v>41543</v>
      </c>
      <c r="E357" s="9" t="s">
        <v>49</v>
      </c>
      <c r="F357" s="9">
        <v>63.910000000000004</v>
      </c>
    </row>
    <row r="358" spans="1:6" x14ac:dyDescent="0.3">
      <c r="A358" s="9" t="s">
        <v>1382</v>
      </c>
      <c r="B358" s="9">
        <v>306.88900000000001</v>
      </c>
      <c r="C358" s="9" t="s">
        <v>100</v>
      </c>
      <c r="D358" s="9">
        <v>42480</v>
      </c>
      <c r="E358" s="9" t="s">
        <v>99</v>
      </c>
      <c r="F358" s="9">
        <v>494.98900000000003</v>
      </c>
    </row>
    <row r="359" spans="1:6" x14ac:dyDescent="0.3">
      <c r="A359" s="9" t="s">
        <v>681</v>
      </c>
      <c r="B359" s="9">
        <v>5.0490000000000004</v>
      </c>
      <c r="C359" s="9" t="s">
        <v>31</v>
      </c>
      <c r="D359" s="9">
        <v>41753</v>
      </c>
      <c r="E359" s="9" t="s">
        <v>49</v>
      </c>
      <c r="F359" s="9">
        <v>8.0080000000000009</v>
      </c>
    </row>
    <row r="360" spans="1:6" x14ac:dyDescent="0.3">
      <c r="A360" s="9" t="s">
        <v>1436</v>
      </c>
      <c r="B360" s="9">
        <v>89.749000000000009</v>
      </c>
      <c r="C360" s="9" t="s">
        <v>31</v>
      </c>
      <c r="D360" s="9">
        <v>42546</v>
      </c>
      <c r="E360" s="9" t="s">
        <v>49</v>
      </c>
      <c r="F360" s="9">
        <v>175.98900000000003</v>
      </c>
    </row>
    <row r="361" spans="1:6" x14ac:dyDescent="0.3">
      <c r="A361" s="9" t="s">
        <v>503</v>
      </c>
      <c r="B361" s="9">
        <v>2.1339999999999999</v>
      </c>
      <c r="C361" s="9" t="s">
        <v>31</v>
      </c>
      <c r="D361" s="9">
        <v>41582</v>
      </c>
      <c r="E361" s="9" t="s">
        <v>49</v>
      </c>
      <c r="F361" s="9">
        <v>3.3880000000000003</v>
      </c>
    </row>
    <row r="362" spans="1:6" x14ac:dyDescent="0.3">
      <c r="A362" s="9" t="s">
        <v>974</v>
      </c>
      <c r="B362" s="9">
        <v>109.32900000000001</v>
      </c>
      <c r="C362" s="9" t="s">
        <v>31</v>
      </c>
      <c r="D362" s="9">
        <v>42050</v>
      </c>
      <c r="E362" s="9" t="s">
        <v>49</v>
      </c>
      <c r="F362" s="9">
        <v>179.22300000000001</v>
      </c>
    </row>
    <row r="363" spans="1:6" x14ac:dyDescent="0.3">
      <c r="A363" s="9" t="s">
        <v>873</v>
      </c>
      <c r="B363" s="9">
        <v>415.78900000000004</v>
      </c>
      <c r="C363" s="9" t="s">
        <v>31</v>
      </c>
      <c r="D363" s="9">
        <v>41960</v>
      </c>
      <c r="E363" s="9" t="s">
        <v>81</v>
      </c>
      <c r="F363" s="9">
        <v>659.98900000000003</v>
      </c>
    </row>
    <row r="364" spans="1:6" x14ac:dyDescent="0.3">
      <c r="A364" s="9" t="s">
        <v>128</v>
      </c>
      <c r="B364" s="9">
        <v>4.0150000000000006</v>
      </c>
      <c r="C364" s="9" t="s">
        <v>31</v>
      </c>
      <c r="D364" s="9">
        <v>42142</v>
      </c>
      <c r="E364" s="9" t="s">
        <v>49</v>
      </c>
      <c r="F364" s="9">
        <v>6.5780000000000012</v>
      </c>
    </row>
    <row r="365" spans="1:6" x14ac:dyDescent="0.3">
      <c r="A365" s="9" t="s">
        <v>888</v>
      </c>
      <c r="B365" s="9">
        <v>306.88900000000001</v>
      </c>
      <c r="C365" s="9" t="s">
        <v>100</v>
      </c>
      <c r="D365" s="9">
        <v>41975</v>
      </c>
      <c r="E365" s="9" t="s">
        <v>99</v>
      </c>
      <c r="F365" s="9">
        <v>494.98900000000003</v>
      </c>
    </row>
    <row r="366" spans="1:6" x14ac:dyDescent="0.3">
      <c r="A366" s="9" t="s">
        <v>1083</v>
      </c>
      <c r="B366" s="9">
        <v>2.0240000000000005</v>
      </c>
      <c r="C366" s="9" t="s">
        <v>31</v>
      </c>
      <c r="D366" s="9">
        <v>42152</v>
      </c>
      <c r="E366" s="9" t="s">
        <v>49</v>
      </c>
      <c r="F366" s="9">
        <v>3.1680000000000001</v>
      </c>
    </row>
    <row r="367" spans="1:6" x14ac:dyDescent="0.3">
      <c r="A367" s="9" t="s">
        <v>223</v>
      </c>
      <c r="B367" s="9">
        <v>0.78100000000000003</v>
      </c>
      <c r="C367" s="9" t="s">
        <v>31</v>
      </c>
      <c r="D367" s="9">
        <v>41351</v>
      </c>
      <c r="E367" s="9" t="s">
        <v>34</v>
      </c>
      <c r="F367" s="9">
        <v>1.254</v>
      </c>
    </row>
    <row r="368" spans="1:6" x14ac:dyDescent="0.3">
      <c r="A368" s="9" t="s">
        <v>1036</v>
      </c>
      <c r="B368" s="9">
        <v>1.6830000000000003</v>
      </c>
      <c r="C368" s="9" t="s">
        <v>31</v>
      </c>
      <c r="D368" s="9">
        <v>42110</v>
      </c>
      <c r="E368" s="9" t="s">
        <v>34</v>
      </c>
      <c r="F368" s="9">
        <v>3.0579999999999998</v>
      </c>
    </row>
    <row r="369" spans="1:6" x14ac:dyDescent="0.3">
      <c r="A369" s="9" t="s">
        <v>852</v>
      </c>
      <c r="B369" s="9">
        <v>4.9280000000000008</v>
      </c>
      <c r="C369" s="9" t="s">
        <v>31</v>
      </c>
      <c r="D369" s="9">
        <v>41939</v>
      </c>
      <c r="E369" s="9" t="s">
        <v>34</v>
      </c>
      <c r="F369" s="9">
        <v>8.9540000000000006</v>
      </c>
    </row>
    <row r="370" spans="1:6" x14ac:dyDescent="0.3">
      <c r="A370" s="9" t="s">
        <v>1094</v>
      </c>
      <c r="B370" s="9">
        <v>2.0240000000000005</v>
      </c>
      <c r="C370" s="9" t="s">
        <v>31</v>
      </c>
      <c r="D370" s="9">
        <v>42160</v>
      </c>
      <c r="E370" s="9" t="s">
        <v>49</v>
      </c>
      <c r="F370" s="9">
        <v>3.1680000000000001</v>
      </c>
    </row>
    <row r="371" spans="1:6" x14ac:dyDescent="0.3">
      <c r="A371" s="9" t="s">
        <v>1539</v>
      </c>
      <c r="B371" s="9">
        <v>3.8500000000000005</v>
      </c>
      <c r="C371" s="9" t="s">
        <v>31</v>
      </c>
      <c r="D371" s="9">
        <v>42691</v>
      </c>
      <c r="E371" s="9" t="s">
        <v>49</v>
      </c>
      <c r="F371" s="9">
        <v>6.3140000000000009</v>
      </c>
    </row>
    <row r="372" spans="1:6" x14ac:dyDescent="0.3">
      <c r="A372" s="9" t="s">
        <v>1553</v>
      </c>
      <c r="B372" s="9">
        <v>2.5190000000000001</v>
      </c>
      <c r="C372" s="9" t="s">
        <v>31</v>
      </c>
      <c r="D372" s="9">
        <v>42695</v>
      </c>
      <c r="E372" s="9" t="s">
        <v>34</v>
      </c>
      <c r="F372" s="9">
        <v>3.9380000000000006</v>
      </c>
    </row>
    <row r="373" spans="1:6" x14ac:dyDescent="0.3">
      <c r="A373" s="9" t="s">
        <v>574</v>
      </c>
      <c r="B373" s="9">
        <v>2.5410000000000004</v>
      </c>
      <c r="C373" s="9" t="s">
        <v>31</v>
      </c>
      <c r="D373" s="9">
        <v>41652</v>
      </c>
      <c r="E373" s="9" t="s">
        <v>34</v>
      </c>
      <c r="F373" s="9">
        <v>4.1580000000000004</v>
      </c>
    </row>
    <row r="374" spans="1:6" x14ac:dyDescent="0.3">
      <c r="A374" s="9" t="s">
        <v>1143</v>
      </c>
      <c r="B374" s="9">
        <v>5.742</v>
      </c>
      <c r="C374" s="9" t="s">
        <v>31</v>
      </c>
      <c r="D374" s="9">
        <v>42209</v>
      </c>
      <c r="E374" s="9" t="s">
        <v>34</v>
      </c>
      <c r="F374" s="9">
        <v>10.835000000000001</v>
      </c>
    </row>
    <row r="375" spans="1:6" x14ac:dyDescent="0.3">
      <c r="A375" s="9" t="s">
        <v>912</v>
      </c>
      <c r="B375" s="9">
        <v>237.60000000000002</v>
      </c>
      <c r="C375" s="9" t="s">
        <v>31</v>
      </c>
      <c r="D375" s="9">
        <v>42005</v>
      </c>
      <c r="E375" s="9" t="s">
        <v>81</v>
      </c>
      <c r="F375" s="9">
        <v>494.98900000000003</v>
      </c>
    </row>
    <row r="376" spans="1:6" x14ac:dyDescent="0.3">
      <c r="A376" s="9" t="s">
        <v>1284</v>
      </c>
      <c r="B376" s="9">
        <v>4.9060000000000006</v>
      </c>
      <c r="C376" s="9" t="s">
        <v>31</v>
      </c>
      <c r="D376" s="9">
        <v>42364</v>
      </c>
      <c r="E376" s="9" t="s">
        <v>49</v>
      </c>
      <c r="F376" s="9">
        <v>11.979000000000001</v>
      </c>
    </row>
    <row r="377" spans="1:6" x14ac:dyDescent="0.3">
      <c r="A377" s="9" t="s">
        <v>451</v>
      </c>
      <c r="B377" s="9">
        <v>5.3790000000000004</v>
      </c>
      <c r="C377" s="9" t="s">
        <v>31</v>
      </c>
      <c r="D377" s="9">
        <v>41537</v>
      </c>
      <c r="E377" s="9" t="s">
        <v>49</v>
      </c>
      <c r="F377" s="9">
        <v>8.4039999999999999</v>
      </c>
    </row>
    <row r="378" spans="1:6" x14ac:dyDescent="0.3">
      <c r="A378" s="9" t="s">
        <v>907</v>
      </c>
      <c r="B378" s="9">
        <v>5.0490000000000004</v>
      </c>
      <c r="C378" s="9" t="s">
        <v>31</v>
      </c>
      <c r="D378" s="9">
        <v>41993</v>
      </c>
      <c r="E378" s="9" t="s">
        <v>49</v>
      </c>
      <c r="F378" s="9">
        <v>8.0080000000000009</v>
      </c>
    </row>
    <row r="379" spans="1:6" x14ac:dyDescent="0.3">
      <c r="A379" s="9" t="s">
        <v>1622</v>
      </c>
      <c r="B379" s="9">
        <v>1.6060000000000001</v>
      </c>
      <c r="C379" s="9" t="s">
        <v>31</v>
      </c>
      <c r="D379" s="9">
        <v>42776</v>
      </c>
      <c r="E379" s="9" t="s">
        <v>30</v>
      </c>
      <c r="F379" s="9">
        <v>3.927</v>
      </c>
    </row>
    <row r="380" spans="1:6" x14ac:dyDescent="0.3">
      <c r="A380" s="9" t="s">
        <v>1439</v>
      </c>
      <c r="B380" s="9">
        <v>23.716000000000001</v>
      </c>
      <c r="C380" s="9" t="s">
        <v>31</v>
      </c>
      <c r="D380" s="9">
        <v>42547</v>
      </c>
      <c r="E380" s="9" t="s">
        <v>34</v>
      </c>
      <c r="F380" s="9">
        <v>40.204999999999998</v>
      </c>
    </row>
    <row r="381" spans="1:6" x14ac:dyDescent="0.3">
      <c r="A381" s="9" t="s">
        <v>146</v>
      </c>
      <c r="B381" s="9">
        <v>1.4300000000000002</v>
      </c>
      <c r="C381" s="9" t="s">
        <v>31</v>
      </c>
      <c r="D381" s="9">
        <v>42319</v>
      </c>
      <c r="E381" s="9" t="s">
        <v>34</v>
      </c>
      <c r="F381" s="9">
        <v>3.1680000000000001</v>
      </c>
    </row>
    <row r="382" spans="1:6" x14ac:dyDescent="0.3">
      <c r="A382" s="9" t="s">
        <v>212</v>
      </c>
      <c r="B382" s="9">
        <v>5.3790000000000004</v>
      </c>
      <c r="C382" s="9" t="s">
        <v>31</v>
      </c>
      <c r="D382" s="9">
        <v>41337</v>
      </c>
      <c r="E382" s="9" t="s">
        <v>49</v>
      </c>
      <c r="F382" s="9">
        <v>8.4039999999999999</v>
      </c>
    </row>
    <row r="383" spans="1:6" x14ac:dyDescent="0.3">
      <c r="A383" s="9" t="s">
        <v>1521</v>
      </c>
      <c r="B383" s="9">
        <v>2.0240000000000005</v>
      </c>
      <c r="C383" s="9" t="s">
        <v>31</v>
      </c>
      <c r="D383" s="9">
        <v>42673</v>
      </c>
      <c r="E383" s="9" t="s">
        <v>49</v>
      </c>
      <c r="F383" s="9">
        <v>3.1680000000000001</v>
      </c>
    </row>
    <row r="384" spans="1:6" x14ac:dyDescent="0.3">
      <c r="A384" s="9" t="s">
        <v>1611</v>
      </c>
      <c r="B384" s="9">
        <v>9.7020000000000017</v>
      </c>
      <c r="C384" s="9" t="s">
        <v>31</v>
      </c>
      <c r="D384" s="9">
        <v>42761</v>
      </c>
      <c r="E384" s="9" t="s">
        <v>47</v>
      </c>
      <c r="F384" s="9">
        <v>23.088999999999999</v>
      </c>
    </row>
    <row r="385" spans="1:6" x14ac:dyDescent="0.3">
      <c r="A385" s="9" t="s">
        <v>1187</v>
      </c>
      <c r="B385" s="9">
        <v>11.077000000000002</v>
      </c>
      <c r="C385" s="9" t="s">
        <v>31</v>
      </c>
      <c r="D385" s="9">
        <v>42248</v>
      </c>
      <c r="E385" s="9" t="s">
        <v>49</v>
      </c>
      <c r="F385" s="9">
        <v>17.578000000000003</v>
      </c>
    </row>
    <row r="386" spans="1:6" x14ac:dyDescent="0.3">
      <c r="A386" s="9" t="s">
        <v>805</v>
      </c>
      <c r="B386" s="9">
        <v>11.077000000000002</v>
      </c>
      <c r="C386" s="9" t="s">
        <v>31</v>
      </c>
      <c r="D386" s="9">
        <v>41891</v>
      </c>
      <c r="E386" s="9" t="s">
        <v>49</v>
      </c>
      <c r="F386" s="9">
        <v>17.578000000000003</v>
      </c>
    </row>
    <row r="387" spans="1:6" x14ac:dyDescent="0.3">
      <c r="A387" s="9" t="s">
        <v>1560</v>
      </c>
      <c r="B387" s="9">
        <v>4.125</v>
      </c>
      <c r="C387" s="9" t="s">
        <v>31</v>
      </c>
      <c r="D387" s="9">
        <v>42704</v>
      </c>
      <c r="E387" s="9" t="s">
        <v>34</v>
      </c>
      <c r="F387" s="9">
        <v>7.7880000000000011</v>
      </c>
    </row>
    <row r="388" spans="1:6" x14ac:dyDescent="0.3">
      <c r="A388" s="9" t="s">
        <v>1369</v>
      </c>
      <c r="B388" s="9">
        <v>1.034</v>
      </c>
      <c r="C388" s="9" t="s">
        <v>31</v>
      </c>
      <c r="D388" s="9">
        <v>42465</v>
      </c>
      <c r="E388" s="9" t="s">
        <v>30</v>
      </c>
      <c r="F388" s="9">
        <v>2.2880000000000003</v>
      </c>
    </row>
    <row r="389" spans="1:6" x14ac:dyDescent="0.3">
      <c r="A389" s="9" t="s">
        <v>173</v>
      </c>
      <c r="B389" s="9">
        <v>1.6830000000000003</v>
      </c>
      <c r="C389" s="9" t="s">
        <v>40</v>
      </c>
      <c r="D389" s="9">
        <v>42546</v>
      </c>
      <c r="E389" s="9" t="s">
        <v>34</v>
      </c>
      <c r="F389" s="9">
        <v>3.0579999999999998</v>
      </c>
    </row>
    <row r="390" spans="1:6" x14ac:dyDescent="0.3">
      <c r="A390" s="9" t="s">
        <v>960</v>
      </c>
      <c r="B390" s="9">
        <v>20.218</v>
      </c>
      <c r="C390" s="9" t="s">
        <v>31</v>
      </c>
      <c r="D390" s="9">
        <v>42043</v>
      </c>
      <c r="E390" s="9" t="s">
        <v>49</v>
      </c>
      <c r="F390" s="9">
        <v>32.087000000000003</v>
      </c>
    </row>
    <row r="391" spans="1:6" x14ac:dyDescent="0.3">
      <c r="A391" s="9" t="s">
        <v>1514</v>
      </c>
      <c r="B391" s="9">
        <v>1.1990000000000003</v>
      </c>
      <c r="C391" s="9" t="s">
        <v>31</v>
      </c>
      <c r="D391" s="9">
        <v>42666</v>
      </c>
      <c r="E391" s="9" t="s">
        <v>34</v>
      </c>
      <c r="F391" s="9">
        <v>2.8600000000000003</v>
      </c>
    </row>
    <row r="392" spans="1:6" x14ac:dyDescent="0.3">
      <c r="A392" s="9" t="s">
        <v>1430</v>
      </c>
      <c r="B392" s="9">
        <v>1.4410000000000003</v>
      </c>
      <c r="C392" s="9" t="s">
        <v>31</v>
      </c>
      <c r="D392" s="9">
        <v>42538</v>
      </c>
      <c r="E392" s="9" t="s">
        <v>34</v>
      </c>
      <c r="F392" s="9">
        <v>3.1240000000000001</v>
      </c>
    </row>
    <row r="393" spans="1:6" x14ac:dyDescent="0.3">
      <c r="A393" s="9" t="s">
        <v>291</v>
      </c>
      <c r="B393" s="9">
        <v>6.0500000000000007</v>
      </c>
      <c r="C393" s="9" t="s">
        <v>31</v>
      </c>
      <c r="D393" s="9">
        <v>41420</v>
      </c>
      <c r="E393" s="9" t="s">
        <v>30</v>
      </c>
      <c r="F393" s="9">
        <v>13.442000000000002</v>
      </c>
    </row>
    <row r="394" spans="1:6" x14ac:dyDescent="0.3">
      <c r="A394" s="9" t="s">
        <v>670</v>
      </c>
      <c r="B394" s="9">
        <v>4.2240000000000002</v>
      </c>
      <c r="C394" s="9" t="s">
        <v>31</v>
      </c>
      <c r="D394" s="9">
        <v>41739</v>
      </c>
      <c r="E394" s="9" t="s">
        <v>49</v>
      </c>
      <c r="F394" s="9">
        <v>6.9300000000000006</v>
      </c>
    </row>
    <row r="395" spans="1:6" x14ac:dyDescent="0.3">
      <c r="A395" s="9" t="s">
        <v>1374</v>
      </c>
      <c r="B395" s="9">
        <v>4.51</v>
      </c>
      <c r="C395" s="9" t="s">
        <v>31</v>
      </c>
      <c r="D395" s="9">
        <v>42476</v>
      </c>
      <c r="E395" s="9" t="s">
        <v>30</v>
      </c>
      <c r="F395" s="9">
        <v>10.241000000000001</v>
      </c>
    </row>
    <row r="396" spans="1:6" x14ac:dyDescent="0.3">
      <c r="A396" s="9" t="s">
        <v>1474</v>
      </c>
      <c r="B396" s="9">
        <v>4.9830000000000005</v>
      </c>
      <c r="C396" s="9" t="s">
        <v>40</v>
      </c>
      <c r="D396" s="9">
        <v>42607</v>
      </c>
      <c r="E396" s="9" t="s">
        <v>49</v>
      </c>
      <c r="F396" s="9">
        <v>8.0300000000000011</v>
      </c>
    </row>
    <row r="397" spans="1:6" x14ac:dyDescent="0.3">
      <c r="A397" s="9" t="s">
        <v>776</v>
      </c>
      <c r="B397" s="9">
        <v>15.268000000000002</v>
      </c>
      <c r="C397" s="9" t="s">
        <v>31</v>
      </c>
      <c r="D397" s="9">
        <v>41857</v>
      </c>
      <c r="E397" s="9" t="s">
        <v>49</v>
      </c>
      <c r="F397" s="9">
        <v>24.618000000000002</v>
      </c>
    </row>
    <row r="398" spans="1:6" x14ac:dyDescent="0.3">
      <c r="A398" s="9" t="s">
        <v>163</v>
      </c>
      <c r="B398" s="9">
        <v>4.9060000000000006</v>
      </c>
      <c r="C398" s="9" t="s">
        <v>31</v>
      </c>
      <c r="D398" s="9">
        <v>42497</v>
      </c>
      <c r="E398" s="9" t="s">
        <v>49</v>
      </c>
      <c r="F398" s="9">
        <v>11.979000000000001</v>
      </c>
    </row>
    <row r="399" spans="1:6" x14ac:dyDescent="0.3">
      <c r="A399" s="9" t="s">
        <v>1074</v>
      </c>
      <c r="B399" s="9">
        <v>5.7090000000000005</v>
      </c>
      <c r="C399" s="9" t="s">
        <v>31</v>
      </c>
      <c r="D399" s="9">
        <v>42146</v>
      </c>
      <c r="E399" s="9" t="s">
        <v>30</v>
      </c>
      <c r="F399" s="9">
        <v>14.278000000000002</v>
      </c>
    </row>
    <row r="400" spans="1:6" x14ac:dyDescent="0.3">
      <c r="A400" s="9" t="s">
        <v>687</v>
      </c>
      <c r="B400" s="9">
        <v>92.64200000000001</v>
      </c>
      <c r="C400" s="9" t="s">
        <v>31</v>
      </c>
      <c r="D400" s="9">
        <v>41768</v>
      </c>
      <c r="E400" s="9" t="s">
        <v>49</v>
      </c>
      <c r="F400" s="9">
        <v>231.60500000000002</v>
      </c>
    </row>
    <row r="401" spans="1:6" x14ac:dyDescent="0.3">
      <c r="A401" s="9" t="s">
        <v>1087</v>
      </c>
      <c r="B401" s="9">
        <v>2.5410000000000004</v>
      </c>
      <c r="C401" s="9" t="s">
        <v>31</v>
      </c>
      <c r="D401" s="9">
        <v>42153</v>
      </c>
      <c r="E401" s="9" t="s">
        <v>34</v>
      </c>
      <c r="F401" s="9">
        <v>4.1580000000000004</v>
      </c>
    </row>
    <row r="402" spans="1:6" x14ac:dyDescent="0.3">
      <c r="A402" s="9" t="s">
        <v>272</v>
      </c>
      <c r="B402" s="9">
        <v>5.2690000000000001</v>
      </c>
      <c r="C402" s="9" t="s">
        <v>31</v>
      </c>
      <c r="D402" s="9">
        <v>41408</v>
      </c>
      <c r="E402" s="9" t="s">
        <v>30</v>
      </c>
      <c r="F402" s="9">
        <v>13.167000000000002</v>
      </c>
    </row>
    <row r="403" spans="1:6" x14ac:dyDescent="0.3">
      <c r="A403" s="9" t="s">
        <v>588</v>
      </c>
      <c r="B403" s="9">
        <v>4.2240000000000002</v>
      </c>
      <c r="C403" s="9" t="s">
        <v>31</v>
      </c>
      <c r="D403" s="9">
        <v>41663</v>
      </c>
      <c r="E403" s="9" t="s">
        <v>49</v>
      </c>
      <c r="F403" s="9">
        <v>6.9300000000000006</v>
      </c>
    </row>
    <row r="404" spans="1:6" x14ac:dyDescent="0.3">
      <c r="A404" s="9" t="s">
        <v>329</v>
      </c>
      <c r="B404" s="9">
        <v>2.7720000000000002</v>
      </c>
      <c r="C404" s="9" t="s">
        <v>31</v>
      </c>
      <c r="D404" s="9">
        <v>41442</v>
      </c>
      <c r="E404" s="9" t="s">
        <v>34</v>
      </c>
      <c r="F404" s="9">
        <v>4.4000000000000004</v>
      </c>
    </row>
    <row r="405" spans="1:6" x14ac:dyDescent="0.3">
      <c r="A405" s="9" t="s">
        <v>1627</v>
      </c>
      <c r="B405" s="9">
        <v>15.004000000000001</v>
      </c>
      <c r="C405" s="9" t="s">
        <v>31</v>
      </c>
      <c r="D405" s="9">
        <v>42778</v>
      </c>
      <c r="E405" s="9" t="s">
        <v>49</v>
      </c>
      <c r="F405" s="9">
        <v>23.078000000000003</v>
      </c>
    </row>
    <row r="406" spans="1:6" x14ac:dyDescent="0.3">
      <c r="A406" s="9" t="s">
        <v>1493</v>
      </c>
      <c r="B406" s="9">
        <v>3.4540000000000006</v>
      </c>
      <c r="C406" s="9" t="s">
        <v>31</v>
      </c>
      <c r="D406" s="9">
        <v>42636</v>
      </c>
      <c r="E406" s="9" t="s">
        <v>49</v>
      </c>
      <c r="F406" s="9">
        <v>5.4010000000000007</v>
      </c>
    </row>
    <row r="407" spans="1:6" x14ac:dyDescent="0.3">
      <c r="A407" s="9" t="s">
        <v>235</v>
      </c>
      <c r="B407" s="9">
        <v>5.8630000000000004</v>
      </c>
      <c r="C407" s="9" t="s">
        <v>31</v>
      </c>
      <c r="D407" s="9">
        <v>41372</v>
      </c>
      <c r="E407" s="9" t="s">
        <v>49</v>
      </c>
      <c r="F407" s="9">
        <v>9.4600000000000009</v>
      </c>
    </row>
    <row r="408" spans="1:6" x14ac:dyDescent="0.3">
      <c r="A408" s="9" t="s">
        <v>123</v>
      </c>
      <c r="B408" s="9">
        <v>0.26400000000000001</v>
      </c>
      <c r="C408" s="9" t="s">
        <v>31</v>
      </c>
      <c r="D408" s="9">
        <v>42125</v>
      </c>
      <c r="E408" s="9" t="s">
        <v>34</v>
      </c>
      <c r="F408" s="9">
        <v>1.3860000000000001</v>
      </c>
    </row>
    <row r="409" spans="1:6" x14ac:dyDescent="0.3">
      <c r="A409" s="9" t="s">
        <v>1196</v>
      </c>
      <c r="B409" s="9">
        <v>5.7090000000000005</v>
      </c>
      <c r="C409" s="9" t="s">
        <v>40</v>
      </c>
      <c r="D409" s="9">
        <v>42249</v>
      </c>
      <c r="E409" s="9" t="s">
        <v>30</v>
      </c>
      <c r="F409" s="9">
        <v>14.278000000000002</v>
      </c>
    </row>
    <row r="410" spans="1:6" x14ac:dyDescent="0.3">
      <c r="A410" s="9" t="s">
        <v>1352</v>
      </c>
      <c r="B410" s="9">
        <v>2.0240000000000005</v>
      </c>
      <c r="C410" s="9" t="s">
        <v>31</v>
      </c>
      <c r="D410" s="9">
        <v>42457</v>
      </c>
      <c r="E410" s="9" t="s">
        <v>49</v>
      </c>
      <c r="F410" s="9">
        <v>3.1680000000000001</v>
      </c>
    </row>
    <row r="411" spans="1:6" x14ac:dyDescent="0.3">
      <c r="A411" s="9" t="s">
        <v>104</v>
      </c>
      <c r="B411" s="9">
        <v>1.4410000000000003</v>
      </c>
      <c r="C411" s="9" t="s">
        <v>31</v>
      </c>
      <c r="D411" s="9">
        <v>41896</v>
      </c>
      <c r="E411" s="9" t="s">
        <v>34</v>
      </c>
      <c r="F411" s="9">
        <v>3.1240000000000001</v>
      </c>
    </row>
    <row r="412" spans="1:6" x14ac:dyDescent="0.3">
      <c r="A412" s="9" t="s">
        <v>1431</v>
      </c>
      <c r="B412" s="9">
        <v>35.222000000000008</v>
      </c>
      <c r="C412" s="9" t="s">
        <v>31</v>
      </c>
      <c r="D412" s="9">
        <v>42541</v>
      </c>
      <c r="E412" s="9" t="s">
        <v>49</v>
      </c>
      <c r="F412" s="9">
        <v>167.72800000000001</v>
      </c>
    </row>
    <row r="413" spans="1:6" x14ac:dyDescent="0.3">
      <c r="A413" s="9" t="s">
        <v>1219</v>
      </c>
      <c r="B413" s="9">
        <v>3.8610000000000002</v>
      </c>
      <c r="C413" s="9" t="s">
        <v>40</v>
      </c>
      <c r="D413" s="9">
        <v>42273</v>
      </c>
      <c r="E413" s="9" t="s">
        <v>30</v>
      </c>
      <c r="F413" s="9">
        <v>9.4270000000000014</v>
      </c>
    </row>
    <row r="414" spans="1:6" x14ac:dyDescent="0.3">
      <c r="A414" s="9" t="s">
        <v>493</v>
      </c>
      <c r="B414" s="9">
        <v>1.298</v>
      </c>
      <c r="C414" s="9" t="s">
        <v>31</v>
      </c>
      <c r="D414" s="9">
        <v>41575</v>
      </c>
      <c r="E414" s="9" t="s">
        <v>49</v>
      </c>
      <c r="F414" s="9">
        <v>2.0680000000000001</v>
      </c>
    </row>
    <row r="415" spans="1:6" x14ac:dyDescent="0.3">
      <c r="A415" s="9" t="s">
        <v>1254</v>
      </c>
      <c r="B415" s="9">
        <v>3.8170000000000006</v>
      </c>
      <c r="C415" s="9" t="s">
        <v>31</v>
      </c>
      <c r="D415" s="9">
        <v>42321</v>
      </c>
      <c r="E415" s="9" t="s">
        <v>34</v>
      </c>
      <c r="F415" s="9">
        <v>7.3479999999999999</v>
      </c>
    </row>
    <row r="416" spans="1:6" x14ac:dyDescent="0.3">
      <c r="A416" s="9" t="s">
        <v>822</v>
      </c>
      <c r="B416" s="9">
        <v>1.034</v>
      </c>
      <c r="C416" s="9" t="s">
        <v>31</v>
      </c>
      <c r="D416" s="9">
        <v>41919</v>
      </c>
      <c r="E416" s="9" t="s">
        <v>30</v>
      </c>
      <c r="F416" s="9">
        <v>2.2880000000000003</v>
      </c>
    </row>
    <row r="417" spans="1:6" x14ac:dyDescent="0.3">
      <c r="A417" s="9" t="s">
        <v>268</v>
      </c>
      <c r="B417" s="9">
        <v>3.8170000000000006</v>
      </c>
      <c r="C417" s="9" t="s">
        <v>31</v>
      </c>
      <c r="D417" s="9">
        <v>41405</v>
      </c>
      <c r="E417" s="9" t="s">
        <v>34</v>
      </c>
      <c r="F417" s="9">
        <v>7.3479999999999999</v>
      </c>
    </row>
    <row r="418" spans="1:6" x14ac:dyDescent="0.3">
      <c r="A418" s="9" t="s">
        <v>324</v>
      </c>
      <c r="B418" s="9">
        <v>3.762</v>
      </c>
      <c r="C418" s="9" t="s">
        <v>31</v>
      </c>
      <c r="D418" s="9">
        <v>41438</v>
      </c>
      <c r="E418" s="9" t="s">
        <v>30</v>
      </c>
      <c r="F418" s="9">
        <v>9.1740000000000013</v>
      </c>
    </row>
    <row r="419" spans="1:6" x14ac:dyDescent="0.3">
      <c r="A419" s="9" t="s">
        <v>516</v>
      </c>
      <c r="B419" s="9">
        <v>3.6520000000000001</v>
      </c>
      <c r="C419" s="9" t="s">
        <v>31</v>
      </c>
      <c r="D419" s="9">
        <v>41592</v>
      </c>
      <c r="E419" s="9" t="s">
        <v>34</v>
      </c>
      <c r="F419" s="9">
        <v>5.6980000000000004</v>
      </c>
    </row>
    <row r="420" spans="1:6" x14ac:dyDescent="0.3">
      <c r="A420" s="9" t="s">
        <v>1098</v>
      </c>
      <c r="B420" s="9">
        <v>16.445</v>
      </c>
      <c r="C420" s="9" t="s">
        <v>31</v>
      </c>
      <c r="D420" s="9">
        <v>42165</v>
      </c>
      <c r="E420" s="9" t="s">
        <v>49</v>
      </c>
      <c r="F420" s="9">
        <v>38.236000000000004</v>
      </c>
    </row>
    <row r="421" spans="1:6" x14ac:dyDescent="0.3">
      <c r="A421" s="9" t="s">
        <v>1461</v>
      </c>
      <c r="B421" s="9">
        <v>5.2690000000000001</v>
      </c>
      <c r="C421" s="9" t="s">
        <v>31</v>
      </c>
      <c r="D421" s="9">
        <v>42591</v>
      </c>
      <c r="E421" s="9" t="s">
        <v>30</v>
      </c>
      <c r="F421" s="9">
        <v>13.167000000000002</v>
      </c>
    </row>
    <row r="422" spans="1:6" x14ac:dyDescent="0.3">
      <c r="A422" s="9" t="s">
        <v>477</v>
      </c>
      <c r="B422" s="9">
        <v>45.408000000000008</v>
      </c>
      <c r="C422" s="9" t="s">
        <v>31</v>
      </c>
      <c r="D422" s="9">
        <v>41564</v>
      </c>
      <c r="E422" s="9" t="s">
        <v>49</v>
      </c>
      <c r="F422" s="9">
        <v>105.589</v>
      </c>
    </row>
    <row r="423" spans="1:6" x14ac:dyDescent="0.3">
      <c r="A423" s="9" t="s">
        <v>110</v>
      </c>
      <c r="B423" s="9">
        <v>2.7720000000000002</v>
      </c>
      <c r="C423" s="9" t="s">
        <v>31</v>
      </c>
      <c r="D423" s="9">
        <v>41936</v>
      </c>
      <c r="E423" s="9" t="s">
        <v>34</v>
      </c>
      <c r="F423" s="9">
        <v>4.4000000000000004</v>
      </c>
    </row>
    <row r="424" spans="1:6" x14ac:dyDescent="0.3">
      <c r="A424" s="9" t="s">
        <v>392</v>
      </c>
      <c r="B424" s="9">
        <v>84.469000000000008</v>
      </c>
      <c r="C424" s="9" t="s">
        <v>100</v>
      </c>
      <c r="D424" s="9">
        <v>41491</v>
      </c>
      <c r="E424" s="9" t="s">
        <v>99</v>
      </c>
      <c r="F424" s="9">
        <v>131.989</v>
      </c>
    </row>
    <row r="425" spans="1:6" x14ac:dyDescent="0.3">
      <c r="A425" s="9" t="s">
        <v>929</v>
      </c>
      <c r="B425" s="9">
        <v>5.8630000000000004</v>
      </c>
      <c r="C425" s="9" t="s">
        <v>31</v>
      </c>
      <c r="D425" s="9">
        <v>42018</v>
      </c>
      <c r="E425" s="9" t="s">
        <v>49</v>
      </c>
      <c r="F425" s="9">
        <v>9.4600000000000009</v>
      </c>
    </row>
    <row r="426" spans="1:6" x14ac:dyDescent="0.3">
      <c r="A426" s="9" t="s">
        <v>614</v>
      </c>
      <c r="B426" s="9">
        <v>9.7020000000000017</v>
      </c>
      <c r="C426" s="9" t="s">
        <v>31</v>
      </c>
      <c r="D426" s="9">
        <v>41686</v>
      </c>
      <c r="E426" s="9" t="s">
        <v>47</v>
      </c>
      <c r="F426" s="9">
        <v>23.088999999999999</v>
      </c>
    </row>
    <row r="427" spans="1:6" x14ac:dyDescent="0.3">
      <c r="A427" s="9" t="s">
        <v>415</v>
      </c>
      <c r="B427" s="9">
        <v>1.4410000000000003</v>
      </c>
      <c r="C427" s="9" t="s">
        <v>40</v>
      </c>
      <c r="D427" s="9">
        <v>41507</v>
      </c>
      <c r="E427" s="9" t="s">
        <v>34</v>
      </c>
      <c r="F427" s="9">
        <v>3.1240000000000001</v>
      </c>
    </row>
    <row r="428" spans="1:6" x14ac:dyDescent="0.3">
      <c r="A428" s="9" t="s">
        <v>1265</v>
      </c>
      <c r="B428" s="9">
        <v>2.1339999999999999</v>
      </c>
      <c r="C428" s="9" t="s">
        <v>31</v>
      </c>
      <c r="D428" s="9">
        <v>42335</v>
      </c>
      <c r="E428" s="9" t="s">
        <v>49</v>
      </c>
      <c r="F428" s="9">
        <v>3.3880000000000003</v>
      </c>
    </row>
    <row r="429" spans="1:6" x14ac:dyDescent="0.3">
      <c r="A429" s="9" t="s">
        <v>544</v>
      </c>
      <c r="B429" s="9">
        <v>18.480000000000004</v>
      </c>
      <c r="C429" s="9" t="s">
        <v>40</v>
      </c>
      <c r="D429" s="9">
        <v>41620</v>
      </c>
      <c r="E429" s="9" t="s">
        <v>30</v>
      </c>
      <c r="F429" s="9">
        <v>45.067</v>
      </c>
    </row>
    <row r="430" spans="1:6" x14ac:dyDescent="0.3">
      <c r="A430" s="9" t="s">
        <v>1018</v>
      </c>
      <c r="B430" s="9">
        <v>5.0490000000000004</v>
      </c>
      <c r="C430" s="9" t="s">
        <v>40</v>
      </c>
      <c r="D430" s="9">
        <v>42091</v>
      </c>
      <c r="E430" s="9" t="s">
        <v>49</v>
      </c>
      <c r="F430" s="9">
        <v>8.0080000000000009</v>
      </c>
    </row>
    <row r="431" spans="1:6" x14ac:dyDescent="0.3">
      <c r="A431" s="9" t="s">
        <v>1547</v>
      </c>
      <c r="B431" s="9">
        <v>22.198</v>
      </c>
      <c r="C431" s="9" t="s">
        <v>31</v>
      </c>
      <c r="D431" s="9">
        <v>42691</v>
      </c>
      <c r="E431" s="9" t="s">
        <v>30</v>
      </c>
      <c r="F431" s="9">
        <v>38.951000000000001</v>
      </c>
    </row>
    <row r="432" spans="1:6" x14ac:dyDescent="0.3">
      <c r="A432" s="9" t="s">
        <v>942</v>
      </c>
      <c r="B432" s="9">
        <v>3.1570000000000005</v>
      </c>
      <c r="C432" s="9" t="s">
        <v>31</v>
      </c>
      <c r="D432" s="9">
        <v>42023</v>
      </c>
      <c r="E432" s="9" t="s">
        <v>30</v>
      </c>
      <c r="F432" s="9">
        <v>7.524</v>
      </c>
    </row>
    <row r="433" spans="1:6" x14ac:dyDescent="0.3">
      <c r="A433" s="9" t="s">
        <v>1447</v>
      </c>
      <c r="B433" s="9">
        <v>1.7600000000000002</v>
      </c>
      <c r="C433" s="9" t="s">
        <v>31</v>
      </c>
      <c r="D433" s="9">
        <v>42560</v>
      </c>
      <c r="E433" s="9" t="s">
        <v>34</v>
      </c>
      <c r="F433" s="9">
        <v>2.8820000000000006</v>
      </c>
    </row>
    <row r="434" spans="1:6" x14ac:dyDescent="0.3">
      <c r="A434" s="9" t="s">
        <v>307</v>
      </c>
      <c r="B434" s="9">
        <v>2.4750000000000001</v>
      </c>
      <c r="C434" s="9" t="s">
        <v>40</v>
      </c>
      <c r="D434" s="9">
        <v>41428</v>
      </c>
      <c r="E434" s="9" t="s">
        <v>49</v>
      </c>
      <c r="F434" s="9">
        <v>4.0590000000000002</v>
      </c>
    </row>
    <row r="435" spans="1:6" x14ac:dyDescent="0.3">
      <c r="A435" s="9" t="s">
        <v>665</v>
      </c>
      <c r="B435" s="9">
        <v>18.480000000000004</v>
      </c>
      <c r="C435" s="9" t="s">
        <v>31</v>
      </c>
      <c r="D435" s="9">
        <v>41736</v>
      </c>
      <c r="E435" s="9" t="s">
        <v>30</v>
      </c>
      <c r="F435" s="9">
        <v>45.067</v>
      </c>
    </row>
    <row r="436" spans="1:6" x14ac:dyDescent="0.3">
      <c r="A436" s="9" t="s">
        <v>510</v>
      </c>
      <c r="B436" s="9">
        <v>2.5190000000000001</v>
      </c>
      <c r="C436" s="9" t="s">
        <v>31</v>
      </c>
      <c r="D436" s="9">
        <v>41590</v>
      </c>
      <c r="E436" s="9" t="s">
        <v>49</v>
      </c>
      <c r="F436" s="9">
        <v>4.0590000000000002</v>
      </c>
    </row>
    <row r="437" spans="1:6" x14ac:dyDescent="0.3">
      <c r="A437" s="9" t="s">
        <v>344</v>
      </c>
      <c r="B437" s="9">
        <v>3.74</v>
      </c>
      <c r="C437" s="9" t="s">
        <v>31</v>
      </c>
      <c r="D437" s="9">
        <v>41455</v>
      </c>
      <c r="E437" s="9" t="s">
        <v>49</v>
      </c>
      <c r="F437" s="9">
        <v>5.9400000000000013</v>
      </c>
    </row>
    <row r="438" spans="1:6" x14ac:dyDescent="0.3">
      <c r="A438" s="9" t="s">
        <v>1459</v>
      </c>
      <c r="B438" s="9">
        <v>15.268000000000002</v>
      </c>
      <c r="C438" s="9" t="s">
        <v>31</v>
      </c>
      <c r="D438" s="9">
        <v>42586</v>
      </c>
      <c r="E438" s="9" t="s">
        <v>49</v>
      </c>
      <c r="F438" s="9">
        <v>24.618000000000002</v>
      </c>
    </row>
    <row r="439" spans="1:6" x14ac:dyDescent="0.3">
      <c r="A439" s="9" t="s">
        <v>834</v>
      </c>
      <c r="B439" s="9">
        <v>24.167000000000002</v>
      </c>
      <c r="C439" s="9" t="s">
        <v>31</v>
      </c>
      <c r="D439" s="9">
        <v>41921</v>
      </c>
      <c r="E439" s="9" t="s">
        <v>49</v>
      </c>
      <c r="F439" s="9">
        <v>38.984000000000002</v>
      </c>
    </row>
    <row r="440" spans="1:6" x14ac:dyDescent="0.3">
      <c r="A440" s="9" t="s">
        <v>1364</v>
      </c>
      <c r="B440" s="9">
        <v>82.5</v>
      </c>
      <c r="C440" s="9" t="s">
        <v>100</v>
      </c>
      <c r="D440" s="9">
        <v>42468</v>
      </c>
      <c r="E440" s="9" t="s">
        <v>99</v>
      </c>
      <c r="F440" s="9">
        <v>133.06700000000001</v>
      </c>
    </row>
    <row r="441" spans="1:6" x14ac:dyDescent="0.3">
      <c r="A441" s="9" t="s">
        <v>953</v>
      </c>
      <c r="B441" s="9">
        <v>2.6510000000000002</v>
      </c>
      <c r="C441" s="9" t="s">
        <v>31</v>
      </c>
      <c r="D441" s="9">
        <v>42034</v>
      </c>
      <c r="E441" s="9" t="s">
        <v>34</v>
      </c>
      <c r="F441" s="9">
        <v>4.0810000000000004</v>
      </c>
    </row>
    <row r="442" spans="1:6" x14ac:dyDescent="0.3">
      <c r="A442" s="9" t="s">
        <v>1291</v>
      </c>
      <c r="B442" s="9">
        <v>1.298</v>
      </c>
      <c r="C442" s="9" t="s">
        <v>31</v>
      </c>
      <c r="D442" s="9">
        <v>42373</v>
      </c>
      <c r="E442" s="9" t="s">
        <v>49</v>
      </c>
      <c r="F442" s="9">
        <v>2.0680000000000001</v>
      </c>
    </row>
    <row r="443" spans="1:6" x14ac:dyDescent="0.3">
      <c r="A443" s="9" t="s">
        <v>1208</v>
      </c>
      <c r="B443" s="9">
        <v>66.649000000000015</v>
      </c>
      <c r="C443" s="9" t="s">
        <v>31</v>
      </c>
      <c r="D443" s="9">
        <v>42259</v>
      </c>
      <c r="E443" s="9" t="s">
        <v>49</v>
      </c>
      <c r="F443" s="9">
        <v>111.07800000000002</v>
      </c>
    </row>
    <row r="444" spans="1:6" x14ac:dyDescent="0.3">
      <c r="A444" s="9" t="s">
        <v>1216</v>
      </c>
      <c r="B444" s="9">
        <v>0.95700000000000007</v>
      </c>
      <c r="C444" s="9" t="s">
        <v>31</v>
      </c>
      <c r="D444" s="9">
        <v>42265</v>
      </c>
      <c r="E444" s="9" t="s">
        <v>34</v>
      </c>
      <c r="F444" s="9">
        <v>1.9910000000000003</v>
      </c>
    </row>
    <row r="445" spans="1:6" x14ac:dyDescent="0.3">
      <c r="A445" s="9" t="s">
        <v>335</v>
      </c>
      <c r="B445" s="9">
        <v>3.19</v>
      </c>
      <c r="C445" s="9" t="s">
        <v>40</v>
      </c>
      <c r="D445" s="9">
        <v>41447</v>
      </c>
      <c r="E445" s="9" t="s">
        <v>34</v>
      </c>
      <c r="F445" s="9">
        <v>5.2359999999999998</v>
      </c>
    </row>
    <row r="446" spans="1:6" x14ac:dyDescent="0.3">
      <c r="A446" s="9" t="s">
        <v>1407</v>
      </c>
      <c r="B446" s="9">
        <v>1.9360000000000002</v>
      </c>
      <c r="C446" s="9" t="s">
        <v>31</v>
      </c>
      <c r="D446" s="9">
        <v>42515</v>
      </c>
      <c r="E446" s="9" t="s">
        <v>34</v>
      </c>
      <c r="F446" s="9">
        <v>3.234</v>
      </c>
    </row>
    <row r="447" spans="1:6" x14ac:dyDescent="0.3">
      <c r="A447" s="9" t="s">
        <v>1511</v>
      </c>
      <c r="B447" s="9">
        <v>18.535000000000004</v>
      </c>
      <c r="C447" s="9" t="s">
        <v>31</v>
      </c>
      <c r="D447" s="9">
        <v>42666</v>
      </c>
      <c r="E447" s="9" t="s">
        <v>49</v>
      </c>
      <c r="F447" s="9">
        <v>29.898000000000003</v>
      </c>
    </row>
    <row r="448" spans="1:6" x14ac:dyDescent="0.3">
      <c r="A448" s="9" t="s">
        <v>808</v>
      </c>
      <c r="B448" s="9">
        <v>3.278</v>
      </c>
      <c r="C448" s="9" t="s">
        <v>31</v>
      </c>
      <c r="D448" s="9">
        <v>41897</v>
      </c>
      <c r="E448" s="9" t="s">
        <v>34</v>
      </c>
      <c r="F448" s="9">
        <v>6.4240000000000004</v>
      </c>
    </row>
    <row r="449" spans="1:6" x14ac:dyDescent="0.3">
      <c r="A449" s="9" t="s">
        <v>227</v>
      </c>
      <c r="B449" s="9">
        <v>1.4300000000000002</v>
      </c>
      <c r="C449" s="9" t="s">
        <v>31</v>
      </c>
      <c r="D449" s="9">
        <v>41358</v>
      </c>
      <c r="E449" s="9" t="s">
        <v>34</v>
      </c>
      <c r="F449" s="9">
        <v>3.1680000000000001</v>
      </c>
    </row>
    <row r="450" spans="1:6" x14ac:dyDescent="0.3">
      <c r="A450" s="9" t="s">
        <v>858</v>
      </c>
      <c r="B450" s="9">
        <v>4.0150000000000006</v>
      </c>
      <c r="C450" s="9" t="s">
        <v>31</v>
      </c>
      <c r="D450" s="9">
        <v>41944</v>
      </c>
      <c r="E450" s="9" t="s">
        <v>49</v>
      </c>
      <c r="F450" s="9">
        <v>6.5780000000000012</v>
      </c>
    </row>
    <row r="451" spans="1:6" x14ac:dyDescent="0.3">
      <c r="A451" s="9" t="s">
        <v>327</v>
      </c>
      <c r="B451" s="9">
        <v>196.71300000000002</v>
      </c>
      <c r="C451" s="9" t="s">
        <v>31</v>
      </c>
      <c r="D451" s="9">
        <v>41439</v>
      </c>
      <c r="E451" s="9" t="s">
        <v>49</v>
      </c>
      <c r="F451" s="9">
        <v>457.46800000000002</v>
      </c>
    </row>
    <row r="452" spans="1:6" x14ac:dyDescent="0.3">
      <c r="A452" s="9" t="s">
        <v>891</v>
      </c>
      <c r="B452" s="9">
        <v>3.6520000000000001</v>
      </c>
      <c r="C452" s="9" t="s">
        <v>40</v>
      </c>
      <c r="D452" s="9">
        <v>41980</v>
      </c>
      <c r="E452" s="9" t="s">
        <v>34</v>
      </c>
      <c r="F452" s="9">
        <v>5.6980000000000004</v>
      </c>
    </row>
    <row r="453" spans="1:6" x14ac:dyDescent="0.3">
      <c r="A453" s="9" t="s">
        <v>1089</v>
      </c>
      <c r="B453" s="9">
        <v>4.125</v>
      </c>
      <c r="C453" s="9" t="s">
        <v>31</v>
      </c>
      <c r="D453" s="9">
        <v>42157</v>
      </c>
      <c r="E453" s="9" t="s">
        <v>34</v>
      </c>
      <c r="F453" s="9">
        <v>7.7880000000000011</v>
      </c>
    </row>
    <row r="454" spans="1:6" x14ac:dyDescent="0.3">
      <c r="A454" s="9" t="s">
        <v>1317</v>
      </c>
      <c r="B454" s="9">
        <v>2.8490000000000002</v>
      </c>
      <c r="C454" s="9" t="s">
        <v>31</v>
      </c>
      <c r="D454" s="9">
        <v>42419</v>
      </c>
      <c r="E454" s="9" t="s">
        <v>34</v>
      </c>
      <c r="F454" s="9">
        <v>4.3780000000000001</v>
      </c>
    </row>
    <row r="455" spans="1:6" x14ac:dyDescent="0.3">
      <c r="A455" s="9" t="s">
        <v>1163</v>
      </c>
      <c r="B455" s="9">
        <v>1.6830000000000003</v>
      </c>
      <c r="C455" s="9" t="s">
        <v>31</v>
      </c>
      <c r="D455" s="9">
        <v>42221</v>
      </c>
      <c r="E455" s="9" t="s">
        <v>34</v>
      </c>
      <c r="F455" s="9">
        <v>3.0579999999999998</v>
      </c>
    </row>
    <row r="456" spans="1:6" x14ac:dyDescent="0.3">
      <c r="A456" s="9" t="s">
        <v>1510</v>
      </c>
      <c r="B456" s="9">
        <v>59.719000000000001</v>
      </c>
      <c r="C456" s="9" t="s">
        <v>31</v>
      </c>
      <c r="D456" s="9">
        <v>42662</v>
      </c>
      <c r="E456" s="9" t="s">
        <v>49</v>
      </c>
      <c r="F456" s="9">
        <v>99.528000000000006</v>
      </c>
    </row>
    <row r="457" spans="1:6" x14ac:dyDescent="0.3">
      <c r="A457" s="9" t="s">
        <v>1427</v>
      </c>
      <c r="B457" s="9">
        <v>2.1339999999999999</v>
      </c>
      <c r="C457" s="9" t="s">
        <v>31</v>
      </c>
      <c r="D457" s="9">
        <v>42530</v>
      </c>
      <c r="E457" s="9" t="s">
        <v>49</v>
      </c>
      <c r="F457" s="9">
        <v>3.3880000000000003</v>
      </c>
    </row>
    <row r="458" spans="1:6" x14ac:dyDescent="0.3">
      <c r="A458" s="9" t="s">
        <v>400</v>
      </c>
      <c r="B458" s="9">
        <v>7.1610000000000005</v>
      </c>
      <c r="C458" s="9" t="s">
        <v>40</v>
      </c>
      <c r="D458" s="9">
        <v>41500</v>
      </c>
      <c r="E458" s="9" t="s">
        <v>49</v>
      </c>
      <c r="F458" s="9">
        <v>34.078000000000003</v>
      </c>
    </row>
    <row r="459" spans="1:6" x14ac:dyDescent="0.3">
      <c r="A459" s="9" t="s">
        <v>1628</v>
      </c>
      <c r="B459" s="9">
        <v>7.0289999999999999</v>
      </c>
      <c r="C459" s="9" t="s">
        <v>31</v>
      </c>
      <c r="D459" s="9">
        <v>42778</v>
      </c>
      <c r="E459" s="9" t="s">
        <v>49</v>
      </c>
      <c r="F459" s="9">
        <v>21.978000000000002</v>
      </c>
    </row>
    <row r="460" spans="1:6" x14ac:dyDescent="0.3">
      <c r="A460" s="9" t="s">
        <v>472</v>
      </c>
      <c r="B460" s="9">
        <v>22.198</v>
      </c>
      <c r="C460" s="9" t="s">
        <v>40</v>
      </c>
      <c r="D460" s="9">
        <v>41554</v>
      </c>
      <c r="E460" s="9" t="s">
        <v>30</v>
      </c>
      <c r="F460" s="9">
        <v>38.951000000000001</v>
      </c>
    </row>
    <row r="461" spans="1:6" x14ac:dyDescent="0.3">
      <c r="A461" s="9" t="s">
        <v>349</v>
      </c>
      <c r="B461" s="9">
        <v>1.4630000000000003</v>
      </c>
      <c r="C461" s="9" t="s">
        <v>31</v>
      </c>
      <c r="D461" s="9">
        <v>41461</v>
      </c>
      <c r="E461" s="9" t="s">
        <v>49</v>
      </c>
      <c r="F461" s="9">
        <v>2.2880000000000003</v>
      </c>
    </row>
    <row r="462" spans="1:6" x14ac:dyDescent="0.3">
      <c r="A462" s="9" t="s">
        <v>1458</v>
      </c>
      <c r="B462" s="9">
        <v>296.98900000000003</v>
      </c>
      <c r="C462" s="9" t="s">
        <v>31</v>
      </c>
      <c r="D462" s="9">
        <v>42585</v>
      </c>
      <c r="E462" s="9" t="s">
        <v>81</v>
      </c>
      <c r="F462" s="9">
        <v>494.98900000000003</v>
      </c>
    </row>
    <row r="463" spans="1:6" x14ac:dyDescent="0.3">
      <c r="A463" s="9" t="s">
        <v>838</v>
      </c>
      <c r="B463" s="9">
        <v>2.1339999999999999</v>
      </c>
      <c r="C463" s="9" t="s">
        <v>31</v>
      </c>
      <c r="D463" s="9">
        <v>41924</v>
      </c>
      <c r="E463" s="9" t="s">
        <v>49</v>
      </c>
      <c r="F463" s="9">
        <v>3.3880000000000003</v>
      </c>
    </row>
    <row r="464" spans="1:6" x14ac:dyDescent="0.3">
      <c r="A464" s="9" t="s">
        <v>754</v>
      </c>
      <c r="B464" s="9">
        <v>3.6520000000000001</v>
      </c>
      <c r="C464" s="9" t="s">
        <v>31</v>
      </c>
      <c r="D464" s="9">
        <v>41831</v>
      </c>
      <c r="E464" s="9" t="s">
        <v>34</v>
      </c>
      <c r="F464" s="9">
        <v>5.6980000000000004</v>
      </c>
    </row>
    <row r="465" spans="1:6" x14ac:dyDescent="0.3">
      <c r="A465" s="9" t="s">
        <v>1010</v>
      </c>
      <c r="B465" s="9">
        <v>23.716000000000001</v>
      </c>
      <c r="C465" s="9" t="s">
        <v>31</v>
      </c>
      <c r="D465" s="9">
        <v>42087</v>
      </c>
      <c r="E465" s="9" t="s">
        <v>34</v>
      </c>
      <c r="F465" s="9">
        <v>40.204999999999998</v>
      </c>
    </row>
    <row r="466" spans="1:6" x14ac:dyDescent="0.3">
      <c r="A466" s="9" t="s">
        <v>1080</v>
      </c>
      <c r="B466" s="9">
        <v>22.198</v>
      </c>
      <c r="C466" s="9" t="s">
        <v>31</v>
      </c>
      <c r="D466" s="9">
        <v>42154</v>
      </c>
      <c r="E466" s="9" t="s">
        <v>30</v>
      </c>
      <c r="F466" s="9">
        <v>38.951000000000001</v>
      </c>
    </row>
    <row r="467" spans="1:6" x14ac:dyDescent="0.3">
      <c r="A467" s="9" t="s">
        <v>756</v>
      </c>
      <c r="B467" s="9">
        <v>2.0240000000000005</v>
      </c>
      <c r="C467" s="9" t="s">
        <v>31</v>
      </c>
      <c r="D467" s="9">
        <v>41833</v>
      </c>
      <c r="E467" s="9" t="s">
        <v>49</v>
      </c>
      <c r="F467" s="9">
        <v>3.1680000000000001</v>
      </c>
    </row>
    <row r="468" spans="1:6" x14ac:dyDescent="0.3">
      <c r="A468" s="9" t="s">
        <v>105</v>
      </c>
      <c r="B468" s="9">
        <v>21.758000000000003</v>
      </c>
      <c r="C468" s="9" t="s">
        <v>31</v>
      </c>
      <c r="D468" s="9">
        <v>41910</v>
      </c>
      <c r="E468" s="9" t="s">
        <v>49</v>
      </c>
      <c r="F468" s="9">
        <v>50.589000000000006</v>
      </c>
    </row>
    <row r="469" spans="1:6" x14ac:dyDescent="0.3">
      <c r="A469" s="9" t="s">
        <v>740</v>
      </c>
      <c r="B469" s="9">
        <v>109.32900000000001</v>
      </c>
      <c r="C469" s="9" t="s">
        <v>31</v>
      </c>
      <c r="D469" s="9">
        <v>41816</v>
      </c>
      <c r="E469" s="9" t="s">
        <v>49</v>
      </c>
      <c r="F469" s="9">
        <v>179.22300000000001</v>
      </c>
    </row>
    <row r="470" spans="1:6" x14ac:dyDescent="0.3">
      <c r="A470" s="9" t="s">
        <v>1198</v>
      </c>
      <c r="B470" s="9">
        <v>3.74</v>
      </c>
      <c r="C470" s="9" t="s">
        <v>31</v>
      </c>
      <c r="D470" s="9">
        <v>42252</v>
      </c>
      <c r="E470" s="9" t="s">
        <v>49</v>
      </c>
      <c r="F470" s="9">
        <v>5.9400000000000013</v>
      </c>
    </row>
    <row r="471" spans="1:6" x14ac:dyDescent="0.3">
      <c r="A471" s="9" t="s">
        <v>601</v>
      </c>
      <c r="B471" s="9">
        <v>59.719000000000001</v>
      </c>
      <c r="C471" s="9" t="s">
        <v>31</v>
      </c>
      <c r="D471" s="9">
        <v>41676</v>
      </c>
      <c r="E471" s="9" t="s">
        <v>49</v>
      </c>
      <c r="F471" s="9">
        <v>99.528000000000006</v>
      </c>
    </row>
    <row r="472" spans="1:6" x14ac:dyDescent="0.3">
      <c r="A472" s="9" t="s">
        <v>357</v>
      </c>
      <c r="B472" s="9">
        <v>2.1779999999999999</v>
      </c>
      <c r="C472" s="9" t="s">
        <v>31</v>
      </c>
      <c r="D472" s="9">
        <v>41465</v>
      </c>
      <c r="E472" s="9" t="s">
        <v>49</v>
      </c>
      <c r="F472" s="9">
        <v>3.4650000000000003</v>
      </c>
    </row>
    <row r="473" spans="1:6" x14ac:dyDescent="0.3">
      <c r="A473" s="9" t="s">
        <v>325</v>
      </c>
      <c r="B473" s="9">
        <v>66.649000000000015</v>
      </c>
      <c r="C473" s="9" t="s">
        <v>31</v>
      </c>
      <c r="D473" s="9">
        <v>41438</v>
      </c>
      <c r="E473" s="9" t="s">
        <v>49</v>
      </c>
      <c r="F473" s="9">
        <v>111.07800000000002</v>
      </c>
    </row>
    <row r="474" spans="1:6" x14ac:dyDescent="0.3">
      <c r="A474" s="9" t="s">
        <v>830</v>
      </c>
      <c r="B474" s="9">
        <v>12.221</v>
      </c>
      <c r="C474" s="9" t="s">
        <v>40</v>
      </c>
      <c r="D474" s="9">
        <v>41919</v>
      </c>
      <c r="E474" s="9" t="s">
        <v>34</v>
      </c>
      <c r="F474" s="9">
        <v>21.824000000000002</v>
      </c>
    </row>
    <row r="475" spans="1:6" x14ac:dyDescent="0.3">
      <c r="A475" s="9" t="s">
        <v>660</v>
      </c>
      <c r="B475" s="9">
        <v>12.144</v>
      </c>
      <c r="C475" s="9" t="s">
        <v>31</v>
      </c>
      <c r="D475" s="9">
        <v>41731</v>
      </c>
      <c r="E475" s="9" t="s">
        <v>49</v>
      </c>
      <c r="F475" s="9">
        <v>18.678000000000001</v>
      </c>
    </row>
    <row r="476" spans="1:6" x14ac:dyDescent="0.3">
      <c r="A476" s="9" t="s">
        <v>893</v>
      </c>
      <c r="B476" s="9">
        <v>2.145</v>
      </c>
      <c r="C476" s="9" t="s">
        <v>40</v>
      </c>
      <c r="D476" s="9">
        <v>41983</v>
      </c>
      <c r="E476" s="9" t="s">
        <v>34</v>
      </c>
      <c r="F476" s="9">
        <v>4.3780000000000001</v>
      </c>
    </row>
    <row r="477" spans="1:6" x14ac:dyDescent="0.3">
      <c r="A477" s="9" t="s">
        <v>394</v>
      </c>
      <c r="B477" s="9">
        <v>1.6830000000000003</v>
      </c>
      <c r="C477" s="9" t="s">
        <v>40</v>
      </c>
      <c r="D477" s="9">
        <v>41495</v>
      </c>
      <c r="E477" s="9" t="s">
        <v>34</v>
      </c>
      <c r="F477" s="9">
        <v>3.0579999999999998</v>
      </c>
    </row>
    <row r="478" spans="1:6" x14ac:dyDescent="0.3">
      <c r="A478" s="9" t="s">
        <v>1239</v>
      </c>
      <c r="B478" s="9">
        <v>1.3089999999999999</v>
      </c>
      <c r="C478" s="9" t="s">
        <v>31</v>
      </c>
      <c r="D478" s="9">
        <v>42306</v>
      </c>
      <c r="E478" s="9" t="s">
        <v>49</v>
      </c>
      <c r="F478" s="9">
        <v>2.1779999999999999</v>
      </c>
    </row>
    <row r="479" spans="1:6" x14ac:dyDescent="0.3">
      <c r="A479" s="9" t="s">
        <v>1619</v>
      </c>
      <c r="B479" s="9">
        <v>172.15</v>
      </c>
      <c r="C479" s="9" t="s">
        <v>31</v>
      </c>
      <c r="D479" s="9">
        <v>42767</v>
      </c>
      <c r="E479" s="9" t="s">
        <v>49</v>
      </c>
      <c r="F479" s="9">
        <v>331.06700000000006</v>
      </c>
    </row>
    <row r="480" spans="1:6" x14ac:dyDescent="0.3">
      <c r="A480" s="9" t="s">
        <v>111</v>
      </c>
      <c r="B480" s="9">
        <v>16.445</v>
      </c>
      <c r="C480" s="9" t="s">
        <v>31</v>
      </c>
      <c r="D480" s="9">
        <v>42005</v>
      </c>
      <c r="E480" s="9" t="s">
        <v>49</v>
      </c>
      <c r="F480" s="9">
        <v>38.236000000000004</v>
      </c>
    </row>
    <row r="481" spans="1:6" x14ac:dyDescent="0.3">
      <c r="A481" s="9" t="s">
        <v>885</v>
      </c>
      <c r="B481" s="9">
        <v>1.4410000000000003</v>
      </c>
      <c r="C481" s="9" t="s">
        <v>31</v>
      </c>
      <c r="D481" s="9">
        <v>41972</v>
      </c>
      <c r="E481" s="9" t="s">
        <v>34</v>
      </c>
      <c r="F481" s="9">
        <v>3.1240000000000001</v>
      </c>
    </row>
    <row r="482" spans="1:6" x14ac:dyDescent="0.3">
      <c r="A482" s="9" t="s">
        <v>1517</v>
      </c>
      <c r="B482" s="9">
        <v>2.4859999999999998</v>
      </c>
      <c r="C482" s="9" t="s">
        <v>31</v>
      </c>
      <c r="D482" s="9">
        <v>42668</v>
      </c>
      <c r="E482" s="9" t="s">
        <v>49</v>
      </c>
      <c r="F482" s="9">
        <v>3.9380000000000006</v>
      </c>
    </row>
    <row r="483" spans="1:6" x14ac:dyDescent="0.3">
      <c r="A483" s="9" t="s">
        <v>976</v>
      </c>
      <c r="B483" s="9">
        <v>3.6520000000000001</v>
      </c>
      <c r="C483" s="9" t="s">
        <v>40</v>
      </c>
      <c r="D483" s="9">
        <v>42056</v>
      </c>
      <c r="E483" s="9" t="s">
        <v>34</v>
      </c>
      <c r="F483" s="9">
        <v>5.6980000000000004</v>
      </c>
    </row>
    <row r="484" spans="1:6" x14ac:dyDescent="0.3">
      <c r="A484" s="9" t="s">
        <v>233</v>
      </c>
      <c r="B484" s="9">
        <v>89.749000000000009</v>
      </c>
      <c r="C484" s="9" t="s">
        <v>31</v>
      </c>
      <c r="D484" s="9">
        <v>41366</v>
      </c>
      <c r="E484" s="9" t="s">
        <v>49</v>
      </c>
      <c r="F484" s="9">
        <v>175.98900000000003</v>
      </c>
    </row>
    <row r="485" spans="1:6" x14ac:dyDescent="0.3">
      <c r="A485" s="9" t="s">
        <v>1309</v>
      </c>
      <c r="B485" s="9">
        <v>2.8490000000000002</v>
      </c>
      <c r="C485" s="9" t="s">
        <v>31</v>
      </c>
      <c r="D485" s="9">
        <v>42404</v>
      </c>
      <c r="E485" s="9" t="s">
        <v>34</v>
      </c>
      <c r="F485" s="9">
        <v>4.3780000000000001</v>
      </c>
    </row>
    <row r="486" spans="1:6" x14ac:dyDescent="0.3">
      <c r="A486" s="9" t="s">
        <v>1287</v>
      </c>
      <c r="B486" s="9">
        <v>415.78900000000004</v>
      </c>
      <c r="C486" s="9" t="s">
        <v>31</v>
      </c>
      <c r="D486" s="9">
        <v>42375</v>
      </c>
      <c r="E486" s="9" t="s">
        <v>81</v>
      </c>
      <c r="F486" s="9">
        <v>659.98900000000003</v>
      </c>
    </row>
    <row r="487" spans="1:6" x14ac:dyDescent="0.3">
      <c r="A487" s="9" t="s">
        <v>249</v>
      </c>
      <c r="B487" s="9">
        <v>1.7490000000000003</v>
      </c>
      <c r="C487" s="9" t="s">
        <v>31</v>
      </c>
      <c r="D487" s="9">
        <v>41399</v>
      </c>
      <c r="E487" s="9" t="s">
        <v>49</v>
      </c>
      <c r="F487" s="9">
        <v>2.871</v>
      </c>
    </row>
    <row r="488" spans="1:6" x14ac:dyDescent="0.3">
      <c r="A488" s="9" t="s">
        <v>1052</v>
      </c>
      <c r="B488" s="9">
        <v>15.268000000000002</v>
      </c>
      <c r="C488" s="9" t="s">
        <v>31</v>
      </c>
      <c r="D488" s="9">
        <v>42127</v>
      </c>
      <c r="E488" s="9" t="s">
        <v>49</v>
      </c>
      <c r="F488" s="9">
        <v>24.618000000000002</v>
      </c>
    </row>
    <row r="489" spans="1:6" x14ac:dyDescent="0.3">
      <c r="A489" s="9" t="s">
        <v>48</v>
      </c>
      <c r="B489" s="9">
        <v>3.74</v>
      </c>
      <c r="C489" s="9" t="s">
        <v>40</v>
      </c>
      <c r="D489" s="9">
        <v>41467</v>
      </c>
      <c r="E489" s="9" t="s">
        <v>49</v>
      </c>
      <c r="F489" s="9">
        <v>5.9400000000000013</v>
      </c>
    </row>
    <row r="490" spans="1:6" x14ac:dyDescent="0.3">
      <c r="A490" s="9" t="s">
        <v>346</v>
      </c>
      <c r="B490" s="9">
        <v>12.221</v>
      </c>
      <c r="C490" s="9" t="s">
        <v>31</v>
      </c>
      <c r="D490" s="9">
        <v>41456</v>
      </c>
      <c r="E490" s="9" t="s">
        <v>34</v>
      </c>
      <c r="F490" s="9">
        <v>21.824000000000002</v>
      </c>
    </row>
    <row r="491" spans="1:6" x14ac:dyDescent="0.3">
      <c r="A491" s="9" t="s">
        <v>766</v>
      </c>
      <c r="B491" s="9">
        <v>1.4630000000000003</v>
      </c>
      <c r="C491" s="9" t="s">
        <v>31</v>
      </c>
      <c r="D491" s="9">
        <v>41849</v>
      </c>
      <c r="E491" s="9" t="s">
        <v>49</v>
      </c>
      <c r="F491" s="9">
        <v>2.2880000000000003</v>
      </c>
    </row>
    <row r="492" spans="1:6" x14ac:dyDescent="0.3">
      <c r="A492" s="9" t="s">
        <v>582</v>
      </c>
      <c r="B492" s="9">
        <v>3.74</v>
      </c>
      <c r="C492" s="9" t="s">
        <v>40</v>
      </c>
      <c r="D492" s="9">
        <v>41660</v>
      </c>
      <c r="E492" s="9" t="s">
        <v>49</v>
      </c>
      <c r="F492" s="9">
        <v>5.9400000000000013</v>
      </c>
    </row>
    <row r="493" spans="1:6" x14ac:dyDescent="0.3">
      <c r="A493" s="9" t="s">
        <v>856</v>
      </c>
      <c r="B493" s="9">
        <v>9.8120000000000012</v>
      </c>
      <c r="C493" s="9" t="s">
        <v>31</v>
      </c>
      <c r="D493" s="9">
        <v>41942</v>
      </c>
      <c r="E493" s="9" t="s">
        <v>49</v>
      </c>
      <c r="F493" s="9">
        <v>32.713999999999999</v>
      </c>
    </row>
    <row r="494" spans="1:6" x14ac:dyDescent="0.3">
      <c r="A494" s="9" t="s">
        <v>1090</v>
      </c>
      <c r="B494" s="9">
        <v>1.1990000000000003</v>
      </c>
      <c r="C494" s="9" t="s">
        <v>31</v>
      </c>
      <c r="D494" s="9">
        <v>42157</v>
      </c>
      <c r="E494" s="9" t="s">
        <v>34</v>
      </c>
      <c r="F494" s="9">
        <v>2.8600000000000003</v>
      </c>
    </row>
    <row r="495" spans="1:6" x14ac:dyDescent="0.3">
      <c r="A495" s="9" t="s">
        <v>115</v>
      </c>
      <c r="B495" s="9">
        <v>1.298</v>
      </c>
      <c r="C495" s="9" t="s">
        <v>31</v>
      </c>
      <c r="D495" s="9">
        <v>42030</v>
      </c>
      <c r="E495" s="9" t="s">
        <v>49</v>
      </c>
      <c r="F495" s="9">
        <v>2.0680000000000001</v>
      </c>
    </row>
    <row r="496" spans="1:6" x14ac:dyDescent="0.3">
      <c r="A496" s="9" t="s">
        <v>876</v>
      </c>
      <c r="B496" s="9">
        <v>68.64</v>
      </c>
      <c r="C496" s="9" t="s">
        <v>31</v>
      </c>
      <c r="D496" s="9">
        <v>41966</v>
      </c>
      <c r="E496" s="9" t="s">
        <v>49</v>
      </c>
      <c r="F496" s="9">
        <v>171.58900000000003</v>
      </c>
    </row>
    <row r="497" spans="1:6" x14ac:dyDescent="0.3">
      <c r="A497" s="9" t="s">
        <v>955</v>
      </c>
      <c r="B497" s="9">
        <v>2.5190000000000001</v>
      </c>
      <c r="C497" s="9" t="s">
        <v>31</v>
      </c>
      <c r="D497" s="9">
        <v>42038</v>
      </c>
      <c r="E497" s="9" t="s">
        <v>49</v>
      </c>
      <c r="F497" s="9">
        <v>4.0590000000000002</v>
      </c>
    </row>
    <row r="498" spans="1:6" x14ac:dyDescent="0.3">
      <c r="A498" s="9" t="s">
        <v>1391</v>
      </c>
      <c r="B498" s="9">
        <v>3.8280000000000003</v>
      </c>
      <c r="C498" s="9" t="s">
        <v>31</v>
      </c>
      <c r="D498" s="9">
        <v>42492</v>
      </c>
      <c r="E498" s="9" t="s">
        <v>34</v>
      </c>
      <c r="F498" s="9">
        <v>5.9729999999999999</v>
      </c>
    </row>
    <row r="499" spans="1:6" x14ac:dyDescent="0.3">
      <c r="A499" s="9" t="s">
        <v>1332</v>
      </c>
      <c r="B499" s="9">
        <v>24.167000000000002</v>
      </c>
      <c r="C499" s="9" t="s">
        <v>31</v>
      </c>
      <c r="D499" s="9">
        <v>42429</v>
      </c>
      <c r="E499" s="9" t="s">
        <v>49</v>
      </c>
      <c r="F499" s="9">
        <v>38.984000000000002</v>
      </c>
    </row>
    <row r="500" spans="1:6" x14ac:dyDescent="0.3">
      <c r="A500" s="9" t="s">
        <v>1471</v>
      </c>
      <c r="B500" s="9">
        <v>0.26400000000000001</v>
      </c>
      <c r="C500" s="9" t="s">
        <v>31</v>
      </c>
      <c r="D500" s="9">
        <v>42600</v>
      </c>
      <c r="E500" s="9" t="s">
        <v>34</v>
      </c>
      <c r="F500" s="9">
        <v>1.3860000000000001</v>
      </c>
    </row>
    <row r="501" spans="1:6" x14ac:dyDescent="0.3">
      <c r="A501" s="9" t="s">
        <v>1097</v>
      </c>
      <c r="B501" s="9">
        <v>2.0570000000000004</v>
      </c>
      <c r="C501" s="9" t="s">
        <v>31</v>
      </c>
      <c r="D501" s="9">
        <v>42161</v>
      </c>
      <c r="E501" s="9" t="s">
        <v>30</v>
      </c>
      <c r="F501" s="9">
        <v>8.9320000000000004</v>
      </c>
    </row>
    <row r="502" spans="1:6" x14ac:dyDescent="0.3">
      <c r="A502" s="9" t="s">
        <v>704</v>
      </c>
      <c r="B502" s="9">
        <v>6.0500000000000007</v>
      </c>
      <c r="C502" s="9" t="s">
        <v>40</v>
      </c>
      <c r="D502" s="9">
        <v>41784</v>
      </c>
      <c r="E502" s="9" t="s">
        <v>30</v>
      </c>
      <c r="F502" s="9">
        <v>13.442000000000002</v>
      </c>
    </row>
    <row r="503" spans="1:6" x14ac:dyDescent="0.3">
      <c r="A503" s="9" t="s">
        <v>1026</v>
      </c>
      <c r="B503" s="9">
        <v>59.972000000000008</v>
      </c>
      <c r="C503" s="9" t="s">
        <v>31</v>
      </c>
      <c r="D503" s="9">
        <v>42100</v>
      </c>
      <c r="E503" s="9" t="s">
        <v>49</v>
      </c>
      <c r="F503" s="9">
        <v>111.06700000000001</v>
      </c>
    </row>
    <row r="504" spans="1:6" x14ac:dyDescent="0.3">
      <c r="A504" s="9" t="s">
        <v>1574</v>
      </c>
      <c r="B504" s="9">
        <v>1.6060000000000001</v>
      </c>
      <c r="C504" s="9" t="s">
        <v>40</v>
      </c>
      <c r="D504" s="9">
        <v>42716</v>
      </c>
      <c r="E504" s="9" t="s">
        <v>30</v>
      </c>
      <c r="F504" s="9">
        <v>3.927</v>
      </c>
    </row>
    <row r="505" spans="1:6" x14ac:dyDescent="0.3">
      <c r="A505" s="9" t="s">
        <v>280</v>
      </c>
      <c r="B505" s="9">
        <v>15.268000000000002</v>
      </c>
      <c r="C505" s="9" t="s">
        <v>31</v>
      </c>
      <c r="D505" s="9">
        <v>41414</v>
      </c>
      <c r="E505" s="9" t="s">
        <v>49</v>
      </c>
      <c r="F505" s="9">
        <v>24.618000000000002</v>
      </c>
    </row>
    <row r="506" spans="1:6" x14ac:dyDescent="0.3">
      <c r="A506" s="9" t="s">
        <v>1428</v>
      </c>
      <c r="B506" s="9">
        <v>0.78100000000000003</v>
      </c>
      <c r="C506" s="9" t="s">
        <v>31</v>
      </c>
      <c r="D506" s="9">
        <v>42531</v>
      </c>
      <c r="E506" s="9" t="s">
        <v>34</v>
      </c>
      <c r="F506" s="9">
        <v>1.254</v>
      </c>
    </row>
    <row r="507" spans="1:6" x14ac:dyDescent="0.3">
      <c r="A507" s="9" t="s">
        <v>339</v>
      </c>
      <c r="B507" s="9">
        <v>2.5190000000000001</v>
      </c>
      <c r="C507" s="9" t="s">
        <v>31</v>
      </c>
      <c r="D507" s="9">
        <v>41451</v>
      </c>
      <c r="E507" s="9" t="s">
        <v>34</v>
      </c>
      <c r="F507" s="9">
        <v>3.9380000000000006</v>
      </c>
    </row>
    <row r="508" spans="1:6" x14ac:dyDescent="0.3">
      <c r="A508" s="9" t="s">
        <v>462</v>
      </c>
      <c r="B508" s="9">
        <v>1.034</v>
      </c>
      <c r="C508" s="9" t="s">
        <v>31</v>
      </c>
      <c r="D508" s="9">
        <v>41546</v>
      </c>
      <c r="E508" s="9" t="s">
        <v>30</v>
      </c>
      <c r="F508" s="9">
        <v>2.2880000000000003</v>
      </c>
    </row>
    <row r="509" spans="1:6" x14ac:dyDescent="0.3">
      <c r="A509" s="9" t="s">
        <v>207</v>
      </c>
      <c r="B509" s="9">
        <v>59.719000000000001</v>
      </c>
      <c r="C509" s="9" t="s">
        <v>31</v>
      </c>
      <c r="D509" s="9">
        <v>41333</v>
      </c>
      <c r="E509" s="9" t="s">
        <v>49</v>
      </c>
      <c r="F509" s="9">
        <v>99.528000000000006</v>
      </c>
    </row>
    <row r="510" spans="1:6" x14ac:dyDescent="0.3">
      <c r="A510" s="9" t="s">
        <v>811</v>
      </c>
      <c r="B510" s="9">
        <v>12.518000000000002</v>
      </c>
      <c r="C510" s="9" t="s">
        <v>31</v>
      </c>
      <c r="D510" s="9">
        <v>41899</v>
      </c>
      <c r="E510" s="9" t="s">
        <v>30</v>
      </c>
      <c r="F510" s="9">
        <v>20.515000000000001</v>
      </c>
    </row>
    <row r="511" spans="1:6" x14ac:dyDescent="0.3">
      <c r="A511" s="9" t="s">
        <v>522</v>
      </c>
      <c r="B511" s="9">
        <v>1.9360000000000002</v>
      </c>
      <c r="C511" s="9" t="s">
        <v>31</v>
      </c>
      <c r="D511" s="9">
        <v>41600</v>
      </c>
      <c r="E511" s="9" t="s">
        <v>34</v>
      </c>
      <c r="F511" s="9">
        <v>3.234</v>
      </c>
    </row>
    <row r="512" spans="1:6" x14ac:dyDescent="0.3">
      <c r="A512" s="9" t="s">
        <v>88</v>
      </c>
      <c r="B512" s="9">
        <v>1.6830000000000003</v>
      </c>
      <c r="C512" s="9" t="s">
        <v>31</v>
      </c>
      <c r="D512" s="9">
        <v>41825</v>
      </c>
      <c r="E512" s="9" t="s">
        <v>34</v>
      </c>
      <c r="F512" s="9">
        <v>2.7170000000000005</v>
      </c>
    </row>
    <row r="513" spans="1:6" x14ac:dyDescent="0.3">
      <c r="A513" s="9" t="s">
        <v>652</v>
      </c>
      <c r="B513" s="9">
        <v>9.8120000000000012</v>
      </c>
      <c r="C513" s="9" t="s">
        <v>31</v>
      </c>
      <c r="D513" s="9">
        <v>41721</v>
      </c>
      <c r="E513" s="9" t="s">
        <v>49</v>
      </c>
      <c r="F513" s="9">
        <v>32.713999999999999</v>
      </c>
    </row>
    <row r="514" spans="1:6" x14ac:dyDescent="0.3">
      <c r="A514" s="9" t="s">
        <v>732</v>
      </c>
      <c r="B514" s="9">
        <v>3.8720000000000003</v>
      </c>
      <c r="C514" s="9" t="s">
        <v>31</v>
      </c>
      <c r="D514" s="9">
        <v>41816</v>
      </c>
      <c r="E514" s="9" t="s">
        <v>49</v>
      </c>
      <c r="F514" s="9">
        <v>6.2480000000000002</v>
      </c>
    </row>
    <row r="515" spans="1:6" x14ac:dyDescent="0.3">
      <c r="A515" s="9" t="s">
        <v>782</v>
      </c>
      <c r="B515" s="9">
        <v>1.1990000000000003</v>
      </c>
      <c r="C515" s="9" t="s">
        <v>31</v>
      </c>
      <c r="D515" s="9">
        <v>41863</v>
      </c>
      <c r="E515" s="9" t="s">
        <v>34</v>
      </c>
      <c r="F515" s="9">
        <v>2.8600000000000003</v>
      </c>
    </row>
    <row r="516" spans="1:6" x14ac:dyDescent="0.3">
      <c r="A516" s="9" t="s">
        <v>970</v>
      </c>
      <c r="B516" s="9">
        <v>2.5410000000000004</v>
      </c>
      <c r="C516" s="9" t="s">
        <v>31</v>
      </c>
      <c r="D516" s="9">
        <v>42046</v>
      </c>
      <c r="E516" s="9" t="s">
        <v>34</v>
      </c>
      <c r="F516" s="9">
        <v>4.1580000000000004</v>
      </c>
    </row>
    <row r="517" spans="1:6" x14ac:dyDescent="0.3">
      <c r="A517" s="9" t="s">
        <v>675</v>
      </c>
      <c r="B517" s="9">
        <v>347.17100000000005</v>
      </c>
      <c r="C517" s="9" t="s">
        <v>100</v>
      </c>
      <c r="D517" s="9">
        <v>41741</v>
      </c>
      <c r="E517" s="9" t="s">
        <v>99</v>
      </c>
      <c r="F517" s="9">
        <v>551.06700000000012</v>
      </c>
    </row>
    <row r="518" spans="1:6" x14ac:dyDescent="0.3">
      <c r="A518" s="9" t="s">
        <v>64</v>
      </c>
      <c r="B518" s="9">
        <v>68.64</v>
      </c>
      <c r="C518" s="9" t="s">
        <v>31</v>
      </c>
      <c r="D518" s="9">
        <v>41566</v>
      </c>
      <c r="E518" s="9" t="s">
        <v>49</v>
      </c>
      <c r="F518" s="9">
        <v>171.58900000000003</v>
      </c>
    </row>
    <row r="519" spans="1:6" x14ac:dyDescent="0.3">
      <c r="A519" s="9" t="s">
        <v>1162</v>
      </c>
      <c r="B519" s="9">
        <v>4.9830000000000005</v>
      </c>
      <c r="C519" s="9" t="s">
        <v>31</v>
      </c>
      <c r="D519" s="9">
        <v>42216</v>
      </c>
      <c r="E519" s="9" t="s">
        <v>49</v>
      </c>
      <c r="F519" s="9">
        <v>8.0300000000000011</v>
      </c>
    </row>
    <row r="520" spans="1:6" x14ac:dyDescent="0.3">
      <c r="A520" s="9" t="s">
        <v>861</v>
      </c>
      <c r="B520" s="9">
        <v>19.624000000000002</v>
      </c>
      <c r="C520" s="9" t="s">
        <v>31</v>
      </c>
      <c r="D520" s="9">
        <v>41946</v>
      </c>
      <c r="E520" s="9" t="s">
        <v>49</v>
      </c>
      <c r="F520" s="9">
        <v>38.489000000000004</v>
      </c>
    </row>
    <row r="521" spans="1:6" x14ac:dyDescent="0.3">
      <c r="A521" s="9" t="s">
        <v>555</v>
      </c>
      <c r="B521" s="9">
        <v>2.1120000000000001</v>
      </c>
      <c r="C521" s="9" t="s">
        <v>31</v>
      </c>
      <c r="D521" s="9">
        <v>41628</v>
      </c>
      <c r="E521" s="9" t="s">
        <v>34</v>
      </c>
      <c r="F521" s="9">
        <v>3.5859999999999999</v>
      </c>
    </row>
    <row r="522" spans="1:6" x14ac:dyDescent="0.3">
      <c r="A522" s="9" t="s">
        <v>1325</v>
      </c>
      <c r="B522" s="9">
        <v>4.9830000000000005</v>
      </c>
      <c r="C522" s="9" t="s">
        <v>31</v>
      </c>
      <c r="D522" s="9">
        <v>42422</v>
      </c>
      <c r="E522" s="9" t="s">
        <v>49</v>
      </c>
      <c r="F522" s="9">
        <v>8.0300000000000011</v>
      </c>
    </row>
    <row r="523" spans="1:6" x14ac:dyDescent="0.3">
      <c r="A523" s="9" t="s">
        <v>1424</v>
      </c>
      <c r="B523" s="9">
        <v>1.034</v>
      </c>
      <c r="C523" s="9" t="s">
        <v>31</v>
      </c>
      <c r="D523" s="9">
        <v>42528</v>
      </c>
      <c r="E523" s="9" t="s">
        <v>30</v>
      </c>
      <c r="F523" s="9">
        <v>2.2880000000000003</v>
      </c>
    </row>
    <row r="524" spans="1:6" x14ac:dyDescent="0.3">
      <c r="A524" s="9" t="s">
        <v>408</v>
      </c>
      <c r="B524" s="9">
        <v>3.8500000000000005</v>
      </c>
      <c r="C524" s="9" t="s">
        <v>31</v>
      </c>
      <c r="D524" s="9">
        <v>41503</v>
      </c>
      <c r="E524" s="9" t="s">
        <v>49</v>
      </c>
      <c r="F524" s="9">
        <v>6.3140000000000009</v>
      </c>
    </row>
    <row r="525" spans="1:6" x14ac:dyDescent="0.3">
      <c r="A525" s="9" t="s">
        <v>880</v>
      </c>
      <c r="B525" s="9">
        <v>1.4410000000000003</v>
      </c>
      <c r="C525" s="9" t="s">
        <v>31</v>
      </c>
      <c r="D525" s="9">
        <v>41968</v>
      </c>
      <c r="E525" s="9" t="s">
        <v>34</v>
      </c>
      <c r="F525" s="9">
        <v>3.1240000000000001</v>
      </c>
    </row>
    <row r="526" spans="1:6" x14ac:dyDescent="0.3">
      <c r="A526" s="9" t="s">
        <v>1347</v>
      </c>
      <c r="B526" s="9">
        <v>13.629000000000001</v>
      </c>
      <c r="C526" s="9" t="s">
        <v>31</v>
      </c>
      <c r="D526" s="9">
        <v>42452</v>
      </c>
      <c r="E526" s="9" t="s">
        <v>49</v>
      </c>
      <c r="F526" s="9">
        <v>21.978000000000002</v>
      </c>
    </row>
    <row r="527" spans="1:6" x14ac:dyDescent="0.3">
      <c r="A527" s="9" t="s">
        <v>768</v>
      </c>
      <c r="B527" s="9">
        <v>1.7600000000000002</v>
      </c>
      <c r="C527" s="9" t="s">
        <v>40</v>
      </c>
      <c r="D527" s="9">
        <v>41851</v>
      </c>
      <c r="E527" s="9" t="s">
        <v>34</v>
      </c>
      <c r="F527" s="9">
        <v>2.8820000000000006</v>
      </c>
    </row>
    <row r="528" spans="1:6" x14ac:dyDescent="0.3">
      <c r="A528" s="9" t="s">
        <v>1256</v>
      </c>
      <c r="B528" s="9">
        <v>4.4330000000000007</v>
      </c>
      <c r="C528" s="9" t="s">
        <v>31</v>
      </c>
      <c r="D528" s="9">
        <v>42323</v>
      </c>
      <c r="E528" s="9" t="s">
        <v>49</v>
      </c>
      <c r="F528" s="9">
        <v>10.318000000000001</v>
      </c>
    </row>
    <row r="529" spans="1:6" x14ac:dyDescent="0.3">
      <c r="A529" s="9" t="s">
        <v>872</v>
      </c>
      <c r="B529" s="9">
        <v>415.78900000000004</v>
      </c>
      <c r="C529" s="9" t="s">
        <v>40</v>
      </c>
      <c r="D529" s="9">
        <v>41957</v>
      </c>
      <c r="E529" s="9" t="s">
        <v>81</v>
      </c>
      <c r="F529" s="9">
        <v>659.98900000000003</v>
      </c>
    </row>
    <row r="530" spans="1:6" x14ac:dyDescent="0.3">
      <c r="A530" s="9" t="s">
        <v>1360</v>
      </c>
      <c r="B530" s="9">
        <v>2.75</v>
      </c>
      <c r="C530" s="9" t="s">
        <v>31</v>
      </c>
      <c r="D530" s="9">
        <v>42462</v>
      </c>
      <c r="E530" s="9" t="s">
        <v>30</v>
      </c>
      <c r="F530" s="9">
        <v>6.2480000000000002</v>
      </c>
    </row>
    <row r="531" spans="1:6" x14ac:dyDescent="0.3">
      <c r="A531" s="9" t="s">
        <v>1450</v>
      </c>
      <c r="B531" s="9">
        <v>1.1990000000000003</v>
      </c>
      <c r="C531" s="9" t="s">
        <v>31</v>
      </c>
      <c r="D531" s="9">
        <v>42564</v>
      </c>
      <c r="E531" s="9" t="s">
        <v>34</v>
      </c>
      <c r="F531" s="9">
        <v>1.8480000000000001</v>
      </c>
    </row>
    <row r="532" spans="1:6" x14ac:dyDescent="0.3">
      <c r="A532" s="9" t="s">
        <v>698</v>
      </c>
      <c r="B532" s="9">
        <v>61.776000000000003</v>
      </c>
      <c r="C532" s="9" t="s">
        <v>31</v>
      </c>
      <c r="D532" s="9">
        <v>41774</v>
      </c>
      <c r="E532" s="9" t="s">
        <v>81</v>
      </c>
      <c r="F532" s="9">
        <v>150.678</v>
      </c>
    </row>
    <row r="533" spans="1:6" x14ac:dyDescent="0.3">
      <c r="A533" s="9" t="s">
        <v>469</v>
      </c>
      <c r="B533" s="9">
        <v>24.398000000000003</v>
      </c>
      <c r="C533" s="9" t="s">
        <v>31</v>
      </c>
      <c r="D533" s="9">
        <v>41554</v>
      </c>
      <c r="E533" s="9" t="s">
        <v>49</v>
      </c>
      <c r="F533" s="9">
        <v>59.510000000000005</v>
      </c>
    </row>
    <row r="534" spans="1:6" x14ac:dyDescent="0.3">
      <c r="A534" s="9" t="s">
        <v>977</v>
      </c>
      <c r="B534" s="9">
        <v>5.7090000000000005</v>
      </c>
      <c r="C534" s="9" t="s">
        <v>31</v>
      </c>
      <c r="D534" s="9">
        <v>42052</v>
      </c>
      <c r="E534" s="9" t="s">
        <v>30</v>
      </c>
      <c r="F534" s="9">
        <v>14.278000000000002</v>
      </c>
    </row>
    <row r="535" spans="1:6" x14ac:dyDescent="0.3">
      <c r="A535" s="9" t="s">
        <v>1393</v>
      </c>
      <c r="B535" s="9">
        <v>2.4750000000000001</v>
      </c>
      <c r="C535" s="9" t="s">
        <v>31</v>
      </c>
      <c r="D535" s="9">
        <v>42493</v>
      </c>
      <c r="E535" s="9" t="s">
        <v>49</v>
      </c>
      <c r="F535" s="9">
        <v>4.0590000000000002</v>
      </c>
    </row>
    <row r="536" spans="1:6" x14ac:dyDescent="0.3">
      <c r="A536" s="9" t="s">
        <v>32</v>
      </c>
      <c r="B536" s="9">
        <v>3.8170000000000006</v>
      </c>
      <c r="C536" s="9" t="s">
        <v>31</v>
      </c>
      <c r="D536" s="9">
        <v>41405</v>
      </c>
      <c r="E536" s="9" t="s">
        <v>34</v>
      </c>
      <c r="F536" s="9">
        <v>7.3479999999999999</v>
      </c>
    </row>
    <row r="537" spans="1:6" x14ac:dyDescent="0.3">
      <c r="A537" s="9" t="s">
        <v>1156</v>
      </c>
      <c r="B537" s="9">
        <v>1.298</v>
      </c>
      <c r="C537" s="9" t="s">
        <v>31</v>
      </c>
      <c r="D537" s="9">
        <v>42214</v>
      </c>
      <c r="E537" s="9" t="s">
        <v>49</v>
      </c>
      <c r="F537" s="9">
        <v>2.0680000000000001</v>
      </c>
    </row>
    <row r="538" spans="1:6" x14ac:dyDescent="0.3">
      <c r="A538" s="9" t="s">
        <v>521</v>
      </c>
      <c r="B538" s="9">
        <v>6.0500000000000007</v>
      </c>
      <c r="C538" s="9" t="s">
        <v>31</v>
      </c>
      <c r="D538" s="9">
        <v>41599</v>
      </c>
      <c r="E538" s="9" t="s">
        <v>30</v>
      </c>
      <c r="F538" s="9">
        <v>13.442000000000002</v>
      </c>
    </row>
    <row r="539" spans="1:6" x14ac:dyDescent="0.3">
      <c r="A539" s="9" t="s">
        <v>279</v>
      </c>
      <c r="B539" s="9">
        <v>2.7720000000000002</v>
      </c>
      <c r="C539" s="9" t="s">
        <v>40</v>
      </c>
      <c r="D539" s="9">
        <v>41414</v>
      </c>
      <c r="E539" s="9" t="s">
        <v>34</v>
      </c>
      <c r="F539" s="9">
        <v>4.4000000000000004</v>
      </c>
    </row>
    <row r="540" spans="1:6" x14ac:dyDescent="0.3">
      <c r="A540" s="9" t="s">
        <v>829</v>
      </c>
      <c r="B540" s="9">
        <v>43.604000000000006</v>
      </c>
      <c r="C540" s="9" t="s">
        <v>31</v>
      </c>
      <c r="D540" s="9">
        <v>41920</v>
      </c>
      <c r="E540" s="9" t="s">
        <v>49</v>
      </c>
      <c r="F540" s="9">
        <v>167.72800000000001</v>
      </c>
    </row>
    <row r="541" spans="1:6" x14ac:dyDescent="0.3">
      <c r="A541" s="9" t="s">
        <v>1199</v>
      </c>
      <c r="B541" s="9">
        <v>4.9060000000000006</v>
      </c>
      <c r="C541" s="9" t="s">
        <v>31</v>
      </c>
      <c r="D541" s="9">
        <v>42253</v>
      </c>
      <c r="E541" s="9" t="s">
        <v>49</v>
      </c>
      <c r="F541" s="9">
        <v>11.979000000000001</v>
      </c>
    </row>
    <row r="542" spans="1:6" x14ac:dyDescent="0.3">
      <c r="A542" s="9" t="s">
        <v>1169</v>
      </c>
      <c r="B542" s="9">
        <v>16.170000000000002</v>
      </c>
      <c r="C542" s="9" t="s">
        <v>40</v>
      </c>
      <c r="D542" s="9">
        <v>42221</v>
      </c>
      <c r="E542" s="9" t="s">
        <v>49</v>
      </c>
      <c r="F542" s="9">
        <v>32.989000000000004</v>
      </c>
    </row>
    <row r="543" spans="1:6" x14ac:dyDescent="0.3">
      <c r="A543" s="9" t="s">
        <v>369</v>
      </c>
      <c r="B543" s="9">
        <v>3.19</v>
      </c>
      <c r="C543" s="9" t="s">
        <v>31</v>
      </c>
      <c r="D543" s="9">
        <v>41476</v>
      </c>
      <c r="E543" s="9" t="s">
        <v>34</v>
      </c>
      <c r="F543" s="9">
        <v>5.2359999999999998</v>
      </c>
    </row>
    <row r="544" spans="1:6" x14ac:dyDescent="0.3">
      <c r="A544" s="9" t="s">
        <v>1301</v>
      </c>
      <c r="B544" s="9">
        <v>1.034</v>
      </c>
      <c r="C544" s="9" t="s">
        <v>31</v>
      </c>
      <c r="D544" s="9">
        <v>42393</v>
      </c>
      <c r="E544" s="9" t="s">
        <v>30</v>
      </c>
      <c r="F544" s="9">
        <v>2.2880000000000003</v>
      </c>
    </row>
    <row r="545" spans="1:6" x14ac:dyDescent="0.3">
      <c r="A545" s="9" t="s">
        <v>837</v>
      </c>
      <c r="B545" s="9">
        <v>22.198</v>
      </c>
      <c r="C545" s="9" t="s">
        <v>31</v>
      </c>
      <c r="D545" s="9">
        <v>41923</v>
      </c>
      <c r="E545" s="9" t="s">
        <v>30</v>
      </c>
      <c r="F545" s="9">
        <v>38.951000000000001</v>
      </c>
    </row>
    <row r="546" spans="1:6" x14ac:dyDescent="0.3">
      <c r="A546" s="9" t="s">
        <v>770</v>
      </c>
      <c r="B546" s="9">
        <v>2.1779999999999999</v>
      </c>
      <c r="C546" s="9" t="s">
        <v>31</v>
      </c>
      <c r="D546" s="9">
        <v>41852</v>
      </c>
      <c r="E546" s="9" t="s">
        <v>49</v>
      </c>
      <c r="F546" s="9">
        <v>3.4650000000000003</v>
      </c>
    </row>
    <row r="547" spans="1:6" x14ac:dyDescent="0.3">
      <c r="A547" s="9" t="s">
        <v>1567</v>
      </c>
      <c r="B547" s="9">
        <v>306.88900000000001</v>
      </c>
      <c r="C547" s="9" t="s">
        <v>100</v>
      </c>
      <c r="D547" s="9">
        <v>42706</v>
      </c>
      <c r="E547" s="9" t="s">
        <v>99</v>
      </c>
      <c r="F547" s="9">
        <v>494.98900000000003</v>
      </c>
    </row>
    <row r="548" spans="1:6" x14ac:dyDescent="0.3">
      <c r="A548" s="9" t="s">
        <v>353</v>
      </c>
      <c r="B548" s="9">
        <v>7.0289999999999999</v>
      </c>
      <c r="C548" s="9" t="s">
        <v>31</v>
      </c>
      <c r="D548" s="9">
        <v>41464</v>
      </c>
      <c r="E548" s="9" t="s">
        <v>49</v>
      </c>
      <c r="F548" s="9">
        <v>21.978000000000002</v>
      </c>
    </row>
    <row r="549" spans="1:6" x14ac:dyDescent="0.3">
      <c r="A549" s="9" t="s">
        <v>759</v>
      </c>
      <c r="B549" s="9">
        <v>2.0020000000000002</v>
      </c>
      <c r="C549" s="9" t="s">
        <v>31</v>
      </c>
      <c r="D549" s="9">
        <v>41839</v>
      </c>
      <c r="E549" s="9" t="s">
        <v>49</v>
      </c>
      <c r="F549" s="9">
        <v>3.1240000000000001</v>
      </c>
    </row>
    <row r="550" spans="1:6" x14ac:dyDescent="0.3">
      <c r="A550" s="9" t="s">
        <v>78</v>
      </c>
      <c r="B550" s="9">
        <v>1.034</v>
      </c>
      <c r="C550" s="9" t="s">
        <v>31</v>
      </c>
      <c r="D550" s="9">
        <v>41655</v>
      </c>
      <c r="E550" s="9" t="s">
        <v>30</v>
      </c>
      <c r="F550" s="9">
        <v>2.2880000000000003</v>
      </c>
    </row>
    <row r="551" spans="1:6" x14ac:dyDescent="0.3">
      <c r="A551" s="9" t="s">
        <v>943</v>
      </c>
      <c r="B551" s="9">
        <v>0.9900000000000001</v>
      </c>
      <c r="C551" s="9" t="s">
        <v>31</v>
      </c>
      <c r="D551" s="9">
        <v>42024</v>
      </c>
      <c r="E551" s="9" t="s">
        <v>34</v>
      </c>
      <c r="F551" s="9">
        <v>2.3100000000000005</v>
      </c>
    </row>
    <row r="552" spans="1:6" x14ac:dyDescent="0.3">
      <c r="A552" s="9" t="s">
        <v>1137</v>
      </c>
      <c r="B552" s="9">
        <v>9.7020000000000017</v>
      </c>
      <c r="C552" s="9" t="s">
        <v>31</v>
      </c>
      <c r="D552" s="9">
        <v>42197</v>
      </c>
      <c r="E552" s="9" t="s">
        <v>47</v>
      </c>
      <c r="F552" s="9">
        <v>23.088999999999999</v>
      </c>
    </row>
    <row r="553" spans="1:6" x14ac:dyDescent="0.3">
      <c r="A553" s="9" t="s">
        <v>864</v>
      </c>
      <c r="B553" s="9">
        <v>57.277000000000008</v>
      </c>
      <c r="C553" s="9" t="s">
        <v>31</v>
      </c>
      <c r="D553" s="9">
        <v>41951</v>
      </c>
      <c r="E553" s="9" t="s">
        <v>49</v>
      </c>
      <c r="F553" s="9">
        <v>92.378000000000014</v>
      </c>
    </row>
    <row r="554" spans="1:6" x14ac:dyDescent="0.3">
      <c r="A554" s="9" t="s">
        <v>359</v>
      </c>
      <c r="B554" s="9">
        <v>18.535000000000004</v>
      </c>
      <c r="C554" s="9" t="s">
        <v>31</v>
      </c>
      <c r="D554" s="9">
        <v>41465</v>
      </c>
      <c r="E554" s="9" t="s">
        <v>49</v>
      </c>
      <c r="F554" s="9">
        <v>29.898000000000003</v>
      </c>
    </row>
    <row r="555" spans="1:6" x14ac:dyDescent="0.3">
      <c r="A555" s="9" t="s">
        <v>1027</v>
      </c>
      <c r="B555" s="9">
        <v>82.5</v>
      </c>
      <c r="C555" s="9" t="s">
        <v>100</v>
      </c>
      <c r="D555" s="9">
        <v>42104</v>
      </c>
      <c r="E555" s="9" t="s">
        <v>99</v>
      </c>
      <c r="F555" s="9">
        <v>133.06700000000001</v>
      </c>
    </row>
    <row r="556" spans="1:6" x14ac:dyDescent="0.3">
      <c r="A556" s="9" t="s">
        <v>1186</v>
      </c>
      <c r="B556" s="9">
        <v>2.3980000000000006</v>
      </c>
      <c r="C556" s="9" t="s">
        <v>31</v>
      </c>
      <c r="D556" s="9">
        <v>42244</v>
      </c>
      <c r="E556" s="9" t="s">
        <v>49</v>
      </c>
      <c r="F556" s="9">
        <v>3.8720000000000003</v>
      </c>
    </row>
    <row r="557" spans="1:6" x14ac:dyDescent="0.3">
      <c r="A557" s="9" t="s">
        <v>1318</v>
      </c>
      <c r="B557" s="9">
        <v>12.221</v>
      </c>
      <c r="C557" s="9" t="s">
        <v>31</v>
      </c>
      <c r="D557" s="9">
        <v>42416</v>
      </c>
      <c r="E557" s="9" t="s">
        <v>34</v>
      </c>
      <c r="F557" s="9">
        <v>21.824000000000002</v>
      </c>
    </row>
    <row r="558" spans="1:6" x14ac:dyDescent="0.3">
      <c r="A558" s="9" t="s">
        <v>1013</v>
      </c>
      <c r="B558" s="9">
        <v>3.1570000000000005</v>
      </c>
      <c r="C558" s="9" t="s">
        <v>31</v>
      </c>
      <c r="D558" s="9">
        <v>42089</v>
      </c>
      <c r="E558" s="9" t="s">
        <v>30</v>
      </c>
      <c r="F558" s="9">
        <v>7.524</v>
      </c>
    </row>
    <row r="559" spans="1:6" x14ac:dyDescent="0.3">
      <c r="A559" s="9" t="s">
        <v>700</v>
      </c>
      <c r="B559" s="9">
        <v>5.742</v>
      </c>
      <c r="C559" s="9" t="s">
        <v>31</v>
      </c>
      <c r="D559" s="9">
        <v>41776</v>
      </c>
      <c r="E559" s="9" t="s">
        <v>34</v>
      </c>
      <c r="F559" s="9">
        <v>10.835000000000001</v>
      </c>
    </row>
    <row r="560" spans="1:6" x14ac:dyDescent="0.3">
      <c r="A560" s="9" t="s">
        <v>689</v>
      </c>
      <c r="B560" s="9">
        <v>7.8430000000000009</v>
      </c>
      <c r="C560" s="9" t="s">
        <v>40</v>
      </c>
      <c r="D560" s="9">
        <v>41767</v>
      </c>
      <c r="E560" s="9" t="s">
        <v>49</v>
      </c>
      <c r="F560" s="9">
        <v>23.078000000000003</v>
      </c>
    </row>
    <row r="561" spans="1:6" x14ac:dyDescent="0.3">
      <c r="A561" s="9" t="s">
        <v>387</v>
      </c>
      <c r="B561" s="9">
        <v>43.604000000000006</v>
      </c>
      <c r="C561" s="9" t="s">
        <v>31</v>
      </c>
      <c r="D561" s="9">
        <v>41489</v>
      </c>
      <c r="E561" s="9" t="s">
        <v>49</v>
      </c>
      <c r="F561" s="9">
        <v>167.72800000000001</v>
      </c>
    </row>
    <row r="562" spans="1:6" x14ac:dyDescent="0.3">
      <c r="A562" s="9" t="s">
        <v>612</v>
      </c>
      <c r="B562" s="9">
        <v>2.4859999999999998</v>
      </c>
      <c r="C562" s="9" t="s">
        <v>31</v>
      </c>
      <c r="D562" s="9">
        <v>41688</v>
      </c>
      <c r="E562" s="9" t="s">
        <v>49</v>
      </c>
      <c r="F562" s="9">
        <v>3.9380000000000006</v>
      </c>
    </row>
    <row r="563" spans="1:6" x14ac:dyDescent="0.3">
      <c r="A563" s="9" t="s">
        <v>1339</v>
      </c>
      <c r="B563" s="9">
        <v>4.3890000000000002</v>
      </c>
      <c r="C563" s="9" t="s">
        <v>40</v>
      </c>
      <c r="D563" s="9">
        <v>42441</v>
      </c>
      <c r="E563" s="9" t="s">
        <v>49</v>
      </c>
      <c r="F563" s="9">
        <v>6.8530000000000006</v>
      </c>
    </row>
    <row r="564" spans="1:6" x14ac:dyDescent="0.3">
      <c r="A564" s="9" t="s">
        <v>1583</v>
      </c>
      <c r="B564" s="9">
        <v>9.8120000000000012</v>
      </c>
      <c r="C564" s="9" t="s">
        <v>31</v>
      </c>
      <c r="D564" s="9">
        <v>42724</v>
      </c>
      <c r="E564" s="9" t="s">
        <v>49</v>
      </c>
      <c r="F564" s="9">
        <v>32.713999999999999</v>
      </c>
    </row>
    <row r="565" spans="1:6" x14ac:dyDescent="0.3">
      <c r="A565" s="9" t="s">
        <v>1492</v>
      </c>
      <c r="B565" s="9">
        <v>7.0289999999999999</v>
      </c>
      <c r="C565" s="9" t="s">
        <v>31</v>
      </c>
      <c r="D565" s="9">
        <v>42637</v>
      </c>
      <c r="E565" s="9" t="s">
        <v>49</v>
      </c>
      <c r="F565" s="9">
        <v>21.978000000000002</v>
      </c>
    </row>
    <row r="566" spans="1:6" x14ac:dyDescent="0.3">
      <c r="A566" s="9" t="s">
        <v>691</v>
      </c>
      <c r="B566" s="9">
        <v>2.5190000000000001</v>
      </c>
      <c r="C566" s="9" t="s">
        <v>31</v>
      </c>
      <c r="D566" s="9">
        <v>41767</v>
      </c>
      <c r="E566" s="9" t="s">
        <v>34</v>
      </c>
      <c r="F566" s="9">
        <v>3.9380000000000006</v>
      </c>
    </row>
    <row r="567" spans="1:6" x14ac:dyDescent="0.3">
      <c r="A567" s="9" t="s">
        <v>1503</v>
      </c>
      <c r="B567" s="9">
        <v>5.0490000000000004</v>
      </c>
      <c r="C567" s="9" t="s">
        <v>31</v>
      </c>
      <c r="D567" s="9">
        <v>42650</v>
      </c>
      <c r="E567" s="9" t="s">
        <v>49</v>
      </c>
      <c r="F567" s="9">
        <v>8.0080000000000009</v>
      </c>
    </row>
    <row r="568" spans="1:6" x14ac:dyDescent="0.3">
      <c r="A568" s="9" t="s">
        <v>1605</v>
      </c>
      <c r="B568" s="9">
        <v>2.0240000000000005</v>
      </c>
      <c r="C568" s="9" t="s">
        <v>31</v>
      </c>
      <c r="D568" s="9">
        <v>42751</v>
      </c>
      <c r="E568" s="9" t="s">
        <v>49</v>
      </c>
      <c r="F568" s="9">
        <v>3.1680000000000001</v>
      </c>
    </row>
    <row r="569" spans="1:6" x14ac:dyDescent="0.3">
      <c r="A569" s="9" t="s">
        <v>119</v>
      </c>
      <c r="B569" s="9">
        <v>7.0289999999999999</v>
      </c>
      <c r="C569" s="9" t="s">
        <v>31</v>
      </c>
      <c r="D569" s="9">
        <v>42033</v>
      </c>
      <c r="E569" s="9" t="s">
        <v>49</v>
      </c>
      <c r="F569" s="9">
        <v>21.978000000000002</v>
      </c>
    </row>
    <row r="570" spans="1:6" x14ac:dyDescent="0.3">
      <c r="A570" s="9" t="s">
        <v>1589</v>
      </c>
      <c r="B570" s="9">
        <v>1.034</v>
      </c>
      <c r="C570" s="9" t="s">
        <v>31</v>
      </c>
      <c r="D570" s="9">
        <v>42731</v>
      </c>
      <c r="E570" s="9" t="s">
        <v>30</v>
      </c>
      <c r="F570" s="9">
        <v>2.2880000000000003</v>
      </c>
    </row>
    <row r="571" spans="1:6" x14ac:dyDescent="0.3">
      <c r="A571" s="9" t="s">
        <v>1065</v>
      </c>
      <c r="B571" s="9">
        <v>92.64200000000001</v>
      </c>
      <c r="C571" s="9" t="s">
        <v>31</v>
      </c>
      <c r="D571" s="9">
        <v>42134</v>
      </c>
      <c r="E571" s="9" t="s">
        <v>49</v>
      </c>
      <c r="F571" s="9">
        <v>231.60500000000002</v>
      </c>
    </row>
    <row r="572" spans="1:6" x14ac:dyDescent="0.3">
      <c r="A572" s="9" t="s">
        <v>562</v>
      </c>
      <c r="B572" s="9">
        <v>43.604000000000006</v>
      </c>
      <c r="C572" s="9" t="s">
        <v>31</v>
      </c>
      <c r="D572" s="9">
        <v>41638</v>
      </c>
      <c r="E572" s="9" t="s">
        <v>49</v>
      </c>
      <c r="F572" s="9">
        <v>167.72800000000001</v>
      </c>
    </row>
    <row r="573" spans="1:6" x14ac:dyDescent="0.3">
      <c r="A573" s="9" t="s">
        <v>1612</v>
      </c>
      <c r="B573" s="9">
        <v>5.7090000000000005</v>
      </c>
      <c r="C573" s="9" t="s">
        <v>40</v>
      </c>
      <c r="D573" s="9">
        <v>42761</v>
      </c>
      <c r="E573" s="9" t="s">
        <v>30</v>
      </c>
      <c r="F573" s="9">
        <v>14.278000000000002</v>
      </c>
    </row>
    <row r="574" spans="1:6" x14ac:dyDescent="0.3">
      <c r="A574" s="9" t="s">
        <v>1530</v>
      </c>
      <c r="B574" s="9">
        <v>4.0150000000000006</v>
      </c>
      <c r="C574" s="9" t="s">
        <v>31</v>
      </c>
      <c r="D574" s="9">
        <v>42680</v>
      </c>
      <c r="E574" s="9" t="s">
        <v>49</v>
      </c>
      <c r="F574" s="9">
        <v>6.5780000000000012</v>
      </c>
    </row>
    <row r="575" spans="1:6" x14ac:dyDescent="0.3">
      <c r="A575" s="9" t="s">
        <v>748</v>
      </c>
      <c r="B575" s="9">
        <v>1.6060000000000001</v>
      </c>
      <c r="C575" s="9" t="s">
        <v>31</v>
      </c>
      <c r="D575" s="9">
        <v>41823</v>
      </c>
      <c r="E575" s="9" t="s">
        <v>30</v>
      </c>
      <c r="F575" s="9">
        <v>3.927</v>
      </c>
    </row>
    <row r="576" spans="1:6" x14ac:dyDescent="0.3">
      <c r="A576" s="9" t="s">
        <v>607</v>
      </c>
      <c r="B576" s="9">
        <v>2.4750000000000001</v>
      </c>
      <c r="C576" s="9" t="s">
        <v>31</v>
      </c>
      <c r="D576" s="9">
        <v>41682</v>
      </c>
      <c r="E576" s="9" t="s">
        <v>49</v>
      </c>
      <c r="F576" s="9">
        <v>4.0590000000000002</v>
      </c>
    </row>
    <row r="577" spans="1:6" x14ac:dyDescent="0.3">
      <c r="A577" s="9" t="s">
        <v>1363</v>
      </c>
      <c r="B577" s="9">
        <v>237.60000000000002</v>
      </c>
      <c r="C577" s="9" t="s">
        <v>31</v>
      </c>
      <c r="D577" s="9">
        <v>42462</v>
      </c>
      <c r="E577" s="9" t="s">
        <v>81</v>
      </c>
      <c r="F577" s="9">
        <v>494.98900000000003</v>
      </c>
    </row>
    <row r="578" spans="1:6" x14ac:dyDescent="0.3">
      <c r="A578" s="9" t="s">
        <v>505</v>
      </c>
      <c r="B578" s="9">
        <v>2.0570000000000004</v>
      </c>
      <c r="C578" s="9" t="s">
        <v>31</v>
      </c>
      <c r="D578" s="9">
        <v>41585</v>
      </c>
      <c r="E578" s="9" t="s">
        <v>30</v>
      </c>
      <c r="F578" s="9">
        <v>8.9320000000000004</v>
      </c>
    </row>
    <row r="579" spans="1:6" x14ac:dyDescent="0.3">
      <c r="A579" s="9" t="s">
        <v>455</v>
      </c>
      <c r="B579" s="9">
        <v>2.75</v>
      </c>
      <c r="C579" s="9" t="s">
        <v>40</v>
      </c>
      <c r="D579" s="9">
        <v>41540</v>
      </c>
      <c r="E579" s="9" t="s">
        <v>30</v>
      </c>
      <c r="F579" s="9">
        <v>6.2480000000000002</v>
      </c>
    </row>
    <row r="580" spans="1:6" x14ac:dyDescent="0.3">
      <c r="A580" s="9" t="s">
        <v>1412</v>
      </c>
      <c r="B580" s="9">
        <v>16.445</v>
      </c>
      <c r="C580" s="9" t="s">
        <v>31</v>
      </c>
      <c r="D580" s="9">
        <v>42517</v>
      </c>
      <c r="E580" s="9" t="s">
        <v>49</v>
      </c>
      <c r="F580" s="9">
        <v>38.236000000000004</v>
      </c>
    </row>
    <row r="581" spans="1:6" x14ac:dyDescent="0.3">
      <c r="A581" s="9" t="s">
        <v>605</v>
      </c>
      <c r="B581" s="9">
        <v>3.8280000000000003</v>
      </c>
      <c r="C581" s="9" t="s">
        <v>31</v>
      </c>
      <c r="D581" s="9">
        <v>41676</v>
      </c>
      <c r="E581" s="9" t="s">
        <v>34</v>
      </c>
      <c r="F581" s="9">
        <v>5.9729999999999999</v>
      </c>
    </row>
    <row r="582" spans="1:6" x14ac:dyDescent="0.3">
      <c r="A582" s="9" t="s">
        <v>550</v>
      </c>
      <c r="B582" s="9">
        <v>0.26400000000000001</v>
      </c>
      <c r="C582" s="9" t="s">
        <v>31</v>
      </c>
      <c r="D582" s="9">
        <v>41622</v>
      </c>
      <c r="E582" s="9" t="s">
        <v>34</v>
      </c>
      <c r="F582" s="9">
        <v>1.3860000000000001</v>
      </c>
    </row>
    <row r="583" spans="1:6" x14ac:dyDescent="0.3">
      <c r="A583" s="9" t="s">
        <v>1481</v>
      </c>
      <c r="B583" s="9">
        <v>18.535000000000004</v>
      </c>
      <c r="C583" s="9" t="s">
        <v>31</v>
      </c>
      <c r="D583" s="9">
        <v>42612</v>
      </c>
      <c r="E583" s="9" t="s">
        <v>49</v>
      </c>
      <c r="F583" s="9">
        <v>29.898000000000003</v>
      </c>
    </row>
    <row r="584" spans="1:6" x14ac:dyDescent="0.3">
      <c r="A584" s="9" t="s">
        <v>1179</v>
      </c>
      <c r="B584" s="9">
        <v>1.9360000000000002</v>
      </c>
      <c r="C584" s="9" t="s">
        <v>31</v>
      </c>
      <c r="D584" s="9">
        <v>42235</v>
      </c>
      <c r="E584" s="9" t="s">
        <v>34</v>
      </c>
      <c r="F584" s="9">
        <v>3.234</v>
      </c>
    </row>
    <row r="585" spans="1:6" x14ac:dyDescent="0.3">
      <c r="A585" s="9" t="s">
        <v>496</v>
      </c>
      <c r="B585" s="9">
        <v>12.144</v>
      </c>
      <c r="C585" s="9" t="s">
        <v>31</v>
      </c>
      <c r="D585" s="9">
        <v>41579</v>
      </c>
      <c r="E585" s="9" t="s">
        <v>49</v>
      </c>
      <c r="F585" s="9">
        <v>18.678000000000001</v>
      </c>
    </row>
    <row r="586" spans="1:6" x14ac:dyDescent="0.3">
      <c r="A586" s="9" t="s">
        <v>404</v>
      </c>
      <c r="B586" s="9">
        <v>237.60000000000002</v>
      </c>
      <c r="C586" s="9" t="s">
        <v>31</v>
      </c>
      <c r="D586" s="9">
        <v>41504</v>
      </c>
      <c r="E586" s="9" t="s">
        <v>81</v>
      </c>
      <c r="F586" s="9">
        <v>494.98900000000003</v>
      </c>
    </row>
    <row r="587" spans="1:6" x14ac:dyDescent="0.3">
      <c r="A587" s="9" t="s">
        <v>836</v>
      </c>
      <c r="B587" s="9">
        <v>3.0140000000000007</v>
      </c>
      <c r="C587" s="9" t="s">
        <v>40</v>
      </c>
      <c r="D587" s="9">
        <v>41928</v>
      </c>
      <c r="E587" s="9" t="s">
        <v>49</v>
      </c>
      <c r="F587" s="9">
        <v>4.9390000000000009</v>
      </c>
    </row>
    <row r="588" spans="1:6" x14ac:dyDescent="0.3">
      <c r="A588" s="9" t="s">
        <v>1264</v>
      </c>
      <c r="B588" s="9">
        <v>4.9060000000000006</v>
      </c>
      <c r="C588" s="9" t="s">
        <v>31</v>
      </c>
      <c r="D588" s="9">
        <v>42337</v>
      </c>
      <c r="E588" s="9" t="s">
        <v>49</v>
      </c>
      <c r="F588" s="9">
        <v>11.979000000000001</v>
      </c>
    </row>
    <row r="589" spans="1:6" x14ac:dyDescent="0.3">
      <c r="A589" s="9" t="s">
        <v>677</v>
      </c>
      <c r="B589" s="9">
        <v>1.1990000000000003</v>
      </c>
      <c r="C589" s="9" t="s">
        <v>31</v>
      </c>
      <c r="D589" s="9">
        <v>41746</v>
      </c>
      <c r="E589" s="9" t="s">
        <v>34</v>
      </c>
      <c r="F589" s="9">
        <v>2.8600000000000003</v>
      </c>
    </row>
    <row r="590" spans="1:6" x14ac:dyDescent="0.3">
      <c r="A590" s="9" t="s">
        <v>264</v>
      </c>
      <c r="B590" s="9">
        <v>59.719000000000001</v>
      </c>
      <c r="C590" s="9" t="s">
        <v>31</v>
      </c>
      <c r="D590" s="9">
        <v>41402</v>
      </c>
      <c r="E590" s="9" t="s">
        <v>49</v>
      </c>
      <c r="F590" s="9">
        <v>99.528000000000006</v>
      </c>
    </row>
    <row r="591" spans="1:6" x14ac:dyDescent="0.3">
      <c r="A591" s="9" t="s">
        <v>1213</v>
      </c>
      <c r="B591" s="9">
        <v>2.4750000000000001</v>
      </c>
      <c r="C591" s="9" t="s">
        <v>40</v>
      </c>
      <c r="D591" s="9">
        <v>42263</v>
      </c>
      <c r="E591" s="9" t="s">
        <v>49</v>
      </c>
      <c r="F591" s="9">
        <v>4.0590000000000002</v>
      </c>
    </row>
    <row r="592" spans="1:6" x14ac:dyDescent="0.3">
      <c r="A592" s="9" t="s">
        <v>456</v>
      </c>
      <c r="B592" s="9">
        <v>3.8500000000000005</v>
      </c>
      <c r="C592" s="9" t="s">
        <v>31</v>
      </c>
      <c r="D592" s="9">
        <v>41541</v>
      </c>
      <c r="E592" s="9" t="s">
        <v>49</v>
      </c>
      <c r="F592" s="9">
        <v>6.3140000000000009</v>
      </c>
    </row>
    <row r="593" spans="1:6" x14ac:dyDescent="0.3">
      <c r="A593" s="9" t="s">
        <v>1267</v>
      </c>
      <c r="B593" s="9">
        <v>43.604000000000006</v>
      </c>
      <c r="C593" s="9" t="s">
        <v>31</v>
      </c>
      <c r="D593" s="9">
        <v>42337</v>
      </c>
      <c r="E593" s="9" t="s">
        <v>49</v>
      </c>
      <c r="F593" s="9">
        <v>167.72800000000001</v>
      </c>
    </row>
    <row r="594" spans="1:6" x14ac:dyDescent="0.3">
      <c r="A594" s="9" t="s">
        <v>262</v>
      </c>
      <c r="B594" s="9">
        <v>9.5810000000000013</v>
      </c>
      <c r="C594" s="9" t="s">
        <v>31</v>
      </c>
      <c r="D594" s="9">
        <v>41402</v>
      </c>
      <c r="E594" s="9" t="s">
        <v>49</v>
      </c>
      <c r="F594" s="9">
        <v>15.708</v>
      </c>
    </row>
    <row r="595" spans="1:6" x14ac:dyDescent="0.3">
      <c r="A595" s="9" t="s">
        <v>761</v>
      </c>
      <c r="B595" s="9">
        <v>2.0570000000000004</v>
      </c>
      <c r="C595" s="9" t="s">
        <v>31</v>
      </c>
      <c r="D595" s="9">
        <v>41842</v>
      </c>
      <c r="E595" s="9" t="s">
        <v>30</v>
      </c>
      <c r="F595" s="9">
        <v>8.9320000000000004</v>
      </c>
    </row>
    <row r="596" spans="1:6" x14ac:dyDescent="0.3">
      <c r="A596" s="9" t="s">
        <v>256</v>
      </c>
      <c r="B596" s="9">
        <v>8.3710000000000004</v>
      </c>
      <c r="C596" s="9" t="s">
        <v>31</v>
      </c>
      <c r="D596" s="9">
        <v>41401</v>
      </c>
      <c r="E596" s="9" t="s">
        <v>49</v>
      </c>
      <c r="F596" s="9">
        <v>13.508000000000001</v>
      </c>
    </row>
    <row r="597" spans="1:6" x14ac:dyDescent="0.3">
      <c r="A597" s="9" t="s">
        <v>845</v>
      </c>
      <c r="B597" s="9">
        <v>57.277000000000008</v>
      </c>
      <c r="C597" s="9" t="s">
        <v>40</v>
      </c>
      <c r="D597" s="9">
        <v>41936</v>
      </c>
      <c r="E597" s="9" t="s">
        <v>49</v>
      </c>
      <c r="F597" s="9">
        <v>92.378000000000014</v>
      </c>
    </row>
    <row r="598" spans="1:6" x14ac:dyDescent="0.3">
      <c r="A598" s="9" t="s">
        <v>1154</v>
      </c>
      <c r="B598" s="9">
        <v>3.6520000000000001</v>
      </c>
      <c r="C598" s="9" t="s">
        <v>40</v>
      </c>
      <c r="D598" s="9">
        <v>42214</v>
      </c>
      <c r="E598" s="9" t="s">
        <v>34</v>
      </c>
      <c r="F598" s="9">
        <v>5.6980000000000004</v>
      </c>
    </row>
    <row r="599" spans="1:6" x14ac:dyDescent="0.3">
      <c r="A599" s="9" t="s">
        <v>389</v>
      </c>
      <c r="B599" s="9">
        <v>2.145</v>
      </c>
      <c r="C599" s="9" t="s">
        <v>31</v>
      </c>
      <c r="D599" s="9">
        <v>41490</v>
      </c>
      <c r="E599" s="9" t="s">
        <v>34</v>
      </c>
      <c r="F599" s="9">
        <v>4.3780000000000001</v>
      </c>
    </row>
    <row r="600" spans="1:6" x14ac:dyDescent="0.3">
      <c r="A600" s="9" t="s">
        <v>1228</v>
      </c>
      <c r="B600" s="9">
        <v>4.125</v>
      </c>
      <c r="C600" s="9" t="s">
        <v>31</v>
      </c>
      <c r="D600" s="9">
        <v>42282</v>
      </c>
      <c r="E600" s="9" t="s">
        <v>34</v>
      </c>
      <c r="F600" s="9">
        <v>7.7880000000000011</v>
      </c>
    </row>
    <row r="601" spans="1:6" x14ac:dyDescent="0.3">
      <c r="A601" s="9" t="s">
        <v>701</v>
      </c>
      <c r="B601" s="9">
        <v>3.036</v>
      </c>
      <c r="C601" s="9" t="s">
        <v>31</v>
      </c>
      <c r="D601" s="9">
        <v>41778</v>
      </c>
      <c r="E601" s="9" t="s">
        <v>49</v>
      </c>
      <c r="F601" s="9">
        <v>4.8180000000000005</v>
      </c>
    </row>
    <row r="602" spans="1:6" x14ac:dyDescent="0.3">
      <c r="A602" s="9" t="s">
        <v>85</v>
      </c>
      <c r="B602" s="9">
        <v>0.95700000000000007</v>
      </c>
      <c r="C602" s="9" t="s">
        <v>31</v>
      </c>
      <c r="D602" s="9">
        <v>41772</v>
      </c>
      <c r="E602" s="9" t="s">
        <v>34</v>
      </c>
      <c r="F602" s="9">
        <v>1.9910000000000003</v>
      </c>
    </row>
    <row r="603" spans="1:6" x14ac:dyDescent="0.3">
      <c r="A603" s="9" t="s">
        <v>1175</v>
      </c>
      <c r="B603" s="9">
        <v>1.4630000000000003</v>
      </c>
      <c r="C603" s="9" t="s">
        <v>31</v>
      </c>
      <c r="D603" s="9">
        <v>42229</v>
      </c>
      <c r="E603" s="9" t="s">
        <v>49</v>
      </c>
      <c r="F603" s="9">
        <v>2.2880000000000003</v>
      </c>
    </row>
    <row r="604" spans="1:6" x14ac:dyDescent="0.3">
      <c r="A604" s="9" t="s">
        <v>1545</v>
      </c>
      <c r="B604" s="9">
        <v>1.034</v>
      </c>
      <c r="C604" s="9" t="s">
        <v>31</v>
      </c>
      <c r="D604" s="9">
        <v>42690</v>
      </c>
      <c r="E604" s="9" t="s">
        <v>30</v>
      </c>
      <c r="F604" s="9">
        <v>2.2880000000000003</v>
      </c>
    </row>
    <row r="605" spans="1:6" x14ac:dyDescent="0.3">
      <c r="A605" s="9" t="s">
        <v>290</v>
      </c>
      <c r="B605" s="9">
        <v>4.125</v>
      </c>
      <c r="C605" s="9" t="s">
        <v>31</v>
      </c>
      <c r="D605" s="9">
        <v>41419</v>
      </c>
      <c r="E605" s="9" t="s">
        <v>34</v>
      </c>
      <c r="F605" s="9">
        <v>7.7880000000000011</v>
      </c>
    </row>
    <row r="606" spans="1:6" x14ac:dyDescent="0.3">
      <c r="A606" s="9" t="s">
        <v>774</v>
      </c>
      <c r="B606" s="9">
        <v>2.0240000000000005</v>
      </c>
      <c r="C606" s="9" t="s">
        <v>31</v>
      </c>
      <c r="D606" s="9">
        <v>41856</v>
      </c>
      <c r="E606" s="9" t="s">
        <v>49</v>
      </c>
      <c r="F606" s="9">
        <v>3.1680000000000001</v>
      </c>
    </row>
    <row r="607" spans="1:6" x14ac:dyDescent="0.3">
      <c r="A607" s="9" t="s">
        <v>661</v>
      </c>
      <c r="B607" s="9">
        <v>4.9830000000000005</v>
      </c>
      <c r="C607" s="9" t="s">
        <v>31</v>
      </c>
      <c r="D607" s="9">
        <v>41733</v>
      </c>
      <c r="E607" s="9" t="s">
        <v>49</v>
      </c>
      <c r="F607" s="9">
        <v>8.0300000000000011</v>
      </c>
    </row>
    <row r="608" spans="1:6" x14ac:dyDescent="0.3">
      <c r="A608" s="9" t="s">
        <v>820</v>
      </c>
      <c r="B608" s="9">
        <v>4.8070000000000004</v>
      </c>
      <c r="C608" s="9" t="s">
        <v>40</v>
      </c>
      <c r="D608" s="9">
        <v>41912</v>
      </c>
      <c r="E608" s="9" t="s">
        <v>34</v>
      </c>
      <c r="F608" s="9">
        <v>10.021000000000001</v>
      </c>
    </row>
    <row r="609" spans="1:6" x14ac:dyDescent="0.3">
      <c r="A609" s="9" t="s">
        <v>1498</v>
      </c>
      <c r="B609" s="9">
        <v>3.74</v>
      </c>
      <c r="C609" s="9" t="s">
        <v>31</v>
      </c>
      <c r="D609" s="9">
        <v>42644</v>
      </c>
      <c r="E609" s="9" t="s">
        <v>49</v>
      </c>
      <c r="F609" s="9">
        <v>5.9400000000000013</v>
      </c>
    </row>
    <row r="610" spans="1:6" x14ac:dyDescent="0.3">
      <c r="A610" s="9" t="s">
        <v>526</v>
      </c>
      <c r="B610" s="9">
        <v>3.8610000000000002</v>
      </c>
      <c r="C610" s="9" t="s">
        <v>31</v>
      </c>
      <c r="D610" s="9">
        <v>41601</v>
      </c>
      <c r="E610" s="9" t="s">
        <v>30</v>
      </c>
      <c r="F610" s="9">
        <v>9.4270000000000014</v>
      </c>
    </row>
    <row r="611" spans="1:6" x14ac:dyDescent="0.3">
      <c r="A611" s="9" t="s">
        <v>1341</v>
      </c>
      <c r="B611" s="9">
        <v>18.480000000000004</v>
      </c>
      <c r="C611" s="9" t="s">
        <v>31</v>
      </c>
      <c r="D611" s="9">
        <v>42442</v>
      </c>
      <c r="E611" s="9" t="s">
        <v>30</v>
      </c>
      <c r="F611" s="9">
        <v>45.067</v>
      </c>
    </row>
    <row r="612" spans="1:6" x14ac:dyDescent="0.3">
      <c r="A612" s="9" t="s">
        <v>83</v>
      </c>
      <c r="B612" s="9">
        <v>2.4859999999999998</v>
      </c>
      <c r="C612" s="9" t="s">
        <v>31</v>
      </c>
      <c r="D612" s="9">
        <v>41772</v>
      </c>
      <c r="E612" s="9" t="s">
        <v>49</v>
      </c>
      <c r="F612" s="9">
        <v>3.9380000000000006</v>
      </c>
    </row>
    <row r="613" spans="1:6" x14ac:dyDescent="0.3">
      <c r="A613" s="9" t="s">
        <v>1578</v>
      </c>
      <c r="B613" s="9">
        <v>1.1990000000000003</v>
      </c>
      <c r="C613" s="9" t="s">
        <v>31</v>
      </c>
      <c r="D613" s="9">
        <v>42719</v>
      </c>
      <c r="E613" s="9" t="s">
        <v>34</v>
      </c>
      <c r="F613" s="9">
        <v>2.8600000000000003</v>
      </c>
    </row>
    <row r="614" spans="1:6" x14ac:dyDescent="0.3">
      <c r="A614" s="9" t="s">
        <v>89</v>
      </c>
      <c r="B614" s="9">
        <v>1.0120000000000002</v>
      </c>
      <c r="C614" s="9" t="s">
        <v>31</v>
      </c>
      <c r="D614" s="9">
        <v>41845</v>
      </c>
      <c r="E614" s="9" t="s">
        <v>34</v>
      </c>
      <c r="F614" s="9">
        <v>1.9910000000000003</v>
      </c>
    </row>
    <row r="615" spans="1:6" x14ac:dyDescent="0.3">
      <c r="A615" s="9" t="s">
        <v>282</v>
      </c>
      <c r="B615" s="9">
        <v>23.716000000000001</v>
      </c>
      <c r="C615" s="9" t="s">
        <v>31</v>
      </c>
      <c r="D615" s="9">
        <v>41415</v>
      </c>
      <c r="E615" s="9" t="s">
        <v>34</v>
      </c>
      <c r="F615" s="9">
        <v>40.204999999999998</v>
      </c>
    </row>
    <row r="616" spans="1:6" x14ac:dyDescent="0.3">
      <c r="A616" s="9" t="s">
        <v>1414</v>
      </c>
      <c r="B616" s="9">
        <v>1.298</v>
      </c>
      <c r="C616" s="9" t="s">
        <v>31</v>
      </c>
      <c r="D616" s="9">
        <v>42518</v>
      </c>
      <c r="E616" s="9" t="s">
        <v>49</v>
      </c>
      <c r="F616" s="9">
        <v>2.0680000000000001</v>
      </c>
    </row>
    <row r="617" spans="1:6" x14ac:dyDescent="0.3">
      <c r="A617" s="9" t="s">
        <v>231</v>
      </c>
      <c r="B617" s="9">
        <v>2.0020000000000002</v>
      </c>
      <c r="C617" s="9" t="s">
        <v>31</v>
      </c>
      <c r="D617" s="9">
        <v>41364</v>
      </c>
      <c r="E617" s="9" t="s">
        <v>34</v>
      </c>
      <c r="F617" s="9">
        <v>3.278</v>
      </c>
    </row>
    <row r="618" spans="1:6" x14ac:dyDescent="0.3">
      <c r="A618" s="9" t="s">
        <v>1598</v>
      </c>
      <c r="B618" s="9">
        <v>11.077000000000002</v>
      </c>
      <c r="C618" s="9" t="s">
        <v>31</v>
      </c>
      <c r="D618" s="9">
        <v>42738</v>
      </c>
      <c r="E618" s="9" t="s">
        <v>49</v>
      </c>
      <c r="F618" s="9">
        <v>17.578000000000003</v>
      </c>
    </row>
    <row r="619" spans="1:6" x14ac:dyDescent="0.3">
      <c r="A619" s="9" t="s">
        <v>443</v>
      </c>
      <c r="B619" s="9">
        <v>4.2240000000000002</v>
      </c>
      <c r="C619" s="9" t="s">
        <v>31</v>
      </c>
      <c r="D619" s="9">
        <v>41531</v>
      </c>
      <c r="E619" s="9" t="s">
        <v>49</v>
      </c>
      <c r="F619" s="9">
        <v>6.9300000000000006</v>
      </c>
    </row>
    <row r="620" spans="1:6" x14ac:dyDescent="0.3">
      <c r="A620" s="9" t="s">
        <v>91</v>
      </c>
      <c r="B620" s="9">
        <v>2.09</v>
      </c>
      <c r="C620" s="9" t="s">
        <v>31</v>
      </c>
      <c r="D620" s="9">
        <v>41850</v>
      </c>
      <c r="E620" s="9" t="s">
        <v>34</v>
      </c>
      <c r="F620" s="9">
        <v>3.6080000000000001</v>
      </c>
    </row>
    <row r="621" spans="1:6" x14ac:dyDescent="0.3">
      <c r="A621" s="9" t="s">
        <v>218</v>
      </c>
      <c r="B621" s="9">
        <v>0.78100000000000003</v>
      </c>
      <c r="C621" s="9" t="s">
        <v>31</v>
      </c>
      <c r="D621" s="9">
        <v>41348</v>
      </c>
      <c r="E621" s="9" t="s">
        <v>34</v>
      </c>
      <c r="F621" s="9">
        <v>1.254</v>
      </c>
    </row>
    <row r="622" spans="1:6" x14ac:dyDescent="0.3">
      <c r="A622" s="9" t="s">
        <v>944</v>
      </c>
      <c r="B622" s="9">
        <v>15.268000000000002</v>
      </c>
      <c r="C622" s="9" t="s">
        <v>31</v>
      </c>
      <c r="D622" s="9">
        <v>42024</v>
      </c>
      <c r="E622" s="9" t="s">
        <v>49</v>
      </c>
      <c r="F622" s="9">
        <v>24.618000000000002</v>
      </c>
    </row>
    <row r="623" spans="1:6" x14ac:dyDescent="0.3">
      <c r="A623" s="9" t="s">
        <v>1296</v>
      </c>
      <c r="B623" s="9">
        <v>15.004000000000001</v>
      </c>
      <c r="C623" s="9" t="s">
        <v>31</v>
      </c>
      <c r="D623" s="9">
        <v>42388</v>
      </c>
      <c r="E623" s="9" t="s">
        <v>49</v>
      </c>
      <c r="F623" s="9">
        <v>23.078000000000003</v>
      </c>
    </row>
    <row r="624" spans="1:6" x14ac:dyDescent="0.3">
      <c r="A624" s="9" t="s">
        <v>1551</v>
      </c>
      <c r="B624" s="9">
        <v>1.1990000000000003</v>
      </c>
      <c r="C624" s="9" t="s">
        <v>31</v>
      </c>
      <c r="D624" s="9">
        <v>42694</v>
      </c>
      <c r="E624" s="9" t="s">
        <v>34</v>
      </c>
      <c r="F624" s="9">
        <v>2.8600000000000003</v>
      </c>
    </row>
    <row r="625" spans="1:6" x14ac:dyDescent="0.3">
      <c r="A625" s="9" t="s">
        <v>843</v>
      </c>
      <c r="B625" s="9">
        <v>12.221</v>
      </c>
      <c r="C625" s="9" t="s">
        <v>31</v>
      </c>
      <c r="D625" s="9">
        <v>41928</v>
      </c>
      <c r="E625" s="9" t="s">
        <v>34</v>
      </c>
      <c r="F625" s="9">
        <v>21.824000000000002</v>
      </c>
    </row>
    <row r="626" spans="1:6" x14ac:dyDescent="0.3">
      <c r="A626" s="9" t="s">
        <v>1338</v>
      </c>
      <c r="B626" s="9">
        <v>45.408000000000008</v>
      </c>
      <c r="C626" s="9" t="s">
        <v>31</v>
      </c>
      <c r="D626" s="9">
        <v>42445</v>
      </c>
      <c r="E626" s="9" t="s">
        <v>49</v>
      </c>
      <c r="F626" s="9">
        <v>105.589</v>
      </c>
    </row>
    <row r="627" spans="1:6" x14ac:dyDescent="0.3">
      <c r="A627" s="9" t="s">
        <v>1330</v>
      </c>
      <c r="B627" s="9">
        <v>306.88900000000001</v>
      </c>
      <c r="C627" s="9" t="s">
        <v>100</v>
      </c>
      <c r="D627" s="9">
        <v>42428</v>
      </c>
      <c r="E627" s="9" t="s">
        <v>99</v>
      </c>
      <c r="F627" s="9">
        <v>494.98900000000003</v>
      </c>
    </row>
    <row r="628" spans="1:6" x14ac:dyDescent="0.3">
      <c r="A628" s="9" t="s">
        <v>609</v>
      </c>
      <c r="B628" s="9">
        <v>59.972000000000008</v>
      </c>
      <c r="C628" s="9" t="s">
        <v>31</v>
      </c>
      <c r="D628" s="9">
        <v>41679</v>
      </c>
      <c r="E628" s="9" t="s">
        <v>49</v>
      </c>
      <c r="F628" s="9">
        <v>111.06700000000001</v>
      </c>
    </row>
    <row r="629" spans="1:6" x14ac:dyDescent="0.3">
      <c r="A629" s="9" t="s">
        <v>1217</v>
      </c>
      <c r="B629" s="9">
        <v>1.0230000000000001</v>
      </c>
      <c r="C629" s="9" t="s">
        <v>31</v>
      </c>
      <c r="D629" s="9">
        <v>42269</v>
      </c>
      <c r="E629" s="9" t="s">
        <v>34</v>
      </c>
      <c r="F629" s="9">
        <v>1.6280000000000001</v>
      </c>
    </row>
    <row r="630" spans="1:6" x14ac:dyDescent="0.3">
      <c r="A630" s="9" t="s">
        <v>566</v>
      </c>
      <c r="B630" s="9">
        <v>20.218</v>
      </c>
      <c r="C630" s="9" t="s">
        <v>31</v>
      </c>
      <c r="D630" s="9">
        <v>41642</v>
      </c>
      <c r="E630" s="9" t="s">
        <v>49</v>
      </c>
      <c r="F630" s="9">
        <v>32.087000000000003</v>
      </c>
    </row>
    <row r="631" spans="1:6" x14ac:dyDescent="0.3">
      <c r="A631" s="9" t="s">
        <v>881</v>
      </c>
      <c r="B631" s="9">
        <v>74.503000000000014</v>
      </c>
      <c r="C631" s="9" t="s">
        <v>40</v>
      </c>
      <c r="D631" s="9">
        <v>41969</v>
      </c>
      <c r="E631" s="9" t="s">
        <v>49</v>
      </c>
      <c r="F631" s="9">
        <v>181.72</v>
      </c>
    </row>
    <row r="632" spans="1:6" x14ac:dyDescent="0.3">
      <c r="A632" s="9" t="s">
        <v>1222</v>
      </c>
      <c r="B632" s="9">
        <v>2.3980000000000006</v>
      </c>
      <c r="C632" s="9" t="s">
        <v>31</v>
      </c>
      <c r="D632" s="9">
        <v>42279</v>
      </c>
      <c r="E632" s="9" t="s">
        <v>49</v>
      </c>
      <c r="F632" s="9">
        <v>3.8720000000000003</v>
      </c>
    </row>
    <row r="633" spans="1:6" x14ac:dyDescent="0.3">
      <c r="A633" s="9" t="s">
        <v>179</v>
      </c>
      <c r="B633" s="9">
        <v>5.8630000000000004</v>
      </c>
      <c r="C633" s="9" t="s">
        <v>31</v>
      </c>
      <c r="D633" s="9">
        <v>42638</v>
      </c>
      <c r="E633" s="9" t="s">
        <v>49</v>
      </c>
      <c r="F633" s="9">
        <v>9.4600000000000009</v>
      </c>
    </row>
    <row r="634" spans="1:6" x14ac:dyDescent="0.3">
      <c r="A634" s="9" t="s">
        <v>367</v>
      </c>
      <c r="B634" s="9">
        <v>0.26400000000000001</v>
      </c>
      <c r="C634" s="9" t="s">
        <v>31</v>
      </c>
      <c r="D634" s="9">
        <v>41477</v>
      </c>
      <c r="E634" s="9" t="s">
        <v>34</v>
      </c>
      <c r="F634" s="9">
        <v>1.3860000000000001</v>
      </c>
    </row>
    <row r="635" spans="1:6" x14ac:dyDescent="0.3">
      <c r="A635" s="9" t="s">
        <v>23</v>
      </c>
      <c r="B635" s="9">
        <v>2</v>
      </c>
      <c r="C635" s="9" t="s">
        <v>31</v>
      </c>
      <c r="D635" s="9">
        <v>41405</v>
      </c>
      <c r="E635" s="9" t="s">
        <v>30</v>
      </c>
      <c r="F635" s="9">
        <v>3</v>
      </c>
    </row>
    <row r="636" spans="1:6" x14ac:dyDescent="0.3">
      <c r="A636" s="9" t="s">
        <v>624</v>
      </c>
      <c r="B636" s="9">
        <v>9.7020000000000017</v>
      </c>
      <c r="C636" s="9" t="s">
        <v>31</v>
      </c>
      <c r="D636" s="9">
        <v>41693</v>
      </c>
      <c r="E636" s="9" t="s">
        <v>47</v>
      </c>
      <c r="F636" s="9">
        <v>23.088999999999999</v>
      </c>
    </row>
    <row r="637" spans="1:6" x14ac:dyDescent="0.3">
      <c r="A637" s="9" t="s">
        <v>1070</v>
      </c>
      <c r="B637" s="9">
        <v>0.26400000000000001</v>
      </c>
      <c r="C637" s="9" t="s">
        <v>40</v>
      </c>
      <c r="D637" s="9">
        <v>42143</v>
      </c>
      <c r="E637" s="9" t="s">
        <v>34</v>
      </c>
      <c r="F637" s="9">
        <v>1.3860000000000001</v>
      </c>
    </row>
    <row r="638" spans="1:6" x14ac:dyDescent="0.3">
      <c r="A638" s="9" t="s">
        <v>1048</v>
      </c>
      <c r="B638" s="9">
        <v>415.78900000000004</v>
      </c>
      <c r="C638" s="9" t="s">
        <v>31</v>
      </c>
      <c r="D638" s="9">
        <v>42122</v>
      </c>
      <c r="E638" s="9" t="s">
        <v>81</v>
      </c>
      <c r="F638" s="9">
        <v>659.98900000000003</v>
      </c>
    </row>
    <row r="639" spans="1:6" x14ac:dyDescent="0.3">
      <c r="A639" s="9" t="s">
        <v>1345</v>
      </c>
      <c r="B639" s="9">
        <v>1.034</v>
      </c>
      <c r="C639" s="9" t="s">
        <v>31</v>
      </c>
      <c r="D639" s="9">
        <v>42446</v>
      </c>
      <c r="E639" s="9" t="s">
        <v>34</v>
      </c>
      <c r="F639" s="9">
        <v>2.0680000000000001</v>
      </c>
    </row>
    <row r="640" spans="1:6" x14ac:dyDescent="0.3">
      <c r="A640" s="9" t="s">
        <v>237</v>
      </c>
      <c r="B640" s="9">
        <v>3.8720000000000003</v>
      </c>
      <c r="C640" s="9" t="s">
        <v>31</v>
      </c>
      <c r="D640" s="9">
        <v>41365</v>
      </c>
      <c r="E640" s="9" t="s">
        <v>49</v>
      </c>
      <c r="F640" s="9">
        <v>6.2480000000000002</v>
      </c>
    </row>
    <row r="641" spans="1:6" x14ac:dyDescent="0.3">
      <c r="A641" s="9" t="s">
        <v>470</v>
      </c>
      <c r="B641" s="9">
        <v>3.6520000000000001</v>
      </c>
      <c r="C641" s="9" t="s">
        <v>31</v>
      </c>
      <c r="D641" s="9">
        <v>41554</v>
      </c>
      <c r="E641" s="9" t="s">
        <v>34</v>
      </c>
      <c r="F641" s="9">
        <v>5.6980000000000004</v>
      </c>
    </row>
    <row r="642" spans="1:6" x14ac:dyDescent="0.3">
      <c r="A642" s="9" t="s">
        <v>485</v>
      </c>
      <c r="B642" s="9">
        <v>1.1990000000000003</v>
      </c>
      <c r="C642" s="9" t="s">
        <v>31</v>
      </c>
      <c r="D642" s="9">
        <v>41574</v>
      </c>
      <c r="E642" s="9" t="s">
        <v>34</v>
      </c>
      <c r="F642" s="9">
        <v>2.8600000000000003</v>
      </c>
    </row>
    <row r="643" spans="1:6" x14ac:dyDescent="0.3">
      <c r="A643" s="9" t="s">
        <v>337</v>
      </c>
      <c r="B643" s="9">
        <v>172.15</v>
      </c>
      <c r="C643" s="9" t="s">
        <v>31</v>
      </c>
      <c r="D643" s="9">
        <v>41446</v>
      </c>
      <c r="E643" s="9" t="s">
        <v>49</v>
      </c>
      <c r="F643" s="9">
        <v>331.06700000000006</v>
      </c>
    </row>
    <row r="644" spans="1:6" x14ac:dyDescent="0.3">
      <c r="A644" s="9" t="s">
        <v>772</v>
      </c>
      <c r="B644" s="9">
        <v>9.7020000000000017</v>
      </c>
      <c r="C644" s="9" t="s">
        <v>31</v>
      </c>
      <c r="D644" s="9">
        <v>41855</v>
      </c>
      <c r="E644" s="9" t="s">
        <v>47</v>
      </c>
      <c r="F644" s="9">
        <v>23.088999999999999</v>
      </c>
    </row>
    <row r="645" spans="1:6" x14ac:dyDescent="0.3">
      <c r="A645" s="9" t="s">
        <v>1270</v>
      </c>
      <c r="B645" s="9">
        <v>2.8490000000000002</v>
      </c>
      <c r="C645" s="9" t="s">
        <v>31</v>
      </c>
      <c r="D645" s="9">
        <v>42344</v>
      </c>
      <c r="E645" s="9" t="s">
        <v>34</v>
      </c>
      <c r="F645" s="9">
        <v>4.3780000000000001</v>
      </c>
    </row>
    <row r="646" spans="1:6" x14ac:dyDescent="0.3">
      <c r="A646" s="9" t="s">
        <v>1485</v>
      </c>
      <c r="B646" s="9">
        <v>2.5410000000000004</v>
      </c>
      <c r="C646" s="9" t="s">
        <v>31</v>
      </c>
      <c r="D646" s="9">
        <v>42625</v>
      </c>
      <c r="E646" s="9" t="s">
        <v>34</v>
      </c>
      <c r="F646" s="9">
        <v>4.1580000000000004</v>
      </c>
    </row>
    <row r="647" spans="1:6" x14ac:dyDescent="0.3">
      <c r="A647" s="9" t="s">
        <v>714</v>
      </c>
      <c r="B647" s="9">
        <v>5.2690000000000001</v>
      </c>
      <c r="C647" s="9" t="s">
        <v>31</v>
      </c>
      <c r="D647" s="9">
        <v>41793</v>
      </c>
      <c r="E647" s="9" t="s">
        <v>30</v>
      </c>
      <c r="F647" s="9">
        <v>13.167000000000002</v>
      </c>
    </row>
    <row r="648" spans="1:6" x14ac:dyDescent="0.3">
      <c r="A648" s="9" t="s">
        <v>200</v>
      </c>
      <c r="B648" s="9">
        <v>1.3089999999999999</v>
      </c>
      <c r="C648" s="9" t="s">
        <v>31</v>
      </c>
      <c r="D648" s="9">
        <v>41326</v>
      </c>
      <c r="E648" s="9" t="s">
        <v>49</v>
      </c>
      <c r="F648" s="9">
        <v>2.1779999999999999</v>
      </c>
    </row>
    <row r="649" spans="1:6" x14ac:dyDescent="0.3">
      <c r="A649" s="9" t="s">
        <v>741</v>
      </c>
      <c r="B649" s="9">
        <v>61.776000000000003</v>
      </c>
      <c r="C649" s="9" t="s">
        <v>40</v>
      </c>
      <c r="D649" s="9">
        <v>41819</v>
      </c>
      <c r="E649" s="9" t="s">
        <v>81</v>
      </c>
      <c r="F649" s="9">
        <v>150.678</v>
      </c>
    </row>
    <row r="650" spans="1:6" x14ac:dyDescent="0.3">
      <c r="A650" s="9" t="s">
        <v>125</v>
      </c>
      <c r="B650" s="9">
        <v>2.6290000000000004</v>
      </c>
      <c r="C650" s="9" t="s">
        <v>31</v>
      </c>
      <c r="D650" s="9">
        <v>42126</v>
      </c>
      <c r="E650" s="9" t="s">
        <v>34</v>
      </c>
      <c r="F650" s="9">
        <v>4.6859999999999999</v>
      </c>
    </row>
    <row r="651" spans="1:6" x14ac:dyDescent="0.3">
      <c r="A651" s="9" t="s">
        <v>954</v>
      </c>
      <c r="B651" s="9">
        <v>0.78100000000000003</v>
      </c>
      <c r="C651" s="9" t="s">
        <v>31</v>
      </c>
      <c r="D651" s="9">
        <v>42037</v>
      </c>
      <c r="E651" s="9" t="s">
        <v>34</v>
      </c>
      <c r="F651" s="9">
        <v>1.254</v>
      </c>
    </row>
    <row r="652" spans="1:6" x14ac:dyDescent="0.3">
      <c r="A652" s="9" t="s">
        <v>95</v>
      </c>
      <c r="B652" s="9">
        <v>1.7600000000000002</v>
      </c>
      <c r="C652" s="9" t="s">
        <v>31</v>
      </c>
      <c r="D652" s="9">
        <v>41858</v>
      </c>
      <c r="E652" s="9" t="s">
        <v>34</v>
      </c>
      <c r="F652" s="9">
        <v>2.8820000000000006</v>
      </c>
    </row>
    <row r="653" spans="1:6" x14ac:dyDescent="0.3">
      <c r="A653" s="9" t="s">
        <v>441</v>
      </c>
      <c r="B653" s="9">
        <v>3.6520000000000001</v>
      </c>
      <c r="C653" s="9" t="s">
        <v>40</v>
      </c>
      <c r="D653" s="9">
        <v>41528</v>
      </c>
      <c r="E653" s="9" t="s">
        <v>34</v>
      </c>
      <c r="F653" s="9">
        <v>5.6980000000000004</v>
      </c>
    </row>
    <row r="654" spans="1:6" x14ac:dyDescent="0.3">
      <c r="A654" s="9" t="s">
        <v>1248</v>
      </c>
      <c r="B654" s="9">
        <v>196.71300000000002</v>
      </c>
      <c r="C654" s="9" t="s">
        <v>31</v>
      </c>
      <c r="D654" s="9">
        <v>42313</v>
      </c>
      <c r="E654" s="9" t="s">
        <v>49</v>
      </c>
      <c r="F654" s="9">
        <v>457.46800000000002</v>
      </c>
    </row>
    <row r="655" spans="1:6" x14ac:dyDescent="0.3">
      <c r="A655" s="9" t="s">
        <v>276</v>
      </c>
      <c r="B655" s="9">
        <v>1.1990000000000003</v>
      </c>
      <c r="C655" s="9" t="s">
        <v>31</v>
      </c>
      <c r="D655" s="9">
        <v>41410</v>
      </c>
      <c r="E655" s="9" t="s">
        <v>34</v>
      </c>
      <c r="F655" s="9">
        <v>1.8480000000000001</v>
      </c>
    </row>
    <row r="656" spans="1:6" x14ac:dyDescent="0.3">
      <c r="A656" s="9" t="s">
        <v>1043</v>
      </c>
      <c r="B656" s="9">
        <v>3.8500000000000005</v>
      </c>
      <c r="C656" s="9" t="s">
        <v>31</v>
      </c>
      <c r="D656" s="9">
        <v>42117</v>
      </c>
      <c r="E656" s="9" t="s">
        <v>49</v>
      </c>
      <c r="F656" s="9">
        <v>6.3140000000000009</v>
      </c>
    </row>
    <row r="657" spans="1:6" x14ac:dyDescent="0.3">
      <c r="A657" s="9" t="s">
        <v>1193</v>
      </c>
      <c r="B657" s="9">
        <v>18.480000000000004</v>
      </c>
      <c r="C657" s="9" t="s">
        <v>31</v>
      </c>
      <c r="D657" s="9">
        <v>42247</v>
      </c>
      <c r="E657" s="9" t="s">
        <v>30</v>
      </c>
      <c r="F657" s="9">
        <v>45.067</v>
      </c>
    </row>
    <row r="658" spans="1:6" x14ac:dyDescent="0.3">
      <c r="A658" s="9" t="s">
        <v>925</v>
      </c>
      <c r="B658" s="9">
        <v>21.758000000000003</v>
      </c>
      <c r="C658" s="9" t="s">
        <v>31</v>
      </c>
      <c r="D658" s="9">
        <v>42013</v>
      </c>
      <c r="E658" s="9" t="s">
        <v>49</v>
      </c>
      <c r="F658" s="9">
        <v>50.589000000000006</v>
      </c>
    </row>
    <row r="659" spans="1:6" x14ac:dyDescent="0.3">
      <c r="A659" s="9" t="s">
        <v>1001</v>
      </c>
      <c r="B659" s="9">
        <v>4.125</v>
      </c>
      <c r="C659" s="9" t="s">
        <v>31</v>
      </c>
      <c r="D659" s="9">
        <v>42080</v>
      </c>
      <c r="E659" s="9" t="s">
        <v>34</v>
      </c>
      <c r="F659" s="9">
        <v>7.7880000000000011</v>
      </c>
    </row>
    <row r="660" spans="1:6" x14ac:dyDescent="0.3">
      <c r="A660" s="9" t="s">
        <v>1509</v>
      </c>
      <c r="B660" s="9">
        <v>2.5410000000000004</v>
      </c>
      <c r="C660" s="9" t="s">
        <v>31</v>
      </c>
      <c r="D660" s="9">
        <v>42663</v>
      </c>
      <c r="E660" s="9" t="s">
        <v>34</v>
      </c>
      <c r="F660" s="9">
        <v>4.1580000000000004</v>
      </c>
    </row>
    <row r="661" spans="1:6" x14ac:dyDescent="0.3">
      <c r="A661" s="9" t="s">
        <v>1477</v>
      </c>
      <c r="B661" s="9">
        <v>12.221</v>
      </c>
      <c r="C661" s="9" t="s">
        <v>31</v>
      </c>
      <c r="D661" s="9">
        <v>42612</v>
      </c>
      <c r="E661" s="9" t="s">
        <v>34</v>
      </c>
      <c r="F661" s="9">
        <v>21.824000000000002</v>
      </c>
    </row>
    <row r="662" spans="1:6" x14ac:dyDescent="0.3">
      <c r="A662" s="9" t="s">
        <v>190</v>
      </c>
      <c r="B662" s="9">
        <v>3.8720000000000003</v>
      </c>
      <c r="C662" s="9" t="s">
        <v>31</v>
      </c>
      <c r="D662" s="9">
        <v>41322</v>
      </c>
      <c r="E662" s="9" t="s">
        <v>49</v>
      </c>
      <c r="F662" s="9">
        <v>6.1380000000000008</v>
      </c>
    </row>
    <row r="663" spans="1:6" x14ac:dyDescent="0.3">
      <c r="A663" s="9" t="s">
        <v>1253</v>
      </c>
      <c r="B663" s="9">
        <v>59.719000000000001</v>
      </c>
      <c r="C663" s="9" t="s">
        <v>31</v>
      </c>
      <c r="D663" s="9">
        <v>42326</v>
      </c>
      <c r="E663" s="9" t="s">
        <v>49</v>
      </c>
      <c r="F663" s="9">
        <v>99.528000000000006</v>
      </c>
    </row>
    <row r="664" spans="1:6" x14ac:dyDescent="0.3">
      <c r="A664" s="9" t="s">
        <v>340</v>
      </c>
      <c r="B664" s="9">
        <v>109.32900000000001</v>
      </c>
      <c r="C664" s="9" t="s">
        <v>31</v>
      </c>
      <c r="D664" s="9">
        <v>41452</v>
      </c>
      <c r="E664" s="9" t="s">
        <v>49</v>
      </c>
      <c r="F664" s="9">
        <v>179.22300000000001</v>
      </c>
    </row>
    <row r="665" spans="1:6" x14ac:dyDescent="0.3">
      <c r="A665" s="9" t="s">
        <v>860</v>
      </c>
      <c r="B665" s="9">
        <v>2.3760000000000003</v>
      </c>
      <c r="C665" s="9" t="s">
        <v>31</v>
      </c>
      <c r="D665" s="9">
        <v>41948</v>
      </c>
      <c r="E665" s="9" t="s">
        <v>34</v>
      </c>
      <c r="F665" s="9">
        <v>4.2350000000000003</v>
      </c>
    </row>
    <row r="666" spans="1:6" x14ac:dyDescent="0.3">
      <c r="A666" s="9" t="s">
        <v>1400</v>
      </c>
      <c r="B666" s="9">
        <v>92.64200000000001</v>
      </c>
      <c r="C666" s="9" t="s">
        <v>31</v>
      </c>
      <c r="D666" s="9">
        <v>42506</v>
      </c>
      <c r="E666" s="9" t="s">
        <v>49</v>
      </c>
      <c r="F666" s="9">
        <v>231.60500000000002</v>
      </c>
    </row>
    <row r="667" spans="1:6" x14ac:dyDescent="0.3">
      <c r="A667" s="9" t="s">
        <v>1426</v>
      </c>
      <c r="B667" s="9">
        <v>4.3450000000000006</v>
      </c>
      <c r="C667" s="9" t="s">
        <v>31</v>
      </c>
      <c r="D667" s="9">
        <v>42530</v>
      </c>
      <c r="E667" s="9" t="s">
        <v>34</v>
      </c>
      <c r="F667" s="9">
        <v>6.6880000000000006</v>
      </c>
    </row>
    <row r="668" spans="1:6" x14ac:dyDescent="0.3">
      <c r="A668" s="9" t="s">
        <v>1258</v>
      </c>
      <c r="B668" s="9">
        <v>4.6090000000000009</v>
      </c>
      <c r="C668" s="9" t="s">
        <v>31</v>
      </c>
      <c r="D668" s="9">
        <v>42327</v>
      </c>
      <c r="E668" s="9" t="s">
        <v>30</v>
      </c>
      <c r="F668" s="9">
        <v>11.253000000000002</v>
      </c>
    </row>
    <row r="669" spans="1:6" x14ac:dyDescent="0.3">
      <c r="A669" s="9" t="s">
        <v>736</v>
      </c>
      <c r="B669" s="9">
        <v>23.716000000000001</v>
      </c>
      <c r="C669" s="9" t="s">
        <v>31</v>
      </c>
      <c r="D669" s="9">
        <v>41816</v>
      </c>
      <c r="E669" s="9" t="s">
        <v>34</v>
      </c>
      <c r="F669" s="9">
        <v>40.204999999999998</v>
      </c>
    </row>
    <row r="670" spans="1:6" x14ac:dyDescent="0.3">
      <c r="A670" s="9" t="s">
        <v>1204</v>
      </c>
      <c r="B670" s="9">
        <v>4.2240000000000002</v>
      </c>
      <c r="C670" s="9" t="s">
        <v>31</v>
      </c>
      <c r="D670" s="9">
        <v>42259</v>
      </c>
      <c r="E670" s="9" t="s">
        <v>49</v>
      </c>
      <c r="F670" s="9">
        <v>6.9300000000000006</v>
      </c>
    </row>
    <row r="671" spans="1:6" x14ac:dyDescent="0.3">
      <c r="A671" s="9" t="s">
        <v>1421</v>
      </c>
      <c r="B671" s="9">
        <v>16.445</v>
      </c>
      <c r="C671" s="9" t="s">
        <v>31</v>
      </c>
      <c r="D671" s="9">
        <v>42525</v>
      </c>
      <c r="E671" s="9" t="s">
        <v>49</v>
      </c>
      <c r="F671" s="9">
        <v>38.236000000000004</v>
      </c>
    </row>
    <row r="672" spans="1:6" x14ac:dyDescent="0.3">
      <c r="A672" s="9" t="s">
        <v>567</v>
      </c>
      <c r="B672" s="9">
        <v>2.6290000000000004</v>
      </c>
      <c r="C672" s="9" t="s">
        <v>31</v>
      </c>
      <c r="D672" s="9">
        <v>41643</v>
      </c>
      <c r="E672" s="9" t="s">
        <v>34</v>
      </c>
      <c r="F672" s="9">
        <v>4.6859999999999999</v>
      </c>
    </row>
    <row r="673" spans="1:6" x14ac:dyDescent="0.3">
      <c r="A673" s="9" t="s">
        <v>710</v>
      </c>
      <c r="B673" s="9">
        <v>35.222000000000008</v>
      </c>
      <c r="C673" s="9" t="s">
        <v>31</v>
      </c>
      <c r="D673" s="9">
        <v>41797</v>
      </c>
      <c r="E673" s="9" t="s">
        <v>49</v>
      </c>
      <c r="F673" s="9">
        <v>167.72800000000001</v>
      </c>
    </row>
    <row r="674" spans="1:6" x14ac:dyDescent="0.3">
      <c r="A674" s="9" t="s">
        <v>305</v>
      </c>
      <c r="B674" s="9">
        <v>2.5190000000000001</v>
      </c>
      <c r="C674" s="9" t="s">
        <v>31</v>
      </c>
      <c r="D674" s="9">
        <v>41431</v>
      </c>
      <c r="E674" s="9" t="s">
        <v>34</v>
      </c>
      <c r="F674" s="9">
        <v>3.9380000000000006</v>
      </c>
    </row>
    <row r="675" spans="1:6" x14ac:dyDescent="0.3">
      <c r="A675" s="9" t="s">
        <v>669</v>
      </c>
      <c r="B675" s="9">
        <v>2.343</v>
      </c>
      <c r="C675" s="9" t="s">
        <v>31</v>
      </c>
      <c r="D675" s="9">
        <v>41739</v>
      </c>
      <c r="E675" s="9" t="s">
        <v>34</v>
      </c>
      <c r="F675" s="9">
        <v>3.8390000000000004</v>
      </c>
    </row>
    <row r="676" spans="1:6" x14ac:dyDescent="0.3">
      <c r="A676" s="9" t="s">
        <v>1442</v>
      </c>
      <c r="B676" s="9">
        <v>3.4540000000000006</v>
      </c>
      <c r="C676" s="9" t="s">
        <v>31</v>
      </c>
      <c r="D676" s="9">
        <v>42557</v>
      </c>
      <c r="E676" s="9" t="s">
        <v>49</v>
      </c>
      <c r="F676" s="9">
        <v>5.4010000000000007</v>
      </c>
    </row>
    <row r="677" spans="1:6" x14ac:dyDescent="0.3">
      <c r="A677" s="9" t="s">
        <v>171</v>
      </c>
      <c r="B677" s="9">
        <v>22.198</v>
      </c>
      <c r="C677" s="9" t="s">
        <v>31</v>
      </c>
      <c r="D677" s="9">
        <v>42542</v>
      </c>
      <c r="E677" s="9" t="s">
        <v>30</v>
      </c>
      <c r="F677" s="9">
        <v>38.951000000000001</v>
      </c>
    </row>
    <row r="678" spans="1:6" x14ac:dyDescent="0.3">
      <c r="A678" s="9" t="s">
        <v>1384</v>
      </c>
      <c r="B678" s="9">
        <v>0.26400000000000001</v>
      </c>
      <c r="C678" s="9" t="s">
        <v>31</v>
      </c>
      <c r="D678" s="9">
        <v>42489</v>
      </c>
      <c r="E678" s="9" t="s">
        <v>34</v>
      </c>
      <c r="F678" s="9">
        <v>1.3860000000000001</v>
      </c>
    </row>
    <row r="679" spans="1:6" x14ac:dyDescent="0.3">
      <c r="A679" s="9" t="s">
        <v>1022</v>
      </c>
      <c r="B679" s="9">
        <v>3.8720000000000003</v>
      </c>
      <c r="C679" s="9" t="s">
        <v>31</v>
      </c>
      <c r="D679" s="9">
        <v>42093</v>
      </c>
      <c r="E679" s="9" t="s">
        <v>49</v>
      </c>
      <c r="F679" s="9">
        <v>6.2480000000000002</v>
      </c>
    </row>
    <row r="680" spans="1:6" x14ac:dyDescent="0.3">
      <c r="A680" s="9" t="s">
        <v>74</v>
      </c>
      <c r="B680" s="9">
        <v>24.398000000000003</v>
      </c>
      <c r="C680" s="9" t="s">
        <v>31</v>
      </c>
      <c r="D680" s="9">
        <v>41649</v>
      </c>
      <c r="E680" s="9" t="s">
        <v>49</v>
      </c>
      <c r="F680" s="9">
        <v>59.510000000000005</v>
      </c>
    </row>
    <row r="681" spans="1:6" x14ac:dyDescent="0.3">
      <c r="A681" s="9" t="s">
        <v>92</v>
      </c>
      <c r="B681" s="9">
        <v>415.78900000000004</v>
      </c>
      <c r="C681" s="9" t="s">
        <v>31</v>
      </c>
      <c r="D681" s="9">
        <v>41860</v>
      </c>
      <c r="E681" s="9" t="s">
        <v>81</v>
      </c>
      <c r="F681" s="9">
        <v>659.98900000000003</v>
      </c>
    </row>
    <row r="682" spans="1:6" x14ac:dyDescent="0.3">
      <c r="A682" s="9" t="s">
        <v>1038</v>
      </c>
      <c r="B682" s="9">
        <v>11.077000000000002</v>
      </c>
      <c r="C682" s="9" t="s">
        <v>31</v>
      </c>
      <c r="D682" s="9">
        <v>42111</v>
      </c>
      <c r="E682" s="9" t="s">
        <v>49</v>
      </c>
      <c r="F682" s="9">
        <v>17.578000000000003</v>
      </c>
    </row>
    <row r="683" spans="1:6" x14ac:dyDescent="0.3">
      <c r="A683" s="9" t="s">
        <v>1058</v>
      </c>
      <c r="B683" s="9">
        <v>2.0240000000000005</v>
      </c>
      <c r="C683" s="9" t="s">
        <v>31</v>
      </c>
      <c r="D683" s="9">
        <v>42133</v>
      </c>
      <c r="E683" s="9" t="s">
        <v>49</v>
      </c>
      <c r="F683" s="9">
        <v>3.1680000000000001</v>
      </c>
    </row>
    <row r="684" spans="1:6" x14ac:dyDescent="0.3">
      <c r="A684" s="9" t="s">
        <v>824</v>
      </c>
      <c r="B684" s="9">
        <v>1.6830000000000003</v>
      </c>
      <c r="C684" s="9" t="s">
        <v>31</v>
      </c>
      <c r="D684" s="9">
        <v>41916</v>
      </c>
      <c r="E684" s="9" t="s">
        <v>34</v>
      </c>
      <c r="F684" s="9">
        <v>2.7170000000000005</v>
      </c>
    </row>
    <row r="685" spans="1:6" x14ac:dyDescent="0.3">
      <c r="A685" s="9" t="s">
        <v>1608</v>
      </c>
      <c r="B685" s="9">
        <v>5.0490000000000004</v>
      </c>
      <c r="C685" s="9" t="s">
        <v>31</v>
      </c>
      <c r="D685" s="9">
        <v>42758</v>
      </c>
      <c r="E685" s="9" t="s">
        <v>49</v>
      </c>
      <c r="F685" s="9">
        <v>8.0080000000000009</v>
      </c>
    </row>
    <row r="686" spans="1:6" x14ac:dyDescent="0.3">
      <c r="A686" s="9" t="s">
        <v>512</v>
      </c>
      <c r="B686" s="9">
        <v>5.742</v>
      </c>
      <c r="C686" s="9" t="s">
        <v>31</v>
      </c>
      <c r="D686" s="9">
        <v>41589</v>
      </c>
      <c r="E686" s="9" t="s">
        <v>34</v>
      </c>
      <c r="F686" s="9">
        <v>10.835000000000001</v>
      </c>
    </row>
    <row r="687" spans="1:6" x14ac:dyDescent="0.3">
      <c r="A687" s="9" t="s">
        <v>1599</v>
      </c>
      <c r="B687" s="9">
        <v>1.298</v>
      </c>
      <c r="C687" s="9" t="s">
        <v>31</v>
      </c>
      <c r="D687" s="9">
        <v>42744</v>
      </c>
      <c r="E687" s="9" t="s">
        <v>49</v>
      </c>
      <c r="F687" s="9">
        <v>2.0680000000000001</v>
      </c>
    </row>
    <row r="688" spans="1:6" x14ac:dyDescent="0.3">
      <c r="A688" s="9" t="s">
        <v>910</v>
      </c>
      <c r="B688" s="9">
        <v>1.0120000000000002</v>
      </c>
      <c r="C688" s="9" t="s">
        <v>31</v>
      </c>
      <c r="D688" s="9">
        <v>42001</v>
      </c>
      <c r="E688" s="9" t="s">
        <v>34</v>
      </c>
      <c r="F688" s="9">
        <v>1.9910000000000003</v>
      </c>
    </row>
    <row r="689" spans="1:6" x14ac:dyDescent="0.3">
      <c r="A689" s="9" t="s">
        <v>862</v>
      </c>
      <c r="B689" s="9">
        <v>5.2690000000000001</v>
      </c>
      <c r="C689" s="9" t="s">
        <v>31</v>
      </c>
      <c r="D689" s="9">
        <v>41948</v>
      </c>
      <c r="E689" s="9" t="s">
        <v>30</v>
      </c>
      <c r="F689" s="9">
        <v>13.167000000000002</v>
      </c>
    </row>
    <row r="690" spans="1:6" x14ac:dyDescent="0.3">
      <c r="A690" s="9" t="s">
        <v>723</v>
      </c>
      <c r="B690" s="9">
        <v>13.629000000000001</v>
      </c>
      <c r="C690" s="9" t="s">
        <v>31</v>
      </c>
      <c r="D690" s="9">
        <v>41802</v>
      </c>
      <c r="E690" s="9" t="s">
        <v>49</v>
      </c>
      <c r="F690" s="9">
        <v>21.978000000000002</v>
      </c>
    </row>
    <row r="691" spans="1:6" x14ac:dyDescent="0.3">
      <c r="A691" s="9" t="s">
        <v>502</v>
      </c>
      <c r="B691" s="9">
        <v>18.480000000000004</v>
      </c>
      <c r="C691" s="9" t="s">
        <v>40</v>
      </c>
      <c r="D691" s="9">
        <v>41581</v>
      </c>
      <c r="E691" s="9" t="s">
        <v>30</v>
      </c>
      <c r="F691" s="9">
        <v>45.067</v>
      </c>
    </row>
    <row r="692" spans="1:6" x14ac:dyDescent="0.3">
      <c r="A692" s="9" t="s">
        <v>1231</v>
      </c>
      <c r="B692" s="9">
        <v>1.1550000000000002</v>
      </c>
      <c r="C692" s="9" t="s">
        <v>31</v>
      </c>
      <c r="D692" s="9">
        <v>42292</v>
      </c>
      <c r="E692" s="9" t="s">
        <v>34</v>
      </c>
      <c r="F692" s="9">
        <v>2.145</v>
      </c>
    </row>
    <row r="693" spans="1:6" x14ac:dyDescent="0.3">
      <c r="A693" s="9" t="s">
        <v>810</v>
      </c>
      <c r="B693" s="9">
        <v>2.75</v>
      </c>
      <c r="C693" s="9" t="s">
        <v>31</v>
      </c>
      <c r="D693" s="9">
        <v>41892</v>
      </c>
      <c r="E693" s="9" t="s">
        <v>30</v>
      </c>
      <c r="F693" s="9">
        <v>6.2480000000000002</v>
      </c>
    </row>
    <row r="694" spans="1:6" x14ac:dyDescent="0.3">
      <c r="A694" s="9" t="s">
        <v>214</v>
      </c>
      <c r="B694" s="9">
        <v>59.719000000000001</v>
      </c>
      <c r="C694" s="9" t="s">
        <v>31</v>
      </c>
      <c r="D694" s="9">
        <v>41337</v>
      </c>
      <c r="E694" s="9" t="s">
        <v>49</v>
      </c>
      <c r="F694" s="9">
        <v>99.528000000000006</v>
      </c>
    </row>
    <row r="695" spans="1:6" x14ac:dyDescent="0.3">
      <c r="A695" s="9" t="s">
        <v>1124</v>
      </c>
      <c r="B695" s="9">
        <v>2.6950000000000003</v>
      </c>
      <c r="C695" s="9" t="s">
        <v>40</v>
      </c>
      <c r="D695" s="9">
        <v>42190</v>
      </c>
      <c r="E695" s="9" t="s">
        <v>49</v>
      </c>
      <c r="F695" s="9">
        <v>4.2790000000000008</v>
      </c>
    </row>
    <row r="696" spans="1:6" x14ac:dyDescent="0.3">
      <c r="A696" s="9" t="s">
        <v>1230</v>
      </c>
      <c r="B696" s="9">
        <v>3.8500000000000005</v>
      </c>
      <c r="C696" s="9" t="s">
        <v>40</v>
      </c>
      <c r="D696" s="9">
        <v>42282</v>
      </c>
      <c r="E696" s="9" t="s">
        <v>49</v>
      </c>
      <c r="F696" s="9">
        <v>6.3140000000000009</v>
      </c>
    </row>
    <row r="697" spans="1:6" x14ac:dyDescent="0.3">
      <c r="A697" s="9" t="s">
        <v>1060</v>
      </c>
      <c r="B697" s="9">
        <v>2.4859999999999998</v>
      </c>
      <c r="C697" s="9" t="s">
        <v>31</v>
      </c>
      <c r="D697" s="9">
        <v>42131</v>
      </c>
      <c r="E697" s="9" t="s">
        <v>49</v>
      </c>
      <c r="F697" s="9">
        <v>3.9380000000000006</v>
      </c>
    </row>
    <row r="698" spans="1:6" x14ac:dyDescent="0.3">
      <c r="A698" s="9" t="s">
        <v>1449</v>
      </c>
      <c r="B698" s="9">
        <v>2.4859999999999998</v>
      </c>
      <c r="C698" s="9" t="s">
        <v>40</v>
      </c>
      <c r="D698" s="9">
        <v>42563</v>
      </c>
      <c r="E698" s="9" t="s">
        <v>49</v>
      </c>
      <c r="F698" s="9">
        <v>3.9380000000000006</v>
      </c>
    </row>
    <row r="699" spans="1:6" x14ac:dyDescent="0.3">
      <c r="A699" s="9" t="s">
        <v>1111</v>
      </c>
      <c r="B699" s="9">
        <v>1.4410000000000003</v>
      </c>
      <c r="C699" s="9" t="s">
        <v>31</v>
      </c>
      <c r="D699" s="9">
        <v>42175</v>
      </c>
      <c r="E699" s="9" t="s">
        <v>34</v>
      </c>
      <c r="F699" s="9">
        <v>3.1240000000000001</v>
      </c>
    </row>
    <row r="700" spans="1:6" x14ac:dyDescent="0.3">
      <c r="A700" s="9" t="s">
        <v>260</v>
      </c>
      <c r="B700" s="9">
        <v>5.2690000000000001</v>
      </c>
      <c r="C700" s="9" t="s">
        <v>31</v>
      </c>
      <c r="D700" s="9">
        <v>41402</v>
      </c>
      <c r="E700" s="9" t="s">
        <v>30</v>
      </c>
      <c r="F700" s="9">
        <v>13.167000000000002</v>
      </c>
    </row>
    <row r="701" spans="1:6" x14ac:dyDescent="0.3">
      <c r="A701" s="9" t="s">
        <v>1543</v>
      </c>
      <c r="B701" s="9">
        <v>1.1990000000000003</v>
      </c>
      <c r="C701" s="9" t="s">
        <v>31</v>
      </c>
      <c r="D701" s="9">
        <v>42689</v>
      </c>
      <c r="E701" s="9" t="s">
        <v>34</v>
      </c>
      <c r="F701" s="9">
        <v>2.0020000000000002</v>
      </c>
    </row>
    <row r="702" spans="1:6" x14ac:dyDescent="0.3">
      <c r="A702" s="9" t="s">
        <v>1482</v>
      </c>
      <c r="B702" s="9">
        <v>3.6520000000000001</v>
      </c>
      <c r="C702" s="9" t="s">
        <v>31</v>
      </c>
      <c r="D702" s="9">
        <v>42620</v>
      </c>
      <c r="E702" s="9" t="s">
        <v>34</v>
      </c>
      <c r="F702" s="9">
        <v>5.6980000000000004</v>
      </c>
    </row>
    <row r="703" spans="1:6" x14ac:dyDescent="0.3">
      <c r="A703" s="9" t="s">
        <v>1241</v>
      </c>
      <c r="B703" s="9">
        <v>2.343</v>
      </c>
      <c r="C703" s="9" t="s">
        <v>40</v>
      </c>
      <c r="D703" s="9">
        <v>42305</v>
      </c>
      <c r="E703" s="9" t="s">
        <v>34</v>
      </c>
      <c r="F703" s="9">
        <v>3.8390000000000004</v>
      </c>
    </row>
    <row r="704" spans="1:6" x14ac:dyDescent="0.3">
      <c r="A704" s="9" t="s">
        <v>63</v>
      </c>
      <c r="B704" s="9">
        <v>74.503000000000014</v>
      </c>
      <c r="C704" s="9" t="s">
        <v>31</v>
      </c>
      <c r="D704" s="9">
        <v>41564</v>
      </c>
      <c r="E704" s="9" t="s">
        <v>49</v>
      </c>
      <c r="F704" s="9">
        <v>181.72</v>
      </c>
    </row>
    <row r="705" spans="1:6" x14ac:dyDescent="0.3">
      <c r="A705" s="9" t="s">
        <v>597</v>
      </c>
      <c r="B705" s="9">
        <v>11.077000000000002</v>
      </c>
      <c r="C705" s="9" t="s">
        <v>31</v>
      </c>
      <c r="D705" s="9">
        <v>41671</v>
      </c>
      <c r="E705" s="9" t="s">
        <v>49</v>
      </c>
      <c r="F705" s="9">
        <v>17.578000000000003</v>
      </c>
    </row>
    <row r="706" spans="1:6" x14ac:dyDescent="0.3">
      <c r="A706" s="9" t="s">
        <v>322</v>
      </c>
      <c r="B706" s="9">
        <v>172.15</v>
      </c>
      <c r="C706" s="9" t="s">
        <v>31</v>
      </c>
      <c r="D706" s="9">
        <v>41435</v>
      </c>
      <c r="E706" s="9" t="s">
        <v>49</v>
      </c>
      <c r="F706" s="9">
        <v>331.06700000000006</v>
      </c>
    </row>
    <row r="707" spans="1:6" x14ac:dyDescent="0.3">
      <c r="A707" s="9" t="s">
        <v>1139</v>
      </c>
      <c r="B707" s="9">
        <v>1.034</v>
      </c>
      <c r="C707" s="9" t="s">
        <v>31</v>
      </c>
      <c r="D707" s="9">
        <v>42203</v>
      </c>
      <c r="E707" s="9" t="s">
        <v>34</v>
      </c>
      <c r="F707" s="9">
        <v>2.0680000000000001</v>
      </c>
    </row>
    <row r="708" spans="1:6" x14ac:dyDescent="0.3">
      <c r="A708" s="9" t="s">
        <v>1472</v>
      </c>
      <c r="B708" s="9">
        <v>2.6950000000000003</v>
      </c>
      <c r="C708" s="9" t="s">
        <v>40</v>
      </c>
      <c r="D708" s="9">
        <v>42607</v>
      </c>
      <c r="E708" s="9" t="s">
        <v>49</v>
      </c>
      <c r="F708" s="9">
        <v>4.2790000000000008</v>
      </c>
    </row>
    <row r="709" spans="1:6" x14ac:dyDescent="0.3">
      <c r="A709" s="9" t="s">
        <v>278</v>
      </c>
      <c r="B709" s="9">
        <v>59.972000000000008</v>
      </c>
      <c r="C709" s="9" t="s">
        <v>31</v>
      </c>
      <c r="D709" s="9">
        <v>41410</v>
      </c>
      <c r="E709" s="9" t="s">
        <v>49</v>
      </c>
      <c r="F709" s="9">
        <v>111.06700000000001</v>
      </c>
    </row>
    <row r="710" spans="1:6" x14ac:dyDescent="0.3">
      <c r="A710" s="9" t="s">
        <v>75</v>
      </c>
      <c r="B710" s="9">
        <v>3.74</v>
      </c>
      <c r="C710" s="9" t="s">
        <v>40</v>
      </c>
      <c r="D710" s="9">
        <v>41654</v>
      </c>
      <c r="E710" s="9" t="s">
        <v>49</v>
      </c>
      <c r="F710" s="9">
        <v>5.9400000000000013</v>
      </c>
    </row>
    <row r="711" spans="1:6" x14ac:dyDescent="0.3">
      <c r="A711" s="9" t="s">
        <v>1282</v>
      </c>
      <c r="B711" s="9">
        <v>109.32900000000001</v>
      </c>
      <c r="C711" s="9" t="s">
        <v>31</v>
      </c>
      <c r="D711" s="9">
        <v>42360</v>
      </c>
      <c r="E711" s="9" t="s">
        <v>49</v>
      </c>
      <c r="F711" s="9">
        <v>179.22300000000001</v>
      </c>
    </row>
    <row r="712" spans="1:6" x14ac:dyDescent="0.3">
      <c r="A712" s="9" t="s">
        <v>293</v>
      </c>
      <c r="B712" s="9">
        <v>15.004000000000001</v>
      </c>
      <c r="C712" s="9" t="s">
        <v>31</v>
      </c>
      <c r="D712" s="9">
        <v>41421</v>
      </c>
      <c r="E712" s="9" t="s">
        <v>49</v>
      </c>
      <c r="F712" s="9">
        <v>23.078000000000003</v>
      </c>
    </row>
    <row r="713" spans="1:6" x14ac:dyDescent="0.3">
      <c r="A713" s="9" t="s">
        <v>738</v>
      </c>
      <c r="B713" s="9">
        <v>22.198</v>
      </c>
      <c r="C713" s="9" t="s">
        <v>31</v>
      </c>
      <c r="D713" s="9">
        <v>41816</v>
      </c>
      <c r="E713" s="9" t="s">
        <v>30</v>
      </c>
      <c r="F713" s="9">
        <v>38.951000000000001</v>
      </c>
    </row>
    <row r="714" spans="1:6" x14ac:dyDescent="0.3">
      <c r="A714" s="9" t="s">
        <v>1171</v>
      </c>
      <c r="B714" s="9">
        <v>237.60000000000002</v>
      </c>
      <c r="C714" s="9" t="s">
        <v>31</v>
      </c>
      <c r="D714" s="9">
        <v>42225</v>
      </c>
      <c r="E714" s="9" t="s">
        <v>81</v>
      </c>
      <c r="F714" s="9">
        <v>494.98900000000003</v>
      </c>
    </row>
    <row r="715" spans="1:6" x14ac:dyDescent="0.3">
      <c r="A715" s="9" t="s">
        <v>877</v>
      </c>
      <c r="B715" s="9">
        <v>4.9060000000000006</v>
      </c>
      <c r="C715" s="9" t="s">
        <v>31</v>
      </c>
      <c r="D715" s="9">
        <v>41969</v>
      </c>
      <c r="E715" s="9" t="s">
        <v>49</v>
      </c>
      <c r="F715" s="9">
        <v>11.979000000000001</v>
      </c>
    </row>
    <row r="716" spans="1:6" x14ac:dyDescent="0.3">
      <c r="A716" s="9" t="s">
        <v>1569</v>
      </c>
      <c r="B716" s="9">
        <v>2.9480000000000004</v>
      </c>
      <c r="C716" s="9" t="s">
        <v>31</v>
      </c>
      <c r="D716" s="9">
        <v>42709</v>
      </c>
      <c r="E716" s="9" t="s">
        <v>34</v>
      </c>
      <c r="F716" s="9">
        <v>6.6880000000000006</v>
      </c>
    </row>
    <row r="717" spans="1:6" x14ac:dyDescent="0.3">
      <c r="A717" s="9" t="s">
        <v>1326</v>
      </c>
      <c r="B717" s="9">
        <v>2.8490000000000002</v>
      </c>
      <c r="C717" s="9" t="s">
        <v>31</v>
      </c>
      <c r="D717" s="9">
        <v>42426</v>
      </c>
      <c r="E717" s="9" t="s">
        <v>34</v>
      </c>
      <c r="F717" s="9">
        <v>4.3780000000000001</v>
      </c>
    </row>
    <row r="718" spans="1:6" x14ac:dyDescent="0.3">
      <c r="A718" s="9" t="s">
        <v>1285</v>
      </c>
      <c r="B718" s="9">
        <v>21.758000000000003</v>
      </c>
      <c r="C718" s="9" t="s">
        <v>31</v>
      </c>
      <c r="D718" s="9">
        <v>42367</v>
      </c>
      <c r="E718" s="9" t="s">
        <v>49</v>
      </c>
      <c r="F718" s="9">
        <v>50.589000000000006</v>
      </c>
    </row>
    <row r="719" spans="1:6" x14ac:dyDescent="0.3">
      <c r="A719" s="9" t="s">
        <v>1367</v>
      </c>
      <c r="B719" s="9">
        <v>2.1339999999999999</v>
      </c>
      <c r="C719" s="9" t="s">
        <v>31</v>
      </c>
      <c r="D719" s="9">
        <v>42465</v>
      </c>
      <c r="E719" s="9" t="s">
        <v>49</v>
      </c>
      <c r="F719" s="9">
        <v>3.3880000000000003</v>
      </c>
    </row>
    <row r="720" spans="1:6" x14ac:dyDescent="0.3">
      <c r="A720" s="9" t="s">
        <v>1209</v>
      </c>
      <c r="B720" s="9">
        <v>5.2690000000000001</v>
      </c>
      <c r="C720" s="9" t="s">
        <v>31</v>
      </c>
      <c r="D720" s="9">
        <v>42261</v>
      </c>
      <c r="E720" s="9" t="s">
        <v>30</v>
      </c>
      <c r="F720" s="9">
        <v>13.167000000000002</v>
      </c>
    </row>
    <row r="721" spans="1:6" x14ac:dyDescent="0.3">
      <c r="A721" s="9" t="s">
        <v>1570</v>
      </c>
      <c r="B721" s="9">
        <v>59.972000000000008</v>
      </c>
      <c r="C721" s="9" t="s">
        <v>31</v>
      </c>
      <c r="D721" s="9">
        <v>42711</v>
      </c>
      <c r="E721" s="9" t="s">
        <v>49</v>
      </c>
      <c r="F721" s="9">
        <v>111.06700000000001</v>
      </c>
    </row>
    <row r="722" spans="1:6" x14ac:dyDescent="0.3">
      <c r="A722" s="9" t="s">
        <v>331</v>
      </c>
      <c r="B722" s="9">
        <v>21.812999999999999</v>
      </c>
      <c r="C722" s="9" t="s">
        <v>31</v>
      </c>
      <c r="D722" s="9">
        <v>41443</v>
      </c>
      <c r="E722" s="9" t="s">
        <v>49</v>
      </c>
      <c r="F722" s="9">
        <v>34.078000000000003</v>
      </c>
    </row>
    <row r="723" spans="1:6" x14ac:dyDescent="0.3">
      <c r="A723" s="9" t="s">
        <v>500</v>
      </c>
      <c r="B723" s="9">
        <v>2.0570000000000004</v>
      </c>
      <c r="C723" s="9" t="s">
        <v>31</v>
      </c>
      <c r="D723" s="9">
        <v>41581</v>
      </c>
      <c r="E723" s="9" t="s">
        <v>30</v>
      </c>
      <c r="F723" s="9">
        <v>8.9320000000000004</v>
      </c>
    </row>
    <row r="724" spans="1:6" x14ac:dyDescent="0.3">
      <c r="A724" s="9" t="s">
        <v>241</v>
      </c>
      <c r="B724" s="9">
        <v>5.8630000000000004</v>
      </c>
      <c r="C724" s="9" t="s">
        <v>31</v>
      </c>
      <c r="D724" s="9">
        <v>41389</v>
      </c>
      <c r="E724" s="9" t="s">
        <v>49</v>
      </c>
      <c r="F724" s="9">
        <v>9.4600000000000009</v>
      </c>
    </row>
    <row r="725" spans="1:6" x14ac:dyDescent="0.3">
      <c r="A725" s="9" t="s">
        <v>184</v>
      </c>
      <c r="B725" s="9">
        <v>59.972000000000008</v>
      </c>
      <c r="C725" s="9" t="s">
        <v>31</v>
      </c>
      <c r="D725" s="9">
        <v>42676</v>
      </c>
      <c r="E725" s="9" t="s">
        <v>49</v>
      </c>
      <c r="F725" s="9">
        <v>111.06700000000001</v>
      </c>
    </row>
    <row r="726" spans="1:6" x14ac:dyDescent="0.3">
      <c r="A726" s="9" t="s">
        <v>1115</v>
      </c>
      <c r="B726" s="9">
        <v>2.4750000000000001</v>
      </c>
      <c r="C726" s="9" t="s">
        <v>31</v>
      </c>
      <c r="D726" s="9">
        <v>42183</v>
      </c>
      <c r="E726" s="9" t="s">
        <v>49</v>
      </c>
      <c r="F726" s="9">
        <v>4.0590000000000002</v>
      </c>
    </row>
    <row r="727" spans="1:6" x14ac:dyDescent="0.3">
      <c r="A727" s="9" t="s">
        <v>1580</v>
      </c>
      <c r="B727" s="9">
        <v>2.6290000000000004</v>
      </c>
      <c r="C727" s="9" t="s">
        <v>31</v>
      </c>
      <c r="D727" s="9">
        <v>42723</v>
      </c>
      <c r="E727" s="9" t="s">
        <v>34</v>
      </c>
      <c r="F727" s="9">
        <v>4.6859999999999999</v>
      </c>
    </row>
    <row r="728" spans="1:6" x14ac:dyDescent="0.3">
      <c r="A728" s="9" t="s">
        <v>812</v>
      </c>
      <c r="B728" s="9">
        <v>1.0230000000000001</v>
      </c>
      <c r="C728" s="9" t="s">
        <v>31</v>
      </c>
      <c r="D728" s="9">
        <v>41900</v>
      </c>
      <c r="E728" s="9" t="s">
        <v>34</v>
      </c>
      <c r="F728" s="9">
        <v>1.6280000000000001</v>
      </c>
    </row>
    <row r="729" spans="1:6" x14ac:dyDescent="0.3">
      <c r="A729" s="9" t="s">
        <v>1197</v>
      </c>
      <c r="B729" s="9">
        <v>2.1339999999999999</v>
      </c>
      <c r="C729" s="9" t="s">
        <v>31</v>
      </c>
      <c r="D729" s="9">
        <v>42251</v>
      </c>
      <c r="E729" s="9" t="s">
        <v>49</v>
      </c>
      <c r="F729" s="9">
        <v>3.3880000000000003</v>
      </c>
    </row>
    <row r="730" spans="1:6" x14ac:dyDescent="0.3">
      <c r="A730" s="9" t="s">
        <v>424</v>
      </c>
      <c r="B730" s="9">
        <v>5.7090000000000005</v>
      </c>
      <c r="C730" s="9" t="s">
        <v>31</v>
      </c>
      <c r="D730" s="9">
        <v>41518</v>
      </c>
      <c r="E730" s="9" t="s">
        <v>30</v>
      </c>
      <c r="F730" s="9">
        <v>14.278000000000002</v>
      </c>
    </row>
    <row r="731" spans="1:6" x14ac:dyDescent="0.3">
      <c r="A731" s="9" t="s">
        <v>978</v>
      </c>
      <c r="B731" s="9">
        <v>172.15</v>
      </c>
      <c r="C731" s="9" t="s">
        <v>31</v>
      </c>
      <c r="D731" s="9">
        <v>42053</v>
      </c>
      <c r="E731" s="9" t="s">
        <v>49</v>
      </c>
      <c r="F731" s="9">
        <v>331.06700000000006</v>
      </c>
    </row>
    <row r="732" spans="1:6" x14ac:dyDescent="0.3">
      <c r="A732" s="9" t="s">
        <v>216</v>
      </c>
      <c r="B732" s="9">
        <v>39.622000000000007</v>
      </c>
      <c r="C732" s="9" t="s">
        <v>31</v>
      </c>
      <c r="D732" s="9">
        <v>41336</v>
      </c>
      <c r="E732" s="9" t="s">
        <v>49</v>
      </c>
      <c r="F732" s="9">
        <v>63.910000000000004</v>
      </c>
    </row>
    <row r="733" spans="1:6" x14ac:dyDescent="0.3">
      <c r="A733" s="9" t="s">
        <v>647</v>
      </c>
      <c r="B733" s="9">
        <v>66.649000000000015</v>
      </c>
      <c r="C733" s="9" t="s">
        <v>40</v>
      </c>
      <c r="D733" s="9">
        <v>41716</v>
      </c>
      <c r="E733" s="9" t="s">
        <v>49</v>
      </c>
      <c r="F733" s="9">
        <v>111.07800000000002</v>
      </c>
    </row>
    <row r="734" spans="1:6" x14ac:dyDescent="0.3">
      <c r="A734" s="9" t="s">
        <v>1379</v>
      </c>
      <c r="B734" s="9">
        <v>1.0120000000000002</v>
      </c>
      <c r="C734" s="9" t="s">
        <v>31</v>
      </c>
      <c r="D734" s="9">
        <v>42476</v>
      </c>
      <c r="E734" s="9" t="s">
        <v>34</v>
      </c>
      <c r="F734" s="9">
        <v>1.9910000000000003</v>
      </c>
    </row>
    <row r="735" spans="1:6" x14ac:dyDescent="0.3">
      <c r="A735" s="9" t="s">
        <v>1402</v>
      </c>
      <c r="B735" s="9">
        <v>2.3980000000000006</v>
      </c>
      <c r="C735" s="9" t="s">
        <v>31</v>
      </c>
      <c r="D735" s="9">
        <v>42509</v>
      </c>
      <c r="E735" s="9" t="s">
        <v>49</v>
      </c>
      <c r="F735" s="9">
        <v>3.8720000000000003</v>
      </c>
    </row>
    <row r="736" spans="1:6" x14ac:dyDescent="0.3">
      <c r="A736" s="9" t="s">
        <v>849</v>
      </c>
      <c r="B736" s="9">
        <v>4.9060000000000006</v>
      </c>
      <c r="C736" s="9" t="s">
        <v>40</v>
      </c>
      <c r="D736" s="9">
        <v>41937</v>
      </c>
      <c r="E736" s="9" t="s">
        <v>49</v>
      </c>
      <c r="F736" s="9">
        <v>11.979000000000001</v>
      </c>
    </row>
    <row r="737" spans="1:6" x14ac:dyDescent="0.3">
      <c r="A737" s="9" t="s">
        <v>1088</v>
      </c>
      <c r="B737" s="9">
        <v>0.9900000000000001</v>
      </c>
      <c r="C737" s="9" t="s">
        <v>31</v>
      </c>
      <c r="D737" s="9">
        <v>42154</v>
      </c>
      <c r="E737" s="9" t="s">
        <v>34</v>
      </c>
      <c r="F737" s="9">
        <v>2.3100000000000005</v>
      </c>
    </row>
    <row r="738" spans="1:6" x14ac:dyDescent="0.3">
      <c r="A738" s="9" t="s">
        <v>694</v>
      </c>
      <c r="B738" s="9">
        <v>1.0230000000000001</v>
      </c>
      <c r="C738" s="9" t="s">
        <v>31</v>
      </c>
      <c r="D738" s="9">
        <v>41777</v>
      </c>
      <c r="E738" s="9" t="s">
        <v>34</v>
      </c>
      <c r="F738" s="9">
        <v>1.6280000000000001</v>
      </c>
    </row>
    <row r="739" spans="1:6" x14ac:dyDescent="0.3">
      <c r="A739" s="9" t="s">
        <v>140</v>
      </c>
      <c r="B739" s="9">
        <v>4.51</v>
      </c>
      <c r="C739" s="9" t="s">
        <v>31</v>
      </c>
      <c r="D739" s="9">
        <v>42234</v>
      </c>
      <c r="E739" s="9" t="s">
        <v>30</v>
      </c>
      <c r="F739" s="9">
        <v>10.241000000000001</v>
      </c>
    </row>
    <row r="740" spans="1:6" x14ac:dyDescent="0.3">
      <c r="A740" s="9" t="s">
        <v>1350</v>
      </c>
      <c r="B740" s="9">
        <v>2.0570000000000004</v>
      </c>
      <c r="C740" s="9" t="s">
        <v>40</v>
      </c>
      <c r="D740" s="9">
        <v>42452</v>
      </c>
      <c r="E740" s="9" t="s">
        <v>30</v>
      </c>
      <c r="F740" s="9">
        <v>8.9320000000000004</v>
      </c>
    </row>
    <row r="741" spans="1:6" x14ac:dyDescent="0.3">
      <c r="A741" s="9" t="s">
        <v>927</v>
      </c>
      <c r="B741" s="9">
        <v>2.9480000000000004</v>
      </c>
      <c r="C741" s="9" t="s">
        <v>31</v>
      </c>
      <c r="D741" s="9">
        <v>42013</v>
      </c>
      <c r="E741" s="9" t="s">
        <v>34</v>
      </c>
      <c r="F741" s="9">
        <v>6.6880000000000006</v>
      </c>
    </row>
    <row r="742" spans="1:6" x14ac:dyDescent="0.3">
      <c r="A742" s="9" t="s">
        <v>1531</v>
      </c>
      <c r="B742" s="9">
        <v>3.8500000000000005</v>
      </c>
      <c r="C742" s="9" t="s">
        <v>31</v>
      </c>
      <c r="D742" s="9">
        <v>42682</v>
      </c>
      <c r="E742" s="9" t="s">
        <v>49</v>
      </c>
      <c r="F742" s="9">
        <v>6.3140000000000009</v>
      </c>
    </row>
    <row r="743" spans="1:6" x14ac:dyDescent="0.3">
      <c r="A743" s="9" t="s">
        <v>370</v>
      </c>
      <c r="B743" s="9">
        <v>59.972000000000008</v>
      </c>
      <c r="C743" s="9" t="s">
        <v>40</v>
      </c>
      <c r="D743" s="9">
        <v>41477</v>
      </c>
      <c r="E743" s="9" t="s">
        <v>49</v>
      </c>
      <c r="F743" s="9">
        <v>111.06700000000001</v>
      </c>
    </row>
    <row r="744" spans="1:6" x14ac:dyDescent="0.3">
      <c r="A744" s="9" t="s">
        <v>254</v>
      </c>
      <c r="B744" s="9">
        <v>35.222000000000008</v>
      </c>
      <c r="C744" s="9" t="s">
        <v>40</v>
      </c>
      <c r="D744" s="9">
        <v>41400</v>
      </c>
      <c r="E744" s="9" t="s">
        <v>49</v>
      </c>
      <c r="F744" s="9">
        <v>167.72800000000001</v>
      </c>
    </row>
    <row r="745" spans="1:6" x14ac:dyDescent="0.3">
      <c r="A745" s="9" t="s">
        <v>1582</v>
      </c>
      <c r="B745" s="9">
        <v>2.0020000000000002</v>
      </c>
      <c r="C745" s="9" t="s">
        <v>31</v>
      </c>
      <c r="D745" s="9">
        <v>42724</v>
      </c>
      <c r="E745" s="9" t="s">
        <v>34</v>
      </c>
      <c r="F745" s="9">
        <v>3.278</v>
      </c>
    </row>
    <row r="746" spans="1:6" x14ac:dyDescent="0.3">
      <c r="A746" s="9" t="s">
        <v>1293</v>
      </c>
      <c r="B746" s="9">
        <v>16.170000000000002</v>
      </c>
      <c r="C746" s="9" t="s">
        <v>31</v>
      </c>
      <c r="D746" s="9">
        <v>42377</v>
      </c>
      <c r="E746" s="9" t="s">
        <v>49</v>
      </c>
      <c r="F746" s="9">
        <v>32.989000000000004</v>
      </c>
    </row>
    <row r="747" spans="1:6" x14ac:dyDescent="0.3">
      <c r="A747" s="9" t="s">
        <v>894</v>
      </c>
      <c r="B747" s="9">
        <v>18.480000000000004</v>
      </c>
      <c r="C747" s="9" t="s">
        <v>31</v>
      </c>
      <c r="D747" s="9">
        <v>41986</v>
      </c>
      <c r="E747" s="9" t="s">
        <v>30</v>
      </c>
      <c r="F747" s="9">
        <v>45.067</v>
      </c>
    </row>
    <row r="748" spans="1:6" x14ac:dyDescent="0.3">
      <c r="A748" s="9" t="s">
        <v>629</v>
      </c>
      <c r="B748" s="9">
        <v>23.716000000000001</v>
      </c>
      <c r="C748" s="9" t="s">
        <v>31</v>
      </c>
      <c r="D748" s="9">
        <v>41698</v>
      </c>
      <c r="E748" s="9" t="s">
        <v>49</v>
      </c>
      <c r="F748" s="9">
        <v>39.533999999999999</v>
      </c>
    </row>
    <row r="749" spans="1:6" x14ac:dyDescent="0.3">
      <c r="A749" s="9" t="s">
        <v>1468</v>
      </c>
      <c r="B749" s="9">
        <v>2.6950000000000003</v>
      </c>
      <c r="C749" s="9" t="s">
        <v>31</v>
      </c>
      <c r="D749" s="9">
        <v>42596</v>
      </c>
      <c r="E749" s="9" t="s">
        <v>49</v>
      </c>
      <c r="F749" s="9">
        <v>4.2790000000000008</v>
      </c>
    </row>
    <row r="750" spans="1:6" x14ac:dyDescent="0.3">
      <c r="A750" s="9" t="s">
        <v>552</v>
      </c>
      <c r="B750" s="9">
        <v>20.218</v>
      </c>
      <c r="C750" s="9" t="s">
        <v>31</v>
      </c>
      <c r="D750" s="9">
        <v>41628</v>
      </c>
      <c r="E750" s="9" t="s">
        <v>49</v>
      </c>
      <c r="F750" s="9">
        <v>32.087000000000003</v>
      </c>
    </row>
    <row r="751" spans="1:6" x14ac:dyDescent="0.3">
      <c r="A751" s="9" t="s">
        <v>720</v>
      </c>
      <c r="B751" s="9">
        <v>196.71300000000002</v>
      </c>
      <c r="C751" s="9" t="s">
        <v>31</v>
      </c>
      <c r="D751" s="9">
        <v>41800</v>
      </c>
      <c r="E751" s="9" t="s">
        <v>49</v>
      </c>
      <c r="F751" s="9">
        <v>457.46800000000002</v>
      </c>
    </row>
    <row r="752" spans="1:6" x14ac:dyDescent="0.3">
      <c r="A752" s="9" t="s">
        <v>795</v>
      </c>
      <c r="B752" s="9">
        <v>7.0289999999999999</v>
      </c>
      <c r="C752" s="9" t="s">
        <v>31</v>
      </c>
      <c r="D752" s="9">
        <v>41875</v>
      </c>
      <c r="E752" s="9" t="s">
        <v>49</v>
      </c>
      <c r="F752" s="9">
        <v>21.978000000000002</v>
      </c>
    </row>
    <row r="753" spans="1:6" x14ac:dyDescent="0.3">
      <c r="A753" s="9" t="s">
        <v>41</v>
      </c>
      <c r="B753" s="9">
        <v>3.278</v>
      </c>
      <c r="C753" s="9" t="s">
        <v>31</v>
      </c>
      <c r="D753" s="9">
        <v>41463</v>
      </c>
      <c r="E753" s="9" t="s">
        <v>34</v>
      </c>
      <c r="F753" s="9">
        <v>6.4240000000000004</v>
      </c>
    </row>
    <row r="754" spans="1:6" x14ac:dyDescent="0.3">
      <c r="A754" s="9" t="s">
        <v>1321</v>
      </c>
      <c r="B754" s="9">
        <v>6.0500000000000007</v>
      </c>
      <c r="C754" s="9" t="s">
        <v>31</v>
      </c>
      <c r="D754" s="9">
        <v>42419</v>
      </c>
      <c r="E754" s="9" t="s">
        <v>30</v>
      </c>
      <c r="F754" s="9">
        <v>13.442000000000002</v>
      </c>
    </row>
    <row r="755" spans="1:6" x14ac:dyDescent="0.3">
      <c r="A755" s="9" t="s">
        <v>818</v>
      </c>
      <c r="B755" s="9">
        <v>2.4859999999999998</v>
      </c>
      <c r="C755" s="9" t="s">
        <v>31</v>
      </c>
      <c r="D755" s="9">
        <v>41905</v>
      </c>
      <c r="E755" s="9" t="s">
        <v>49</v>
      </c>
      <c r="F755" s="9">
        <v>3.9380000000000006</v>
      </c>
    </row>
    <row r="756" spans="1:6" x14ac:dyDescent="0.3">
      <c r="A756" s="9" t="s">
        <v>1303</v>
      </c>
      <c r="B756" s="9">
        <v>172.15</v>
      </c>
      <c r="C756" s="9" t="s">
        <v>31</v>
      </c>
      <c r="D756" s="9">
        <v>42393</v>
      </c>
      <c r="E756" s="9" t="s">
        <v>49</v>
      </c>
      <c r="F756" s="9">
        <v>331.06700000000006</v>
      </c>
    </row>
    <row r="757" spans="1:6" x14ac:dyDescent="0.3">
      <c r="A757" s="9" t="s">
        <v>1123</v>
      </c>
      <c r="B757" s="9">
        <v>2.3980000000000006</v>
      </c>
      <c r="C757" s="9" t="s">
        <v>31</v>
      </c>
      <c r="D757" s="9">
        <v>42189</v>
      </c>
      <c r="E757" s="9" t="s">
        <v>49</v>
      </c>
      <c r="F757" s="9">
        <v>3.8720000000000003</v>
      </c>
    </row>
    <row r="758" spans="1:6" x14ac:dyDescent="0.3">
      <c r="A758" s="9" t="s">
        <v>904</v>
      </c>
      <c r="B758" s="9">
        <v>4.6090000000000009</v>
      </c>
      <c r="C758" s="9" t="s">
        <v>31</v>
      </c>
      <c r="D758" s="9">
        <v>41989</v>
      </c>
      <c r="E758" s="9" t="s">
        <v>30</v>
      </c>
      <c r="F758" s="9">
        <v>11.253000000000002</v>
      </c>
    </row>
    <row r="759" spans="1:6" x14ac:dyDescent="0.3">
      <c r="A759" s="9" t="s">
        <v>1125</v>
      </c>
      <c r="B759" s="9">
        <v>2.0240000000000005</v>
      </c>
      <c r="C759" s="9" t="s">
        <v>31</v>
      </c>
      <c r="D759" s="9">
        <v>42190</v>
      </c>
      <c r="E759" s="9" t="s">
        <v>49</v>
      </c>
      <c r="F759" s="9">
        <v>3.1680000000000001</v>
      </c>
    </row>
    <row r="760" spans="1:6" x14ac:dyDescent="0.3">
      <c r="A760" s="9" t="s">
        <v>1049</v>
      </c>
      <c r="B760" s="9">
        <v>1.9360000000000002</v>
      </c>
      <c r="C760" s="9" t="s">
        <v>31</v>
      </c>
      <c r="D760" s="9">
        <v>42123</v>
      </c>
      <c r="E760" s="9" t="s">
        <v>34</v>
      </c>
      <c r="F760" s="9">
        <v>3.718</v>
      </c>
    </row>
    <row r="761" spans="1:6" x14ac:dyDescent="0.3">
      <c r="A761" s="9" t="s">
        <v>847</v>
      </c>
      <c r="B761" s="9">
        <v>2.7720000000000002</v>
      </c>
      <c r="C761" s="9" t="s">
        <v>31</v>
      </c>
      <c r="D761" s="9">
        <v>41934</v>
      </c>
      <c r="E761" s="9" t="s">
        <v>34</v>
      </c>
      <c r="F761" s="9">
        <v>4.4000000000000004</v>
      </c>
    </row>
    <row r="762" spans="1:6" x14ac:dyDescent="0.3">
      <c r="A762" s="9" t="s">
        <v>1415</v>
      </c>
      <c r="B762" s="9">
        <v>2.6290000000000004</v>
      </c>
      <c r="C762" s="9" t="s">
        <v>40</v>
      </c>
      <c r="D762" s="9">
        <v>42519</v>
      </c>
      <c r="E762" s="9" t="s">
        <v>34</v>
      </c>
      <c r="F762" s="9">
        <v>4.6859999999999999</v>
      </c>
    </row>
    <row r="763" spans="1:6" x14ac:dyDescent="0.3">
      <c r="A763" s="9" t="s">
        <v>868</v>
      </c>
      <c r="B763" s="9">
        <v>2.7720000000000002</v>
      </c>
      <c r="C763" s="9" t="s">
        <v>31</v>
      </c>
      <c r="D763" s="9">
        <v>41955</v>
      </c>
      <c r="E763" s="9" t="s">
        <v>34</v>
      </c>
      <c r="F763" s="9">
        <v>4.4000000000000004</v>
      </c>
    </row>
    <row r="764" spans="1:6" x14ac:dyDescent="0.3">
      <c r="A764" s="9" t="s">
        <v>480</v>
      </c>
      <c r="B764" s="9">
        <v>9.7020000000000017</v>
      </c>
      <c r="C764" s="9" t="s">
        <v>31</v>
      </c>
      <c r="D764" s="9">
        <v>41559</v>
      </c>
      <c r="E764" s="9" t="s">
        <v>47</v>
      </c>
      <c r="F764" s="9">
        <v>23.088999999999999</v>
      </c>
    </row>
    <row r="765" spans="1:6" x14ac:dyDescent="0.3">
      <c r="A765" s="9" t="s">
        <v>1413</v>
      </c>
      <c r="B765" s="9">
        <v>4.9060000000000006</v>
      </c>
      <c r="C765" s="9" t="s">
        <v>31</v>
      </c>
      <c r="D765" s="9">
        <v>42519</v>
      </c>
      <c r="E765" s="9" t="s">
        <v>49</v>
      </c>
      <c r="F765" s="9">
        <v>11.979000000000001</v>
      </c>
    </row>
    <row r="766" spans="1:6" x14ac:dyDescent="0.3">
      <c r="A766" s="9" t="s">
        <v>1572</v>
      </c>
      <c r="B766" s="9">
        <v>7.0289999999999999</v>
      </c>
      <c r="C766" s="9" t="s">
        <v>31</v>
      </c>
      <c r="D766" s="9">
        <v>42714</v>
      </c>
      <c r="E766" s="9" t="s">
        <v>49</v>
      </c>
      <c r="F766" s="9">
        <v>21.978000000000002</v>
      </c>
    </row>
    <row r="767" spans="1:6" x14ac:dyDescent="0.3">
      <c r="A767" s="9" t="s">
        <v>178</v>
      </c>
      <c r="B767" s="9">
        <v>12.221</v>
      </c>
      <c r="C767" s="9" t="s">
        <v>31</v>
      </c>
      <c r="D767" s="9">
        <v>42620</v>
      </c>
      <c r="E767" s="9" t="s">
        <v>34</v>
      </c>
      <c r="F767" s="9">
        <v>21.824000000000002</v>
      </c>
    </row>
    <row r="768" spans="1:6" x14ac:dyDescent="0.3">
      <c r="A768" s="9" t="s">
        <v>1595</v>
      </c>
      <c r="B768" s="9">
        <v>4.125</v>
      </c>
      <c r="C768" s="9" t="s">
        <v>31</v>
      </c>
      <c r="D768" s="9">
        <v>42739</v>
      </c>
      <c r="E768" s="9" t="s">
        <v>49</v>
      </c>
      <c r="F768" s="9">
        <v>6.3470000000000004</v>
      </c>
    </row>
    <row r="769" spans="1:6" x14ac:dyDescent="0.3">
      <c r="A769" s="9" t="s">
        <v>1113</v>
      </c>
      <c r="B769" s="9">
        <v>5.0490000000000004</v>
      </c>
      <c r="C769" s="9" t="s">
        <v>31</v>
      </c>
      <c r="D769" s="9">
        <v>42182</v>
      </c>
      <c r="E769" s="9" t="s">
        <v>49</v>
      </c>
      <c r="F769" s="9">
        <v>8.0080000000000009</v>
      </c>
    </row>
    <row r="770" spans="1:6" x14ac:dyDescent="0.3">
      <c r="A770" s="9" t="s">
        <v>806</v>
      </c>
      <c r="B770" s="9">
        <v>2.1120000000000001</v>
      </c>
      <c r="C770" s="9" t="s">
        <v>31</v>
      </c>
      <c r="D770" s="9">
        <v>41892</v>
      </c>
      <c r="E770" s="9" t="s">
        <v>34</v>
      </c>
      <c r="F770" s="9">
        <v>3.5859999999999999</v>
      </c>
    </row>
    <row r="771" spans="1:6" x14ac:dyDescent="0.3">
      <c r="A771" s="9" t="s">
        <v>752</v>
      </c>
      <c r="B771" s="9">
        <v>9.8120000000000012</v>
      </c>
      <c r="C771" s="9" t="s">
        <v>31</v>
      </c>
      <c r="D771" s="9">
        <v>41828</v>
      </c>
      <c r="E771" s="9" t="s">
        <v>49</v>
      </c>
      <c r="F771" s="9">
        <v>32.713999999999999</v>
      </c>
    </row>
    <row r="772" spans="1:6" x14ac:dyDescent="0.3">
      <c r="A772" s="9" t="s">
        <v>1522</v>
      </c>
      <c r="B772" s="9">
        <v>1.7490000000000003</v>
      </c>
      <c r="C772" s="9" t="s">
        <v>40</v>
      </c>
      <c r="D772" s="9">
        <v>42675</v>
      </c>
      <c r="E772" s="9" t="s">
        <v>49</v>
      </c>
      <c r="F772" s="9">
        <v>2.871</v>
      </c>
    </row>
    <row r="773" spans="1:6" x14ac:dyDescent="0.3">
      <c r="A773" s="9" t="s">
        <v>561</v>
      </c>
      <c r="B773" s="9">
        <v>46.321000000000005</v>
      </c>
      <c r="C773" s="9" t="s">
        <v>31</v>
      </c>
      <c r="D773" s="9">
        <v>41634</v>
      </c>
      <c r="E773" s="9" t="s">
        <v>49</v>
      </c>
      <c r="F773" s="9">
        <v>89.078000000000017</v>
      </c>
    </row>
    <row r="774" spans="1:6" x14ac:dyDescent="0.3">
      <c r="A774" s="9" t="s">
        <v>1504</v>
      </c>
      <c r="B774" s="9">
        <v>21.812999999999999</v>
      </c>
      <c r="C774" s="9" t="s">
        <v>31</v>
      </c>
      <c r="D774" s="9">
        <v>42650</v>
      </c>
      <c r="E774" s="9" t="s">
        <v>49</v>
      </c>
      <c r="F774" s="9">
        <v>34.078000000000003</v>
      </c>
    </row>
    <row r="775" spans="1:6" x14ac:dyDescent="0.3">
      <c r="A775" s="9" t="s">
        <v>1132</v>
      </c>
      <c r="B775" s="9">
        <v>12.221</v>
      </c>
      <c r="C775" s="9" t="s">
        <v>31</v>
      </c>
      <c r="D775" s="9">
        <v>42194</v>
      </c>
      <c r="E775" s="9" t="s">
        <v>34</v>
      </c>
      <c r="F775" s="9">
        <v>21.824000000000002</v>
      </c>
    </row>
    <row r="776" spans="1:6" x14ac:dyDescent="0.3">
      <c r="A776" s="9" t="s">
        <v>788</v>
      </c>
      <c r="B776" s="9">
        <v>0.26400000000000001</v>
      </c>
      <c r="C776" s="9" t="s">
        <v>31</v>
      </c>
      <c r="D776" s="9">
        <v>41868</v>
      </c>
      <c r="E776" s="9" t="s">
        <v>34</v>
      </c>
      <c r="F776" s="9">
        <v>1.3860000000000001</v>
      </c>
    </row>
    <row r="777" spans="1:6" x14ac:dyDescent="0.3">
      <c r="A777" s="9" t="s">
        <v>815</v>
      </c>
      <c r="B777" s="9">
        <v>16.445</v>
      </c>
      <c r="C777" s="9" t="s">
        <v>31</v>
      </c>
      <c r="D777" s="9">
        <v>41906</v>
      </c>
      <c r="E777" s="9" t="s">
        <v>49</v>
      </c>
      <c r="F777" s="9">
        <v>38.236000000000004</v>
      </c>
    </row>
    <row r="778" spans="1:6" x14ac:dyDescent="0.3">
      <c r="A778" s="9" t="s">
        <v>751</v>
      </c>
      <c r="B778" s="9">
        <v>16.170000000000002</v>
      </c>
      <c r="C778" s="9" t="s">
        <v>31</v>
      </c>
      <c r="D778" s="9">
        <v>41825</v>
      </c>
      <c r="E778" s="9" t="s">
        <v>49</v>
      </c>
      <c r="F778" s="9">
        <v>32.989000000000004</v>
      </c>
    </row>
    <row r="779" spans="1:6" x14ac:dyDescent="0.3">
      <c r="A779" s="9" t="s">
        <v>1324</v>
      </c>
      <c r="B779" s="9">
        <v>3.19</v>
      </c>
      <c r="C779" s="9" t="s">
        <v>31</v>
      </c>
      <c r="D779" s="9">
        <v>42421</v>
      </c>
      <c r="E779" s="9" t="s">
        <v>34</v>
      </c>
      <c r="F779" s="9">
        <v>5.2359999999999998</v>
      </c>
    </row>
    <row r="780" spans="1:6" x14ac:dyDescent="0.3">
      <c r="A780" s="9" t="s">
        <v>1557</v>
      </c>
      <c r="B780" s="9">
        <v>1.1550000000000002</v>
      </c>
      <c r="C780" s="9" t="s">
        <v>31</v>
      </c>
      <c r="D780" s="9">
        <v>42700</v>
      </c>
      <c r="E780" s="9" t="s">
        <v>34</v>
      </c>
      <c r="F780" s="9">
        <v>2.145</v>
      </c>
    </row>
    <row r="781" spans="1:6" x14ac:dyDescent="0.3">
      <c r="A781" s="9" t="s">
        <v>67</v>
      </c>
      <c r="B781" s="9">
        <v>5.8630000000000004</v>
      </c>
      <c r="C781" s="9" t="s">
        <v>31</v>
      </c>
      <c r="D781" s="9">
        <v>41626</v>
      </c>
      <c r="E781" s="9" t="s">
        <v>49</v>
      </c>
      <c r="F781" s="9">
        <v>9.4600000000000009</v>
      </c>
    </row>
    <row r="782" spans="1:6" x14ac:dyDescent="0.3">
      <c r="A782" s="9" t="s">
        <v>1069</v>
      </c>
      <c r="B782" s="9">
        <v>2.0680000000000001</v>
      </c>
      <c r="C782" s="9" t="s">
        <v>31</v>
      </c>
      <c r="D782" s="9">
        <v>42143</v>
      </c>
      <c r="E782" s="9" t="s">
        <v>34</v>
      </c>
      <c r="F782" s="9">
        <v>3.4540000000000006</v>
      </c>
    </row>
    <row r="783" spans="1:6" x14ac:dyDescent="0.3">
      <c r="A783" s="9" t="s">
        <v>622</v>
      </c>
      <c r="B783" s="9">
        <v>1.7270000000000003</v>
      </c>
      <c r="C783" s="9" t="s">
        <v>40</v>
      </c>
      <c r="D783" s="9">
        <v>41695</v>
      </c>
      <c r="E783" s="9" t="s">
        <v>34</v>
      </c>
      <c r="F783" s="9">
        <v>3.6080000000000001</v>
      </c>
    </row>
    <row r="784" spans="1:6" x14ac:dyDescent="0.3">
      <c r="A784" s="9" t="s">
        <v>342</v>
      </c>
      <c r="B784" s="9">
        <v>1.7600000000000002</v>
      </c>
      <c r="C784" s="9" t="s">
        <v>40</v>
      </c>
      <c r="D784" s="9">
        <v>41453</v>
      </c>
      <c r="E784" s="9" t="s">
        <v>34</v>
      </c>
      <c r="F784" s="9">
        <v>2.8820000000000006</v>
      </c>
    </row>
    <row r="785" spans="1:6" x14ac:dyDescent="0.3">
      <c r="A785" s="9" t="s">
        <v>1383</v>
      </c>
      <c r="B785" s="9">
        <v>1.1550000000000002</v>
      </c>
      <c r="C785" s="9" t="s">
        <v>31</v>
      </c>
      <c r="D785" s="9">
        <v>42484</v>
      </c>
      <c r="E785" s="9" t="s">
        <v>34</v>
      </c>
      <c r="F785" s="9">
        <v>2.145</v>
      </c>
    </row>
    <row r="786" spans="1:6" x14ac:dyDescent="0.3">
      <c r="A786" s="9" t="s">
        <v>1445</v>
      </c>
      <c r="B786" s="9">
        <v>0.26400000000000001</v>
      </c>
      <c r="C786" s="9" t="s">
        <v>31</v>
      </c>
      <c r="D786" s="9">
        <v>42557</v>
      </c>
      <c r="E786" s="9" t="s">
        <v>34</v>
      </c>
      <c r="F786" s="9">
        <v>1.3860000000000001</v>
      </c>
    </row>
    <row r="787" spans="1:6" x14ac:dyDescent="0.3">
      <c r="A787" s="9" t="s">
        <v>1015</v>
      </c>
      <c r="B787" s="9">
        <v>7.0400000000000009</v>
      </c>
      <c r="C787" s="9" t="s">
        <v>40</v>
      </c>
      <c r="D787" s="9">
        <v>42089</v>
      </c>
      <c r="E787" s="9" t="s">
        <v>49</v>
      </c>
      <c r="F787" s="9">
        <v>32.010000000000005</v>
      </c>
    </row>
    <row r="788" spans="1:6" x14ac:dyDescent="0.3">
      <c r="A788" s="9" t="s">
        <v>390</v>
      </c>
      <c r="B788" s="9">
        <v>2.1339999999999999</v>
      </c>
      <c r="C788" s="9" t="s">
        <v>31</v>
      </c>
      <c r="D788" s="9">
        <v>41490</v>
      </c>
      <c r="E788" s="9" t="s">
        <v>49</v>
      </c>
      <c r="F788" s="9">
        <v>3.3880000000000003</v>
      </c>
    </row>
    <row r="789" spans="1:6" x14ac:dyDescent="0.3">
      <c r="A789" s="9" t="s">
        <v>220</v>
      </c>
      <c r="B789" s="9">
        <v>3.762</v>
      </c>
      <c r="C789" s="9" t="s">
        <v>31</v>
      </c>
      <c r="D789" s="9">
        <v>41351</v>
      </c>
      <c r="E789" s="9" t="s">
        <v>30</v>
      </c>
      <c r="F789" s="9">
        <v>9.1740000000000013</v>
      </c>
    </row>
    <row r="790" spans="1:6" x14ac:dyDescent="0.3">
      <c r="A790" s="9" t="s">
        <v>578</v>
      </c>
      <c r="B790" s="9">
        <v>1.4300000000000002</v>
      </c>
      <c r="C790" s="9" t="s">
        <v>31</v>
      </c>
      <c r="D790" s="9">
        <v>41656</v>
      </c>
      <c r="E790" s="9" t="s">
        <v>34</v>
      </c>
      <c r="F790" s="9">
        <v>3.1680000000000001</v>
      </c>
    </row>
    <row r="791" spans="1:6" x14ac:dyDescent="0.3">
      <c r="A791" s="9" t="s">
        <v>1128</v>
      </c>
      <c r="B791" s="9">
        <v>2.0240000000000005</v>
      </c>
      <c r="C791" s="9" t="s">
        <v>31</v>
      </c>
      <c r="D791" s="9">
        <v>42193</v>
      </c>
      <c r="E791" s="9" t="s">
        <v>49</v>
      </c>
      <c r="F791" s="9">
        <v>3.1680000000000001</v>
      </c>
    </row>
    <row r="792" spans="1:6" x14ac:dyDescent="0.3">
      <c r="A792" s="9" t="s">
        <v>1373</v>
      </c>
      <c r="B792" s="9">
        <v>0.26400000000000001</v>
      </c>
      <c r="C792" s="9" t="s">
        <v>40</v>
      </c>
      <c r="D792" s="9">
        <v>42468</v>
      </c>
      <c r="E792" s="9" t="s">
        <v>34</v>
      </c>
      <c r="F792" s="9">
        <v>1.3860000000000001</v>
      </c>
    </row>
    <row r="793" spans="1:6" x14ac:dyDescent="0.3">
      <c r="A793" s="9" t="s">
        <v>996</v>
      </c>
      <c r="B793" s="9">
        <v>5.742</v>
      </c>
      <c r="C793" s="9" t="s">
        <v>31</v>
      </c>
      <c r="D793" s="9">
        <v>42072</v>
      </c>
      <c r="E793" s="9" t="s">
        <v>34</v>
      </c>
      <c r="F793" s="9">
        <v>10.835000000000001</v>
      </c>
    </row>
    <row r="794" spans="1:6" x14ac:dyDescent="0.3">
      <c r="A794" s="9" t="s">
        <v>243</v>
      </c>
      <c r="B794" s="9">
        <v>2.7720000000000002</v>
      </c>
      <c r="C794" s="9" t="s">
        <v>31</v>
      </c>
      <c r="D794" s="9">
        <v>41391</v>
      </c>
      <c r="E794" s="9" t="s">
        <v>34</v>
      </c>
      <c r="F794" s="9">
        <v>4.4000000000000004</v>
      </c>
    </row>
    <row r="795" spans="1:6" x14ac:dyDescent="0.3">
      <c r="A795" s="9" t="s">
        <v>1320</v>
      </c>
      <c r="B795" s="9">
        <v>109.32900000000001</v>
      </c>
      <c r="C795" s="9" t="s">
        <v>31</v>
      </c>
      <c r="D795" s="9">
        <v>42425</v>
      </c>
      <c r="E795" s="9" t="s">
        <v>49</v>
      </c>
      <c r="F795" s="9">
        <v>179.22300000000001</v>
      </c>
    </row>
    <row r="796" spans="1:6" x14ac:dyDescent="0.3">
      <c r="A796" s="9" t="s">
        <v>295</v>
      </c>
      <c r="B796" s="9">
        <v>3.762</v>
      </c>
      <c r="C796" s="9" t="s">
        <v>31</v>
      </c>
      <c r="D796" s="9">
        <v>41420</v>
      </c>
      <c r="E796" s="9" t="s">
        <v>30</v>
      </c>
      <c r="F796" s="9">
        <v>9.1740000000000013</v>
      </c>
    </row>
    <row r="797" spans="1:6" x14ac:dyDescent="0.3">
      <c r="A797" s="9" t="s">
        <v>520</v>
      </c>
      <c r="B797" s="9">
        <v>13.629000000000001</v>
      </c>
      <c r="C797" s="9" t="s">
        <v>31</v>
      </c>
      <c r="D797" s="9">
        <v>41600</v>
      </c>
      <c r="E797" s="9" t="s">
        <v>49</v>
      </c>
      <c r="F797" s="9">
        <v>21.978000000000002</v>
      </c>
    </row>
    <row r="798" spans="1:6" x14ac:dyDescent="0.3">
      <c r="A798" s="9" t="s">
        <v>1191</v>
      </c>
      <c r="B798" s="9">
        <v>1.1990000000000003</v>
      </c>
      <c r="C798" s="9" t="s">
        <v>31</v>
      </c>
      <c r="D798" s="9">
        <v>42249</v>
      </c>
      <c r="E798" s="9" t="s">
        <v>34</v>
      </c>
      <c r="F798" s="9">
        <v>2.0020000000000002</v>
      </c>
    </row>
    <row r="799" spans="1:6" x14ac:dyDescent="0.3">
      <c r="A799" s="9" t="s">
        <v>348</v>
      </c>
      <c r="B799" s="9">
        <v>2.0020000000000002</v>
      </c>
      <c r="C799" s="9" t="s">
        <v>31</v>
      </c>
      <c r="D799" s="9">
        <v>41457</v>
      </c>
      <c r="E799" s="9" t="s">
        <v>34</v>
      </c>
      <c r="F799" s="9">
        <v>3.278</v>
      </c>
    </row>
    <row r="800" spans="1:6" x14ac:dyDescent="0.3">
      <c r="A800" s="9" t="s">
        <v>1045</v>
      </c>
      <c r="B800" s="9">
        <v>7.0289999999999999</v>
      </c>
      <c r="C800" s="9" t="s">
        <v>40</v>
      </c>
      <c r="D800" s="9">
        <v>42118</v>
      </c>
      <c r="E800" s="9" t="s">
        <v>49</v>
      </c>
      <c r="F800" s="9">
        <v>21.978000000000002</v>
      </c>
    </row>
    <row r="801" spans="1:6" x14ac:dyDescent="0.3">
      <c r="A801" s="9" t="s">
        <v>961</v>
      </c>
      <c r="B801" s="9">
        <v>306.88900000000001</v>
      </c>
      <c r="C801" s="9" t="s">
        <v>100</v>
      </c>
      <c r="D801" s="9">
        <v>42043</v>
      </c>
      <c r="E801" s="9" t="s">
        <v>99</v>
      </c>
      <c r="F801" s="9">
        <v>494.98900000000003</v>
      </c>
    </row>
    <row r="802" spans="1:6" x14ac:dyDescent="0.3">
      <c r="A802" s="9" t="s">
        <v>66</v>
      </c>
      <c r="B802" s="9">
        <v>3.74</v>
      </c>
      <c r="C802" s="9" t="s">
        <v>31</v>
      </c>
      <c r="D802" s="9">
        <v>41565</v>
      </c>
      <c r="E802" s="9" t="s">
        <v>49</v>
      </c>
      <c r="F802" s="9">
        <v>5.9400000000000013</v>
      </c>
    </row>
    <row r="803" spans="1:6" x14ac:dyDescent="0.3">
      <c r="A803" s="9" t="s">
        <v>839</v>
      </c>
      <c r="B803" s="9">
        <v>6.0500000000000007</v>
      </c>
      <c r="C803" s="9" t="s">
        <v>31</v>
      </c>
      <c r="D803" s="9">
        <v>41927</v>
      </c>
      <c r="E803" s="9" t="s">
        <v>30</v>
      </c>
      <c r="F803" s="9">
        <v>13.442000000000002</v>
      </c>
    </row>
    <row r="804" spans="1:6" x14ac:dyDescent="0.3">
      <c r="A804" s="9" t="s">
        <v>1579</v>
      </c>
      <c r="B804" s="9">
        <v>0.26400000000000001</v>
      </c>
      <c r="C804" s="9" t="s">
        <v>31</v>
      </c>
      <c r="D804" s="9">
        <v>42721</v>
      </c>
      <c r="E804" s="9" t="s">
        <v>34</v>
      </c>
      <c r="F804" s="9">
        <v>1.3860000000000001</v>
      </c>
    </row>
    <row r="805" spans="1:6" x14ac:dyDescent="0.3">
      <c r="A805" s="9" t="s">
        <v>1616</v>
      </c>
      <c r="B805" s="9">
        <v>2.3760000000000003</v>
      </c>
      <c r="C805" s="9" t="s">
        <v>31</v>
      </c>
      <c r="D805" s="9">
        <v>42765</v>
      </c>
      <c r="E805" s="9" t="s">
        <v>34</v>
      </c>
      <c r="F805" s="9">
        <v>4.2350000000000003</v>
      </c>
    </row>
    <row r="806" spans="1:6" x14ac:dyDescent="0.3">
      <c r="A806" s="9" t="s">
        <v>494</v>
      </c>
      <c r="B806" s="9">
        <v>4.9830000000000005</v>
      </c>
      <c r="C806" s="9" t="s">
        <v>31</v>
      </c>
      <c r="D806" s="9">
        <v>41579</v>
      </c>
      <c r="E806" s="9" t="s">
        <v>49</v>
      </c>
      <c r="F806" s="9">
        <v>8.0300000000000011</v>
      </c>
    </row>
    <row r="807" spans="1:6" x14ac:dyDescent="0.3">
      <c r="A807" s="9" t="s">
        <v>318</v>
      </c>
      <c r="B807" s="9">
        <v>1.9360000000000002</v>
      </c>
      <c r="C807" s="9" t="s">
        <v>31</v>
      </c>
      <c r="D807" s="9">
        <v>41436</v>
      </c>
      <c r="E807" s="9" t="s">
        <v>34</v>
      </c>
      <c r="F807" s="9">
        <v>3.718</v>
      </c>
    </row>
    <row r="808" spans="1:6" x14ac:dyDescent="0.3">
      <c r="A808" s="9" t="s">
        <v>1233</v>
      </c>
      <c r="B808" s="9">
        <v>347.17100000000005</v>
      </c>
      <c r="C808" s="9" t="s">
        <v>100</v>
      </c>
      <c r="D808" s="9">
        <v>42293</v>
      </c>
      <c r="E808" s="9" t="s">
        <v>99</v>
      </c>
      <c r="F808" s="9">
        <v>551.06700000000012</v>
      </c>
    </row>
    <row r="809" spans="1:6" x14ac:dyDescent="0.3">
      <c r="A809" s="9" t="s">
        <v>160</v>
      </c>
      <c r="B809" s="9">
        <v>1.0230000000000001</v>
      </c>
      <c r="C809" s="9" t="s">
        <v>31</v>
      </c>
      <c r="D809" s="9">
        <v>42485</v>
      </c>
      <c r="E809" s="9" t="s">
        <v>34</v>
      </c>
      <c r="F809" s="9">
        <v>1.6280000000000001</v>
      </c>
    </row>
    <row r="810" spans="1:6" x14ac:dyDescent="0.3">
      <c r="A810" s="9" t="s">
        <v>1140</v>
      </c>
      <c r="B810" s="9">
        <v>12.144</v>
      </c>
      <c r="C810" s="9" t="s">
        <v>31</v>
      </c>
      <c r="D810" s="9">
        <v>42204</v>
      </c>
      <c r="E810" s="9" t="s">
        <v>49</v>
      </c>
      <c r="F810" s="9">
        <v>18.678000000000001</v>
      </c>
    </row>
    <row r="811" spans="1:6" x14ac:dyDescent="0.3">
      <c r="A811" s="9" t="s">
        <v>198</v>
      </c>
      <c r="B811" s="9">
        <v>0.9900000000000001</v>
      </c>
      <c r="C811" s="9" t="s">
        <v>31</v>
      </c>
      <c r="D811" s="9">
        <v>41325</v>
      </c>
      <c r="E811" s="9" t="s">
        <v>34</v>
      </c>
      <c r="F811" s="9">
        <v>2.3100000000000005</v>
      </c>
    </row>
    <row r="812" spans="1:6" x14ac:dyDescent="0.3">
      <c r="A812" s="9" t="s">
        <v>303</v>
      </c>
      <c r="B812" s="9">
        <v>172.15</v>
      </c>
      <c r="C812" s="9" t="s">
        <v>31</v>
      </c>
      <c r="D812" s="9">
        <v>41427</v>
      </c>
      <c r="E812" s="9" t="s">
        <v>49</v>
      </c>
      <c r="F812" s="9">
        <v>331.06700000000006</v>
      </c>
    </row>
    <row r="813" spans="1:6" x14ac:dyDescent="0.3">
      <c r="A813" s="9" t="s">
        <v>626</v>
      </c>
      <c r="B813" s="9">
        <v>4.6090000000000009</v>
      </c>
      <c r="C813" s="9" t="s">
        <v>31</v>
      </c>
      <c r="D813" s="9">
        <v>41698</v>
      </c>
      <c r="E813" s="9" t="s">
        <v>30</v>
      </c>
      <c r="F813" s="9">
        <v>11.253000000000002</v>
      </c>
    </row>
    <row r="814" spans="1:6" x14ac:dyDescent="0.3">
      <c r="A814" s="9" t="s">
        <v>1488</v>
      </c>
      <c r="B814" s="9">
        <v>4.4330000000000007</v>
      </c>
      <c r="C814" s="9" t="s">
        <v>40</v>
      </c>
      <c r="D814" s="9">
        <v>42638</v>
      </c>
      <c r="E814" s="9" t="s">
        <v>49</v>
      </c>
      <c r="F814" s="9">
        <v>10.318000000000001</v>
      </c>
    </row>
    <row r="815" spans="1:6" x14ac:dyDescent="0.3">
      <c r="A815" s="9" t="s">
        <v>1536</v>
      </c>
      <c r="B815" s="9">
        <v>1.4300000000000002</v>
      </c>
      <c r="C815" s="9" t="s">
        <v>31</v>
      </c>
      <c r="D815" s="9">
        <v>42685</v>
      </c>
      <c r="E815" s="9" t="s">
        <v>34</v>
      </c>
      <c r="F815" s="9">
        <v>3.1680000000000001</v>
      </c>
    </row>
    <row r="816" spans="1:6" x14ac:dyDescent="0.3">
      <c r="A816" s="9" t="s">
        <v>385</v>
      </c>
      <c r="B816" s="9">
        <v>7.1610000000000005</v>
      </c>
      <c r="C816" s="9" t="s">
        <v>31</v>
      </c>
      <c r="D816" s="9">
        <v>41488</v>
      </c>
      <c r="E816" s="9" t="s">
        <v>49</v>
      </c>
      <c r="F816" s="9">
        <v>34.078000000000003</v>
      </c>
    </row>
    <row r="817" spans="1:6" x14ac:dyDescent="0.3">
      <c r="A817" s="9" t="s">
        <v>641</v>
      </c>
      <c r="B817" s="9">
        <v>20.218</v>
      </c>
      <c r="C817" s="9" t="s">
        <v>31</v>
      </c>
      <c r="D817" s="9">
        <v>41706</v>
      </c>
      <c r="E817" s="9" t="s">
        <v>49</v>
      </c>
      <c r="F817" s="9">
        <v>32.087000000000003</v>
      </c>
    </row>
    <row r="818" spans="1:6" x14ac:dyDescent="0.3">
      <c r="A818" s="9" t="s">
        <v>1062</v>
      </c>
      <c r="B818" s="9">
        <v>3.762</v>
      </c>
      <c r="C818" s="9" t="s">
        <v>31</v>
      </c>
      <c r="D818" s="9">
        <v>42132</v>
      </c>
      <c r="E818" s="9" t="s">
        <v>30</v>
      </c>
      <c r="F818" s="9">
        <v>9.1740000000000013</v>
      </c>
    </row>
    <row r="819" spans="1:6" x14ac:dyDescent="0.3">
      <c r="A819" s="9" t="s">
        <v>101</v>
      </c>
      <c r="B819" s="9">
        <v>2.7720000000000002</v>
      </c>
      <c r="C819" s="9" t="s">
        <v>31</v>
      </c>
      <c r="D819" s="9">
        <v>41885</v>
      </c>
      <c r="E819" s="9" t="s">
        <v>34</v>
      </c>
      <c r="F819" s="9">
        <v>4.4000000000000004</v>
      </c>
    </row>
    <row r="820" spans="1:6" x14ac:dyDescent="0.3">
      <c r="A820" s="9" t="s">
        <v>1242</v>
      </c>
      <c r="B820" s="9">
        <v>1.298</v>
      </c>
      <c r="C820" s="9" t="s">
        <v>31</v>
      </c>
      <c r="D820" s="9">
        <v>42305</v>
      </c>
      <c r="E820" s="9" t="s">
        <v>49</v>
      </c>
      <c r="F820" s="9">
        <v>2.0680000000000001</v>
      </c>
    </row>
    <row r="821" spans="1:6" x14ac:dyDescent="0.3">
      <c r="A821" s="9" t="s">
        <v>638</v>
      </c>
      <c r="B821" s="9">
        <v>3.8170000000000006</v>
      </c>
      <c r="C821" s="9" t="s">
        <v>31</v>
      </c>
      <c r="D821" s="9">
        <v>41702</v>
      </c>
      <c r="E821" s="9" t="s">
        <v>34</v>
      </c>
      <c r="F821" s="9">
        <v>7.3479999999999999</v>
      </c>
    </row>
    <row r="822" spans="1:6" x14ac:dyDescent="0.3">
      <c r="A822" s="9" t="s">
        <v>1491</v>
      </c>
      <c r="B822" s="9">
        <v>241.57100000000003</v>
      </c>
      <c r="C822" s="9" t="s">
        <v>100</v>
      </c>
      <c r="D822" s="9">
        <v>42634</v>
      </c>
      <c r="E822" s="9" t="s">
        <v>99</v>
      </c>
      <c r="F822" s="9">
        <v>589.20400000000006</v>
      </c>
    </row>
    <row r="823" spans="1:6" x14ac:dyDescent="0.3">
      <c r="A823" s="9" t="s">
        <v>1024</v>
      </c>
      <c r="B823" s="9">
        <v>9.7020000000000017</v>
      </c>
      <c r="C823" s="9" t="s">
        <v>31</v>
      </c>
      <c r="D823" s="9">
        <v>42095</v>
      </c>
      <c r="E823" s="9" t="s">
        <v>47</v>
      </c>
      <c r="F823" s="9">
        <v>23.088999999999999</v>
      </c>
    </row>
    <row r="824" spans="1:6" x14ac:dyDescent="0.3">
      <c r="A824" s="9" t="s">
        <v>703</v>
      </c>
      <c r="B824" s="9">
        <v>5.7090000000000005</v>
      </c>
      <c r="C824" s="9" t="s">
        <v>31</v>
      </c>
      <c r="D824" s="9">
        <v>41782</v>
      </c>
      <c r="E824" s="9" t="s">
        <v>30</v>
      </c>
      <c r="F824" s="9">
        <v>14.278000000000002</v>
      </c>
    </row>
    <row r="825" spans="1:6" x14ac:dyDescent="0.3">
      <c r="A825" s="9" t="s">
        <v>1376</v>
      </c>
      <c r="B825" s="9">
        <v>1.6830000000000003</v>
      </c>
      <c r="C825" s="9" t="s">
        <v>31</v>
      </c>
      <c r="D825" s="9">
        <v>42473</v>
      </c>
      <c r="E825" s="9" t="s">
        <v>34</v>
      </c>
      <c r="F825" s="9">
        <v>3.0579999999999998</v>
      </c>
    </row>
    <row r="826" spans="1:6" x14ac:dyDescent="0.3">
      <c r="A826" s="9" t="s">
        <v>1297</v>
      </c>
      <c r="B826" s="9">
        <v>2.0570000000000004</v>
      </c>
      <c r="C826" s="9" t="s">
        <v>31</v>
      </c>
      <c r="D826" s="9">
        <v>42391</v>
      </c>
      <c r="E826" s="9" t="s">
        <v>30</v>
      </c>
      <c r="F826" s="9">
        <v>8.9320000000000004</v>
      </c>
    </row>
    <row r="827" spans="1:6" x14ac:dyDescent="0.3">
      <c r="A827" s="9" t="s">
        <v>1030</v>
      </c>
      <c r="B827" s="9">
        <v>3.7070000000000003</v>
      </c>
      <c r="C827" s="9" t="s">
        <v>31</v>
      </c>
      <c r="D827" s="9">
        <v>42108</v>
      </c>
      <c r="E827" s="9" t="s">
        <v>49</v>
      </c>
      <c r="F827" s="9">
        <v>6.0830000000000011</v>
      </c>
    </row>
    <row r="828" spans="1:6" x14ac:dyDescent="0.3">
      <c r="A828" s="9" t="s">
        <v>559</v>
      </c>
      <c r="B828" s="9">
        <v>5.8630000000000004</v>
      </c>
      <c r="C828" s="9" t="s">
        <v>31</v>
      </c>
      <c r="D828" s="9">
        <v>41632</v>
      </c>
      <c r="E828" s="9" t="s">
        <v>49</v>
      </c>
      <c r="F828" s="9">
        <v>9.4600000000000009</v>
      </c>
    </row>
    <row r="829" spans="1:6" x14ac:dyDescent="0.3">
      <c r="A829" s="9" t="s">
        <v>854</v>
      </c>
      <c r="B829" s="9">
        <v>5.2690000000000001</v>
      </c>
      <c r="C829" s="9" t="s">
        <v>31</v>
      </c>
      <c r="D829" s="9">
        <v>41938</v>
      </c>
      <c r="E829" s="9" t="s">
        <v>30</v>
      </c>
      <c r="F829" s="9">
        <v>13.167000000000002</v>
      </c>
    </row>
    <row r="830" spans="1:6" x14ac:dyDescent="0.3">
      <c r="A830" s="9" t="s">
        <v>1237</v>
      </c>
      <c r="B830" s="9">
        <v>3.74</v>
      </c>
      <c r="C830" s="9" t="s">
        <v>31</v>
      </c>
      <c r="D830" s="9">
        <v>42298</v>
      </c>
      <c r="E830" s="9" t="s">
        <v>49</v>
      </c>
      <c r="F830" s="9">
        <v>5.9400000000000013</v>
      </c>
    </row>
    <row r="831" spans="1:6" x14ac:dyDescent="0.3">
      <c r="A831" s="9" t="s">
        <v>763</v>
      </c>
      <c r="B831" s="9">
        <v>3.036</v>
      </c>
      <c r="C831" s="9" t="s">
        <v>31</v>
      </c>
      <c r="D831" s="9">
        <v>41843</v>
      </c>
      <c r="E831" s="9" t="s">
        <v>49</v>
      </c>
      <c r="F831" s="9">
        <v>4.8180000000000005</v>
      </c>
    </row>
    <row r="832" spans="1:6" x14ac:dyDescent="0.3">
      <c r="A832" s="9" t="s">
        <v>1039</v>
      </c>
      <c r="B832" s="9">
        <v>2.3760000000000003</v>
      </c>
      <c r="C832" s="9" t="s">
        <v>31</v>
      </c>
      <c r="D832" s="9">
        <v>42113</v>
      </c>
      <c r="E832" s="9" t="s">
        <v>34</v>
      </c>
      <c r="F832" s="9">
        <v>4.2350000000000003</v>
      </c>
    </row>
    <row r="833" spans="1:6" x14ac:dyDescent="0.3">
      <c r="A833" s="9" t="s">
        <v>947</v>
      </c>
      <c r="B833" s="9">
        <v>347.17100000000005</v>
      </c>
      <c r="C833" s="9" t="s">
        <v>100</v>
      </c>
      <c r="D833" s="9">
        <v>42026</v>
      </c>
      <c r="E833" s="9" t="s">
        <v>99</v>
      </c>
      <c r="F833" s="9">
        <v>551.06700000000012</v>
      </c>
    </row>
    <row r="834" spans="1:6" x14ac:dyDescent="0.3">
      <c r="A834" s="9" t="s">
        <v>1563</v>
      </c>
      <c r="B834" s="9">
        <v>2.0240000000000005</v>
      </c>
      <c r="C834" s="9" t="s">
        <v>31</v>
      </c>
      <c r="D834" s="9">
        <v>42707</v>
      </c>
      <c r="E834" s="9" t="s">
        <v>49</v>
      </c>
      <c r="F834" s="9">
        <v>3.1680000000000001</v>
      </c>
    </row>
    <row r="835" spans="1:6" x14ac:dyDescent="0.3">
      <c r="A835" s="9" t="s">
        <v>666</v>
      </c>
      <c r="B835" s="9">
        <v>7.8430000000000009</v>
      </c>
      <c r="C835" s="9" t="s">
        <v>31</v>
      </c>
      <c r="D835" s="9">
        <v>41738</v>
      </c>
      <c r="E835" s="9" t="s">
        <v>49</v>
      </c>
      <c r="F835" s="9">
        <v>23.078000000000003</v>
      </c>
    </row>
    <row r="836" spans="1:6" x14ac:dyDescent="0.3">
      <c r="A836" s="9" t="s">
        <v>166</v>
      </c>
      <c r="B836" s="9">
        <v>2.4859999999999998</v>
      </c>
      <c r="C836" s="9" t="s">
        <v>31</v>
      </c>
      <c r="D836" s="9">
        <v>42498</v>
      </c>
      <c r="E836" s="9" t="s">
        <v>49</v>
      </c>
      <c r="F836" s="9">
        <v>3.9380000000000006</v>
      </c>
    </row>
    <row r="837" spans="1:6" x14ac:dyDescent="0.3">
      <c r="A837" s="9" t="s">
        <v>149</v>
      </c>
      <c r="B837" s="9">
        <v>16.445</v>
      </c>
      <c r="C837" s="9" t="s">
        <v>31</v>
      </c>
      <c r="D837" s="9">
        <v>42361</v>
      </c>
      <c r="E837" s="9" t="s">
        <v>49</v>
      </c>
      <c r="F837" s="9">
        <v>38.236000000000004</v>
      </c>
    </row>
    <row r="838" spans="1:6" x14ac:dyDescent="0.3">
      <c r="A838" s="9" t="s">
        <v>239</v>
      </c>
      <c r="B838" s="9">
        <v>1.034</v>
      </c>
      <c r="C838" s="9" t="s">
        <v>31</v>
      </c>
      <c r="D838" s="9">
        <v>41369</v>
      </c>
      <c r="E838" s="9" t="s">
        <v>30</v>
      </c>
      <c r="F838" s="9">
        <v>2.2880000000000003</v>
      </c>
    </row>
    <row r="839" spans="1:6" x14ac:dyDescent="0.3">
      <c r="A839" s="9" t="s">
        <v>990</v>
      </c>
      <c r="B839" s="9">
        <v>11.077000000000002</v>
      </c>
      <c r="C839" s="9" t="s">
        <v>31</v>
      </c>
      <c r="D839" s="9">
        <v>42069</v>
      </c>
      <c r="E839" s="9" t="s">
        <v>49</v>
      </c>
      <c r="F839" s="9">
        <v>17.578000000000003</v>
      </c>
    </row>
    <row r="840" spans="1:6" x14ac:dyDescent="0.3">
      <c r="A840" s="9" t="s">
        <v>1537</v>
      </c>
      <c r="B840" s="9">
        <v>4.2240000000000002</v>
      </c>
      <c r="C840" s="9" t="s">
        <v>31</v>
      </c>
      <c r="D840" s="9">
        <v>42683</v>
      </c>
      <c r="E840" s="9" t="s">
        <v>49</v>
      </c>
      <c r="F840" s="9">
        <v>6.9300000000000006</v>
      </c>
    </row>
    <row r="841" spans="1:6" x14ac:dyDescent="0.3">
      <c r="A841" s="9" t="s">
        <v>630</v>
      </c>
      <c r="B841" s="9">
        <v>46.321000000000005</v>
      </c>
      <c r="C841" s="9" t="s">
        <v>31</v>
      </c>
      <c r="D841" s="9">
        <v>41701</v>
      </c>
      <c r="E841" s="9" t="s">
        <v>49</v>
      </c>
      <c r="F841" s="9">
        <v>89.078000000000017</v>
      </c>
    </row>
    <row r="842" spans="1:6" x14ac:dyDescent="0.3">
      <c r="A842" s="9" t="s">
        <v>266</v>
      </c>
      <c r="B842" s="9">
        <v>3.8720000000000003</v>
      </c>
      <c r="C842" s="9" t="s">
        <v>31</v>
      </c>
      <c r="D842" s="9">
        <v>41404</v>
      </c>
      <c r="E842" s="9" t="s">
        <v>49</v>
      </c>
      <c r="F842" s="9">
        <v>6.2480000000000002</v>
      </c>
    </row>
    <row r="843" spans="1:6" x14ac:dyDescent="0.3">
      <c r="A843" s="9" t="s">
        <v>1614</v>
      </c>
      <c r="B843" s="9">
        <v>21.812999999999999</v>
      </c>
      <c r="C843" s="9" t="s">
        <v>40</v>
      </c>
      <c r="D843" s="9">
        <v>42766</v>
      </c>
      <c r="E843" s="9" t="s">
        <v>49</v>
      </c>
      <c r="F843" s="9">
        <v>34.078000000000003</v>
      </c>
    </row>
    <row r="844" spans="1:6" x14ac:dyDescent="0.3">
      <c r="A844" s="9" t="s">
        <v>1206</v>
      </c>
      <c r="B844" s="9">
        <v>82.5</v>
      </c>
      <c r="C844" s="9" t="s">
        <v>100</v>
      </c>
      <c r="D844" s="9">
        <v>42258</v>
      </c>
      <c r="E844" s="9" t="s">
        <v>99</v>
      </c>
      <c r="F844" s="9">
        <v>133.06700000000001</v>
      </c>
    </row>
    <row r="845" spans="1:6" x14ac:dyDescent="0.3">
      <c r="A845" s="9" t="s">
        <v>848</v>
      </c>
      <c r="B845" s="9">
        <v>4.2240000000000002</v>
      </c>
      <c r="C845" s="9" t="s">
        <v>31</v>
      </c>
      <c r="D845" s="9">
        <v>41937</v>
      </c>
      <c r="E845" s="9" t="s">
        <v>49</v>
      </c>
      <c r="F845" s="9">
        <v>6.9300000000000006</v>
      </c>
    </row>
    <row r="846" spans="1:6" x14ac:dyDescent="0.3">
      <c r="A846" s="9" t="s">
        <v>1130</v>
      </c>
      <c r="B846" s="9">
        <v>6.0500000000000007</v>
      </c>
      <c r="C846" s="9" t="s">
        <v>31</v>
      </c>
      <c r="D846" s="9">
        <v>42199</v>
      </c>
      <c r="E846" s="9" t="s">
        <v>30</v>
      </c>
      <c r="F846" s="9">
        <v>13.442000000000002</v>
      </c>
    </row>
    <row r="847" spans="1:6" x14ac:dyDescent="0.3">
      <c r="A847" s="9" t="s">
        <v>1268</v>
      </c>
      <c r="B847" s="9">
        <v>4.2679999999999998</v>
      </c>
      <c r="C847" s="9" t="s">
        <v>31</v>
      </c>
      <c r="D847" s="9">
        <v>42343</v>
      </c>
      <c r="E847" s="9" t="s">
        <v>34</v>
      </c>
      <c r="F847" s="9">
        <v>7.117</v>
      </c>
    </row>
    <row r="848" spans="1:6" x14ac:dyDescent="0.3">
      <c r="A848" s="9" t="s">
        <v>967</v>
      </c>
      <c r="B848" s="9">
        <v>5.2690000000000001</v>
      </c>
      <c r="C848" s="9" t="s">
        <v>31</v>
      </c>
      <c r="D848" s="9">
        <v>42070</v>
      </c>
      <c r="E848" s="9" t="s">
        <v>30</v>
      </c>
      <c r="F848" s="9">
        <v>13.167000000000002</v>
      </c>
    </row>
    <row r="849" spans="1:6" x14ac:dyDescent="0.3">
      <c r="A849" s="9" t="s">
        <v>965</v>
      </c>
      <c r="B849" s="9">
        <v>1.9360000000000002</v>
      </c>
      <c r="C849" s="9" t="s">
        <v>40</v>
      </c>
      <c r="D849" s="9">
        <v>42043</v>
      </c>
      <c r="E849" s="9" t="s">
        <v>34</v>
      </c>
      <c r="F849" s="9">
        <v>3.718</v>
      </c>
    </row>
    <row r="850" spans="1:6" x14ac:dyDescent="0.3">
      <c r="A850" s="9" t="s">
        <v>572</v>
      </c>
      <c r="B850" s="9">
        <v>74.503000000000014</v>
      </c>
      <c r="C850" s="9" t="s">
        <v>31</v>
      </c>
      <c r="D850" s="9">
        <v>41651</v>
      </c>
      <c r="E850" s="9" t="s">
        <v>49</v>
      </c>
      <c r="F850" s="9">
        <v>181.72</v>
      </c>
    </row>
    <row r="851" spans="1:6" x14ac:dyDescent="0.3">
      <c r="A851" s="9" t="s">
        <v>1173</v>
      </c>
      <c r="B851" s="9">
        <v>13.629000000000001</v>
      </c>
      <c r="C851" s="9" t="s">
        <v>31</v>
      </c>
      <c r="D851" s="9">
        <v>42225</v>
      </c>
      <c r="E851" s="9" t="s">
        <v>49</v>
      </c>
      <c r="F851" s="9">
        <v>21.978000000000002</v>
      </c>
    </row>
    <row r="852" spans="1:6" x14ac:dyDescent="0.3">
      <c r="A852" s="9" t="s">
        <v>59</v>
      </c>
      <c r="B852" s="9">
        <v>7.0289999999999999</v>
      </c>
      <c r="C852" s="9" t="s">
        <v>31</v>
      </c>
      <c r="D852" s="9">
        <v>41493</v>
      </c>
      <c r="E852" s="9" t="s">
        <v>49</v>
      </c>
      <c r="F852" s="9">
        <v>21.978000000000002</v>
      </c>
    </row>
    <row r="853" spans="1:6" x14ac:dyDescent="0.3">
      <c r="A853" s="9" t="s">
        <v>183</v>
      </c>
      <c r="B853" s="9">
        <v>16.170000000000002</v>
      </c>
      <c r="C853" s="9" t="s">
        <v>40</v>
      </c>
      <c r="D853" s="9">
        <v>42645</v>
      </c>
      <c r="E853" s="9" t="s">
        <v>49</v>
      </c>
      <c r="F853" s="9">
        <v>32.989000000000004</v>
      </c>
    </row>
    <row r="854" spans="1:6" x14ac:dyDescent="0.3">
      <c r="A854" s="9" t="s">
        <v>716</v>
      </c>
      <c r="B854" s="9">
        <v>9.7020000000000017</v>
      </c>
      <c r="C854" s="9" t="s">
        <v>31</v>
      </c>
      <c r="D854" s="9">
        <v>41799</v>
      </c>
      <c r="E854" s="9" t="s">
        <v>47</v>
      </c>
      <c r="F854" s="9">
        <v>23.088999999999999</v>
      </c>
    </row>
    <row r="855" spans="1:6" x14ac:dyDescent="0.3">
      <c r="A855" s="9" t="s">
        <v>1185</v>
      </c>
      <c r="B855" s="9">
        <v>3.8500000000000005</v>
      </c>
      <c r="C855" s="9" t="s">
        <v>40</v>
      </c>
      <c r="D855" s="9">
        <v>42238</v>
      </c>
      <c r="E855" s="9" t="s">
        <v>49</v>
      </c>
      <c r="F855" s="9">
        <v>6.3140000000000009</v>
      </c>
    </row>
    <row r="856" spans="1:6" x14ac:dyDescent="0.3">
      <c r="A856" s="9" t="s">
        <v>931</v>
      </c>
      <c r="B856" s="9">
        <v>0.95700000000000007</v>
      </c>
      <c r="C856" s="9" t="s">
        <v>31</v>
      </c>
      <c r="D856" s="9">
        <v>42020</v>
      </c>
      <c r="E856" s="9" t="s">
        <v>34</v>
      </c>
      <c r="F856" s="9">
        <v>1.9910000000000003</v>
      </c>
    </row>
    <row r="857" spans="1:6" x14ac:dyDescent="0.3">
      <c r="A857" s="9" t="s">
        <v>1177</v>
      </c>
      <c r="B857" s="9">
        <v>5.8630000000000004</v>
      </c>
      <c r="C857" s="9" t="s">
        <v>40</v>
      </c>
      <c r="D857" s="9">
        <v>42230</v>
      </c>
      <c r="E857" s="9" t="s">
        <v>49</v>
      </c>
      <c r="F857" s="9">
        <v>9.4600000000000009</v>
      </c>
    </row>
    <row r="858" spans="1:6" x14ac:dyDescent="0.3">
      <c r="A858" s="9" t="s">
        <v>1371</v>
      </c>
      <c r="B858" s="9">
        <v>15.268000000000002</v>
      </c>
      <c r="C858" s="9" t="s">
        <v>31</v>
      </c>
      <c r="D858" s="9">
        <v>42475</v>
      </c>
      <c r="E858" s="9" t="s">
        <v>49</v>
      </c>
      <c r="F858" s="9">
        <v>24.618000000000002</v>
      </c>
    </row>
    <row r="859" spans="1:6" x14ac:dyDescent="0.3">
      <c r="A859" s="9" t="s">
        <v>1003</v>
      </c>
      <c r="B859" s="9">
        <v>2.1339999999999999</v>
      </c>
      <c r="C859" s="9" t="s">
        <v>31</v>
      </c>
      <c r="D859" s="9">
        <v>42081</v>
      </c>
      <c r="E859" s="9" t="s">
        <v>49</v>
      </c>
      <c r="F859" s="9">
        <v>3.3880000000000003</v>
      </c>
    </row>
    <row r="860" spans="1:6" x14ac:dyDescent="0.3">
      <c r="A860" s="9" t="s">
        <v>1495</v>
      </c>
      <c r="B860" s="9">
        <v>3.8280000000000003</v>
      </c>
      <c r="C860" s="9" t="s">
        <v>31</v>
      </c>
      <c r="D860" s="9">
        <v>42638</v>
      </c>
      <c r="E860" s="9" t="s">
        <v>34</v>
      </c>
      <c r="F860" s="9">
        <v>5.9729999999999999</v>
      </c>
    </row>
    <row r="861" spans="1:6" x14ac:dyDescent="0.3">
      <c r="A861" s="9" t="s">
        <v>1138</v>
      </c>
      <c r="B861" s="9">
        <v>61.776000000000003</v>
      </c>
      <c r="C861" s="9" t="s">
        <v>31</v>
      </c>
      <c r="D861" s="9">
        <v>42200</v>
      </c>
      <c r="E861" s="9" t="s">
        <v>81</v>
      </c>
      <c r="F861" s="9">
        <v>150.678</v>
      </c>
    </row>
    <row r="862" spans="1:6" x14ac:dyDescent="0.3">
      <c r="A862" s="9" t="s">
        <v>1610</v>
      </c>
      <c r="B862" s="9">
        <v>0.78100000000000003</v>
      </c>
      <c r="C862" s="9" t="s">
        <v>40</v>
      </c>
      <c r="D862" s="9">
        <v>42760</v>
      </c>
      <c r="E862" s="9" t="s">
        <v>34</v>
      </c>
      <c r="F862" s="9">
        <v>1.254</v>
      </c>
    </row>
    <row r="863" spans="1:6" x14ac:dyDescent="0.3">
      <c r="A863" s="9" t="s">
        <v>1355</v>
      </c>
      <c r="B863" s="9">
        <v>3.19</v>
      </c>
      <c r="C863" s="9" t="s">
        <v>31</v>
      </c>
      <c r="D863" s="9">
        <v>42456</v>
      </c>
      <c r="E863" s="9" t="s">
        <v>34</v>
      </c>
      <c r="F863" s="9">
        <v>5.2359999999999998</v>
      </c>
    </row>
    <row r="864" spans="1:6" x14ac:dyDescent="0.3">
      <c r="A864" s="9" t="s">
        <v>1456</v>
      </c>
      <c r="B864" s="9">
        <v>35.222000000000008</v>
      </c>
      <c r="C864" s="9" t="s">
        <v>31</v>
      </c>
      <c r="D864" s="9">
        <v>42574</v>
      </c>
      <c r="E864" s="9" t="s">
        <v>49</v>
      </c>
      <c r="F864" s="9">
        <v>167.72800000000001</v>
      </c>
    </row>
    <row r="865" spans="1:6" x14ac:dyDescent="0.3">
      <c r="A865" s="9" t="s">
        <v>683</v>
      </c>
      <c r="B865" s="9">
        <v>4.6090000000000009</v>
      </c>
      <c r="C865" s="9" t="s">
        <v>31</v>
      </c>
      <c r="D865" s="9">
        <v>41752</v>
      </c>
      <c r="E865" s="9" t="s">
        <v>30</v>
      </c>
      <c r="F865" s="9">
        <v>11.253000000000002</v>
      </c>
    </row>
    <row r="866" spans="1:6" x14ac:dyDescent="0.3">
      <c r="A866" s="9" t="s">
        <v>949</v>
      </c>
      <c r="B866" s="9">
        <v>109.32900000000001</v>
      </c>
      <c r="C866" s="9" t="s">
        <v>40</v>
      </c>
      <c r="D866" s="9">
        <v>42028</v>
      </c>
      <c r="E866" s="9" t="s">
        <v>49</v>
      </c>
      <c r="F866" s="9">
        <v>179.22300000000001</v>
      </c>
    </row>
    <row r="867" spans="1:6" x14ac:dyDescent="0.3">
      <c r="A867" s="9" t="s">
        <v>1541</v>
      </c>
      <c r="B867" s="9">
        <v>9.8120000000000012</v>
      </c>
      <c r="C867" s="9" t="s">
        <v>31</v>
      </c>
      <c r="D867" s="9">
        <v>42692</v>
      </c>
      <c r="E867" s="9" t="s">
        <v>49</v>
      </c>
      <c r="F867" s="9">
        <v>32.713999999999999</v>
      </c>
    </row>
    <row r="868" spans="1:6" x14ac:dyDescent="0.3">
      <c r="A868" s="9" t="s">
        <v>71</v>
      </c>
      <c r="B868" s="9">
        <v>3.8720000000000003</v>
      </c>
      <c r="C868" s="9" t="s">
        <v>31</v>
      </c>
      <c r="D868" s="9">
        <v>41650</v>
      </c>
      <c r="E868" s="9" t="s">
        <v>49</v>
      </c>
      <c r="F868" s="9">
        <v>6.1380000000000008</v>
      </c>
    </row>
    <row r="869" spans="1:6" x14ac:dyDescent="0.3">
      <c r="A869" s="9" t="s">
        <v>743</v>
      </c>
      <c r="B869" s="9">
        <v>3.4540000000000006</v>
      </c>
      <c r="C869" s="9" t="s">
        <v>40</v>
      </c>
      <c r="D869" s="9">
        <v>41819</v>
      </c>
      <c r="E869" s="9" t="s">
        <v>49</v>
      </c>
      <c r="F869" s="9">
        <v>5.4010000000000007</v>
      </c>
    </row>
    <row r="870" spans="1:6" x14ac:dyDescent="0.3">
      <c r="A870" s="9" t="s">
        <v>524</v>
      </c>
      <c r="B870" s="9">
        <v>43.604000000000006</v>
      </c>
      <c r="C870" s="9" t="s">
        <v>40</v>
      </c>
      <c r="D870" s="9">
        <v>41602</v>
      </c>
      <c r="E870" s="9" t="s">
        <v>49</v>
      </c>
      <c r="F870" s="9">
        <v>167.72800000000001</v>
      </c>
    </row>
    <row r="871" spans="1:6" x14ac:dyDescent="0.3">
      <c r="A871" s="9" t="s">
        <v>712</v>
      </c>
      <c r="B871" s="9">
        <v>15.268000000000002</v>
      </c>
      <c r="C871" s="9" t="s">
        <v>31</v>
      </c>
      <c r="D871" s="9">
        <v>41793</v>
      </c>
      <c r="E871" s="9" t="s">
        <v>49</v>
      </c>
      <c r="F871" s="9">
        <v>24.618000000000002</v>
      </c>
    </row>
    <row r="872" spans="1:6" x14ac:dyDescent="0.3">
      <c r="A872" s="9" t="s">
        <v>1029</v>
      </c>
      <c r="B872" s="9">
        <v>2.8490000000000002</v>
      </c>
      <c r="C872" s="9" t="s">
        <v>31</v>
      </c>
      <c r="D872" s="9">
        <v>42104</v>
      </c>
      <c r="E872" s="9" t="s">
        <v>34</v>
      </c>
      <c r="F872" s="9">
        <v>4.3780000000000001</v>
      </c>
    </row>
    <row r="873" spans="1:6" x14ac:dyDescent="0.3">
      <c r="A873" s="9" t="s">
        <v>1487</v>
      </c>
      <c r="B873" s="9">
        <v>2.1120000000000001</v>
      </c>
      <c r="C873" s="9" t="s">
        <v>31</v>
      </c>
      <c r="D873" s="9">
        <v>42626</v>
      </c>
      <c r="E873" s="9" t="s">
        <v>34</v>
      </c>
      <c r="F873" s="9">
        <v>3.5859999999999999</v>
      </c>
    </row>
    <row r="874" spans="1:6" x14ac:dyDescent="0.3">
      <c r="A874" s="9" t="s">
        <v>882</v>
      </c>
      <c r="B874" s="9">
        <v>35.222000000000008</v>
      </c>
      <c r="C874" s="9" t="s">
        <v>31</v>
      </c>
      <c r="D874" s="9">
        <v>41971</v>
      </c>
      <c r="E874" s="9" t="s">
        <v>49</v>
      </c>
      <c r="F874" s="9">
        <v>167.72800000000001</v>
      </c>
    </row>
    <row r="875" spans="1:6" x14ac:dyDescent="0.3">
      <c r="A875" s="9" t="s">
        <v>988</v>
      </c>
      <c r="B875" s="9">
        <v>2.0240000000000005</v>
      </c>
      <c r="C875" s="9" t="s">
        <v>40</v>
      </c>
      <c r="D875" s="9">
        <v>42068</v>
      </c>
      <c r="E875" s="9" t="s">
        <v>49</v>
      </c>
      <c r="F875" s="9">
        <v>3.1680000000000001</v>
      </c>
    </row>
    <row r="876" spans="1:6" x14ac:dyDescent="0.3">
      <c r="A876" s="9" t="s">
        <v>498</v>
      </c>
      <c r="B876" s="9">
        <v>3.74</v>
      </c>
      <c r="C876" s="9" t="s">
        <v>31</v>
      </c>
      <c r="D876" s="9">
        <v>41580</v>
      </c>
      <c r="E876" s="9" t="s">
        <v>49</v>
      </c>
      <c r="F876" s="9">
        <v>5.9400000000000013</v>
      </c>
    </row>
    <row r="877" spans="1:6" x14ac:dyDescent="0.3">
      <c r="A877" s="9" t="s">
        <v>1328</v>
      </c>
      <c r="B877" s="9">
        <v>1.7600000000000002</v>
      </c>
      <c r="C877" s="9" t="s">
        <v>31</v>
      </c>
      <c r="D877" s="9">
        <v>42423</v>
      </c>
      <c r="E877" s="9" t="s">
        <v>34</v>
      </c>
      <c r="F877" s="9">
        <v>2.8820000000000006</v>
      </c>
    </row>
    <row r="878" spans="1:6" x14ac:dyDescent="0.3">
      <c r="A878" s="9" t="s">
        <v>508</v>
      </c>
      <c r="B878" s="9">
        <v>5.7090000000000005</v>
      </c>
      <c r="C878" s="9" t="s">
        <v>31</v>
      </c>
      <c r="D878" s="9">
        <v>41586</v>
      </c>
      <c r="E878" s="9" t="s">
        <v>30</v>
      </c>
      <c r="F878" s="9">
        <v>14.278000000000002</v>
      </c>
    </row>
    <row r="879" spans="1:6" x14ac:dyDescent="0.3">
      <c r="A879" s="9" t="s">
        <v>167</v>
      </c>
      <c r="B879" s="9">
        <v>9.7020000000000017</v>
      </c>
      <c r="C879" s="9" t="s">
        <v>31</v>
      </c>
      <c r="D879" s="9">
        <v>42540</v>
      </c>
      <c r="E879" s="9" t="s">
        <v>47</v>
      </c>
      <c r="F879" s="9">
        <v>23.088999999999999</v>
      </c>
    </row>
    <row r="880" spans="1:6" x14ac:dyDescent="0.3">
      <c r="A880" s="9" t="s">
        <v>1600</v>
      </c>
      <c r="B880" s="9">
        <v>35.222000000000008</v>
      </c>
      <c r="C880" s="9" t="s">
        <v>31</v>
      </c>
      <c r="D880" s="9">
        <v>42744</v>
      </c>
      <c r="E880" s="9" t="s">
        <v>49</v>
      </c>
      <c r="F880" s="9">
        <v>167.72800000000001</v>
      </c>
    </row>
    <row r="881" spans="1:6" x14ac:dyDescent="0.3">
      <c r="A881" s="9" t="s">
        <v>1261</v>
      </c>
      <c r="B881" s="9">
        <v>4.2679999999999998</v>
      </c>
      <c r="C881" s="9" t="s">
        <v>31</v>
      </c>
      <c r="D881" s="9">
        <v>42330</v>
      </c>
      <c r="E881" s="9" t="s">
        <v>34</v>
      </c>
      <c r="F881" s="9">
        <v>7.117</v>
      </c>
    </row>
    <row r="882" spans="1:6" x14ac:dyDescent="0.3">
      <c r="A882" s="9" t="s">
        <v>579</v>
      </c>
      <c r="B882" s="9">
        <v>61.776000000000003</v>
      </c>
      <c r="C882" s="9" t="s">
        <v>40</v>
      </c>
      <c r="D882" s="9">
        <v>41655</v>
      </c>
      <c r="E882" s="9" t="s">
        <v>81</v>
      </c>
      <c r="F882" s="9">
        <v>150.678</v>
      </c>
    </row>
    <row r="883" spans="1:6" x14ac:dyDescent="0.3">
      <c r="A883" s="9" t="s">
        <v>1581</v>
      </c>
      <c r="B883" s="9">
        <v>1.034</v>
      </c>
      <c r="C883" s="9" t="s">
        <v>31</v>
      </c>
      <c r="D883" s="9">
        <v>42721</v>
      </c>
      <c r="E883" s="9" t="s">
        <v>30</v>
      </c>
      <c r="F883" s="9">
        <v>2.2880000000000003</v>
      </c>
    </row>
    <row r="884" spans="1:6" x14ac:dyDescent="0.3">
      <c r="A884" s="9" t="s">
        <v>1417</v>
      </c>
      <c r="B884" s="9">
        <v>57.244000000000007</v>
      </c>
      <c r="C884" s="9" t="s">
        <v>31</v>
      </c>
      <c r="D884" s="9">
        <v>42522</v>
      </c>
      <c r="E884" s="9" t="s">
        <v>49</v>
      </c>
      <c r="F884" s="9">
        <v>92.323000000000022</v>
      </c>
    </row>
    <row r="885" spans="1:6" x14ac:dyDescent="0.3">
      <c r="A885" s="9" t="s">
        <v>828</v>
      </c>
      <c r="B885" s="9">
        <v>0.78100000000000003</v>
      </c>
      <c r="C885" s="9" t="s">
        <v>31</v>
      </c>
      <c r="D885" s="9">
        <v>41916</v>
      </c>
      <c r="E885" s="9" t="s">
        <v>34</v>
      </c>
      <c r="F885" s="9">
        <v>1.254</v>
      </c>
    </row>
    <row r="886" spans="1:6" x14ac:dyDescent="0.3">
      <c r="A886" s="9" t="s">
        <v>1046</v>
      </c>
      <c r="B886" s="9">
        <v>3.278</v>
      </c>
      <c r="C886" s="9" t="s">
        <v>40</v>
      </c>
      <c r="D886" s="9">
        <v>42121</v>
      </c>
      <c r="E886" s="9" t="s">
        <v>34</v>
      </c>
      <c r="F886" s="9">
        <v>6.4240000000000004</v>
      </c>
    </row>
    <row r="887" spans="1:6" x14ac:dyDescent="0.3">
      <c r="A887" s="9" t="s">
        <v>132</v>
      </c>
      <c r="B887" s="9">
        <v>2.0680000000000001</v>
      </c>
      <c r="C887" s="9" t="s">
        <v>40</v>
      </c>
      <c r="D887" s="9">
        <v>42216</v>
      </c>
      <c r="E887" s="9" t="s">
        <v>34</v>
      </c>
      <c r="F887" s="9">
        <v>3.4540000000000006</v>
      </c>
    </row>
    <row r="888" spans="1:6" x14ac:dyDescent="0.3">
      <c r="A888" s="9" t="s">
        <v>663</v>
      </c>
      <c r="B888" s="9">
        <v>4.8070000000000004</v>
      </c>
      <c r="C888" s="9" t="s">
        <v>31</v>
      </c>
      <c r="D888" s="9">
        <v>41734</v>
      </c>
      <c r="E888" s="9" t="s">
        <v>34</v>
      </c>
      <c r="F888" s="9">
        <v>10.021000000000001</v>
      </c>
    </row>
    <row r="889" spans="1:6" x14ac:dyDescent="0.3">
      <c r="A889" s="9" t="s">
        <v>1478</v>
      </c>
      <c r="B889" s="9">
        <v>21.758000000000003</v>
      </c>
      <c r="C889" s="9" t="s">
        <v>31</v>
      </c>
      <c r="D889" s="9">
        <v>42611</v>
      </c>
      <c r="E889" s="9" t="s">
        <v>49</v>
      </c>
      <c r="F889" s="9">
        <v>50.589000000000006</v>
      </c>
    </row>
    <row r="890" spans="1:6" x14ac:dyDescent="0.3">
      <c r="A890" s="9" t="s">
        <v>1160</v>
      </c>
      <c r="B890" s="9">
        <v>2.1779999999999999</v>
      </c>
      <c r="C890" s="9" t="s">
        <v>31</v>
      </c>
      <c r="D890" s="9">
        <v>42218</v>
      </c>
      <c r="E890" s="9" t="s">
        <v>49</v>
      </c>
      <c r="F890" s="9">
        <v>3.4650000000000003</v>
      </c>
    </row>
    <row r="891" spans="1:6" x14ac:dyDescent="0.3">
      <c r="A891" s="9" t="s">
        <v>616</v>
      </c>
      <c r="B891" s="9">
        <v>57.277000000000008</v>
      </c>
      <c r="C891" s="9" t="s">
        <v>40</v>
      </c>
      <c r="D891" s="9">
        <v>41687</v>
      </c>
      <c r="E891" s="9" t="s">
        <v>49</v>
      </c>
      <c r="F891" s="9">
        <v>92.378000000000014</v>
      </c>
    </row>
    <row r="892" spans="1:6" x14ac:dyDescent="0.3">
      <c r="A892" s="9" t="s">
        <v>118</v>
      </c>
      <c r="B892" s="9">
        <v>15.268000000000002</v>
      </c>
      <c r="C892" s="9" t="s">
        <v>40</v>
      </c>
      <c r="D892" s="9">
        <v>42031</v>
      </c>
      <c r="E892" s="9" t="s">
        <v>49</v>
      </c>
      <c r="F892" s="9">
        <v>24.618000000000002</v>
      </c>
    </row>
    <row r="893" spans="1:6" x14ac:dyDescent="0.3">
      <c r="A893" s="9" t="s">
        <v>902</v>
      </c>
      <c r="B893" s="9">
        <v>13.629000000000001</v>
      </c>
      <c r="C893" s="9" t="s">
        <v>31</v>
      </c>
      <c r="D893" s="9">
        <v>41989</v>
      </c>
      <c r="E893" s="9" t="s">
        <v>49</v>
      </c>
      <c r="F893" s="9">
        <v>21.978000000000002</v>
      </c>
    </row>
    <row r="894" spans="1:6" x14ac:dyDescent="0.3">
      <c r="A894" s="9" t="s">
        <v>530</v>
      </c>
      <c r="B894" s="9">
        <v>1.7600000000000002</v>
      </c>
      <c r="C894" s="9" t="s">
        <v>31</v>
      </c>
      <c r="D894" s="9">
        <v>41603</v>
      </c>
      <c r="E894" s="9" t="s">
        <v>34</v>
      </c>
      <c r="F894" s="9">
        <v>2.8820000000000006</v>
      </c>
    </row>
    <row r="895" spans="1:6" x14ac:dyDescent="0.3">
      <c r="A895" s="9" t="s">
        <v>1151</v>
      </c>
      <c r="B895" s="9">
        <v>4.51</v>
      </c>
      <c r="C895" s="9" t="s">
        <v>31</v>
      </c>
      <c r="D895" s="9">
        <v>42213</v>
      </c>
      <c r="E895" s="9" t="s">
        <v>30</v>
      </c>
      <c r="F895" s="9">
        <v>10.241000000000001</v>
      </c>
    </row>
    <row r="896" spans="1:6" x14ac:dyDescent="0.3">
      <c r="A896" s="9" t="s">
        <v>430</v>
      </c>
      <c r="B896" s="9">
        <v>2.1339999999999999</v>
      </c>
      <c r="C896" s="9" t="s">
        <v>31</v>
      </c>
      <c r="D896" s="9">
        <v>41520</v>
      </c>
      <c r="E896" s="9" t="s">
        <v>49</v>
      </c>
      <c r="F896" s="9">
        <v>3.3880000000000003</v>
      </c>
    </row>
    <row r="897" spans="1:6" x14ac:dyDescent="0.3">
      <c r="A897" s="9" t="s">
        <v>790</v>
      </c>
      <c r="B897" s="9">
        <v>23.716000000000001</v>
      </c>
      <c r="C897" s="9" t="s">
        <v>31</v>
      </c>
      <c r="D897" s="9">
        <v>41870</v>
      </c>
      <c r="E897" s="9" t="s">
        <v>34</v>
      </c>
      <c r="F897" s="9">
        <v>40.204999999999998</v>
      </c>
    </row>
    <row r="898" spans="1:6" x14ac:dyDescent="0.3">
      <c r="A898" s="9" t="s">
        <v>673</v>
      </c>
      <c r="B898" s="9">
        <v>0.26400000000000001</v>
      </c>
      <c r="C898" s="9" t="s">
        <v>31</v>
      </c>
      <c r="D898" s="9">
        <v>41741</v>
      </c>
      <c r="E898" s="9" t="s">
        <v>34</v>
      </c>
      <c r="F898" s="9">
        <v>1.3860000000000001</v>
      </c>
    </row>
    <row r="899" spans="1:6" x14ac:dyDescent="0.3">
      <c r="A899" s="9" t="s">
        <v>1556</v>
      </c>
      <c r="B899" s="9">
        <v>12.144</v>
      </c>
      <c r="C899" s="9" t="s">
        <v>31</v>
      </c>
      <c r="D899" s="9">
        <v>42698</v>
      </c>
      <c r="E899" s="9" t="s">
        <v>49</v>
      </c>
      <c r="F899" s="9">
        <v>18.678000000000001</v>
      </c>
    </row>
    <row r="900" spans="1:6" x14ac:dyDescent="0.3">
      <c r="A900" s="9" t="s">
        <v>466</v>
      </c>
      <c r="B900" s="9">
        <v>3.6520000000000001</v>
      </c>
      <c r="C900" s="9" t="s">
        <v>31</v>
      </c>
      <c r="D900" s="9">
        <v>41550</v>
      </c>
      <c r="E900" s="9" t="s">
        <v>34</v>
      </c>
      <c r="F900" s="9">
        <v>5.6980000000000004</v>
      </c>
    </row>
    <row r="901" spans="1:6" x14ac:dyDescent="0.3">
      <c r="A901" s="9" t="s">
        <v>35</v>
      </c>
      <c r="B901" s="9">
        <v>3.6520000000000001</v>
      </c>
      <c r="C901" s="9" t="s">
        <v>40</v>
      </c>
      <c r="D901" s="9">
        <v>41464</v>
      </c>
      <c r="E901" s="9" t="s">
        <v>34</v>
      </c>
      <c r="F901" s="9">
        <v>5.6980000000000004</v>
      </c>
    </row>
    <row r="902" spans="1:6" x14ac:dyDescent="0.3">
      <c r="A902" s="9" t="s">
        <v>1494</v>
      </c>
      <c r="B902" s="9">
        <v>5.2690000000000001</v>
      </c>
      <c r="C902" s="9" t="s">
        <v>31</v>
      </c>
      <c r="D902" s="9">
        <v>42638</v>
      </c>
      <c r="E902" s="9" t="s">
        <v>30</v>
      </c>
      <c r="F902" s="9">
        <v>13.167000000000002</v>
      </c>
    </row>
    <row r="903" spans="1:6" x14ac:dyDescent="0.3">
      <c r="A903" s="9" t="s">
        <v>1067</v>
      </c>
      <c r="B903" s="9">
        <v>15.268000000000002</v>
      </c>
      <c r="C903" s="9" t="s">
        <v>31</v>
      </c>
      <c r="D903" s="9">
        <v>42137</v>
      </c>
      <c r="E903" s="9" t="s">
        <v>49</v>
      </c>
      <c r="F903" s="9">
        <v>24.618000000000002</v>
      </c>
    </row>
    <row r="904" spans="1:6" x14ac:dyDescent="0.3">
      <c r="A904" s="9" t="s">
        <v>758</v>
      </c>
      <c r="B904" s="9">
        <v>9.1410000000000018</v>
      </c>
      <c r="C904" s="9" t="s">
        <v>31</v>
      </c>
      <c r="D904" s="9">
        <v>41838</v>
      </c>
      <c r="E904" s="9" t="s">
        <v>49</v>
      </c>
      <c r="F904" s="9">
        <v>17.578000000000003</v>
      </c>
    </row>
    <row r="905" spans="1:6" x14ac:dyDescent="0.3">
      <c r="A905" s="9" t="s">
        <v>372</v>
      </c>
      <c r="B905" s="9">
        <v>3.762</v>
      </c>
      <c r="C905" s="9" t="s">
        <v>40</v>
      </c>
      <c r="D905" s="9">
        <v>41480</v>
      </c>
      <c r="E905" s="9" t="s">
        <v>30</v>
      </c>
      <c r="F905" s="9">
        <v>9.1740000000000013</v>
      </c>
    </row>
    <row r="906" spans="1:6" x14ac:dyDescent="0.3">
      <c r="A906" s="9" t="s">
        <v>1378</v>
      </c>
      <c r="B906" s="9">
        <v>4.3890000000000002</v>
      </c>
      <c r="C906" s="9" t="s">
        <v>31</v>
      </c>
      <c r="D906" s="9">
        <v>42478</v>
      </c>
      <c r="E906" s="9" t="s">
        <v>49</v>
      </c>
      <c r="F906" s="9">
        <v>6.8530000000000006</v>
      </c>
    </row>
    <row r="907" spans="1:6" x14ac:dyDescent="0.3">
      <c r="A907" s="9" t="s">
        <v>1596</v>
      </c>
      <c r="B907" s="9">
        <v>1.2869999999999999</v>
      </c>
      <c r="C907" s="9" t="s">
        <v>31</v>
      </c>
      <c r="D907" s="9">
        <v>42738</v>
      </c>
      <c r="E907" s="9" t="s">
        <v>34</v>
      </c>
      <c r="F907" s="9">
        <v>3.0579999999999998</v>
      </c>
    </row>
    <row r="908" spans="1:6" x14ac:dyDescent="0.3">
      <c r="A908" s="9" t="s">
        <v>193</v>
      </c>
      <c r="B908" s="9">
        <v>2.6510000000000002</v>
      </c>
      <c r="C908" s="9" t="s">
        <v>40</v>
      </c>
      <c r="D908" s="9">
        <v>41324</v>
      </c>
      <c r="E908" s="9" t="s">
        <v>34</v>
      </c>
      <c r="F908" s="9">
        <v>4.0810000000000004</v>
      </c>
    </row>
    <row r="909" spans="1:6" x14ac:dyDescent="0.3">
      <c r="A909" s="9" t="s">
        <v>796</v>
      </c>
      <c r="B909" s="9">
        <v>4.4330000000000007</v>
      </c>
      <c r="C909" s="9" t="s">
        <v>31</v>
      </c>
      <c r="D909" s="9">
        <v>41879</v>
      </c>
      <c r="E909" s="9" t="s">
        <v>49</v>
      </c>
      <c r="F909" s="9">
        <v>10.318000000000001</v>
      </c>
    </row>
    <row r="910" spans="1:6" x14ac:dyDescent="0.3">
      <c r="A910" s="9" t="s">
        <v>1311</v>
      </c>
      <c r="B910" s="9">
        <v>1.6830000000000003</v>
      </c>
      <c r="C910" s="9" t="s">
        <v>31</v>
      </c>
      <c r="D910" s="9">
        <v>42405</v>
      </c>
      <c r="E910" s="9" t="s">
        <v>34</v>
      </c>
      <c r="F910" s="9">
        <v>3.0579999999999998</v>
      </c>
    </row>
    <row r="911" spans="1:6" x14ac:dyDescent="0.3">
      <c r="A911" s="9" t="s">
        <v>918</v>
      </c>
      <c r="B911" s="9">
        <v>7.8430000000000009</v>
      </c>
      <c r="C911" s="9" t="s">
        <v>31</v>
      </c>
      <c r="D911" s="9">
        <v>42008</v>
      </c>
      <c r="E911" s="9" t="s">
        <v>49</v>
      </c>
      <c r="F911" s="9">
        <v>23.078000000000003</v>
      </c>
    </row>
    <row r="912" spans="1:6" x14ac:dyDescent="0.3">
      <c r="A912" s="9" t="s">
        <v>1396</v>
      </c>
      <c r="B912" s="9">
        <v>3.8720000000000003</v>
      </c>
      <c r="C912" s="9" t="s">
        <v>31</v>
      </c>
      <c r="D912" s="9">
        <v>42502</v>
      </c>
      <c r="E912" s="9" t="s">
        <v>49</v>
      </c>
      <c r="F912" s="9">
        <v>6.1380000000000008</v>
      </c>
    </row>
    <row r="913" spans="1:6" x14ac:dyDescent="0.3">
      <c r="A913" s="9" t="s">
        <v>992</v>
      </c>
      <c r="B913" s="9">
        <v>4.3890000000000002</v>
      </c>
      <c r="C913" s="9" t="s">
        <v>40</v>
      </c>
      <c r="D913" s="9">
        <v>42071</v>
      </c>
      <c r="E913" s="9" t="s">
        <v>49</v>
      </c>
      <c r="F913" s="9">
        <v>6.8530000000000006</v>
      </c>
    </row>
    <row r="914" spans="1:6" x14ac:dyDescent="0.3">
      <c r="A914" s="9" t="s">
        <v>1441</v>
      </c>
      <c r="B914" s="9">
        <v>3.19</v>
      </c>
      <c r="C914" s="9" t="s">
        <v>31</v>
      </c>
      <c r="D914" s="9">
        <v>42553</v>
      </c>
      <c r="E914" s="9" t="s">
        <v>34</v>
      </c>
      <c r="F914" s="9">
        <v>5.2359999999999998</v>
      </c>
    </row>
    <row r="915" spans="1:6" x14ac:dyDescent="0.3">
      <c r="A915" s="9" t="s">
        <v>551</v>
      </c>
      <c r="B915" s="9">
        <v>4.0150000000000006</v>
      </c>
      <c r="C915" s="9" t="s">
        <v>31</v>
      </c>
      <c r="D915" s="9">
        <v>41625</v>
      </c>
      <c r="E915" s="9" t="s">
        <v>49</v>
      </c>
      <c r="F915" s="9">
        <v>6.5780000000000012</v>
      </c>
    </row>
    <row r="916" spans="1:6" x14ac:dyDescent="0.3">
      <c r="A916" s="9" t="s">
        <v>1584</v>
      </c>
      <c r="B916" s="9">
        <v>6.0500000000000007</v>
      </c>
      <c r="C916" s="9" t="s">
        <v>40</v>
      </c>
      <c r="D916" s="9">
        <v>42733</v>
      </c>
      <c r="E916" s="9" t="s">
        <v>30</v>
      </c>
      <c r="F916" s="9">
        <v>13.442000000000002</v>
      </c>
    </row>
    <row r="917" spans="1:6" x14ac:dyDescent="0.3">
      <c r="A917" s="9" t="s">
        <v>784</v>
      </c>
      <c r="B917" s="9">
        <v>4.0150000000000006</v>
      </c>
      <c r="C917" s="9" t="s">
        <v>31</v>
      </c>
      <c r="D917" s="9">
        <v>41862</v>
      </c>
      <c r="E917" s="9" t="s">
        <v>49</v>
      </c>
      <c r="F917" s="9">
        <v>6.5780000000000012</v>
      </c>
    </row>
    <row r="918" spans="1:6" x14ac:dyDescent="0.3">
      <c r="A918" s="9" t="s">
        <v>96</v>
      </c>
      <c r="B918" s="9">
        <v>306.88900000000001</v>
      </c>
      <c r="C918" s="9" t="s">
        <v>100</v>
      </c>
      <c r="D918" s="9">
        <v>41884</v>
      </c>
      <c r="E918" s="9" t="s">
        <v>99</v>
      </c>
      <c r="F918" s="9">
        <v>494.98900000000003</v>
      </c>
    </row>
    <row r="919" spans="1:6" x14ac:dyDescent="0.3">
      <c r="A919" s="9" t="s">
        <v>1300</v>
      </c>
      <c r="B919" s="9">
        <v>4.9060000000000006</v>
      </c>
      <c r="C919" s="9" t="s">
        <v>31</v>
      </c>
      <c r="D919" s="9">
        <v>42393</v>
      </c>
      <c r="E919" s="9" t="s">
        <v>49</v>
      </c>
      <c r="F919" s="9">
        <v>11.979000000000001</v>
      </c>
    </row>
    <row r="920" spans="1:6" x14ac:dyDescent="0.3">
      <c r="A920" s="9" t="s">
        <v>986</v>
      </c>
      <c r="B920" s="9">
        <v>2.5190000000000001</v>
      </c>
      <c r="C920" s="9" t="s">
        <v>31</v>
      </c>
      <c r="D920" s="9">
        <v>42064</v>
      </c>
      <c r="E920" s="9" t="s">
        <v>49</v>
      </c>
      <c r="F920" s="9">
        <v>4.0590000000000002</v>
      </c>
    </row>
    <row r="921" spans="1:6" x14ac:dyDescent="0.3">
      <c r="A921" s="9" t="s">
        <v>676</v>
      </c>
      <c r="B921" s="9">
        <v>415.78900000000004</v>
      </c>
      <c r="C921" s="9" t="s">
        <v>31</v>
      </c>
      <c r="D921" s="9">
        <v>41743</v>
      </c>
      <c r="E921" s="9" t="s">
        <v>81</v>
      </c>
      <c r="F921" s="9">
        <v>659.98900000000003</v>
      </c>
    </row>
    <row r="922" spans="1:6" x14ac:dyDescent="0.3">
      <c r="A922" s="9" t="s">
        <v>749</v>
      </c>
      <c r="B922" s="9">
        <v>1.7490000000000003</v>
      </c>
      <c r="C922" s="9" t="s">
        <v>31</v>
      </c>
      <c r="D922" s="9">
        <v>41824</v>
      </c>
      <c r="E922" s="9" t="s">
        <v>49</v>
      </c>
      <c r="F922" s="9">
        <v>2.871</v>
      </c>
    </row>
    <row r="923" spans="1:6" x14ac:dyDescent="0.3">
      <c r="A923" s="9" t="s">
        <v>1566</v>
      </c>
      <c r="B923" s="9">
        <v>68.64</v>
      </c>
      <c r="C923" s="9" t="s">
        <v>31</v>
      </c>
      <c r="D923" s="9">
        <v>42708</v>
      </c>
      <c r="E923" s="9" t="s">
        <v>49</v>
      </c>
      <c r="F923" s="9">
        <v>171.58900000000003</v>
      </c>
    </row>
    <row r="924" spans="1:6" x14ac:dyDescent="0.3">
      <c r="A924" s="9" t="s">
        <v>426</v>
      </c>
      <c r="B924" s="9">
        <v>1.298</v>
      </c>
      <c r="C924" s="9" t="s">
        <v>31</v>
      </c>
      <c r="D924" s="9">
        <v>41517</v>
      </c>
      <c r="E924" s="9" t="s">
        <v>49</v>
      </c>
      <c r="F924" s="9">
        <v>2.0680000000000001</v>
      </c>
    </row>
    <row r="925" spans="1:6" x14ac:dyDescent="0.3">
      <c r="A925" s="9" t="s">
        <v>593</v>
      </c>
      <c r="B925" s="9">
        <v>1.1990000000000003</v>
      </c>
      <c r="C925" s="9" t="s">
        <v>31</v>
      </c>
      <c r="D925" s="9">
        <v>41671</v>
      </c>
      <c r="E925" s="9" t="s">
        <v>34</v>
      </c>
      <c r="F925" s="9">
        <v>2.8600000000000003</v>
      </c>
    </row>
    <row r="926" spans="1:6" x14ac:dyDescent="0.3">
      <c r="A926" s="9" t="s">
        <v>364</v>
      </c>
      <c r="B926" s="9">
        <v>3.0140000000000007</v>
      </c>
      <c r="C926" s="9" t="s">
        <v>31</v>
      </c>
      <c r="D926" s="9">
        <v>41470</v>
      </c>
      <c r="E926" s="9" t="s">
        <v>49</v>
      </c>
      <c r="F926" s="9">
        <v>4.9390000000000009</v>
      </c>
    </row>
    <row r="927" spans="1:6" x14ac:dyDescent="0.3">
      <c r="A927" s="9" t="s">
        <v>982</v>
      </c>
      <c r="B927" s="9">
        <v>2.0240000000000005</v>
      </c>
      <c r="C927" s="9" t="s">
        <v>31</v>
      </c>
      <c r="D927" s="9">
        <v>42060</v>
      </c>
      <c r="E927" s="9" t="s">
        <v>49</v>
      </c>
      <c r="F927" s="9">
        <v>3.1680000000000001</v>
      </c>
    </row>
    <row r="928" spans="1:6" x14ac:dyDescent="0.3">
      <c r="A928" s="9" t="s">
        <v>576</v>
      </c>
      <c r="B928" s="9">
        <v>15.268000000000002</v>
      </c>
      <c r="C928" s="9" t="s">
        <v>31</v>
      </c>
      <c r="D928" s="9">
        <v>41659</v>
      </c>
      <c r="E928" s="9" t="s">
        <v>49</v>
      </c>
      <c r="F928" s="9">
        <v>24.618000000000002</v>
      </c>
    </row>
    <row r="929" spans="1:6" x14ac:dyDescent="0.3">
      <c r="A929" s="9" t="s">
        <v>1142</v>
      </c>
      <c r="B929" s="9">
        <v>3.8280000000000003</v>
      </c>
      <c r="C929" s="9" t="s">
        <v>40</v>
      </c>
      <c r="D929" s="9">
        <v>42209</v>
      </c>
      <c r="E929" s="9" t="s">
        <v>34</v>
      </c>
      <c r="F929" s="9">
        <v>5.9729999999999999</v>
      </c>
    </row>
    <row r="930" spans="1:6" x14ac:dyDescent="0.3">
      <c r="A930" s="9" t="s">
        <v>649</v>
      </c>
      <c r="B930" s="9">
        <v>3.8500000000000005</v>
      </c>
      <c r="C930" s="9" t="s">
        <v>31</v>
      </c>
      <c r="D930" s="9">
        <v>41718</v>
      </c>
      <c r="E930" s="9" t="s">
        <v>49</v>
      </c>
      <c r="F930" s="9">
        <v>6.3140000000000009</v>
      </c>
    </row>
    <row r="931" spans="1:6" x14ac:dyDescent="0.3">
      <c r="A931" s="9" t="s">
        <v>1434</v>
      </c>
      <c r="B931" s="9">
        <v>15.268000000000002</v>
      </c>
      <c r="C931" s="9" t="s">
        <v>31</v>
      </c>
      <c r="D931" s="9">
        <v>42543</v>
      </c>
      <c r="E931" s="9" t="s">
        <v>49</v>
      </c>
      <c r="F931" s="9">
        <v>24.618000000000002</v>
      </c>
    </row>
    <row r="932" spans="1:6" x14ac:dyDescent="0.3">
      <c r="A932" s="9" t="s">
        <v>114</v>
      </c>
      <c r="B932" s="9">
        <v>4.9280000000000008</v>
      </c>
      <c r="C932" s="9" t="s">
        <v>31</v>
      </c>
      <c r="D932" s="9">
        <v>42030</v>
      </c>
      <c r="E932" s="9" t="s">
        <v>34</v>
      </c>
      <c r="F932" s="9">
        <v>8.9540000000000006</v>
      </c>
    </row>
    <row r="933" spans="1:6" x14ac:dyDescent="0.3">
      <c r="A933" s="9" t="s">
        <v>1520</v>
      </c>
      <c r="B933" s="9">
        <v>61.776000000000003</v>
      </c>
      <c r="C933" s="9" t="s">
        <v>31</v>
      </c>
      <c r="D933" s="9">
        <v>42678</v>
      </c>
      <c r="E933" s="9" t="s">
        <v>81</v>
      </c>
      <c r="F933" s="9">
        <v>150.678</v>
      </c>
    </row>
    <row r="934" spans="1:6" x14ac:dyDescent="0.3">
      <c r="A934" s="9" t="s">
        <v>804</v>
      </c>
      <c r="B934" s="9">
        <v>7.1610000000000005</v>
      </c>
      <c r="C934" s="9" t="s">
        <v>31</v>
      </c>
      <c r="D934" s="9">
        <v>41888</v>
      </c>
      <c r="E934" s="9" t="s">
        <v>49</v>
      </c>
      <c r="F934" s="9">
        <v>34.078000000000003</v>
      </c>
    </row>
    <row r="935" spans="1:6" x14ac:dyDescent="0.3">
      <c r="A935" s="9" t="s">
        <v>161</v>
      </c>
      <c r="B935" s="9">
        <v>2.0240000000000005</v>
      </c>
      <c r="C935" s="9" t="s">
        <v>31</v>
      </c>
      <c r="D935" s="9">
        <v>42498</v>
      </c>
      <c r="E935" s="9" t="s">
        <v>49</v>
      </c>
      <c r="F935" s="9">
        <v>3.1680000000000001</v>
      </c>
    </row>
    <row r="936" spans="1:6" x14ac:dyDescent="0.3">
      <c r="A936" s="9" t="s">
        <v>82</v>
      </c>
      <c r="B936" s="9">
        <v>2.8490000000000002</v>
      </c>
      <c r="C936" s="9" t="s">
        <v>40</v>
      </c>
      <c r="D936" s="9">
        <v>41687</v>
      </c>
      <c r="E936" s="9" t="s">
        <v>34</v>
      </c>
      <c r="F936" s="9">
        <v>4.3780000000000001</v>
      </c>
    </row>
    <row r="937" spans="1:6" x14ac:dyDescent="0.3">
      <c r="A937" s="9" t="s">
        <v>1109</v>
      </c>
      <c r="B937" s="9">
        <v>1.0230000000000001</v>
      </c>
      <c r="C937" s="9" t="s">
        <v>40</v>
      </c>
      <c r="D937" s="9">
        <v>42173</v>
      </c>
      <c r="E937" s="9" t="s">
        <v>34</v>
      </c>
      <c r="F937" s="9">
        <v>1.7600000000000002</v>
      </c>
    </row>
    <row r="938" spans="1:6" x14ac:dyDescent="0.3">
      <c r="A938" s="9" t="s">
        <v>1272</v>
      </c>
      <c r="B938" s="9">
        <v>4.8070000000000004</v>
      </c>
      <c r="C938" s="9" t="s">
        <v>31</v>
      </c>
      <c r="D938" s="9">
        <v>42344</v>
      </c>
      <c r="E938" s="9" t="s">
        <v>34</v>
      </c>
      <c r="F938" s="9">
        <v>10.021000000000001</v>
      </c>
    </row>
    <row r="939" spans="1:6" x14ac:dyDescent="0.3">
      <c r="A939" s="9" t="s">
        <v>557</v>
      </c>
      <c r="B939" s="9">
        <v>2.5190000000000001</v>
      </c>
      <c r="C939" s="9" t="s">
        <v>31</v>
      </c>
      <c r="D939" s="9">
        <v>41632</v>
      </c>
      <c r="E939" s="9" t="s">
        <v>49</v>
      </c>
      <c r="F939" s="9">
        <v>4.0590000000000002</v>
      </c>
    </row>
    <row r="940" spans="1:6" x14ac:dyDescent="0.3">
      <c r="A940" s="9" t="s">
        <v>905</v>
      </c>
      <c r="B940" s="9">
        <v>2.0570000000000004</v>
      </c>
      <c r="C940" s="9" t="s">
        <v>31</v>
      </c>
      <c r="D940" s="9">
        <v>41990</v>
      </c>
      <c r="E940" s="9" t="s">
        <v>30</v>
      </c>
      <c r="F940" s="9">
        <v>8.9320000000000004</v>
      </c>
    </row>
    <row r="941" spans="1:6" x14ac:dyDescent="0.3">
      <c r="A941" s="9" t="s">
        <v>719</v>
      </c>
      <c r="B941" s="9">
        <v>4.125</v>
      </c>
      <c r="C941" s="9" t="s">
        <v>31</v>
      </c>
      <c r="D941" s="9">
        <v>41800</v>
      </c>
      <c r="E941" s="9" t="s">
        <v>34</v>
      </c>
      <c r="F941" s="9">
        <v>7.7880000000000011</v>
      </c>
    </row>
    <row r="942" spans="1:6" x14ac:dyDescent="0.3">
      <c r="A942" s="9" t="s">
        <v>1466</v>
      </c>
      <c r="B942" s="9">
        <v>57.244000000000007</v>
      </c>
      <c r="C942" s="9" t="s">
        <v>31</v>
      </c>
      <c r="D942" s="9">
        <v>42595</v>
      </c>
      <c r="E942" s="9" t="s">
        <v>49</v>
      </c>
      <c r="F942" s="9">
        <v>92.323000000000022</v>
      </c>
    </row>
    <row r="943" spans="1:6" x14ac:dyDescent="0.3">
      <c r="A943" s="9" t="s">
        <v>1425</v>
      </c>
      <c r="B943" s="9">
        <v>16.170000000000002</v>
      </c>
      <c r="C943" s="9" t="s">
        <v>31</v>
      </c>
      <c r="D943" s="9">
        <v>42529</v>
      </c>
      <c r="E943" s="9" t="s">
        <v>49</v>
      </c>
      <c r="F943" s="9">
        <v>32.989000000000004</v>
      </c>
    </row>
    <row r="944" spans="1:6" x14ac:dyDescent="0.3">
      <c r="A944" s="9" t="s">
        <v>595</v>
      </c>
      <c r="B944" s="9">
        <v>6.0500000000000007</v>
      </c>
      <c r="C944" s="9" t="s">
        <v>31</v>
      </c>
      <c r="D944" s="9">
        <v>41677</v>
      </c>
      <c r="E944" s="9" t="s">
        <v>30</v>
      </c>
      <c r="F944" s="9">
        <v>13.442000000000002</v>
      </c>
    </row>
    <row r="945" spans="1:6" x14ac:dyDescent="0.3">
      <c r="A945" s="9" t="s">
        <v>418</v>
      </c>
      <c r="B945" s="9">
        <v>61.776000000000003</v>
      </c>
      <c r="C945" s="9" t="s">
        <v>40</v>
      </c>
      <c r="D945" s="9">
        <v>41513</v>
      </c>
      <c r="E945" s="9" t="s">
        <v>81</v>
      </c>
      <c r="F945" s="9">
        <v>150.678</v>
      </c>
    </row>
    <row r="946" spans="1:6" x14ac:dyDescent="0.3">
      <c r="A946" s="9" t="s">
        <v>1476</v>
      </c>
      <c r="B946" s="9">
        <v>2.5410000000000004</v>
      </c>
      <c r="C946" s="9" t="s">
        <v>31</v>
      </c>
      <c r="D946" s="9">
        <v>42612</v>
      </c>
      <c r="E946" s="9" t="s">
        <v>34</v>
      </c>
      <c r="F946" s="9">
        <v>4.1580000000000004</v>
      </c>
    </row>
    <row r="947" spans="1:6" x14ac:dyDescent="0.3">
      <c r="A947" s="9" t="s">
        <v>1314</v>
      </c>
      <c r="B947" s="9">
        <v>4.3450000000000006</v>
      </c>
      <c r="C947" s="9" t="s">
        <v>31</v>
      </c>
      <c r="D947" s="9">
        <v>42410</v>
      </c>
      <c r="E947" s="9" t="s">
        <v>34</v>
      </c>
      <c r="F947" s="9">
        <v>6.6880000000000006</v>
      </c>
    </row>
    <row r="948" spans="1:6" x14ac:dyDescent="0.3">
      <c r="A948" s="9" t="s">
        <v>1252</v>
      </c>
      <c r="B948" s="9">
        <v>16.170000000000002</v>
      </c>
      <c r="C948" s="9" t="s">
        <v>40</v>
      </c>
      <c r="D948" s="9">
        <v>42319</v>
      </c>
      <c r="E948" s="9" t="s">
        <v>49</v>
      </c>
      <c r="F948" s="9">
        <v>32.989000000000004</v>
      </c>
    </row>
    <row r="949" spans="1:6" x14ac:dyDescent="0.3">
      <c r="A949" s="9" t="s">
        <v>1283</v>
      </c>
      <c r="B949" s="9">
        <v>3.6520000000000001</v>
      </c>
      <c r="C949" s="9" t="s">
        <v>31</v>
      </c>
      <c r="D949" s="9">
        <v>42364</v>
      </c>
      <c r="E949" s="9" t="s">
        <v>34</v>
      </c>
      <c r="F949" s="9">
        <v>5.6980000000000004</v>
      </c>
    </row>
    <row r="950" spans="1:6" x14ac:dyDescent="0.3">
      <c r="A950" s="9" t="s">
        <v>150</v>
      </c>
      <c r="B950" s="9">
        <v>4.9830000000000005</v>
      </c>
      <c r="C950" s="9" t="s">
        <v>31</v>
      </c>
      <c r="D950" s="9">
        <v>42375</v>
      </c>
      <c r="E950" s="9" t="s">
        <v>49</v>
      </c>
      <c r="F950" s="9">
        <v>8.0300000000000011</v>
      </c>
    </row>
    <row r="951" spans="1:6" x14ac:dyDescent="0.3">
      <c r="A951" s="9" t="s">
        <v>1344</v>
      </c>
      <c r="B951" s="9">
        <v>16.445</v>
      </c>
      <c r="C951" s="9" t="s">
        <v>31</v>
      </c>
      <c r="D951" s="9">
        <v>42447</v>
      </c>
      <c r="E951" s="9" t="s">
        <v>49</v>
      </c>
      <c r="F951" s="9">
        <v>38.236000000000004</v>
      </c>
    </row>
    <row r="952" spans="1:6" x14ac:dyDescent="0.3">
      <c r="A952" s="9" t="s">
        <v>644</v>
      </c>
      <c r="B952" s="9">
        <v>2.1339999999999999</v>
      </c>
      <c r="C952" s="9" t="s">
        <v>31</v>
      </c>
      <c r="D952" s="9">
        <v>41714</v>
      </c>
      <c r="E952" s="9" t="s">
        <v>49</v>
      </c>
      <c r="F952" s="9">
        <v>3.3880000000000003</v>
      </c>
    </row>
    <row r="953" spans="1:6" x14ac:dyDescent="0.3">
      <c r="A953" s="9" t="s">
        <v>1335</v>
      </c>
      <c r="B953" s="9">
        <v>59.719000000000001</v>
      </c>
      <c r="C953" s="9" t="s">
        <v>31</v>
      </c>
      <c r="D953" s="9">
        <v>42434</v>
      </c>
      <c r="E953" s="9" t="s">
        <v>49</v>
      </c>
      <c r="F953" s="9">
        <v>99.528000000000006</v>
      </c>
    </row>
    <row r="954" spans="1:6" x14ac:dyDescent="0.3">
      <c r="A954" s="9" t="s">
        <v>611</v>
      </c>
      <c r="B954" s="9">
        <v>306.88900000000001</v>
      </c>
      <c r="C954" s="9" t="s">
        <v>100</v>
      </c>
      <c r="D954" s="9">
        <v>41681</v>
      </c>
      <c r="E954" s="9" t="s">
        <v>99</v>
      </c>
      <c r="F954" s="9">
        <v>494.98900000000003</v>
      </c>
    </row>
    <row r="955" spans="1:6" x14ac:dyDescent="0.3">
      <c r="A955" s="9" t="s">
        <v>396</v>
      </c>
      <c r="B955" s="9">
        <v>2.4859999999999998</v>
      </c>
      <c r="C955" s="9" t="s">
        <v>31</v>
      </c>
      <c r="D955" s="9">
        <v>41499</v>
      </c>
      <c r="E955" s="9" t="s">
        <v>49</v>
      </c>
      <c r="F955" s="9">
        <v>3.9380000000000006</v>
      </c>
    </row>
    <row r="956" spans="1:6" x14ac:dyDescent="0.3">
      <c r="A956" s="9" t="s">
        <v>381</v>
      </c>
      <c r="B956" s="9">
        <v>4.0150000000000006</v>
      </c>
      <c r="C956" s="9" t="s">
        <v>31</v>
      </c>
      <c r="D956" s="9">
        <v>41486</v>
      </c>
      <c r="E956" s="9" t="s">
        <v>49</v>
      </c>
      <c r="F956" s="9">
        <v>6.5780000000000012</v>
      </c>
    </row>
    <row r="957" spans="1:6" x14ac:dyDescent="0.3">
      <c r="A957" s="9" t="s">
        <v>778</v>
      </c>
      <c r="B957" s="9">
        <v>5.3790000000000004</v>
      </c>
      <c r="C957" s="9" t="s">
        <v>31</v>
      </c>
      <c r="D957" s="9">
        <v>41857</v>
      </c>
      <c r="E957" s="9" t="s">
        <v>49</v>
      </c>
      <c r="F957" s="9">
        <v>8.4039999999999999</v>
      </c>
    </row>
    <row r="958" spans="1:6" x14ac:dyDescent="0.3">
      <c r="A958" s="9" t="s">
        <v>533</v>
      </c>
      <c r="B958" s="9">
        <v>5.0490000000000004</v>
      </c>
      <c r="C958" s="9" t="s">
        <v>31</v>
      </c>
      <c r="D958" s="9">
        <v>41604</v>
      </c>
      <c r="E958" s="9" t="s">
        <v>49</v>
      </c>
      <c r="F958" s="9">
        <v>8.0080000000000009</v>
      </c>
    </row>
    <row r="959" spans="1:6" x14ac:dyDescent="0.3">
      <c r="A959" s="9" t="s">
        <v>1286</v>
      </c>
      <c r="B959" s="9">
        <v>1.298</v>
      </c>
      <c r="C959" s="9" t="s">
        <v>31</v>
      </c>
      <c r="D959" s="9">
        <v>42369</v>
      </c>
      <c r="E959" s="9" t="s">
        <v>49</v>
      </c>
      <c r="F959" s="9">
        <v>2.0680000000000001</v>
      </c>
    </row>
    <row r="960" spans="1:6" x14ac:dyDescent="0.3">
      <c r="A960" s="9" t="s">
        <v>1515</v>
      </c>
      <c r="B960" s="9">
        <v>61.776000000000003</v>
      </c>
      <c r="C960" s="9" t="s">
        <v>31</v>
      </c>
      <c r="D960" s="9">
        <v>42669</v>
      </c>
      <c r="E960" s="9" t="s">
        <v>81</v>
      </c>
      <c r="F960" s="9">
        <v>150.678</v>
      </c>
    </row>
    <row r="961" spans="1:6" x14ac:dyDescent="0.3">
      <c r="A961" s="9" t="s">
        <v>412</v>
      </c>
      <c r="B961" s="9">
        <v>74.503000000000014</v>
      </c>
      <c r="C961" s="9" t="s">
        <v>40</v>
      </c>
      <c r="D961" s="9">
        <v>41505</v>
      </c>
      <c r="E961" s="9" t="s">
        <v>49</v>
      </c>
      <c r="F961" s="9">
        <v>181.72</v>
      </c>
    </row>
    <row r="962" spans="1:6" x14ac:dyDescent="0.3">
      <c r="A962" s="9" t="s">
        <v>297</v>
      </c>
      <c r="B962" s="9">
        <v>1.298</v>
      </c>
      <c r="C962" s="9" t="s">
        <v>31</v>
      </c>
      <c r="D962" s="9">
        <v>41423</v>
      </c>
      <c r="E962" s="9" t="s">
        <v>49</v>
      </c>
      <c r="F962" s="9">
        <v>2.0680000000000001</v>
      </c>
    </row>
    <row r="963" spans="1:6" x14ac:dyDescent="0.3">
      <c r="A963" s="9" t="s">
        <v>120</v>
      </c>
      <c r="B963" s="9">
        <v>3.7070000000000003</v>
      </c>
      <c r="C963" s="9" t="s">
        <v>31</v>
      </c>
      <c r="D963" s="9">
        <v>42061</v>
      </c>
      <c r="E963" s="9" t="s">
        <v>49</v>
      </c>
      <c r="F963" s="9">
        <v>6.0830000000000011</v>
      </c>
    </row>
    <row r="964" spans="1:6" x14ac:dyDescent="0.3">
      <c r="A964" s="9" t="s">
        <v>1601</v>
      </c>
      <c r="B964" s="9">
        <v>2.0240000000000005</v>
      </c>
      <c r="C964" s="9" t="s">
        <v>31</v>
      </c>
      <c r="D964" s="9">
        <v>42745</v>
      </c>
      <c r="E964" s="9" t="s">
        <v>49</v>
      </c>
      <c r="F964" s="9">
        <v>3.1680000000000001</v>
      </c>
    </row>
    <row r="965" spans="1:6" x14ac:dyDescent="0.3">
      <c r="A965" s="9" t="s">
        <v>447</v>
      </c>
      <c r="B965" s="9">
        <v>1.9360000000000002</v>
      </c>
      <c r="C965" s="9" t="s">
        <v>31</v>
      </c>
      <c r="D965" s="9">
        <v>41534</v>
      </c>
      <c r="E965" s="9" t="s">
        <v>34</v>
      </c>
      <c r="F965" s="9">
        <v>3.718</v>
      </c>
    </row>
    <row r="966" spans="1:6" x14ac:dyDescent="0.3">
      <c r="A966" s="9" t="s">
        <v>296</v>
      </c>
      <c r="B966" s="9">
        <v>5.0490000000000004</v>
      </c>
      <c r="C966" s="9" t="s">
        <v>40</v>
      </c>
      <c r="D966" s="9">
        <v>41422</v>
      </c>
      <c r="E966" s="9" t="s">
        <v>49</v>
      </c>
      <c r="F966" s="9">
        <v>8.0080000000000009</v>
      </c>
    </row>
    <row r="967" spans="1:6" x14ac:dyDescent="0.3">
      <c r="A967" s="9" t="s">
        <v>1602</v>
      </c>
      <c r="B967" s="9">
        <v>1.7600000000000002</v>
      </c>
      <c r="C967" s="9" t="s">
        <v>31</v>
      </c>
      <c r="D967" s="9">
        <v>42746</v>
      </c>
      <c r="E967" s="9" t="s">
        <v>34</v>
      </c>
      <c r="F967" s="9">
        <v>2.8820000000000006</v>
      </c>
    </row>
    <row r="968" spans="1:6" x14ac:dyDescent="0.3">
      <c r="A968" s="9" t="s">
        <v>314</v>
      </c>
      <c r="B968" s="9">
        <v>3.8280000000000003</v>
      </c>
      <c r="C968" s="9" t="s">
        <v>31</v>
      </c>
      <c r="D968" s="9">
        <v>41434</v>
      </c>
      <c r="E968" s="9" t="s">
        <v>34</v>
      </c>
      <c r="F968" s="9">
        <v>5.9729999999999999</v>
      </c>
    </row>
    <row r="969" spans="1:6" x14ac:dyDescent="0.3">
      <c r="A969" s="9" t="s">
        <v>1385</v>
      </c>
      <c r="B969" s="9">
        <v>23.716000000000001</v>
      </c>
      <c r="C969" s="9" t="s">
        <v>31</v>
      </c>
      <c r="D969" s="9">
        <v>42490</v>
      </c>
      <c r="E969" s="9" t="s">
        <v>34</v>
      </c>
      <c r="F969" s="9">
        <v>40.204999999999998</v>
      </c>
    </row>
    <row r="970" spans="1:6" x14ac:dyDescent="0.3">
      <c r="A970" s="9" t="s">
        <v>1183</v>
      </c>
      <c r="B970" s="9">
        <v>4.125</v>
      </c>
      <c r="C970" s="9" t="s">
        <v>31</v>
      </c>
      <c r="D970" s="9">
        <v>42237</v>
      </c>
      <c r="E970" s="9" t="s">
        <v>34</v>
      </c>
      <c r="F970" s="9">
        <v>7.7880000000000011</v>
      </c>
    </row>
    <row r="971" spans="1:6" x14ac:dyDescent="0.3">
      <c r="A971" s="9" t="s">
        <v>618</v>
      </c>
      <c r="B971" s="9">
        <v>237.60000000000002</v>
      </c>
      <c r="C971" s="9" t="s">
        <v>31</v>
      </c>
      <c r="D971" s="9">
        <v>41688</v>
      </c>
      <c r="E971" s="9" t="s">
        <v>81</v>
      </c>
      <c r="F971" s="9">
        <v>494.98900000000003</v>
      </c>
    </row>
    <row r="972" spans="1:6" x14ac:dyDescent="0.3">
      <c r="A972" s="9" t="s">
        <v>1549</v>
      </c>
      <c r="B972" s="9">
        <v>2.1779999999999999</v>
      </c>
      <c r="C972" s="9" t="s">
        <v>31</v>
      </c>
      <c r="D972" s="9">
        <v>42694</v>
      </c>
      <c r="E972" s="9" t="s">
        <v>49</v>
      </c>
      <c r="F972" s="9">
        <v>3.4650000000000003</v>
      </c>
    </row>
    <row r="973" spans="1:6" x14ac:dyDescent="0.3">
      <c r="A973" s="9" t="s">
        <v>487</v>
      </c>
      <c r="B973" s="9">
        <v>1.7490000000000003</v>
      </c>
      <c r="C973" s="9" t="s">
        <v>40</v>
      </c>
      <c r="D973" s="9">
        <v>41572</v>
      </c>
      <c r="E973" s="9" t="s">
        <v>49</v>
      </c>
      <c r="F973" s="9">
        <v>2.871</v>
      </c>
    </row>
    <row r="974" spans="1:6" x14ac:dyDescent="0.3">
      <c r="A974" s="9" t="s">
        <v>1457</v>
      </c>
      <c r="B974" s="9">
        <v>1.0230000000000001</v>
      </c>
      <c r="C974" s="9" t="s">
        <v>31</v>
      </c>
      <c r="D974" s="9">
        <v>42574</v>
      </c>
      <c r="E974" s="9" t="s">
        <v>34</v>
      </c>
      <c r="F974" s="9">
        <v>1.7600000000000002</v>
      </c>
    </row>
    <row r="975" spans="1:6" x14ac:dyDescent="0.3">
      <c r="A975" s="9" t="s">
        <v>1093</v>
      </c>
      <c r="B975" s="9">
        <v>1.1990000000000003</v>
      </c>
      <c r="C975" s="9" t="s">
        <v>40</v>
      </c>
      <c r="D975" s="9">
        <v>42158</v>
      </c>
      <c r="E975" s="9" t="s">
        <v>34</v>
      </c>
      <c r="F975" s="9">
        <v>2.8600000000000003</v>
      </c>
    </row>
    <row r="976" spans="1:6" x14ac:dyDescent="0.3">
      <c r="A976" s="9" t="s">
        <v>1575</v>
      </c>
      <c r="B976" s="9">
        <v>35.222000000000008</v>
      </c>
      <c r="C976" s="9" t="s">
        <v>31</v>
      </c>
      <c r="D976" s="9">
        <v>42717</v>
      </c>
      <c r="E976" s="9" t="s">
        <v>49</v>
      </c>
      <c r="F976" s="9">
        <v>167.72800000000001</v>
      </c>
    </row>
    <row r="977" spans="1:6" x14ac:dyDescent="0.3">
      <c r="A977" s="9" t="s">
        <v>1513</v>
      </c>
      <c r="B977" s="9">
        <v>61.776000000000003</v>
      </c>
      <c r="C977" s="9" t="s">
        <v>31</v>
      </c>
      <c r="D977" s="9">
        <v>42663</v>
      </c>
      <c r="E977" s="9" t="s">
        <v>81</v>
      </c>
      <c r="F977" s="9">
        <v>150.678</v>
      </c>
    </row>
    <row r="978" spans="1:6" x14ac:dyDescent="0.3">
      <c r="A978" s="9" t="s">
        <v>108</v>
      </c>
      <c r="B978" s="9">
        <v>5.7090000000000005</v>
      </c>
      <c r="C978" s="9" t="s">
        <v>31</v>
      </c>
      <c r="D978" s="9">
        <v>41934</v>
      </c>
      <c r="E978" s="9" t="s">
        <v>30</v>
      </c>
      <c r="F978" s="9">
        <v>14.278000000000002</v>
      </c>
    </row>
    <row r="979" spans="1:6" x14ac:dyDescent="0.3">
      <c r="A979" s="9" t="s">
        <v>143</v>
      </c>
      <c r="B979" s="9">
        <v>3.8280000000000003</v>
      </c>
      <c r="C979" s="9" t="s">
        <v>31</v>
      </c>
      <c r="D979" s="9">
        <v>42301</v>
      </c>
      <c r="E979" s="9" t="s">
        <v>34</v>
      </c>
      <c r="F979" s="9">
        <v>5.9729999999999999</v>
      </c>
    </row>
    <row r="980" spans="1:6" x14ac:dyDescent="0.3">
      <c r="A980" s="9" t="s">
        <v>1460</v>
      </c>
      <c r="B980" s="9">
        <v>196.71300000000002</v>
      </c>
      <c r="C980" s="9" t="s">
        <v>31</v>
      </c>
      <c r="D980" s="9">
        <v>42591</v>
      </c>
      <c r="E980" s="9" t="s">
        <v>49</v>
      </c>
      <c r="F980" s="9">
        <v>457.46800000000002</v>
      </c>
    </row>
    <row r="981" spans="1:6" x14ac:dyDescent="0.3">
      <c r="A981" s="9" t="s">
        <v>1304</v>
      </c>
      <c r="B981" s="9">
        <v>5.7090000000000005</v>
      </c>
      <c r="C981" s="9" t="s">
        <v>31</v>
      </c>
      <c r="D981" s="9">
        <v>42399</v>
      </c>
      <c r="E981" s="9" t="s">
        <v>30</v>
      </c>
      <c r="F981" s="9">
        <v>14.278000000000002</v>
      </c>
    </row>
    <row r="982" spans="1:6" x14ac:dyDescent="0.3">
      <c r="A982" s="9" t="s">
        <v>1117</v>
      </c>
      <c r="B982" s="9">
        <v>1.298</v>
      </c>
      <c r="C982" s="9" t="s">
        <v>40</v>
      </c>
      <c r="D982" s="9">
        <v>42186</v>
      </c>
      <c r="E982" s="9" t="s">
        <v>49</v>
      </c>
      <c r="F982" s="9">
        <v>2.0680000000000001</v>
      </c>
    </row>
    <row r="983" spans="1:6" x14ac:dyDescent="0.3">
      <c r="A983" s="9" t="s">
        <v>1452</v>
      </c>
      <c r="B983" s="9">
        <v>3.8280000000000003</v>
      </c>
      <c r="C983" s="9" t="s">
        <v>31</v>
      </c>
      <c r="D983" s="9">
        <v>42568</v>
      </c>
      <c r="E983" s="9" t="s">
        <v>34</v>
      </c>
      <c r="F983" s="9">
        <v>5.9729999999999999</v>
      </c>
    </row>
    <row r="984" spans="1:6" x14ac:dyDescent="0.3">
      <c r="A984" s="9" t="s">
        <v>361</v>
      </c>
      <c r="B984" s="9">
        <v>1.7600000000000002</v>
      </c>
      <c r="C984" s="9" t="s">
        <v>31</v>
      </c>
      <c r="D984" s="9">
        <v>41465</v>
      </c>
      <c r="E984" s="9" t="s">
        <v>34</v>
      </c>
      <c r="F984" s="9">
        <v>2.8820000000000006</v>
      </c>
    </row>
    <row r="985" spans="1:6" x14ac:dyDescent="0.3">
      <c r="A985" s="9" t="s">
        <v>957</v>
      </c>
      <c r="B985" s="9">
        <v>306.88900000000001</v>
      </c>
      <c r="C985" s="9" t="s">
        <v>100</v>
      </c>
      <c r="D985" s="9">
        <v>42042</v>
      </c>
      <c r="E985" s="9" t="s">
        <v>99</v>
      </c>
      <c r="F985" s="9">
        <v>494.98900000000003</v>
      </c>
    </row>
    <row r="986" spans="1:6" x14ac:dyDescent="0.3">
      <c r="A986" s="9" t="s">
        <v>938</v>
      </c>
      <c r="B986" s="9">
        <v>0.9900000000000001</v>
      </c>
      <c r="C986" s="9" t="s">
        <v>31</v>
      </c>
      <c r="D986" s="9">
        <v>42022</v>
      </c>
      <c r="E986" s="9" t="s">
        <v>34</v>
      </c>
      <c r="F986" s="9">
        <v>2.3100000000000005</v>
      </c>
    </row>
    <row r="987" spans="1:6" x14ac:dyDescent="0.3">
      <c r="A987" s="9" t="s">
        <v>363</v>
      </c>
      <c r="B987" s="9">
        <v>23.716000000000001</v>
      </c>
      <c r="C987" s="9" t="s">
        <v>31</v>
      </c>
      <c r="D987" s="9">
        <v>41466</v>
      </c>
      <c r="E987" s="9" t="s">
        <v>49</v>
      </c>
      <c r="F987" s="9">
        <v>39.533999999999999</v>
      </c>
    </row>
    <row r="988" spans="1:6" x14ac:dyDescent="0.3">
      <c r="A988" s="9" t="s">
        <v>1322</v>
      </c>
      <c r="B988" s="9">
        <v>4.6090000000000009</v>
      </c>
      <c r="C988" s="9" t="s">
        <v>40</v>
      </c>
      <c r="D988" s="9">
        <v>42421</v>
      </c>
      <c r="E988" s="9" t="s">
        <v>30</v>
      </c>
      <c r="F988" s="9">
        <v>11.253000000000002</v>
      </c>
    </row>
    <row r="989" spans="1:6" x14ac:dyDescent="0.3">
      <c r="A989" s="9" t="s">
        <v>483</v>
      </c>
      <c r="B989" s="9">
        <v>1.1990000000000003</v>
      </c>
      <c r="C989" s="9" t="s">
        <v>31</v>
      </c>
      <c r="D989" s="9">
        <v>41564</v>
      </c>
      <c r="E989" s="9" t="s">
        <v>34</v>
      </c>
      <c r="F989" s="9">
        <v>1.8480000000000001</v>
      </c>
    </row>
    <row r="990" spans="1:6" x14ac:dyDescent="0.3">
      <c r="A990" s="9" t="s">
        <v>286</v>
      </c>
      <c r="B990" s="9">
        <v>59.719000000000001</v>
      </c>
      <c r="C990" s="9" t="s">
        <v>31</v>
      </c>
      <c r="D990" s="9">
        <v>41419</v>
      </c>
      <c r="E990" s="9" t="s">
        <v>49</v>
      </c>
      <c r="F990" s="9">
        <v>99.528000000000006</v>
      </c>
    </row>
    <row r="991" spans="1:6" x14ac:dyDescent="0.3">
      <c r="A991" s="9" t="s">
        <v>377</v>
      </c>
      <c r="B991" s="9">
        <v>1.4630000000000003</v>
      </c>
      <c r="C991" s="9" t="s">
        <v>40</v>
      </c>
      <c r="D991" s="9">
        <v>41483</v>
      </c>
      <c r="E991" s="9" t="s">
        <v>49</v>
      </c>
      <c r="F991" s="9">
        <v>2.2880000000000003</v>
      </c>
    </row>
    <row r="992" spans="1:6" x14ac:dyDescent="0.3">
      <c r="A992" s="9" t="s">
        <v>569</v>
      </c>
      <c r="B992" s="9">
        <v>4.51</v>
      </c>
      <c r="C992" s="9" t="s">
        <v>31</v>
      </c>
      <c r="D992" s="9">
        <v>41644</v>
      </c>
      <c r="E992" s="9" t="s">
        <v>30</v>
      </c>
      <c r="F992" s="9">
        <v>10.241000000000001</v>
      </c>
    </row>
    <row r="993" spans="1:6" x14ac:dyDescent="0.3">
      <c r="A993" s="9" t="s">
        <v>308</v>
      </c>
      <c r="B993" s="9">
        <v>13.629000000000001</v>
      </c>
      <c r="C993" s="9" t="s">
        <v>40</v>
      </c>
      <c r="D993" s="9">
        <v>41428</v>
      </c>
      <c r="E993" s="9" t="s">
        <v>49</v>
      </c>
      <c r="F993" s="9">
        <v>21.978000000000002</v>
      </c>
    </row>
    <row r="994" spans="1:6" x14ac:dyDescent="0.3">
      <c r="A994" s="9" t="s">
        <v>1437</v>
      </c>
      <c r="B994" s="9">
        <v>2.75</v>
      </c>
      <c r="C994" s="9" t="s">
        <v>31</v>
      </c>
      <c r="D994" s="9">
        <v>42546</v>
      </c>
      <c r="E994" s="9" t="s">
        <v>30</v>
      </c>
      <c r="F994" s="9">
        <v>6.2480000000000002</v>
      </c>
    </row>
    <row r="995" spans="1:6" x14ac:dyDescent="0.3">
      <c r="A995" s="9" t="s">
        <v>1380</v>
      </c>
      <c r="B995" s="9">
        <v>2.6290000000000004</v>
      </c>
      <c r="C995" s="9" t="s">
        <v>40</v>
      </c>
      <c r="D995" s="9">
        <v>42477</v>
      </c>
      <c r="E995" s="9" t="s">
        <v>34</v>
      </c>
      <c r="F995" s="9">
        <v>4.6859999999999999</v>
      </c>
    </row>
    <row r="996" spans="1:6" x14ac:dyDescent="0.3">
      <c r="A996" s="9" t="s">
        <v>840</v>
      </c>
      <c r="B996" s="9">
        <v>4.6090000000000009</v>
      </c>
      <c r="C996" s="9" t="s">
        <v>31</v>
      </c>
      <c r="D996" s="9">
        <v>41926</v>
      </c>
      <c r="E996" s="9" t="s">
        <v>30</v>
      </c>
      <c r="F996" s="9">
        <v>11.253000000000002</v>
      </c>
    </row>
    <row r="997" spans="1:6" x14ac:dyDescent="0.3">
      <c r="A997" s="9" t="s">
        <v>288</v>
      </c>
      <c r="B997" s="9">
        <v>10.901000000000002</v>
      </c>
      <c r="C997" s="9" t="s">
        <v>31</v>
      </c>
      <c r="D997" s="9">
        <v>41419</v>
      </c>
      <c r="E997" s="9" t="s">
        <v>47</v>
      </c>
      <c r="F997" s="9">
        <v>17.589000000000002</v>
      </c>
    </row>
    <row r="998" spans="1:6" x14ac:dyDescent="0.3">
      <c r="A998" s="9" t="s">
        <v>721</v>
      </c>
      <c r="B998" s="9">
        <v>172.15</v>
      </c>
      <c r="C998" s="9" t="s">
        <v>31</v>
      </c>
      <c r="D998" s="9">
        <v>41800</v>
      </c>
      <c r="E998" s="9" t="s">
        <v>49</v>
      </c>
      <c r="F998" s="9">
        <v>331.06700000000006</v>
      </c>
    </row>
    <row r="999" spans="1:6" x14ac:dyDescent="0.3">
      <c r="A999" s="9" t="s">
        <v>634</v>
      </c>
      <c r="B999" s="9">
        <v>2.7720000000000002</v>
      </c>
      <c r="C999" s="9" t="s">
        <v>31</v>
      </c>
      <c r="D999" s="9">
        <v>41701</v>
      </c>
      <c r="E999" s="9" t="s">
        <v>34</v>
      </c>
      <c r="F999" s="9">
        <v>4.4000000000000004</v>
      </c>
    </row>
    <row r="1000" spans="1:6" x14ac:dyDescent="0.3">
      <c r="A1000" s="9" t="s">
        <v>1532</v>
      </c>
      <c r="B1000" s="9">
        <v>43.604000000000006</v>
      </c>
      <c r="C1000" s="9" t="s">
        <v>31</v>
      </c>
      <c r="D1000" s="9">
        <v>42682</v>
      </c>
      <c r="E1000" s="9" t="s">
        <v>49</v>
      </c>
      <c r="F1000" s="9">
        <v>167.72800000000001</v>
      </c>
    </row>
    <row r="1001" spans="1:6" x14ac:dyDescent="0.3">
      <c r="A1001" s="9" t="s">
        <v>1500</v>
      </c>
      <c r="B1001" s="9">
        <v>4.9060000000000006</v>
      </c>
      <c r="C1001" s="9" t="s">
        <v>31</v>
      </c>
      <c r="D1001" s="9">
        <v>42644</v>
      </c>
      <c r="E1001" s="9" t="s">
        <v>49</v>
      </c>
      <c r="F1001" s="9">
        <v>11.979000000000001</v>
      </c>
    </row>
    <row r="1002" spans="1:6" x14ac:dyDescent="0.3">
      <c r="A1002" s="9" t="s">
        <v>900</v>
      </c>
      <c r="B1002" s="9">
        <v>196.71300000000002</v>
      </c>
      <c r="C1002" s="9" t="s">
        <v>31</v>
      </c>
      <c r="D1002" s="9">
        <v>41988</v>
      </c>
      <c r="E1002" s="9" t="s">
        <v>49</v>
      </c>
      <c r="F1002" s="9">
        <v>457.46800000000002</v>
      </c>
    </row>
    <row r="1003" spans="1:6" x14ac:dyDescent="0.3">
      <c r="A1003" s="9" t="s">
        <v>1078</v>
      </c>
      <c r="B1003" s="9">
        <v>13.629000000000001</v>
      </c>
      <c r="C1003" s="9" t="s">
        <v>31</v>
      </c>
      <c r="D1003" s="9">
        <v>42149</v>
      </c>
      <c r="E1003" s="9" t="s">
        <v>49</v>
      </c>
      <c r="F1003" s="9">
        <v>21.978000000000002</v>
      </c>
    </row>
    <row r="1004" spans="1:6" x14ac:dyDescent="0.3">
      <c r="A1004" s="9" t="s">
        <v>1182</v>
      </c>
      <c r="B1004" s="9">
        <v>7.1610000000000005</v>
      </c>
      <c r="C1004" s="9" t="s">
        <v>31</v>
      </c>
      <c r="D1004" s="9">
        <v>42236</v>
      </c>
      <c r="E1004" s="9" t="s">
        <v>49</v>
      </c>
      <c r="F1004" s="9">
        <v>34.078000000000003</v>
      </c>
    </row>
    <row r="1005" spans="1:6" x14ac:dyDescent="0.3">
      <c r="A1005" s="9" t="s">
        <v>956</v>
      </c>
      <c r="B1005" s="9">
        <v>35.222000000000008</v>
      </c>
      <c r="C1005" s="9" t="s">
        <v>31</v>
      </c>
      <c r="D1005" s="9">
        <v>42040</v>
      </c>
      <c r="E1005" s="9" t="s">
        <v>49</v>
      </c>
      <c r="F1005" s="9">
        <v>167.72800000000001</v>
      </c>
    </row>
    <row r="1006" spans="1:6" x14ac:dyDescent="0.3">
      <c r="A1006" s="9" t="s">
        <v>436</v>
      </c>
      <c r="B1006" s="9">
        <v>1.298</v>
      </c>
      <c r="C1006" s="9" t="s">
        <v>31</v>
      </c>
      <c r="D1006" s="9">
        <v>41524</v>
      </c>
      <c r="E1006" s="9" t="s">
        <v>49</v>
      </c>
      <c r="F1006" s="9">
        <v>2.0680000000000001</v>
      </c>
    </row>
    <row r="1007" spans="1:6" x14ac:dyDescent="0.3">
      <c r="A1007" s="9" t="s">
        <v>79</v>
      </c>
      <c r="B1007" s="9">
        <v>415.78900000000004</v>
      </c>
      <c r="C1007" s="9" t="s">
        <v>31</v>
      </c>
      <c r="D1007" s="9">
        <v>41691</v>
      </c>
      <c r="E1007" s="9" t="s">
        <v>81</v>
      </c>
      <c r="F1007" s="9">
        <v>659.98900000000003</v>
      </c>
    </row>
    <row r="1008" spans="1:6" x14ac:dyDescent="0.3">
      <c r="A1008" s="9" t="s">
        <v>1306</v>
      </c>
      <c r="B1008" s="9">
        <v>2.6510000000000002</v>
      </c>
      <c r="C1008" s="9" t="s">
        <v>40</v>
      </c>
      <c r="D1008" s="9">
        <v>42402</v>
      </c>
      <c r="E1008" s="9" t="s">
        <v>34</v>
      </c>
      <c r="F1008" s="9">
        <v>4.0810000000000004</v>
      </c>
    </row>
    <row r="1009" spans="1:6" x14ac:dyDescent="0.3">
      <c r="A1009" s="9" t="s">
        <v>1516</v>
      </c>
      <c r="B1009" s="9">
        <v>5.7090000000000005</v>
      </c>
      <c r="C1009" s="9" t="s">
        <v>31</v>
      </c>
      <c r="D1009" s="9">
        <v>42669</v>
      </c>
      <c r="E1009" s="9" t="s">
        <v>30</v>
      </c>
      <c r="F1009" s="9">
        <v>14.278000000000002</v>
      </c>
    </row>
    <row r="1010" spans="1:6" x14ac:dyDescent="0.3">
      <c r="A1010" s="9" t="s">
        <v>589</v>
      </c>
      <c r="B1010" s="9">
        <v>1.0230000000000001</v>
      </c>
      <c r="C1010" s="9" t="s">
        <v>31</v>
      </c>
      <c r="D1010" s="9">
        <v>41669</v>
      </c>
      <c r="E1010" s="9" t="s">
        <v>34</v>
      </c>
      <c r="F1010" s="9">
        <v>1.6280000000000001</v>
      </c>
    </row>
    <row r="1011" spans="1:6" x14ac:dyDescent="0.3">
      <c r="A1011" s="9" t="s">
        <v>402</v>
      </c>
      <c r="B1011" s="9">
        <v>20.218</v>
      </c>
      <c r="C1011" s="9" t="s">
        <v>31</v>
      </c>
      <c r="D1011" s="9">
        <v>41501</v>
      </c>
      <c r="E1011" s="9" t="s">
        <v>49</v>
      </c>
      <c r="F1011" s="9">
        <v>32.087000000000003</v>
      </c>
    </row>
    <row r="1012" spans="1:6" x14ac:dyDescent="0.3">
      <c r="A1012" s="9" t="s">
        <v>1276</v>
      </c>
      <c r="B1012" s="9">
        <v>1.298</v>
      </c>
      <c r="C1012" s="9" t="s">
        <v>31</v>
      </c>
      <c r="D1012" s="9">
        <v>42350</v>
      </c>
      <c r="E1012" s="9" t="s">
        <v>49</v>
      </c>
      <c r="F1012" s="9">
        <v>2.0680000000000001</v>
      </c>
    </row>
    <row r="1013" spans="1:6" x14ac:dyDescent="0.3">
      <c r="A1013" s="9" t="s">
        <v>229</v>
      </c>
      <c r="B1013" s="9">
        <v>6.0500000000000007</v>
      </c>
      <c r="C1013" s="9" t="s">
        <v>31</v>
      </c>
      <c r="D1013" s="9">
        <v>41366</v>
      </c>
      <c r="E1013" s="9" t="s">
        <v>30</v>
      </c>
      <c r="F1013" s="9">
        <v>13.442000000000002</v>
      </c>
    </row>
    <row r="1014" spans="1:6" x14ac:dyDescent="0.3">
      <c r="A1014" s="9" t="s">
        <v>951</v>
      </c>
      <c r="B1014" s="9">
        <v>2.4750000000000001</v>
      </c>
      <c r="C1014" s="9" t="s">
        <v>31</v>
      </c>
      <c r="D1014" s="9">
        <v>42032</v>
      </c>
      <c r="E1014" s="9" t="s">
        <v>49</v>
      </c>
      <c r="F1014" s="9">
        <v>4.0590000000000002</v>
      </c>
    </row>
    <row r="1015" spans="1:6" x14ac:dyDescent="0.3">
      <c r="A1015" s="9" t="s">
        <v>1280</v>
      </c>
      <c r="B1015" s="9">
        <v>0.35200000000000004</v>
      </c>
      <c r="C1015" s="9" t="s">
        <v>40</v>
      </c>
      <c r="D1015" s="9">
        <v>42353</v>
      </c>
      <c r="E1015" s="9" t="s">
        <v>34</v>
      </c>
      <c r="F1015" s="9">
        <v>1.8480000000000001</v>
      </c>
    </row>
    <row r="1016" spans="1:6" x14ac:dyDescent="0.3">
      <c r="A1016" s="9" t="s">
        <v>247</v>
      </c>
      <c r="B1016" s="9">
        <v>8.3710000000000004</v>
      </c>
      <c r="C1016" s="9" t="s">
        <v>40</v>
      </c>
      <c r="D1016" s="9">
        <v>41397</v>
      </c>
      <c r="E1016" s="9" t="s">
        <v>49</v>
      </c>
      <c r="F1016" s="9">
        <v>13.508000000000001</v>
      </c>
    </row>
    <row r="1017" spans="1:6" x14ac:dyDescent="0.3">
      <c r="A1017" s="9" t="s">
        <v>948</v>
      </c>
      <c r="B1017" s="9">
        <v>2.0570000000000004</v>
      </c>
      <c r="C1017" s="9" t="s">
        <v>31</v>
      </c>
      <c r="D1017" s="9">
        <v>42027</v>
      </c>
      <c r="E1017" s="9" t="s">
        <v>30</v>
      </c>
      <c r="F1017" s="9">
        <v>8.9320000000000004</v>
      </c>
    </row>
    <row r="1018" spans="1:6" x14ac:dyDescent="0.3">
      <c r="A1018" s="9" t="s">
        <v>316</v>
      </c>
      <c r="B1018" s="9">
        <v>22.198</v>
      </c>
      <c r="C1018" s="9" t="s">
        <v>31</v>
      </c>
      <c r="D1018" s="9">
        <v>41434</v>
      </c>
      <c r="E1018" s="9" t="s">
        <v>30</v>
      </c>
      <c r="F1018" s="9">
        <v>38.951000000000001</v>
      </c>
    </row>
    <row r="1019" spans="1:6" x14ac:dyDescent="0.3">
      <c r="A1019" s="9" t="s">
        <v>658</v>
      </c>
      <c r="B1019" s="9">
        <v>2.1339999999999999</v>
      </c>
      <c r="C1019" s="9" t="s">
        <v>31</v>
      </c>
      <c r="D1019" s="9">
        <v>41729</v>
      </c>
      <c r="E1019" s="9" t="s">
        <v>49</v>
      </c>
      <c r="F1019" s="9">
        <v>3.3880000000000003</v>
      </c>
    </row>
    <row r="1020" spans="1:6" x14ac:dyDescent="0.3">
      <c r="A1020" s="9" t="s">
        <v>832</v>
      </c>
      <c r="B1020" s="9">
        <v>2.5190000000000001</v>
      </c>
      <c r="C1020" s="9" t="s">
        <v>31</v>
      </c>
      <c r="D1020" s="9">
        <v>41921</v>
      </c>
      <c r="E1020" s="9" t="s">
        <v>49</v>
      </c>
      <c r="F1020" s="9">
        <v>4.0590000000000002</v>
      </c>
    </row>
    <row r="1021" spans="1:6" x14ac:dyDescent="0.3">
      <c r="A1021" s="9" t="s">
        <v>1528</v>
      </c>
      <c r="B1021" s="9">
        <v>10.901000000000002</v>
      </c>
      <c r="C1021" s="9" t="s">
        <v>31</v>
      </c>
      <c r="D1021" s="9">
        <v>42679</v>
      </c>
      <c r="E1021" s="9" t="s">
        <v>47</v>
      </c>
      <c r="F1021" s="9">
        <v>17.589000000000002</v>
      </c>
    </row>
    <row r="1022" spans="1:6" x14ac:dyDescent="0.3">
      <c r="A1022" s="9" t="s">
        <v>1544</v>
      </c>
      <c r="B1022" s="9">
        <v>0.9900000000000001</v>
      </c>
      <c r="C1022" s="9" t="s">
        <v>31</v>
      </c>
      <c r="D1022" s="9">
        <v>42687</v>
      </c>
      <c r="E1022" s="9" t="s">
        <v>34</v>
      </c>
      <c r="F1022" s="9">
        <v>2.3100000000000005</v>
      </c>
    </row>
    <row r="1023" spans="1:6" x14ac:dyDescent="0.3">
      <c r="A1023" s="9" t="s">
        <v>301</v>
      </c>
      <c r="B1023" s="9">
        <v>4.2240000000000002</v>
      </c>
      <c r="C1023" s="9" t="s">
        <v>31</v>
      </c>
      <c r="D1023" s="9">
        <v>41425</v>
      </c>
      <c r="E1023" s="9" t="s">
        <v>49</v>
      </c>
      <c r="F1023" s="9">
        <v>6.9300000000000006</v>
      </c>
    </row>
    <row r="1024" spans="1:6" x14ac:dyDescent="0.3">
      <c r="A1024" s="9" t="s">
        <v>1227</v>
      </c>
      <c r="B1024" s="9">
        <v>13.629000000000001</v>
      </c>
      <c r="C1024" s="9" t="s">
        <v>31</v>
      </c>
      <c r="D1024" s="9">
        <v>42279</v>
      </c>
      <c r="E1024" s="9" t="s">
        <v>49</v>
      </c>
      <c r="F1024" s="9">
        <v>21.978000000000002</v>
      </c>
    </row>
    <row r="1025" spans="1:6" x14ac:dyDescent="0.3">
      <c r="A1025" s="9" t="s">
        <v>172</v>
      </c>
      <c r="B1025" s="9">
        <v>0.78100000000000003</v>
      </c>
      <c r="C1025" s="9" t="s">
        <v>31</v>
      </c>
      <c r="D1025" s="9">
        <v>42545</v>
      </c>
      <c r="E1025" s="9" t="s">
        <v>34</v>
      </c>
      <c r="F1025" s="9">
        <v>1.254</v>
      </c>
    </row>
    <row r="1026" spans="1:6" x14ac:dyDescent="0.3">
      <c r="A1026" s="9" t="s">
        <v>1329</v>
      </c>
      <c r="B1026" s="9">
        <v>16.170000000000002</v>
      </c>
      <c r="C1026" s="9" t="s">
        <v>31</v>
      </c>
      <c r="D1026" s="9">
        <v>42427</v>
      </c>
      <c r="E1026" s="9" t="s">
        <v>49</v>
      </c>
      <c r="F1026" s="9">
        <v>32.989000000000004</v>
      </c>
    </row>
    <row r="1027" spans="1:6" x14ac:dyDescent="0.3">
      <c r="A1027" s="9" t="s">
        <v>535</v>
      </c>
      <c r="B1027" s="9">
        <v>3.8170000000000006</v>
      </c>
      <c r="C1027" s="9" t="s">
        <v>31</v>
      </c>
      <c r="D1027" s="9">
        <v>41604</v>
      </c>
      <c r="E1027" s="9" t="s">
        <v>34</v>
      </c>
      <c r="F1027" s="9">
        <v>7.3479999999999999</v>
      </c>
    </row>
    <row r="1028" spans="1:6" x14ac:dyDescent="0.3">
      <c r="A1028" s="9" t="s">
        <v>958</v>
      </c>
      <c r="B1028" s="9">
        <v>61.776000000000003</v>
      </c>
      <c r="C1028" s="9" t="s">
        <v>31</v>
      </c>
      <c r="D1028" s="9">
        <v>42043</v>
      </c>
      <c r="E1028" s="9" t="s">
        <v>81</v>
      </c>
      <c r="F1028" s="9">
        <v>150.678</v>
      </c>
    </row>
    <row r="1029" spans="1:6" x14ac:dyDescent="0.3">
      <c r="A1029" s="9" t="s">
        <v>1100</v>
      </c>
      <c r="B1029" s="9">
        <v>4.6090000000000009</v>
      </c>
      <c r="C1029" s="9" t="s">
        <v>31</v>
      </c>
      <c r="D1029" s="9">
        <v>42166</v>
      </c>
      <c r="E1029" s="9" t="s">
        <v>30</v>
      </c>
      <c r="F1029" s="9">
        <v>11.253000000000002</v>
      </c>
    </row>
    <row r="1030" spans="1:6" x14ac:dyDescent="0.3">
      <c r="A1030" s="9" t="s">
        <v>1401</v>
      </c>
      <c r="B1030" s="9">
        <v>3.8720000000000003</v>
      </c>
      <c r="C1030" s="9" t="s">
        <v>31</v>
      </c>
      <c r="D1030" s="9">
        <v>42507</v>
      </c>
      <c r="E1030" s="9" t="s">
        <v>49</v>
      </c>
      <c r="F1030" s="9">
        <v>6.2480000000000002</v>
      </c>
    </row>
    <row r="1031" spans="1:6" x14ac:dyDescent="0.3">
      <c r="A1031" s="9" t="s">
        <v>654</v>
      </c>
      <c r="B1031" s="9">
        <v>24.167000000000002</v>
      </c>
      <c r="C1031" s="9" t="s">
        <v>31</v>
      </c>
      <c r="D1031" s="9">
        <v>41721</v>
      </c>
      <c r="E1031" s="9" t="s">
        <v>49</v>
      </c>
      <c r="F1031" s="9">
        <v>38.984000000000002</v>
      </c>
    </row>
    <row r="1032" spans="1:6" x14ac:dyDescent="0.3">
      <c r="A1032" s="9" t="s">
        <v>1621</v>
      </c>
      <c r="B1032" s="9">
        <v>82.5</v>
      </c>
      <c r="C1032" s="9" t="s">
        <v>100</v>
      </c>
      <c r="D1032" s="9">
        <v>42773</v>
      </c>
      <c r="E1032" s="9" t="s">
        <v>99</v>
      </c>
      <c r="F1032" s="9">
        <v>133.06700000000001</v>
      </c>
    </row>
    <row r="1033" spans="1:6" x14ac:dyDescent="0.3">
      <c r="A1033" s="9" t="s">
        <v>1629</v>
      </c>
      <c r="B1033" s="9">
        <v>1.0230000000000001</v>
      </c>
      <c r="C1033" s="9" t="s">
        <v>31</v>
      </c>
      <c r="D1033" s="9">
        <v>42778</v>
      </c>
      <c r="E1033" s="9" t="s">
        <v>34</v>
      </c>
      <c r="F1033" s="9">
        <v>1.6280000000000001</v>
      </c>
    </row>
    <row r="1034" spans="1:6" x14ac:dyDescent="0.3">
      <c r="A1034" s="9" t="s">
        <v>1110</v>
      </c>
      <c r="B1034" s="9">
        <v>6.0500000000000007</v>
      </c>
      <c r="C1034" s="9" t="s">
        <v>31</v>
      </c>
      <c r="D1034" s="9">
        <v>42176</v>
      </c>
      <c r="E1034" s="9" t="s">
        <v>30</v>
      </c>
      <c r="F1034" s="9">
        <v>13.442000000000002</v>
      </c>
    </row>
    <row r="1035" spans="1:6" x14ac:dyDescent="0.3">
      <c r="A1035" s="9" t="s">
        <v>571</v>
      </c>
      <c r="B1035" s="9">
        <v>15.004000000000001</v>
      </c>
      <c r="C1035" s="9" t="s">
        <v>31</v>
      </c>
      <c r="D1035" s="9">
        <v>41643</v>
      </c>
      <c r="E1035" s="9" t="s">
        <v>49</v>
      </c>
      <c r="F1035" s="9">
        <v>23.078000000000003</v>
      </c>
    </row>
    <row r="1036" spans="1:6" x14ac:dyDescent="0.3">
      <c r="A1036" s="9" t="s">
        <v>310</v>
      </c>
      <c r="B1036" s="9">
        <v>9.8120000000000012</v>
      </c>
      <c r="C1036" s="9" t="s">
        <v>31</v>
      </c>
      <c r="D1036" s="9">
        <v>41430</v>
      </c>
      <c r="E1036" s="9" t="s">
        <v>49</v>
      </c>
      <c r="F1036" s="9">
        <v>32.713999999999999</v>
      </c>
    </row>
    <row r="1037" spans="1:6" x14ac:dyDescent="0.3">
      <c r="A1037" s="9" t="s">
        <v>1152</v>
      </c>
      <c r="B1037" s="9">
        <v>35.222000000000008</v>
      </c>
      <c r="C1037" s="9" t="s">
        <v>31</v>
      </c>
      <c r="D1037" s="9">
        <v>42220</v>
      </c>
      <c r="E1037" s="9" t="s">
        <v>49</v>
      </c>
      <c r="F1037" s="9">
        <v>167.72800000000001</v>
      </c>
    </row>
    <row r="1038" spans="1:6" x14ac:dyDescent="0.3">
      <c r="A1038" s="9" t="s">
        <v>1221</v>
      </c>
      <c r="B1038" s="9">
        <v>15.004000000000001</v>
      </c>
      <c r="C1038" s="9" t="s">
        <v>31</v>
      </c>
      <c r="D1038" s="9">
        <v>42278</v>
      </c>
      <c r="E1038" s="9" t="s">
        <v>49</v>
      </c>
      <c r="F1038" s="9">
        <v>23.078000000000003</v>
      </c>
    </row>
  </sheetData>
  <conditionalFormatting sqref="A1:A1038">
    <cfRule type="duplicateValues" dxfId="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CF72A-0F98-9A44-A57D-B2CB9B28475B}">
  <dimension ref="A1:D1038"/>
  <sheetViews>
    <sheetView workbookViewId="0">
      <selection activeCell="B16" sqref="B16"/>
    </sheetView>
  </sheetViews>
  <sheetFormatPr defaultColWidth="11.19921875" defaultRowHeight="15.6" x14ac:dyDescent="0.3"/>
  <cols>
    <col min="1" max="1" width="8.59765625" bestFit="1" customWidth="1"/>
    <col min="2" max="2" width="16.5" bestFit="1" customWidth="1"/>
    <col min="3" max="3" width="12.19921875" bestFit="1" customWidth="1"/>
    <col min="4" max="4" width="15.296875" bestFit="1" customWidth="1"/>
  </cols>
  <sheetData>
    <row r="1" spans="1:4" x14ac:dyDescent="0.3">
      <c r="A1" s="11" t="s">
        <v>0</v>
      </c>
      <c r="B1" s="11" t="s">
        <v>6</v>
      </c>
      <c r="C1" s="11" t="s">
        <v>7</v>
      </c>
      <c r="D1" s="11" t="s">
        <v>8</v>
      </c>
    </row>
    <row r="2" spans="1:4" x14ac:dyDescent="0.3">
      <c r="A2" s="9" t="s">
        <v>1033</v>
      </c>
      <c r="B2" s="9" t="s">
        <v>53</v>
      </c>
      <c r="C2" s="9" t="s">
        <v>98</v>
      </c>
      <c r="D2" s="9" t="s">
        <v>33</v>
      </c>
    </row>
    <row r="3" spans="1:4" x14ac:dyDescent="0.3">
      <c r="A3" s="9" t="s">
        <v>649</v>
      </c>
      <c r="B3" s="9" t="s">
        <v>195</v>
      </c>
      <c r="C3" s="9" t="s">
        <v>54</v>
      </c>
      <c r="D3" s="9" t="s">
        <v>33</v>
      </c>
    </row>
    <row r="4" spans="1:4" x14ac:dyDescent="0.3">
      <c r="A4" s="9" t="s">
        <v>435</v>
      </c>
      <c r="B4" s="9" t="s">
        <v>77</v>
      </c>
      <c r="C4" s="9" t="s">
        <v>28</v>
      </c>
      <c r="D4" s="9" t="s">
        <v>33</v>
      </c>
    </row>
    <row r="5" spans="1:4" x14ac:dyDescent="0.3">
      <c r="A5" s="9" t="s">
        <v>472</v>
      </c>
      <c r="B5" s="9" t="s">
        <v>45</v>
      </c>
      <c r="C5" s="9" t="s">
        <v>28</v>
      </c>
      <c r="D5" s="9" t="s">
        <v>29</v>
      </c>
    </row>
    <row r="6" spans="1:4" x14ac:dyDescent="0.3">
      <c r="A6" s="9" t="s">
        <v>555</v>
      </c>
      <c r="B6" s="9" t="s">
        <v>195</v>
      </c>
      <c r="C6" s="9" t="s">
        <v>54</v>
      </c>
      <c r="D6" s="9" t="s">
        <v>33</v>
      </c>
    </row>
    <row r="7" spans="1:4" x14ac:dyDescent="0.3">
      <c r="A7" s="9" t="s">
        <v>1517</v>
      </c>
      <c r="B7" s="9" t="s">
        <v>38</v>
      </c>
      <c r="C7" s="9" t="s">
        <v>46</v>
      </c>
      <c r="D7" s="9" t="s">
        <v>33</v>
      </c>
    </row>
    <row r="8" spans="1:4" x14ac:dyDescent="0.3">
      <c r="A8" s="9" t="s">
        <v>1378</v>
      </c>
      <c r="B8" s="9" t="s">
        <v>253</v>
      </c>
      <c r="C8" s="9" t="s">
        <v>46</v>
      </c>
      <c r="D8" s="9" t="s">
        <v>33</v>
      </c>
    </row>
    <row r="9" spans="1:4" x14ac:dyDescent="0.3">
      <c r="A9" s="9" t="s">
        <v>1430</v>
      </c>
      <c r="B9" s="9" t="s">
        <v>27</v>
      </c>
      <c r="C9" s="9" t="s">
        <v>54</v>
      </c>
      <c r="D9" s="9" t="s">
        <v>33</v>
      </c>
    </row>
    <row r="10" spans="1:4" x14ac:dyDescent="0.3">
      <c r="A10" s="9" t="s">
        <v>1328</v>
      </c>
      <c r="B10" s="9" t="s">
        <v>62</v>
      </c>
      <c r="C10" s="9" t="s">
        <v>46</v>
      </c>
      <c r="D10" s="9" t="s">
        <v>33</v>
      </c>
    </row>
    <row r="11" spans="1:4" x14ac:dyDescent="0.3">
      <c r="A11" s="9" t="s">
        <v>245</v>
      </c>
      <c r="B11" s="9" t="s">
        <v>53</v>
      </c>
      <c r="C11" s="9" t="s">
        <v>54</v>
      </c>
      <c r="D11" s="9" t="s">
        <v>29</v>
      </c>
    </row>
    <row r="12" spans="1:4" x14ac:dyDescent="0.3">
      <c r="A12" s="9" t="s">
        <v>550</v>
      </c>
      <c r="B12" s="9" t="s">
        <v>195</v>
      </c>
      <c r="C12" s="9" t="s">
        <v>54</v>
      </c>
      <c r="D12" s="9" t="s">
        <v>33</v>
      </c>
    </row>
    <row r="13" spans="1:4" x14ac:dyDescent="0.3">
      <c r="A13" s="9" t="s">
        <v>1627</v>
      </c>
      <c r="B13" s="9" t="s">
        <v>222</v>
      </c>
      <c r="C13" s="9" t="s">
        <v>28</v>
      </c>
      <c r="D13" s="9" t="s">
        <v>33</v>
      </c>
    </row>
    <row r="14" spans="1:4" x14ac:dyDescent="0.3">
      <c r="A14" s="9" t="s">
        <v>667</v>
      </c>
      <c r="B14" s="9" t="s">
        <v>73</v>
      </c>
      <c r="C14" s="9" t="s">
        <v>54</v>
      </c>
      <c r="D14" s="9" t="s">
        <v>33</v>
      </c>
    </row>
    <row r="15" spans="1:4" x14ac:dyDescent="0.3">
      <c r="A15" s="9" t="s">
        <v>420</v>
      </c>
      <c r="B15" s="9" t="s">
        <v>27</v>
      </c>
      <c r="C15" s="9" t="s">
        <v>39</v>
      </c>
      <c r="D15" s="9" t="s">
        <v>33</v>
      </c>
    </row>
    <row r="16" spans="1:4" x14ac:dyDescent="0.3">
      <c r="A16" s="9" t="s">
        <v>82</v>
      </c>
      <c r="B16" s="9" t="s">
        <v>62</v>
      </c>
      <c r="C16" s="9" t="s">
        <v>39</v>
      </c>
      <c r="D16" s="9" t="s">
        <v>33</v>
      </c>
    </row>
    <row r="17" spans="1:4" x14ac:dyDescent="0.3">
      <c r="A17" s="9" t="s">
        <v>1487</v>
      </c>
      <c r="B17" s="9" t="s">
        <v>27</v>
      </c>
      <c r="C17" s="9" t="s">
        <v>98</v>
      </c>
      <c r="D17" s="9" t="s">
        <v>33</v>
      </c>
    </row>
    <row r="18" spans="1:4" x14ac:dyDescent="0.3">
      <c r="A18" s="9" t="s">
        <v>122</v>
      </c>
      <c r="B18" s="9" t="s">
        <v>45</v>
      </c>
      <c r="C18" s="9" t="s">
        <v>98</v>
      </c>
      <c r="D18" s="9" t="s">
        <v>33</v>
      </c>
    </row>
    <row r="19" spans="1:4" x14ac:dyDescent="0.3">
      <c r="A19" s="9" t="s">
        <v>1500</v>
      </c>
      <c r="B19" s="9" t="s">
        <v>27</v>
      </c>
      <c r="C19" s="9" t="s">
        <v>54</v>
      </c>
      <c r="D19" s="9" t="s">
        <v>33</v>
      </c>
    </row>
    <row r="20" spans="1:4" x14ac:dyDescent="0.3">
      <c r="A20" s="9" t="s">
        <v>1320</v>
      </c>
      <c r="B20" s="9" t="s">
        <v>188</v>
      </c>
      <c r="C20" s="9" t="s">
        <v>39</v>
      </c>
      <c r="D20" s="9" t="s">
        <v>33</v>
      </c>
    </row>
    <row r="21" spans="1:4" x14ac:dyDescent="0.3">
      <c r="A21" s="9" t="s">
        <v>834</v>
      </c>
      <c r="B21" s="9" t="s">
        <v>94</v>
      </c>
      <c r="C21" s="9" t="s">
        <v>98</v>
      </c>
      <c r="D21" s="9" t="s">
        <v>33</v>
      </c>
    </row>
    <row r="22" spans="1:4" x14ac:dyDescent="0.3">
      <c r="A22" s="9" t="s">
        <v>212</v>
      </c>
      <c r="B22" s="9" t="s">
        <v>45</v>
      </c>
      <c r="C22" s="9" t="s">
        <v>28</v>
      </c>
      <c r="D22" s="9" t="s">
        <v>33</v>
      </c>
    </row>
    <row r="23" spans="1:4" x14ac:dyDescent="0.3">
      <c r="A23" s="9" t="s">
        <v>1101</v>
      </c>
      <c r="B23" s="9" t="s">
        <v>87</v>
      </c>
      <c r="C23" s="9" t="s">
        <v>54</v>
      </c>
      <c r="D23" s="9" t="s">
        <v>29</v>
      </c>
    </row>
    <row r="24" spans="1:4" x14ac:dyDescent="0.3">
      <c r="A24" s="9" t="s">
        <v>669</v>
      </c>
      <c r="B24" s="9" t="s">
        <v>58</v>
      </c>
      <c r="C24" s="9" t="s">
        <v>28</v>
      </c>
      <c r="D24" s="9" t="s">
        <v>33</v>
      </c>
    </row>
    <row r="25" spans="1:4" x14ac:dyDescent="0.3">
      <c r="A25" s="9" t="s">
        <v>639</v>
      </c>
      <c r="B25" s="9" t="s">
        <v>27</v>
      </c>
      <c r="C25" s="9" t="s">
        <v>28</v>
      </c>
      <c r="D25" s="9" t="s">
        <v>33</v>
      </c>
    </row>
    <row r="26" spans="1:4" x14ac:dyDescent="0.3">
      <c r="A26" s="9" t="s">
        <v>561</v>
      </c>
      <c r="B26" s="9" t="s">
        <v>62</v>
      </c>
      <c r="C26" s="9" t="s">
        <v>98</v>
      </c>
      <c r="D26" s="9" t="s">
        <v>29</v>
      </c>
    </row>
    <row r="27" spans="1:4" x14ac:dyDescent="0.3">
      <c r="A27" s="9" t="s">
        <v>924</v>
      </c>
      <c r="B27" s="9" t="s">
        <v>45</v>
      </c>
      <c r="C27" s="9" t="s">
        <v>46</v>
      </c>
      <c r="D27" s="9" t="s">
        <v>33</v>
      </c>
    </row>
    <row r="28" spans="1:4" x14ac:dyDescent="0.3">
      <c r="A28" s="9" t="s">
        <v>729</v>
      </c>
      <c r="B28" s="9" t="s">
        <v>53</v>
      </c>
      <c r="C28" s="9" t="s">
        <v>98</v>
      </c>
      <c r="D28" s="9" t="s">
        <v>159</v>
      </c>
    </row>
    <row r="29" spans="1:4" x14ac:dyDescent="0.3">
      <c r="A29" s="9" t="s">
        <v>1526</v>
      </c>
      <c r="B29" s="9" t="s">
        <v>53</v>
      </c>
      <c r="C29" s="9" t="s">
        <v>54</v>
      </c>
      <c r="D29" s="9" t="s">
        <v>29</v>
      </c>
    </row>
    <row r="30" spans="1:4" x14ac:dyDescent="0.3">
      <c r="A30" s="9" t="s">
        <v>1560</v>
      </c>
      <c r="B30" s="9" t="s">
        <v>27</v>
      </c>
      <c r="C30" s="9" t="s">
        <v>54</v>
      </c>
      <c r="D30" s="9" t="s">
        <v>33</v>
      </c>
    </row>
    <row r="31" spans="1:4" x14ac:dyDescent="0.3">
      <c r="A31" s="9" t="s">
        <v>1119</v>
      </c>
      <c r="B31" s="9" t="s">
        <v>45</v>
      </c>
      <c r="C31" s="9" t="s">
        <v>28</v>
      </c>
      <c r="D31" s="9" t="s">
        <v>33</v>
      </c>
    </row>
    <row r="32" spans="1:4" x14ac:dyDescent="0.3">
      <c r="A32" s="9" t="s">
        <v>119</v>
      </c>
      <c r="B32" s="9" t="s">
        <v>38</v>
      </c>
      <c r="C32" s="9" t="s">
        <v>54</v>
      </c>
      <c r="D32" s="9" t="s">
        <v>29</v>
      </c>
    </row>
    <row r="33" spans="1:4" x14ac:dyDescent="0.3">
      <c r="A33" s="9" t="s">
        <v>957</v>
      </c>
      <c r="B33" s="9" t="s">
        <v>195</v>
      </c>
      <c r="C33" s="9" t="s">
        <v>98</v>
      </c>
      <c r="D33" s="9" t="s">
        <v>29</v>
      </c>
    </row>
    <row r="34" spans="1:4" x14ac:dyDescent="0.3">
      <c r="A34" s="9" t="s">
        <v>1298</v>
      </c>
      <c r="B34" s="9" t="s">
        <v>27</v>
      </c>
      <c r="C34" s="9" t="s">
        <v>28</v>
      </c>
      <c r="D34" s="9" t="s">
        <v>33</v>
      </c>
    </row>
    <row r="35" spans="1:4" x14ac:dyDescent="0.3">
      <c r="A35" s="9" t="s">
        <v>348</v>
      </c>
      <c r="B35" s="9" t="s">
        <v>94</v>
      </c>
      <c r="C35" s="9" t="s">
        <v>54</v>
      </c>
      <c r="D35" s="9" t="s">
        <v>33</v>
      </c>
    </row>
    <row r="36" spans="1:4" x14ac:dyDescent="0.3">
      <c r="A36" s="9" t="s">
        <v>260</v>
      </c>
      <c r="B36" s="9" t="s">
        <v>62</v>
      </c>
      <c r="C36" s="9" t="s">
        <v>46</v>
      </c>
      <c r="D36" s="9" t="s">
        <v>33</v>
      </c>
    </row>
    <row r="37" spans="1:4" x14ac:dyDescent="0.3">
      <c r="A37" s="9" t="s">
        <v>424</v>
      </c>
      <c r="B37" s="9" t="s">
        <v>94</v>
      </c>
      <c r="C37" s="9" t="s">
        <v>46</v>
      </c>
      <c r="D37" s="9" t="s">
        <v>33</v>
      </c>
    </row>
    <row r="38" spans="1:4" x14ac:dyDescent="0.3">
      <c r="A38" s="9" t="s">
        <v>118</v>
      </c>
      <c r="B38" s="9" t="s">
        <v>38</v>
      </c>
      <c r="C38" s="9" t="s">
        <v>54</v>
      </c>
      <c r="D38" s="9" t="s">
        <v>33</v>
      </c>
    </row>
    <row r="39" spans="1:4" x14ac:dyDescent="0.3">
      <c r="A39" s="9" t="s">
        <v>1198</v>
      </c>
      <c r="B39" s="9" t="s">
        <v>53</v>
      </c>
      <c r="C39" s="9" t="s">
        <v>39</v>
      </c>
      <c r="D39" s="9" t="s">
        <v>33</v>
      </c>
    </row>
    <row r="40" spans="1:4" x14ac:dyDescent="0.3">
      <c r="A40" s="9" t="s">
        <v>1157</v>
      </c>
      <c r="B40" s="9" t="s">
        <v>45</v>
      </c>
      <c r="C40" s="9" t="s">
        <v>98</v>
      </c>
      <c r="D40" s="9" t="s">
        <v>33</v>
      </c>
    </row>
    <row r="41" spans="1:4" x14ac:dyDescent="0.3">
      <c r="A41" s="9" t="s">
        <v>676</v>
      </c>
      <c r="B41" s="9" t="s">
        <v>27</v>
      </c>
      <c r="C41" s="9" t="s">
        <v>28</v>
      </c>
      <c r="D41" s="9" t="s">
        <v>29</v>
      </c>
    </row>
    <row r="42" spans="1:4" x14ac:dyDescent="0.3">
      <c r="A42" s="9" t="s">
        <v>642</v>
      </c>
      <c r="B42" s="9" t="s">
        <v>45</v>
      </c>
      <c r="C42" s="9" t="s">
        <v>54</v>
      </c>
      <c r="D42" s="9" t="s">
        <v>33</v>
      </c>
    </row>
    <row r="43" spans="1:4" x14ac:dyDescent="0.3">
      <c r="A43" s="9" t="s">
        <v>83</v>
      </c>
      <c r="B43" s="9" t="s">
        <v>27</v>
      </c>
      <c r="C43" s="9" t="s">
        <v>46</v>
      </c>
      <c r="D43" s="9" t="s">
        <v>33</v>
      </c>
    </row>
    <row r="44" spans="1:4" x14ac:dyDescent="0.3">
      <c r="A44" s="9" t="s">
        <v>32</v>
      </c>
      <c r="B44" s="9" t="s">
        <v>27</v>
      </c>
      <c r="C44" s="9" t="s">
        <v>28</v>
      </c>
      <c r="D44" s="9" t="s">
        <v>33</v>
      </c>
    </row>
    <row r="45" spans="1:4" x14ac:dyDescent="0.3">
      <c r="A45" s="9" t="s">
        <v>146</v>
      </c>
      <c r="B45" s="9" t="s">
        <v>53</v>
      </c>
      <c r="C45" s="9" t="s">
        <v>39</v>
      </c>
      <c r="D45" s="9" t="s">
        <v>33</v>
      </c>
    </row>
    <row r="46" spans="1:4" x14ac:dyDescent="0.3">
      <c r="A46" s="9" t="s">
        <v>134</v>
      </c>
      <c r="B46" s="9" t="s">
        <v>62</v>
      </c>
      <c r="C46" s="9" t="s">
        <v>98</v>
      </c>
      <c r="D46" s="9" t="s">
        <v>33</v>
      </c>
    </row>
    <row r="47" spans="1:4" x14ac:dyDescent="0.3">
      <c r="A47" s="9" t="s">
        <v>652</v>
      </c>
      <c r="B47" s="9" t="s">
        <v>195</v>
      </c>
      <c r="C47" s="9" t="s">
        <v>46</v>
      </c>
      <c r="D47" s="9" t="s">
        <v>33</v>
      </c>
    </row>
    <row r="48" spans="1:4" x14ac:dyDescent="0.3">
      <c r="A48" s="9" t="s">
        <v>447</v>
      </c>
      <c r="B48" s="9" t="s">
        <v>94</v>
      </c>
      <c r="C48" s="9" t="s">
        <v>46</v>
      </c>
      <c r="D48" s="9" t="s">
        <v>33</v>
      </c>
    </row>
    <row r="49" spans="1:4" x14ac:dyDescent="0.3">
      <c r="A49" s="9" t="s">
        <v>1415</v>
      </c>
      <c r="B49" s="9" t="s">
        <v>53</v>
      </c>
      <c r="C49" s="9" t="s">
        <v>98</v>
      </c>
      <c r="D49" s="9" t="s">
        <v>33</v>
      </c>
    </row>
    <row r="50" spans="1:4" x14ac:dyDescent="0.3">
      <c r="A50" s="9" t="s">
        <v>1103</v>
      </c>
      <c r="B50" s="9" t="s">
        <v>53</v>
      </c>
      <c r="C50" s="9" t="s">
        <v>46</v>
      </c>
      <c r="D50" s="9" t="s">
        <v>29</v>
      </c>
    </row>
    <row r="51" spans="1:4" x14ac:dyDescent="0.3">
      <c r="A51" s="9" t="s">
        <v>913</v>
      </c>
      <c r="B51" s="9" t="s">
        <v>45</v>
      </c>
      <c r="C51" s="9" t="s">
        <v>98</v>
      </c>
      <c r="D51" s="9" t="s">
        <v>33</v>
      </c>
    </row>
    <row r="52" spans="1:4" x14ac:dyDescent="0.3">
      <c r="A52" s="9" t="s">
        <v>736</v>
      </c>
      <c r="B52" s="9" t="s">
        <v>45</v>
      </c>
      <c r="C52" s="9" t="s">
        <v>28</v>
      </c>
      <c r="D52" s="9" t="s">
        <v>33</v>
      </c>
    </row>
    <row r="53" spans="1:4" x14ac:dyDescent="0.3">
      <c r="A53" s="9" t="s">
        <v>1541</v>
      </c>
      <c r="B53" s="9" t="s">
        <v>94</v>
      </c>
      <c r="C53" s="9" t="s">
        <v>39</v>
      </c>
      <c r="D53" s="9" t="s">
        <v>33</v>
      </c>
    </row>
    <row r="54" spans="1:4" x14ac:dyDescent="0.3">
      <c r="A54" s="9" t="s">
        <v>1533</v>
      </c>
      <c r="B54" s="9" t="s">
        <v>195</v>
      </c>
      <c r="C54" s="9" t="s">
        <v>46</v>
      </c>
      <c r="D54" s="9" t="s">
        <v>33</v>
      </c>
    </row>
    <row r="55" spans="1:4" x14ac:dyDescent="0.3">
      <c r="A55" s="9" t="s">
        <v>534</v>
      </c>
      <c r="B55" s="9" t="s">
        <v>195</v>
      </c>
      <c r="C55" s="9" t="s">
        <v>39</v>
      </c>
      <c r="D55" s="9" t="s">
        <v>29</v>
      </c>
    </row>
    <row r="56" spans="1:4" x14ac:dyDescent="0.3">
      <c r="A56" s="9" t="s">
        <v>154</v>
      </c>
      <c r="B56" s="9" t="s">
        <v>45</v>
      </c>
      <c r="C56" s="9" t="s">
        <v>54</v>
      </c>
      <c r="D56" s="9" t="s">
        <v>33</v>
      </c>
    </row>
    <row r="57" spans="1:4" x14ac:dyDescent="0.3">
      <c r="A57" s="9" t="s">
        <v>1020</v>
      </c>
      <c r="B57" s="9" t="s">
        <v>195</v>
      </c>
      <c r="C57" s="9" t="s">
        <v>28</v>
      </c>
      <c r="D57" s="9" t="s">
        <v>33</v>
      </c>
    </row>
    <row r="58" spans="1:4" x14ac:dyDescent="0.3">
      <c r="A58" s="9" t="s">
        <v>394</v>
      </c>
      <c r="B58" s="9" t="s">
        <v>77</v>
      </c>
      <c r="C58" s="9" t="s">
        <v>46</v>
      </c>
      <c r="D58" s="9" t="s">
        <v>33</v>
      </c>
    </row>
    <row r="59" spans="1:4" x14ac:dyDescent="0.3">
      <c r="A59" s="9" t="s">
        <v>572</v>
      </c>
      <c r="B59" s="9" t="s">
        <v>27</v>
      </c>
      <c r="C59" s="9" t="s">
        <v>98</v>
      </c>
      <c r="D59" s="9" t="s">
        <v>33</v>
      </c>
    </row>
    <row r="60" spans="1:4" x14ac:dyDescent="0.3">
      <c r="A60" s="9" t="s">
        <v>325</v>
      </c>
      <c r="B60" s="9" t="s">
        <v>58</v>
      </c>
      <c r="C60" s="9" t="s">
        <v>46</v>
      </c>
      <c r="D60" s="9" t="s">
        <v>29</v>
      </c>
    </row>
    <row r="61" spans="1:4" x14ac:dyDescent="0.3">
      <c r="A61" s="9" t="s">
        <v>113</v>
      </c>
      <c r="B61" s="9" t="s">
        <v>73</v>
      </c>
      <c r="C61" s="9" t="s">
        <v>98</v>
      </c>
      <c r="D61" s="9" t="s">
        <v>33</v>
      </c>
    </row>
    <row r="62" spans="1:4" x14ac:dyDescent="0.3">
      <c r="A62" s="9" t="s">
        <v>1488</v>
      </c>
      <c r="B62" s="9" t="s">
        <v>27</v>
      </c>
      <c r="C62" s="9" t="s">
        <v>39</v>
      </c>
      <c r="D62" s="9" t="s">
        <v>33</v>
      </c>
    </row>
    <row r="63" spans="1:4" x14ac:dyDescent="0.3">
      <c r="A63" s="9" t="s">
        <v>990</v>
      </c>
      <c r="B63" s="9" t="s">
        <v>253</v>
      </c>
      <c r="C63" s="9" t="s">
        <v>39</v>
      </c>
      <c r="D63" s="9" t="s">
        <v>29</v>
      </c>
    </row>
    <row r="64" spans="1:4" x14ac:dyDescent="0.3">
      <c r="A64" s="9" t="s">
        <v>1574</v>
      </c>
      <c r="B64" s="9" t="s">
        <v>27</v>
      </c>
      <c r="C64" s="9" t="s">
        <v>98</v>
      </c>
      <c r="D64" s="9" t="s">
        <v>33</v>
      </c>
    </row>
    <row r="65" spans="1:4" x14ac:dyDescent="0.3">
      <c r="A65" s="9" t="s">
        <v>377</v>
      </c>
      <c r="B65" s="9" t="s">
        <v>188</v>
      </c>
      <c r="C65" s="9" t="s">
        <v>98</v>
      </c>
      <c r="D65" s="9" t="s">
        <v>33</v>
      </c>
    </row>
    <row r="66" spans="1:4" x14ac:dyDescent="0.3">
      <c r="A66" s="9" t="s">
        <v>1570</v>
      </c>
      <c r="B66" s="9" t="s">
        <v>195</v>
      </c>
      <c r="C66" s="9" t="s">
        <v>98</v>
      </c>
      <c r="D66" s="9" t="s">
        <v>29</v>
      </c>
    </row>
    <row r="67" spans="1:4" x14ac:dyDescent="0.3">
      <c r="A67" s="9" t="s">
        <v>1547</v>
      </c>
      <c r="B67" s="9" t="s">
        <v>188</v>
      </c>
      <c r="C67" s="9" t="s">
        <v>46</v>
      </c>
      <c r="D67" s="9" t="s">
        <v>29</v>
      </c>
    </row>
    <row r="68" spans="1:4" x14ac:dyDescent="0.3">
      <c r="A68" s="9" t="s">
        <v>828</v>
      </c>
      <c r="B68" s="9" t="s">
        <v>27</v>
      </c>
      <c r="C68" s="9" t="s">
        <v>39</v>
      </c>
      <c r="D68" s="9" t="s">
        <v>33</v>
      </c>
    </row>
    <row r="69" spans="1:4" x14ac:dyDescent="0.3">
      <c r="A69" s="9" t="s">
        <v>1209</v>
      </c>
      <c r="B69" s="9" t="s">
        <v>195</v>
      </c>
      <c r="C69" s="9" t="s">
        <v>98</v>
      </c>
      <c r="D69" s="9" t="s">
        <v>33</v>
      </c>
    </row>
    <row r="70" spans="1:4" x14ac:dyDescent="0.3">
      <c r="A70" s="9" t="s">
        <v>1219</v>
      </c>
      <c r="B70" s="9" t="s">
        <v>27</v>
      </c>
      <c r="C70" s="9" t="s">
        <v>39</v>
      </c>
      <c r="D70" s="9" t="s">
        <v>33</v>
      </c>
    </row>
    <row r="71" spans="1:4" x14ac:dyDescent="0.3">
      <c r="A71" s="9" t="s">
        <v>1525</v>
      </c>
      <c r="B71" s="9" t="s">
        <v>62</v>
      </c>
      <c r="C71" s="9" t="s">
        <v>54</v>
      </c>
      <c r="D71" s="9" t="s">
        <v>33</v>
      </c>
    </row>
    <row r="72" spans="1:4" x14ac:dyDescent="0.3">
      <c r="A72" s="9" t="s">
        <v>1524</v>
      </c>
      <c r="B72" s="9" t="s">
        <v>45</v>
      </c>
      <c r="C72" s="9" t="s">
        <v>39</v>
      </c>
      <c r="D72" s="9" t="s">
        <v>33</v>
      </c>
    </row>
    <row r="73" spans="1:4" x14ac:dyDescent="0.3">
      <c r="A73" s="9" t="s">
        <v>60</v>
      </c>
      <c r="B73" s="9" t="s">
        <v>62</v>
      </c>
      <c r="C73" s="9" t="s">
        <v>46</v>
      </c>
      <c r="D73" s="9" t="s">
        <v>33</v>
      </c>
    </row>
    <row r="74" spans="1:4" x14ac:dyDescent="0.3">
      <c r="A74" s="9" t="s">
        <v>759</v>
      </c>
      <c r="B74" s="9" t="s">
        <v>53</v>
      </c>
      <c r="C74" s="9" t="s">
        <v>28</v>
      </c>
      <c r="D74" s="9" t="s">
        <v>33</v>
      </c>
    </row>
    <row r="75" spans="1:4" x14ac:dyDescent="0.3">
      <c r="A75" s="9" t="s">
        <v>1557</v>
      </c>
      <c r="B75" s="9" t="s">
        <v>62</v>
      </c>
      <c r="C75" s="9" t="s">
        <v>54</v>
      </c>
      <c r="D75" s="9" t="s">
        <v>33</v>
      </c>
    </row>
    <row r="76" spans="1:4" x14ac:dyDescent="0.3">
      <c r="A76" s="9" t="s">
        <v>1441</v>
      </c>
      <c r="B76" s="9" t="s">
        <v>27</v>
      </c>
      <c r="C76" s="9" t="s">
        <v>46</v>
      </c>
      <c r="D76" s="9" t="s">
        <v>33</v>
      </c>
    </row>
    <row r="77" spans="1:4" x14ac:dyDescent="0.3">
      <c r="A77" s="9" t="s">
        <v>1208</v>
      </c>
      <c r="B77" s="9" t="s">
        <v>94</v>
      </c>
      <c r="C77" s="9" t="s">
        <v>54</v>
      </c>
      <c r="D77" s="9" t="s">
        <v>29</v>
      </c>
    </row>
    <row r="78" spans="1:4" x14ac:dyDescent="0.3">
      <c r="A78" s="9" t="s">
        <v>683</v>
      </c>
      <c r="B78" s="9" t="s">
        <v>62</v>
      </c>
      <c r="C78" s="9" t="s">
        <v>28</v>
      </c>
      <c r="D78" s="9" t="s">
        <v>33</v>
      </c>
    </row>
    <row r="79" spans="1:4" x14ac:dyDescent="0.3">
      <c r="A79" s="9" t="s">
        <v>125</v>
      </c>
      <c r="B79" s="9" t="s">
        <v>45</v>
      </c>
      <c r="C79" s="9" t="s">
        <v>54</v>
      </c>
      <c r="D79" s="9" t="s">
        <v>33</v>
      </c>
    </row>
    <row r="80" spans="1:4" x14ac:dyDescent="0.3">
      <c r="A80" s="9" t="s">
        <v>1001</v>
      </c>
      <c r="B80" s="9" t="s">
        <v>27</v>
      </c>
      <c r="C80" s="9" t="s">
        <v>98</v>
      </c>
      <c r="D80" s="9" t="s">
        <v>33</v>
      </c>
    </row>
    <row r="81" spans="1:4" x14ac:dyDescent="0.3">
      <c r="A81" s="9" t="s">
        <v>366</v>
      </c>
      <c r="B81" s="9" t="s">
        <v>45</v>
      </c>
      <c r="C81" s="9" t="s">
        <v>46</v>
      </c>
      <c r="D81" s="9" t="s">
        <v>33</v>
      </c>
    </row>
    <row r="82" spans="1:4" x14ac:dyDescent="0.3">
      <c r="A82" s="9" t="s">
        <v>1235</v>
      </c>
      <c r="B82" s="9" t="s">
        <v>53</v>
      </c>
      <c r="C82" s="9" t="s">
        <v>98</v>
      </c>
      <c r="D82" s="9" t="s">
        <v>33</v>
      </c>
    </row>
    <row r="83" spans="1:4" x14ac:dyDescent="0.3">
      <c r="A83" s="9" t="s">
        <v>670</v>
      </c>
      <c r="B83" s="9" t="s">
        <v>62</v>
      </c>
      <c r="C83" s="9" t="s">
        <v>46</v>
      </c>
      <c r="D83" s="9" t="s">
        <v>33</v>
      </c>
    </row>
    <row r="84" spans="1:4" x14ac:dyDescent="0.3">
      <c r="A84" s="9" t="s">
        <v>1058</v>
      </c>
      <c r="B84" s="9" t="s">
        <v>27</v>
      </c>
      <c r="C84" s="9" t="s">
        <v>39</v>
      </c>
      <c r="D84" s="9" t="s">
        <v>33</v>
      </c>
    </row>
    <row r="85" spans="1:4" x14ac:dyDescent="0.3">
      <c r="A85" s="9" t="s">
        <v>101</v>
      </c>
      <c r="B85" s="9" t="s">
        <v>62</v>
      </c>
      <c r="C85" s="9" t="s">
        <v>98</v>
      </c>
      <c r="D85" s="9" t="s">
        <v>33</v>
      </c>
    </row>
    <row r="86" spans="1:4" x14ac:dyDescent="0.3">
      <c r="A86" s="9" t="s">
        <v>1403</v>
      </c>
      <c r="B86" s="9" t="s">
        <v>73</v>
      </c>
      <c r="C86" s="9" t="s">
        <v>46</v>
      </c>
      <c r="D86" s="9" t="s">
        <v>33</v>
      </c>
    </row>
    <row r="87" spans="1:4" x14ac:dyDescent="0.3">
      <c r="A87" s="9" t="s">
        <v>335</v>
      </c>
      <c r="B87" s="9" t="s">
        <v>45</v>
      </c>
      <c r="C87" s="9" t="s">
        <v>98</v>
      </c>
      <c r="D87" s="9" t="s">
        <v>33</v>
      </c>
    </row>
    <row r="88" spans="1:4" x14ac:dyDescent="0.3">
      <c r="A88" s="9" t="s">
        <v>813</v>
      </c>
      <c r="B88" s="9" t="s">
        <v>38</v>
      </c>
      <c r="C88" s="9" t="s">
        <v>54</v>
      </c>
      <c r="D88" s="9" t="s">
        <v>33</v>
      </c>
    </row>
    <row r="89" spans="1:4" x14ac:dyDescent="0.3">
      <c r="A89" s="9" t="s">
        <v>1449</v>
      </c>
      <c r="B89" s="9" t="s">
        <v>87</v>
      </c>
      <c r="C89" s="9" t="s">
        <v>46</v>
      </c>
      <c r="D89" s="9" t="s">
        <v>33</v>
      </c>
    </row>
    <row r="90" spans="1:4" x14ac:dyDescent="0.3">
      <c r="A90" s="9" t="s">
        <v>679</v>
      </c>
      <c r="B90" s="9" t="s">
        <v>38</v>
      </c>
      <c r="C90" s="9" t="s">
        <v>98</v>
      </c>
      <c r="D90" s="9" t="s">
        <v>29</v>
      </c>
    </row>
    <row r="91" spans="1:4" x14ac:dyDescent="0.3">
      <c r="A91" s="9" t="s">
        <v>1588</v>
      </c>
      <c r="B91" s="9" t="s">
        <v>73</v>
      </c>
      <c r="C91" s="9" t="s">
        <v>54</v>
      </c>
      <c r="D91" s="9" t="s">
        <v>29</v>
      </c>
    </row>
    <row r="92" spans="1:4" x14ac:dyDescent="0.3">
      <c r="A92" s="9" t="s">
        <v>1100</v>
      </c>
      <c r="B92" s="9" t="s">
        <v>45</v>
      </c>
      <c r="C92" s="9" t="s">
        <v>39</v>
      </c>
      <c r="D92" s="9" t="s">
        <v>33</v>
      </c>
    </row>
    <row r="93" spans="1:4" x14ac:dyDescent="0.3">
      <c r="A93" s="9" t="s">
        <v>1587</v>
      </c>
      <c r="B93" s="9" t="s">
        <v>27</v>
      </c>
      <c r="C93" s="9" t="s">
        <v>54</v>
      </c>
      <c r="D93" s="9" t="s">
        <v>33</v>
      </c>
    </row>
    <row r="94" spans="1:4" x14ac:dyDescent="0.3">
      <c r="A94" s="9" t="s">
        <v>1509</v>
      </c>
      <c r="B94" s="9" t="s">
        <v>62</v>
      </c>
      <c r="C94" s="9" t="s">
        <v>39</v>
      </c>
      <c r="D94" s="9" t="s">
        <v>33</v>
      </c>
    </row>
    <row r="95" spans="1:4" x14ac:dyDescent="0.3">
      <c r="A95" s="9" t="s">
        <v>1497</v>
      </c>
      <c r="B95" s="9" t="s">
        <v>45</v>
      </c>
      <c r="C95" s="9" t="s">
        <v>28</v>
      </c>
      <c r="D95" s="9" t="s">
        <v>33</v>
      </c>
    </row>
    <row r="96" spans="1:4" x14ac:dyDescent="0.3">
      <c r="A96" s="9" t="s">
        <v>1213</v>
      </c>
      <c r="B96" s="9" t="s">
        <v>253</v>
      </c>
      <c r="C96" s="9" t="s">
        <v>54</v>
      </c>
      <c r="D96" s="9" t="s">
        <v>33</v>
      </c>
    </row>
    <row r="97" spans="1:4" x14ac:dyDescent="0.3">
      <c r="A97" s="9" t="s">
        <v>1395</v>
      </c>
      <c r="B97" s="9" t="s">
        <v>45</v>
      </c>
      <c r="C97" s="9" t="s">
        <v>46</v>
      </c>
      <c r="D97" s="9" t="s">
        <v>33</v>
      </c>
    </row>
    <row r="98" spans="1:4" x14ac:dyDescent="0.3">
      <c r="A98" s="9" t="s">
        <v>881</v>
      </c>
      <c r="B98" s="9" t="s">
        <v>87</v>
      </c>
      <c r="C98" s="9" t="s">
        <v>28</v>
      </c>
      <c r="D98" s="9" t="s">
        <v>33</v>
      </c>
    </row>
    <row r="99" spans="1:4" x14ac:dyDescent="0.3">
      <c r="A99" s="9" t="s">
        <v>128</v>
      </c>
      <c r="B99" s="9" t="s">
        <v>27</v>
      </c>
      <c r="C99" s="9" t="s">
        <v>28</v>
      </c>
      <c r="D99" s="9" t="s">
        <v>33</v>
      </c>
    </row>
    <row r="100" spans="1:4" x14ac:dyDescent="0.3">
      <c r="A100" s="9" t="s">
        <v>1090</v>
      </c>
      <c r="B100" s="9" t="s">
        <v>62</v>
      </c>
      <c r="C100" s="9" t="s">
        <v>54</v>
      </c>
      <c r="D100" s="9" t="s">
        <v>33</v>
      </c>
    </row>
    <row r="101" spans="1:4" x14ac:dyDescent="0.3">
      <c r="A101" s="9" t="s">
        <v>1445</v>
      </c>
      <c r="B101" s="9" t="s">
        <v>38</v>
      </c>
      <c r="C101" s="9" t="s">
        <v>98</v>
      </c>
      <c r="D101" s="9" t="s">
        <v>33</v>
      </c>
    </row>
    <row r="102" spans="1:4" x14ac:dyDescent="0.3">
      <c r="A102" s="9" t="s">
        <v>357</v>
      </c>
      <c r="B102" s="9" t="s">
        <v>45</v>
      </c>
      <c r="C102" s="9" t="s">
        <v>98</v>
      </c>
      <c r="D102" s="9" t="s">
        <v>33</v>
      </c>
    </row>
    <row r="103" spans="1:4" x14ac:dyDescent="0.3">
      <c r="A103" s="9" t="s">
        <v>1390</v>
      </c>
      <c r="B103" s="9" t="s">
        <v>195</v>
      </c>
      <c r="C103" s="9" t="s">
        <v>46</v>
      </c>
      <c r="D103" s="9" t="s">
        <v>29</v>
      </c>
    </row>
    <row r="104" spans="1:4" x14ac:dyDescent="0.3">
      <c r="A104" s="9" t="s">
        <v>574</v>
      </c>
      <c r="B104" s="9" t="s">
        <v>73</v>
      </c>
      <c r="C104" s="9" t="s">
        <v>28</v>
      </c>
      <c r="D104" s="9" t="s">
        <v>33</v>
      </c>
    </row>
    <row r="105" spans="1:4" x14ac:dyDescent="0.3">
      <c r="A105" s="9" t="s">
        <v>1316</v>
      </c>
      <c r="B105" s="9" t="s">
        <v>62</v>
      </c>
      <c r="C105" s="9" t="s">
        <v>28</v>
      </c>
      <c r="D105" s="9" t="s">
        <v>33</v>
      </c>
    </row>
    <row r="106" spans="1:4" x14ac:dyDescent="0.3">
      <c r="A106" s="9" t="s">
        <v>629</v>
      </c>
      <c r="B106" s="9" t="s">
        <v>94</v>
      </c>
      <c r="C106" s="9" t="s">
        <v>98</v>
      </c>
      <c r="D106" s="9" t="s">
        <v>33</v>
      </c>
    </row>
    <row r="107" spans="1:4" x14ac:dyDescent="0.3">
      <c r="A107" s="9" t="s">
        <v>1501</v>
      </c>
      <c r="B107" s="9" t="s">
        <v>45</v>
      </c>
      <c r="C107" s="9" t="s">
        <v>39</v>
      </c>
      <c r="D107" s="9" t="s">
        <v>33</v>
      </c>
    </row>
    <row r="108" spans="1:4" x14ac:dyDescent="0.3">
      <c r="A108" s="9" t="s">
        <v>1610</v>
      </c>
      <c r="B108" s="9" t="s">
        <v>87</v>
      </c>
      <c r="C108" s="9" t="s">
        <v>46</v>
      </c>
      <c r="D108" s="9" t="s">
        <v>33</v>
      </c>
    </row>
    <row r="109" spans="1:4" x14ac:dyDescent="0.3">
      <c r="A109" s="9" t="s">
        <v>181</v>
      </c>
      <c r="B109" s="9" t="s">
        <v>27</v>
      </c>
      <c r="C109" s="9" t="s">
        <v>28</v>
      </c>
      <c r="D109" s="9" t="s">
        <v>33</v>
      </c>
    </row>
    <row r="110" spans="1:4" x14ac:dyDescent="0.3">
      <c r="A110" s="9" t="s">
        <v>1614</v>
      </c>
      <c r="B110" s="9" t="s">
        <v>62</v>
      </c>
      <c r="C110" s="9" t="s">
        <v>39</v>
      </c>
      <c r="D110" s="9" t="s">
        <v>33</v>
      </c>
    </row>
    <row r="111" spans="1:4" x14ac:dyDescent="0.3">
      <c r="A111" s="9" t="s">
        <v>1461</v>
      </c>
      <c r="B111" s="9" t="s">
        <v>77</v>
      </c>
      <c r="C111" s="9" t="s">
        <v>46</v>
      </c>
      <c r="D111" s="9" t="s">
        <v>33</v>
      </c>
    </row>
    <row r="112" spans="1:4" x14ac:dyDescent="0.3">
      <c r="A112" s="9" t="s">
        <v>1544</v>
      </c>
      <c r="B112" s="9" t="s">
        <v>62</v>
      </c>
      <c r="C112" s="9" t="s">
        <v>46</v>
      </c>
      <c r="D112" s="9" t="s">
        <v>33</v>
      </c>
    </row>
    <row r="113" spans="1:4" x14ac:dyDescent="0.3">
      <c r="A113" s="9" t="s">
        <v>553</v>
      </c>
      <c r="B113" s="9" t="s">
        <v>94</v>
      </c>
      <c r="C113" s="9" t="s">
        <v>46</v>
      </c>
      <c r="D113" s="9" t="s">
        <v>33</v>
      </c>
    </row>
    <row r="114" spans="1:4" x14ac:dyDescent="0.3">
      <c r="A114" s="9" t="s">
        <v>481</v>
      </c>
      <c r="B114" s="9" t="s">
        <v>58</v>
      </c>
      <c r="C114" s="9" t="s">
        <v>28</v>
      </c>
      <c r="D114" s="9" t="s">
        <v>33</v>
      </c>
    </row>
    <row r="115" spans="1:4" x14ac:dyDescent="0.3">
      <c r="A115" s="9" t="s">
        <v>691</v>
      </c>
      <c r="B115" s="9" t="s">
        <v>27</v>
      </c>
      <c r="C115" s="9" t="s">
        <v>54</v>
      </c>
      <c r="D115" s="9" t="s">
        <v>33</v>
      </c>
    </row>
    <row r="116" spans="1:4" x14ac:dyDescent="0.3">
      <c r="A116" s="9" t="s">
        <v>1342</v>
      </c>
      <c r="B116" s="9" t="s">
        <v>62</v>
      </c>
      <c r="C116" s="9" t="s">
        <v>28</v>
      </c>
      <c r="D116" s="9" t="s">
        <v>29</v>
      </c>
    </row>
    <row r="117" spans="1:4" x14ac:dyDescent="0.3">
      <c r="A117" s="9" t="s">
        <v>364</v>
      </c>
      <c r="B117" s="9" t="s">
        <v>188</v>
      </c>
      <c r="C117" s="9" t="s">
        <v>54</v>
      </c>
      <c r="D117" s="9" t="s">
        <v>33</v>
      </c>
    </row>
    <row r="118" spans="1:4" x14ac:dyDescent="0.3">
      <c r="A118" s="9" t="s">
        <v>105</v>
      </c>
      <c r="B118" s="9" t="s">
        <v>45</v>
      </c>
      <c r="C118" s="9" t="s">
        <v>28</v>
      </c>
      <c r="D118" s="9" t="s">
        <v>29</v>
      </c>
    </row>
    <row r="119" spans="1:4" x14ac:dyDescent="0.3">
      <c r="A119" s="9" t="s">
        <v>1154</v>
      </c>
      <c r="B119" s="9" t="s">
        <v>27</v>
      </c>
      <c r="C119" s="9" t="s">
        <v>46</v>
      </c>
      <c r="D119" s="9" t="s">
        <v>33</v>
      </c>
    </row>
    <row r="120" spans="1:4" x14ac:dyDescent="0.3">
      <c r="A120" s="9" t="s">
        <v>227</v>
      </c>
      <c r="B120" s="9" t="s">
        <v>27</v>
      </c>
      <c r="C120" s="9" t="s">
        <v>39</v>
      </c>
      <c r="D120" s="9" t="s">
        <v>33</v>
      </c>
    </row>
    <row r="121" spans="1:4" x14ac:dyDescent="0.3">
      <c r="A121" s="9" t="s">
        <v>1623</v>
      </c>
      <c r="B121" s="9" t="s">
        <v>27</v>
      </c>
      <c r="C121" s="9" t="s">
        <v>46</v>
      </c>
      <c r="D121" s="9" t="s">
        <v>33</v>
      </c>
    </row>
    <row r="122" spans="1:4" x14ac:dyDescent="0.3">
      <c r="A122" s="9" t="s">
        <v>284</v>
      </c>
      <c r="B122" s="9" t="s">
        <v>27</v>
      </c>
      <c r="C122" s="9" t="s">
        <v>98</v>
      </c>
      <c r="D122" s="9" t="s">
        <v>29</v>
      </c>
    </row>
    <row r="123" spans="1:4" x14ac:dyDescent="0.3">
      <c r="A123" s="9" t="s">
        <v>741</v>
      </c>
      <c r="B123" s="9" t="s">
        <v>253</v>
      </c>
      <c r="C123" s="9" t="s">
        <v>46</v>
      </c>
      <c r="D123" s="9" t="s">
        <v>159</v>
      </c>
    </row>
    <row r="124" spans="1:4" x14ac:dyDescent="0.3">
      <c r="A124" s="9" t="s">
        <v>1463</v>
      </c>
      <c r="B124" s="9" t="s">
        <v>94</v>
      </c>
      <c r="C124" s="9" t="s">
        <v>98</v>
      </c>
      <c r="D124" s="9" t="s">
        <v>29</v>
      </c>
    </row>
    <row r="125" spans="1:4" x14ac:dyDescent="0.3">
      <c r="A125" s="9" t="s">
        <v>1085</v>
      </c>
      <c r="B125" s="9" t="s">
        <v>188</v>
      </c>
      <c r="C125" s="9" t="s">
        <v>54</v>
      </c>
      <c r="D125" s="9" t="s">
        <v>29</v>
      </c>
    </row>
    <row r="126" spans="1:4" x14ac:dyDescent="0.3">
      <c r="A126" s="9" t="s">
        <v>562</v>
      </c>
      <c r="B126" s="9" t="s">
        <v>77</v>
      </c>
      <c r="C126" s="9" t="s">
        <v>54</v>
      </c>
      <c r="D126" s="9" t="s">
        <v>29</v>
      </c>
    </row>
    <row r="127" spans="1:4" x14ac:dyDescent="0.3">
      <c r="A127" s="9" t="s">
        <v>1138</v>
      </c>
      <c r="B127" s="9" t="s">
        <v>94</v>
      </c>
      <c r="C127" s="9" t="s">
        <v>46</v>
      </c>
      <c r="D127" s="9" t="s">
        <v>159</v>
      </c>
    </row>
    <row r="128" spans="1:4" x14ac:dyDescent="0.3">
      <c r="A128" s="9" t="s">
        <v>160</v>
      </c>
      <c r="B128" s="9" t="s">
        <v>77</v>
      </c>
      <c r="C128" s="9" t="s">
        <v>28</v>
      </c>
      <c r="D128" s="9" t="s">
        <v>33</v>
      </c>
    </row>
    <row r="129" spans="1:4" x14ac:dyDescent="0.3">
      <c r="A129" s="9" t="s">
        <v>503</v>
      </c>
      <c r="B129" s="9" t="s">
        <v>87</v>
      </c>
      <c r="C129" s="9" t="s">
        <v>54</v>
      </c>
      <c r="D129" s="9" t="s">
        <v>33</v>
      </c>
    </row>
    <row r="130" spans="1:4" x14ac:dyDescent="0.3">
      <c r="A130" s="9" t="s">
        <v>951</v>
      </c>
      <c r="B130" s="9" t="s">
        <v>77</v>
      </c>
      <c r="C130" s="9" t="s">
        <v>98</v>
      </c>
      <c r="D130" s="9" t="s">
        <v>33</v>
      </c>
    </row>
    <row r="131" spans="1:4" x14ac:dyDescent="0.3">
      <c r="A131" s="9" t="s">
        <v>520</v>
      </c>
      <c r="B131" s="9" t="s">
        <v>38</v>
      </c>
      <c r="C131" s="9" t="s">
        <v>46</v>
      </c>
      <c r="D131" s="9" t="s">
        <v>33</v>
      </c>
    </row>
    <row r="132" spans="1:4" x14ac:dyDescent="0.3">
      <c r="A132" s="9" t="s">
        <v>1258</v>
      </c>
      <c r="B132" s="9" t="s">
        <v>45</v>
      </c>
      <c r="C132" s="9" t="s">
        <v>46</v>
      </c>
      <c r="D132" s="9" t="s">
        <v>33</v>
      </c>
    </row>
    <row r="133" spans="1:4" x14ac:dyDescent="0.3">
      <c r="A133" s="9" t="s">
        <v>75</v>
      </c>
      <c r="B133" s="9" t="s">
        <v>77</v>
      </c>
      <c r="C133" s="9" t="s">
        <v>28</v>
      </c>
      <c r="D133" s="9" t="s">
        <v>33</v>
      </c>
    </row>
    <row r="134" spans="1:4" x14ac:dyDescent="0.3">
      <c r="A134" s="9" t="s">
        <v>1074</v>
      </c>
      <c r="B134" s="9" t="s">
        <v>87</v>
      </c>
      <c r="C134" s="9" t="s">
        <v>98</v>
      </c>
      <c r="D134" s="9" t="s">
        <v>33</v>
      </c>
    </row>
    <row r="135" spans="1:4" x14ac:dyDescent="0.3">
      <c r="A135" s="9" t="s">
        <v>1330</v>
      </c>
      <c r="B135" s="9" t="s">
        <v>188</v>
      </c>
      <c r="C135" s="9" t="s">
        <v>46</v>
      </c>
      <c r="D135" s="9" t="s">
        <v>29</v>
      </c>
    </row>
    <row r="136" spans="1:4" x14ac:dyDescent="0.3">
      <c r="A136" s="9" t="s">
        <v>1113</v>
      </c>
      <c r="B136" s="9" t="s">
        <v>45</v>
      </c>
      <c r="C136" s="9" t="s">
        <v>46</v>
      </c>
      <c r="D136" s="9" t="s">
        <v>33</v>
      </c>
    </row>
    <row r="137" spans="1:4" x14ac:dyDescent="0.3">
      <c r="A137" s="9" t="s">
        <v>1262</v>
      </c>
      <c r="B137" s="9" t="s">
        <v>38</v>
      </c>
      <c r="C137" s="9" t="s">
        <v>54</v>
      </c>
      <c r="D137" s="9" t="s">
        <v>33</v>
      </c>
    </row>
    <row r="138" spans="1:4" x14ac:dyDescent="0.3">
      <c r="A138" s="9" t="s">
        <v>1578</v>
      </c>
      <c r="B138" s="9" t="s">
        <v>87</v>
      </c>
      <c r="C138" s="9" t="s">
        <v>98</v>
      </c>
      <c r="D138" s="9" t="s">
        <v>33</v>
      </c>
    </row>
    <row r="139" spans="1:4" x14ac:dyDescent="0.3">
      <c r="A139" s="9" t="s">
        <v>1221</v>
      </c>
      <c r="B139" s="9" t="s">
        <v>45</v>
      </c>
      <c r="C139" s="9" t="s">
        <v>46</v>
      </c>
      <c r="D139" s="9" t="s">
        <v>33</v>
      </c>
    </row>
    <row r="140" spans="1:4" x14ac:dyDescent="0.3">
      <c r="A140" s="9" t="s">
        <v>768</v>
      </c>
      <c r="B140" s="9" t="s">
        <v>73</v>
      </c>
      <c r="C140" s="9" t="s">
        <v>54</v>
      </c>
      <c r="D140" s="9" t="s">
        <v>33</v>
      </c>
    </row>
    <row r="141" spans="1:4" x14ac:dyDescent="0.3">
      <c r="A141" s="9" t="s">
        <v>988</v>
      </c>
      <c r="B141" s="9" t="s">
        <v>38</v>
      </c>
      <c r="C141" s="9" t="s">
        <v>98</v>
      </c>
      <c r="D141" s="9" t="s">
        <v>33</v>
      </c>
    </row>
    <row r="142" spans="1:4" x14ac:dyDescent="0.3">
      <c r="A142" s="9" t="s">
        <v>249</v>
      </c>
      <c r="B142" s="9" t="s">
        <v>45</v>
      </c>
      <c r="C142" s="9" t="s">
        <v>28</v>
      </c>
      <c r="D142" s="9" t="s">
        <v>33</v>
      </c>
    </row>
    <row r="143" spans="1:4" x14ac:dyDescent="0.3">
      <c r="A143" s="9" t="s">
        <v>638</v>
      </c>
      <c r="B143" s="9" t="s">
        <v>253</v>
      </c>
      <c r="C143" s="9" t="s">
        <v>54</v>
      </c>
      <c r="D143" s="9" t="s">
        <v>33</v>
      </c>
    </row>
    <row r="144" spans="1:4" x14ac:dyDescent="0.3">
      <c r="A144" s="9" t="s">
        <v>710</v>
      </c>
      <c r="B144" s="9" t="s">
        <v>27</v>
      </c>
      <c r="C144" s="9" t="s">
        <v>39</v>
      </c>
      <c r="D144" s="9" t="s">
        <v>29</v>
      </c>
    </row>
    <row r="145" spans="1:4" x14ac:dyDescent="0.3">
      <c r="A145" s="9" t="s">
        <v>1304</v>
      </c>
      <c r="B145" s="9" t="s">
        <v>73</v>
      </c>
      <c r="C145" s="9" t="s">
        <v>54</v>
      </c>
      <c r="D145" s="9" t="s">
        <v>33</v>
      </c>
    </row>
    <row r="146" spans="1:4" x14ac:dyDescent="0.3">
      <c r="A146" s="9" t="s">
        <v>1064</v>
      </c>
      <c r="B146" s="9" t="s">
        <v>45</v>
      </c>
      <c r="C146" s="9" t="s">
        <v>54</v>
      </c>
      <c r="D146" s="9" t="s">
        <v>29</v>
      </c>
    </row>
    <row r="147" spans="1:4" x14ac:dyDescent="0.3">
      <c r="A147" s="9" t="s">
        <v>469</v>
      </c>
      <c r="B147" s="9" t="s">
        <v>94</v>
      </c>
      <c r="C147" s="9" t="s">
        <v>39</v>
      </c>
      <c r="D147" s="9" t="s">
        <v>33</v>
      </c>
    </row>
    <row r="148" spans="1:4" x14ac:dyDescent="0.3">
      <c r="A148" s="9" t="s">
        <v>453</v>
      </c>
      <c r="B148" s="9" t="s">
        <v>38</v>
      </c>
      <c r="C148" s="9" t="s">
        <v>28</v>
      </c>
      <c r="D148" s="9" t="s">
        <v>29</v>
      </c>
    </row>
    <row r="149" spans="1:4" x14ac:dyDescent="0.3">
      <c r="A149" s="9" t="s">
        <v>1171</v>
      </c>
      <c r="B149" s="9" t="s">
        <v>188</v>
      </c>
      <c r="C149" s="9" t="s">
        <v>46</v>
      </c>
      <c r="D149" s="9" t="s">
        <v>29</v>
      </c>
    </row>
    <row r="150" spans="1:4" x14ac:dyDescent="0.3">
      <c r="A150" s="9" t="s">
        <v>462</v>
      </c>
      <c r="B150" s="9" t="s">
        <v>27</v>
      </c>
      <c r="C150" s="9" t="s">
        <v>54</v>
      </c>
      <c r="D150" s="9" t="s">
        <v>33</v>
      </c>
    </row>
    <row r="151" spans="1:4" x14ac:dyDescent="0.3">
      <c r="A151" s="9" t="s">
        <v>1563</v>
      </c>
      <c r="B151" s="9" t="s">
        <v>253</v>
      </c>
      <c r="C151" s="9" t="s">
        <v>28</v>
      </c>
      <c r="D151" s="9" t="s">
        <v>33</v>
      </c>
    </row>
    <row r="152" spans="1:4" x14ac:dyDescent="0.3">
      <c r="A152" s="9" t="s">
        <v>571</v>
      </c>
      <c r="B152" s="9" t="s">
        <v>45</v>
      </c>
      <c r="C152" s="9" t="s">
        <v>39</v>
      </c>
      <c r="D152" s="9" t="s">
        <v>33</v>
      </c>
    </row>
    <row r="153" spans="1:4" x14ac:dyDescent="0.3">
      <c r="A153" s="9" t="s">
        <v>883</v>
      </c>
      <c r="B153" s="9" t="s">
        <v>195</v>
      </c>
      <c r="C153" s="9" t="s">
        <v>98</v>
      </c>
      <c r="D153" s="9" t="s">
        <v>33</v>
      </c>
    </row>
    <row r="154" spans="1:4" x14ac:dyDescent="0.3">
      <c r="A154" s="9" t="s">
        <v>1480</v>
      </c>
      <c r="B154" s="9" t="s">
        <v>87</v>
      </c>
      <c r="C154" s="9" t="s">
        <v>28</v>
      </c>
      <c r="D154" s="9" t="s">
        <v>33</v>
      </c>
    </row>
    <row r="155" spans="1:4" x14ac:dyDescent="0.3">
      <c r="A155" s="9" t="s">
        <v>838</v>
      </c>
      <c r="B155" s="9" t="s">
        <v>62</v>
      </c>
      <c r="C155" s="9" t="s">
        <v>54</v>
      </c>
      <c r="D155" s="9" t="s">
        <v>33</v>
      </c>
    </row>
    <row r="156" spans="1:4" x14ac:dyDescent="0.3">
      <c r="A156" s="9" t="s">
        <v>1402</v>
      </c>
      <c r="B156" s="9" t="s">
        <v>45</v>
      </c>
      <c r="C156" s="9" t="s">
        <v>54</v>
      </c>
      <c r="D156" s="9" t="s">
        <v>33</v>
      </c>
    </row>
    <row r="157" spans="1:4" x14ac:dyDescent="0.3">
      <c r="A157" s="9" t="s">
        <v>156</v>
      </c>
      <c r="B157" s="9" t="s">
        <v>45</v>
      </c>
      <c r="C157" s="9" t="s">
        <v>54</v>
      </c>
      <c r="D157" s="9" t="s">
        <v>33</v>
      </c>
    </row>
    <row r="158" spans="1:4" x14ac:dyDescent="0.3">
      <c r="A158" s="9" t="s">
        <v>78</v>
      </c>
      <c r="B158" s="9" t="s">
        <v>77</v>
      </c>
      <c r="C158" s="9" t="s">
        <v>28</v>
      </c>
      <c r="D158" s="9" t="s">
        <v>33</v>
      </c>
    </row>
    <row r="159" spans="1:4" x14ac:dyDescent="0.3">
      <c r="A159" s="9" t="s">
        <v>1161</v>
      </c>
      <c r="B159" s="9" t="s">
        <v>53</v>
      </c>
      <c r="C159" s="9" t="s">
        <v>28</v>
      </c>
      <c r="D159" s="9" t="s">
        <v>33</v>
      </c>
    </row>
    <row r="160" spans="1:4" x14ac:dyDescent="0.3">
      <c r="A160" s="9" t="s">
        <v>801</v>
      </c>
      <c r="B160" s="9" t="s">
        <v>27</v>
      </c>
      <c r="C160" s="9" t="s">
        <v>28</v>
      </c>
      <c r="D160" s="9" t="s">
        <v>29</v>
      </c>
    </row>
    <row r="161" spans="1:4" x14ac:dyDescent="0.3">
      <c r="A161" s="9" t="s">
        <v>1072</v>
      </c>
      <c r="B161" s="9" t="s">
        <v>253</v>
      </c>
      <c r="C161" s="9" t="s">
        <v>98</v>
      </c>
      <c r="D161" s="9" t="s">
        <v>33</v>
      </c>
    </row>
    <row r="162" spans="1:4" x14ac:dyDescent="0.3">
      <c r="A162" s="9" t="s">
        <v>449</v>
      </c>
      <c r="B162" s="9" t="s">
        <v>188</v>
      </c>
      <c r="C162" s="9" t="s">
        <v>54</v>
      </c>
      <c r="D162" s="9" t="s">
        <v>33</v>
      </c>
    </row>
    <row r="163" spans="1:4" x14ac:dyDescent="0.3">
      <c r="A163" s="9" t="s">
        <v>839</v>
      </c>
      <c r="B163" s="9" t="s">
        <v>27</v>
      </c>
      <c r="C163" s="9" t="s">
        <v>98</v>
      </c>
      <c r="D163" s="9" t="s">
        <v>159</v>
      </c>
    </row>
    <row r="164" spans="1:4" x14ac:dyDescent="0.3">
      <c r="A164" s="9" t="s">
        <v>624</v>
      </c>
      <c r="B164" s="9" t="s">
        <v>62</v>
      </c>
      <c r="C164" s="9" t="s">
        <v>98</v>
      </c>
      <c r="D164" s="9" t="s">
        <v>29</v>
      </c>
    </row>
    <row r="165" spans="1:4" x14ac:dyDescent="0.3">
      <c r="A165" s="9" t="s">
        <v>916</v>
      </c>
      <c r="B165" s="9" t="s">
        <v>253</v>
      </c>
      <c r="C165" s="9" t="s">
        <v>54</v>
      </c>
      <c r="D165" s="9" t="s">
        <v>33</v>
      </c>
    </row>
    <row r="166" spans="1:4" x14ac:dyDescent="0.3">
      <c r="A166" s="9" t="s">
        <v>1177</v>
      </c>
      <c r="B166" s="9" t="s">
        <v>62</v>
      </c>
      <c r="C166" s="9" t="s">
        <v>98</v>
      </c>
      <c r="D166" s="9" t="s">
        <v>33</v>
      </c>
    </row>
    <row r="167" spans="1:4" x14ac:dyDescent="0.3">
      <c r="A167" s="9" t="s">
        <v>1296</v>
      </c>
      <c r="B167" s="9" t="s">
        <v>253</v>
      </c>
      <c r="C167" s="9" t="s">
        <v>98</v>
      </c>
      <c r="D167" s="9" t="s">
        <v>33</v>
      </c>
    </row>
    <row r="168" spans="1:4" x14ac:dyDescent="0.3">
      <c r="A168" s="9" t="s">
        <v>200</v>
      </c>
      <c r="B168" s="9" t="s">
        <v>58</v>
      </c>
      <c r="C168" s="9" t="s">
        <v>28</v>
      </c>
      <c r="D168" s="9" t="s">
        <v>33</v>
      </c>
    </row>
    <row r="169" spans="1:4" x14ac:dyDescent="0.3">
      <c r="A169" s="9" t="s">
        <v>355</v>
      </c>
      <c r="B169" s="9" t="s">
        <v>38</v>
      </c>
      <c r="C169" s="9" t="s">
        <v>98</v>
      </c>
      <c r="D169" s="9" t="s">
        <v>29</v>
      </c>
    </row>
    <row r="170" spans="1:4" x14ac:dyDescent="0.3">
      <c r="A170" s="9" t="s">
        <v>475</v>
      </c>
      <c r="B170" s="9" t="s">
        <v>253</v>
      </c>
      <c r="C170" s="9" t="s">
        <v>98</v>
      </c>
      <c r="D170" s="9" t="s">
        <v>33</v>
      </c>
    </row>
    <row r="171" spans="1:4" x14ac:dyDescent="0.3">
      <c r="A171" s="9" t="s">
        <v>1366</v>
      </c>
      <c r="B171" s="9" t="s">
        <v>195</v>
      </c>
      <c r="C171" s="9" t="s">
        <v>54</v>
      </c>
      <c r="D171" s="9" t="s">
        <v>33</v>
      </c>
    </row>
    <row r="172" spans="1:4" x14ac:dyDescent="0.3">
      <c r="A172" s="9" t="s">
        <v>524</v>
      </c>
      <c r="B172" s="9" t="s">
        <v>195</v>
      </c>
      <c r="C172" s="9" t="s">
        <v>54</v>
      </c>
      <c r="D172" s="9" t="s">
        <v>29</v>
      </c>
    </row>
    <row r="173" spans="1:4" x14ac:dyDescent="0.3">
      <c r="A173" s="9" t="s">
        <v>1145</v>
      </c>
      <c r="B173" s="9" t="s">
        <v>45</v>
      </c>
      <c r="C173" s="9" t="s">
        <v>39</v>
      </c>
      <c r="D173" s="9" t="s">
        <v>33</v>
      </c>
    </row>
    <row r="174" spans="1:4" x14ac:dyDescent="0.3">
      <c r="A174" s="9" t="s">
        <v>1204</v>
      </c>
      <c r="B174" s="9" t="s">
        <v>53</v>
      </c>
      <c r="C174" s="9" t="s">
        <v>28</v>
      </c>
      <c r="D174" s="9" t="s">
        <v>33</v>
      </c>
    </row>
    <row r="175" spans="1:4" x14ac:dyDescent="0.3">
      <c r="A175" s="9" t="s">
        <v>1450</v>
      </c>
      <c r="B175" s="9" t="s">
        <v>45</v>
      </c>
      <c r="C175" s="9" t="s">
        <v>98</v>
      </c>
      <c r="D175" s="9" t="s">
        <v>33</v>
      </c>
    </row>
    <row r="176" spans="1:4" x14ac:dyDescent="0.3">
      <c r="A176" s="9" t="s">
        <v>1152</v>
      </c>
      <c r="B176" s="9" t="s">
        <v>27</v>
      </c>
      <c r="C176" s="9" t="s">
        <v>39</v>
      </c>
      <c r="D176" s="9" t="s">
        <v>29</v>
      </c>
    </row>
    <row r="177" spans="1:4" x14ac:dyDescent="0.3">
      <c r="A177" s="9" t="s">
        <v>1271</v>
      </c>
      <c r="B177" s="9" t="s">
        <v>62</v>
      </c>
      <c r="C177" s="9" t="s">
        <v>98</v>
      </c>
      <c r="D177" s="9" t="s">
        <v>33</v>
      </c>
    </row>
    <row r="178" spans="1:4" x14ac:dyDescent="0.3">
      <c r="A178" s="9" t="s">
        <v>712</v>
      </c>
      <c r="B178" s="9" t="s">
        <v>94</v>
      </c>
      <c r="C178" s="9" t="s">
        <v>98</v>
      </c>
      <c r="D178" s="9" t="s">
        <v>33</v>
      </c>
    </row>
    <row r="179" spans="1:4" x14ac:dyDescent="0.3">
      <c r="A179" s="9" t="s">
        <v>585</v>
      </c>
      <c r="B179" s="9" t="s">
        <v>27</v>
      </c>
      <c r="C179" s="9" t="s">
        <v>28</v>
      </c>
      <c r="D179" s="9" t="s">
        <v>33</v>
      </c>
    </row>
    <row r="180" spans="1:4" x14ac:dyDescent="0.3">
      <c r="A180" s="9" t="s">
        <v>986</v>
      </c>
      <c r="B180" s="9" t="s">
        <v>45</v>
      </c>
      <c r="C180" s="9" t="s">
        <v>54</v>
      </c>
      <c r="D180" s="9" t="s">
        <v>33</v>
      </c>
    </row>
    <row r="181" spans="1:4" x14ac:dyDescent="0.3">
      <c r="A181" s="9" t="s">
        <v>1492</v>
      </c>
      <c r="B181" s="9" t="s">
        <v>27</v>
      </c>
      <c r="C181" s="9" t="s">
        <v>39</v>
      </c>
      <c r="D181" s="9" t="s">
        <v>29</v>
      </c>
    </row>
    <row r="182" spans="1:4" x14ac:dyDescent="0.3">
      <c r="A182" s="9" t="s">
        <v>310</v>
      </c>
      <c r="B182" s="9" t="s">
        <v>188</v>
      </c>
      <c r="C182" s="9" t="s">
        <v>28</v>
      </c>
      <c r="D182" s="9" t="s">
        <v>33</v>
      </c>
    </row>
    <row r="183" spans="1:4" x14ac:dyDescent="0.3">
      <c r="A183" s="9" t="s">
        <v>288</v>
      </c>
      <c r="B183" s="9" t="s">
        <v>27</v>
      </c>
      <c r="C183" s="9" t="s">
        <v>98</v>
      </c>
      <c r="D183" s="9" t="s">
        <v>29</v>
      </c>
    </row>
    <row r="184" spans="1:4" x14ac:dyDescent="0.3">
      <c r="A184" s="9" t="s">
        <v>1512</v>
      </c>
      <c r="B184" s="9" t="s">
        <v>27</v>
      </c>
      <c r="C184" s="9" t="s">
        <v>28</v>
      </c>
      <c r="D184" s="9" t="s">
        <v>29</v>
      </c>
    </row>
    <row r="185" spans="1:4" x14ac:dyDescent="0.3">
      <c r="A185" s="9" t="s">
        <v>339</v>
      </c>
      <c r="B185" s="9" t="s">
        <v>188</v>
      </c>
      <c r="C185" s="9" t="s">
        <v>28</v>
      </c>
      <c r="D185" s="9" t="s">
        <v>33</v>
      </c>
    </row>
    <row r="186" spans="1:4" x14ac:dyDescent="0.3">
      <c r="A186" s="9" t="s">
        <v>223</v>
      </c>
      <c r="B186" s="9" t="s">
        <v>45</v>
      </c>
      <c r="C186" s="9" t="s">
        <v>39</v>
      </c>
      <c r="D186" s="9" t="s">
        <v>33</v>
      </c>
    </row>
    <row r="187" spans="1:4" x14ac:dyDescent="0.3">
      <c r="A187" s="9" t="s">
        <v>150</v>
      </c>
      <c r="B187" s="9" t="s">
        <v>94</v>
      </c>
      <c r="C187" s="9" t="s">
        <v>98</v>
      </c>
      <c r="D187" s="9" t="s">
        <v>33</v>
      </c>
    </row>
    <row r="188" spans="1:4" x14ac:dyDescent="0.3">
      <c r="A188" s="9" t="s">
        <v>1594</v>
      </c>
      <c r="B188" s="9" t="s">
        <v>195</v>
      </c>
      <c r="C188" s="9" t="s">
        <v>46</v>
      </c>
      <c r="D188" s="9" t="s">
        <v>33</v>
      </c>
    </row>
    <row r="189" spans="1:4" x14ac:dyDescent="0.3">
      <c r="A189" s="9" t="s">
        <v>764</v>
      </c>
      <c r="B189" s="9" t="s">
        <v>195</v>
      </c>
      <c r="C189" s="9" t="s">
        <v>28</v>
      </c>
      <c r="D189" s="9" t="s">
        <v>33</v>
      </c>
    </row>
    <row r="190" spans="1:4" x14ac:dyDescent="0.3">
      <c r="A190" s="9" t="s">
        <v>1362</v>
      </c>
      <c r="B190" s="9" t="s">
        <v>38</v>
      </c>
      <c r="C190" s="9" t="s">
        <v>54</v>
      </c>
      <c r="D190" s="9" t="s">
        <v>33</v>
      </c>
    </row>
    <row r="191" spans="1:4" x14ac:dyDescent="0.3">
      <c r="A191" s="9" t="s">
        <v>977</v>
      </c>
      <c r="B191" s="9" t="s">
        <v>77</v>
      </c>
      <c r="C191" s="9" t="s">
        <v>39</v>
      </c>
      <c r="D191" s="9" t="s">
        <v>33</v>
      </c>
    </row>
    <row r="192" spans="1:4" x14ac:dyDescent="0.3">
      <c r="A192" s="9" t="s">
        <v>1575</v>
      </c>
      <c r="B192" s="9" t="s">
        <v>195</v>
      </c>
      <c r="C192" s="9" t="s">
        <v>39</v>
      </c>
      <c r="D192" s="9" t="s">
        <v>29</v>
      </c>
    </row>
    <row r="193" spans="1:4" x14ac:dyDescent="0.3">
      <c r="A193" s="9" t="s">
        <v>1468</v>
      </c>
      <c r="B193" s="9" t="s">
        <v>77</v>
      </c>
      <c r="C193" s="9" t="s">
        <v>98</v>
      </c>
      <c r="D193" s="9" t="s">
        <v>33</v>
      </c>
    </row>
    <row r="194" spans="1:4" x14ac:dyDescent="0.3">
      <c r="A194" s="9" t="s">
        <v>969</v>
      </c>
      <c r="B194" s="9" t="s">
        <v>27</v>
      </c>
      <c r="C194" s="9" t="s">
        <v>28</v>
      </c>
      <c r="D194" s="9" t="s">
        <v>33</v>
      </c>
    </row>
    <row r="195" spans="1:4" x14ac:dyDescent="0.3">
      <c r="A195" s="9" t="s">
        <v>826</v>
      </c>
      <c r="B195" s="9" t="s">
        <v>27</v>
      </c>
      <c r="C195" s="9" t="s">
        <v>98</v>
      </c>
      <c r="D195" s="9" t="s">
        <v>33</v>
      </c>
    </row>
    <row r="196" spans="1:4" x14ac:dyDescent="0.3">
      <c r="A196" s="9" t="s">
        <v>474</v>
      </c>
      <c r="B196" s="9" t="s">
        <v>38</v>
      </c>
      <c r="C196" s="9" t="s">
        <v>98</v>
      </c>
      <c r="D196" s="9" t="s">
        <v>33</v>
      </c>
    </row>
    <row r="197" spans="1:4" x14ac:dyDescent="0.3">
      <c r="A197" s="9" t="s">
        <v>936</v>
      </c>
      <c r="B197" s="9" t="s">
        <v>62</v>
      </c>
      <c r="C197" s="9" t="s">
        <v>46</v>
      </c>
      <c r="D197" s="9" t="s">
        <v>29</v>
      </c>
    </row>
    <row r="198" spans="1:4" x14ac:dyDescent="0.3">
      <c r="A198" s="9" t="s">
        <v>1186</v>
      </c>
      <c r="B198" s="9" t="s">
        <v>188</v>
      </c>
      <c r="C198" s="9" t="s">
        <v>46</v>
      </c>
      <c r="D198" s="9" t="s">
        <v>33</v>
      </c>
    </row>
    <row r="199" spans="1:4" x14ac:dyDescent="0.3">
      <c r="A199" s="9" t="s">
        <v>576</v>
      </c>
      <c r="B199" s="9" t="s">
        <v>53</v>
      </c>
      <c r="C199" s="9" t="s">
        <v>39</v>
      </c>
      <c r="D199" s="9" t="s">
        <v>33</v>
      </c>
    </row>
    <row r="200" spans="1:4" x14ac:dyDescent="0.3">
      <c r="A200" s="9" t="s">
        <v>1149</v>
      </c>
      <c r="B200" s="9" t="s">
        <v>62</v>
      </c>
      <c r="C200" s="9" t="s">
        <v>98</v>
      </c>
      <c r="D200" s="9" t="s">
        <v>33</v>
      </c>
    </row>
    <row r="201" spans="1:4" x14ac:dyDescent="0.3">
      <c r="A201" s="9" t="s">
        <v>216</v>
      </c>
      <c r="B201" s="9" t="s">
        <v>38</v>
      </c>
      <c r="C201" s="9" t="s">
        <v>98</v>
      </c>
      <c r="D201" s="9" t="s">
        <v>33</v>
      </c>
    </row>
    <row r="202" spans="1:4" x14ac:dyDescent="0.3">
      <c r="A202" s="9" t="s">
        <v>931</v>
      </c>
      <c r="B202" s="9" t="s">
        <v>62</v>
      </c>
      <c r="C202" s="9" t="s">
        <v>98</v>
      </c>
      <c r="D202" s="9" t="s">
        <v>33</v>
      </c>
    </row>
    <row r="203" spans="1:4" x14ac:dyDescent="0.3">
      <c r="A203" s="9" t="s">
        <v>650</v>
      </c>
      <c r="B203" s="9" t="s">
        <v>53</v>
      </c>
      <c r="C203" s="9" t="s">
        <v>54</v>
      </c>
      <c r="D203" s="9" t="s">
        <v>33</v>
      </c>
    </row>
    <row r="204" spans="1:4" x14ac:dyDescent="0.3">
      <c r="A204" s="9" t="s">
        <v>1535</v>
      </c>
      <c r="B204" s="9" t="s">
        <v>94</v>
      </c>
      <c r="C204" s="9" t="s">
        <v>46</v>
      </c>
      <c r="D204" s="9" t="s">
        <v>33</v>
      </c>
    </row>
    <row r="205" spans="1:4" x14ac:dyDescent="0.3">
      <c r="A205" s="9" t="s">
        <v>1364</v>
      </c>
      <c r="B205" s="9" t="s">
        <v>94</v>
      </c>
      <c r="C205" s="9" t="s">
        <v>39</v>
      </c>
      <c r="D205" s="9" t="s">
        <v>29</v>
      </c>
    </row>
    <row r="206" spans="1:4" x14ac:dyDescent="0.3">
      <c r="A206" s="9" t="s">
        <v>938</v>
      </c>
      <c r="B206" s="9" t="s">
        <v>53</v>
      </c>
      <c r="C206" s="9" t="s">
        <v>46</v>
      </c>
      <c r="D206" s="9" t="s">
        <v>33</v>
      </c>
    </row>
    <row r="207" spans="1:4" x14ac:dyDescent="0.3">
      <c r="A207" s="9" t="s">
        <v>1474</v>
      </c>
      <c r="B207" s="9" t="s">
        <v>38</v>
      </c>
      <c r="C207" s="9" t="s">
        <v>98</v>
      </c>
      <c r="D207" s="9" t="s">
        <v>33</v>
      </c>
    </row>
    <row r="208" spans="1:4" x14ac:dyDescent="0.3">
      <c r="A208" s="9" t="s">
        <v>1520</v>
      </c>
      <c r="B208" s="9" t="s">
        <v>62</v>
      </c>
      <c r="C208" s="9" t="s">
        <v>39</v>
      </c>
      <c r="D208" s="9" t="s">
        <v>159</v>
      </c>
    </row>
    <row r="209" spans="1:4" x14ac:dyDescent="0.3">
      <c r="A209" s="9" t="s">
        <v>1267</v>
      </c>
      <c r="B209" s="9" t="s">
        <v>62</v>
      </c>
      <c r="C209" s="9" t="s">
        <v>39</v>
      </c>
      <c r="D209" s="9" t="s">
        <v>29</v>
      </c>
    </row>
    <row r="210" spans="1:4" x14ac:dyDescent="0.3">
      <c r="A210" s="9" t="s">
        <v>1603</v>
      </c>
      <c r="B210" s="9" t="s">
        <v>53</v>
      </c>
      <c r="C210" s="9" t="s">
        <v>28</v>
      </c>
      <c r="D210" s="9" t="s">
        <v>29</v>
      </c>
    </row>
    <row r="211" spans="1:4" x14ac:dyDescent="0.3">
      <c r="A211" s="9" t="s">
        <v>179</v>
      </c>
      <c r="B211" s="9" t="s">
        <v>73</v>
      </c>
      <c r="C211" s="9" t="s">
        <v>28</v>
      </c>
      <c r="D211" s="9" t="s">
        <v>33</v>
      </c>
    </row>
    <row r="212" spans="1:4" x14ac:dyDescent="0.3">
      <c r="A212" s="9" t="s">
        <v>1329</v>
      </c>
      <c r="B212" s="9" t="s">
        <v>62</v>
      </c>
      <c r="C212" s="9" t="s">
        <v>54</v>
      </c>
      <c r="D212" s="9" t="s">
        <v>29</v>
      </c>
    </row>
    <row r="213" spans="1:4" x14ac:dyDescent="0.3">
      <c r="A213" s="9" t="s">
        <v>808</v>
      </c>
      <c r="B213" s="9" t="s">
        <v>94</v>
      </c>
      <c r="C213" s="9" t="s">
        <v>39</v>
      </c>
      <c r="D213" s="9" t="s">
        <v>33</v>
      </c>
    </row>
    <row r="214" spans="1:4" x14ac:dyDescent="0.3">
      <c r="A214" s="9" t="s">
        <v>799</v>
      </c>
      <c r="B214" s="9" t="s">
        <v>27</v>
      </c>
      <c r="C214" s="9" t="s">
        <v>98</v>
      </c>
      <c r="D214" s="9" t="s">
        <v>33</v>
      </c>
    </row>
    <row r="215" spans="1:4" x14ac:dyDescent="0.3">
      <c r="A215" s="9" t="s">
        <v>567</v>
      </c>
      <c r="B215" s="9" t="s">
        <v>53</v>
      </c>
      <c r="C215" s="9" t="s">
        <v>28</v>
      </c>
      <c r="D215" s="9" t="s">
        <v>33</v>
      </c>
    </row>
    <row r="216" spans="1:4" x14ac:dyDescent="0.3">
      <c r="A216" s="9" t="s">
        <v>1332</v>
      </c>
      <c r="B216" s="9" t="s">
        <v>87</v>
      </c>
      <c r="C216" s="9" t="s">
        <v>28</v>
      </c>
      <c r="D216" s="9" t="s">
        <v>33</v>
      </c>
    </row>
    <row r="217" spans="1:4" x14ac:dyDescent="0.3">
      <c r="A217" s="9" t="s">
        <v>1159</v>
      </c>
      <c r="B217" s="9" t="s">
        <v>87</v>
      </c>
      <c r="C217" s="9" t="s">
        <v>98</v>
      </c>
      <c r="D217" s="9" t="s">
        <v>33</v>
      </c>
    </row>
    <row r="218" spans="1:4" x14ac:dyDescent="0.3">
      <c r="A218" s="9" t="s">
        <v>1567</v>
      </c>
      <c r="B218" s="9" t="s">
        <v>38</v>
      </c>
      <c r="C218" s="9" t="s">
        <v>39</v>
      </c>
      <c r="D218" s="9" t="s">
        <v>29</v>
      </c>
    </row>
    <row r="219" spans="1:4" x14ac:dyDescent="0.3">
      <c r="A219" s="9" t="s">
        <v>1458</v>
      </c>
      <c r="B219" s="9" t="s">
        <v>87</v>
      </c>
      <c r="C219" s="9" t="s">
        <v>54</v>
      </c>
      <c r="D219" s="9" t="s">
        <v>29</v>
      </c>
    </row>
    <row r="220" spans="1:4" x14ac:dyDescent="0.3">
      <c r="A220" s="9" t="s">
        <v>126</v>
      </c>
      <c r="B220" s="9" t="s">
        <v>27</v>
      </c>
      <c r="C220" s="9" t="s">
        <v>28</v>
      </c>
      <c r="D220" s="9" t="s">
        <v>33</v>
      </c>
    </row>
    <row r="221" spans="1:4" x14ac:dyDescent="0.3">
      <c r="A221" s="9" t="s">
        <v>1196</v>
      </c>
      <c r="B221" s="9" t="s">
        <v>87</v>
      </c>
      <c r="C221" s="9" t="s">
        <v>98</v>
      </c>
      <c r="D221" s="9" t="s">
        <v>33</v>
      </c>
    </row>
    <row r="222" spans="1:4" x14ac:dyDescent="0.3">
      <c r="A222" s="9" t="s">
        <v>805</v>
      </c>
      <c r="B222" s="9" t="s">
        <v>27</v>
      </c>
      <c r="C222" s="9" t="s">
        <v>39</v>
      </c>
      <c r="D222" s="9" t="s">
        <v>29</v>
      </c>
    </row>
    <row r="223" spans="1:4" x14ac:dyDescent="0.3">
      <c r="A223" s="9" t="s">
        <v>1412</v>
      </c>
      <c r="B223" s="9" t="s">
        <v>27</v>
      </c>
      <c r="C223" s="9" t="s">
        <v>54</v>
      </c>
      <c r="D223" s="9" t="s">
        <v>33</v>
      </c>
    </row>
    <row r="224" spans="1:4" x14ac:dyDescent="0.3">
      <c r="A224" s="9" t="s">
        <v>877</v>
      </c>
      <c r="B224" s="9" t="s">
        <v>58</v>
      </c>
      <c r="C224" s="9" t="s">
        <v>39</v>
      </c>
      <c r="D224" s="9" t="s">
        <v>33</v>
      </c>
    </row>
    <row r="225" spans="1:4" x14ac:dyDescent="0.3">
      <c r="A225" s="9" t="s">
        <v>580</v>
      </c>
      <c r="B225" s="9" t="s">
        <v>45</v>
      </c>
      <c r="C225" s="9" t="s">
        <v>39</v>
      </c>
      <c r="D225" s="9" t="s">
        <v>33</v>
      </c>
    </row>
    <row r="226" spans="1:4" x14ac:dyDescent="0.3">
      <c r="A226" s="9" t="s">
        <v>1093</v>
      </c>
      <c r="B226" s="9" t="s">
        <v>87</v>
      </c>
      <c r="C226" s="9" t="s">
        <v>46</v>
      </c>
      <c r="D226" s="9" t="s">
        <v>33</v>
      </c>
    </row>
    <row r="227" spans="1:4" x14ac:dyDescent="0.3">
      <c r="A227" s="9" t="s">
        <v>1373</v>
      </c>
      <c r="B227" s="9" t="s">
        <v>27</v>
      </c>
      <c r="C227" s="9" t="s">
        <v>39</v>
      </c>
      <c r="D227" s="9" t="s">
        <v>33</v>
      </c>
    </row>
    <row r="228" spans="1:4" x14ac:dyDescent="0.3">
      <c r="A228" s="9" t="s">
        <v>1054</v>
      </c>
      <c r="B228" s="9" t="s">
        <v>45</v>
      </c>
      <c r="C228" s="9" t="s">
        <v>39</v>
      </c>
      <c r="D228" s="9" t="s">
        <v>33</v>
      </c>
    </row>
    <row r="229" spans="1:4" x14ac:dyDescent="0.3">
      <c r="A229" s="9" t="s">
        <v>89</v>
      </c>
      <c r="B229" s="9" t="s">
        <v>38</v>
      </c>
      <c r="C229" s="9" t="s">
        <v>39</v>
      </c>
      <c r="D229" s="9" t="s">
        <v>33</v>
      </c>
    </row>
    <row r="230" spans="1:4" x14ac:dyDescent="0.3">
      <c r="A230" s="9" t="s">
        <v>1150</v>
      </c>
      <c r="B230" s="9" t="s">
        <v>45</v>
      </c>
      <c r="C230" s="9" t="s">
        <v>28</v>
      </c>
      <c r="D230" s="9" t="s">
        <v>33</v>
      </c>
    </row>
    <row r="231" spans="1:4" x14ac:dyDescent="0.3">
      <c r="A231" s="9" t="s">
        <v>557</v>
      </c>
      <c r="B231" s="9" t="s">
        <v>62</v>
      </c>
      <c r="C231" s="9" t="s">
        <v>54</v>
      </c>
      <c r="D231" s="9" t="s">
        <v>33</v>
      </c>
    </row>
    <row r="232" spans="1:4" x14ac:dyDescent="0.3">
      <c r="A232" s="9" t="s">
        <v>1607</v>
      </c>
      <c r="B232" s="9" t="s">
        <v>77</v>
      </c>
      <c r="C232" s="9" t="s">
        <v>28</v>
      </c>
      <c r="D232" s="9" t="s">
        <v>33</v>
      </c>
    </row>
    <row r="233" spans="1:4" x14ac:dyDescent="0.3">
      <c r="A233" s="9" t="s">
        <v>1030</v>
      </c>
      <c r="B233" s="9" t="s">
        <v>58</v>
      </c>
      <c r="C233" s="9" t="s">
        <v>54</v>
      </c>
      <c r="D233" s="9" t="s">
        <v>33</v>
      </c>
    </row>
    <row r="234" spans="1:4" x14ac:dyDescent="0.3">
      <c r="A234" s="9" t="s">
        <v>487</v>
      </c>
      <c r="B234" s="9" t="s">
        <v>195</v>
      </c>
      <c r="C234" s="9" t="s">
        <v>54</v>
      </c>
      <c r="D234" s="9" t="s">
        <v>33</v>
      </c>
    </row>
    <row r="235" spans="1:4" x14ac:dyDescent="0.3">
      <c r="A235" s="9" t="s">
        <v>479</v>
      </c>
      <c r="B235" s="9" t="s">
        <v>27</v>
      </c>
      <c r="C235" s="9" t="s">
        <v>28</v>
      </c>
      <c r="D235" s="9" t="s">
        <v>33</v>
      </c>
    </row>
    <row r="236" spans="1:4" x14ac:dyDescent="0.3">
      <c r="A236" s="9" t="s">
        <v>1285</v>
      </c>
      <c r="B236" s="9" t="s">
        <v>58</v>
      </c>
      <c r="C236" s="9" t="s">
        <v>46</v>
      </c>
      <c r="D236" s="9" t="s">
        <v>29</v>
      </c>
    </row>
    <row r="237" spans="1:4" x14ac:dyDescent="0.3">
      <c r="A237" s="9" t="s">
        <v>1436</v>
      </c>
      <c r="B237" s="9" t="s">
        <v>77</v>
      </c>
      <c r="C237" s="9" t="s">
        <v>39</v>
      </c>
      <c r="D237" s="9" t="s">
        <v>29</v>
      </c>
    </row>
    <row r="238" spans="1:4" x14ac:dyDescent="0.3">
      <c r="A238" s="9" t="s">
        <v>681</v>
      </c>
      <c r="B238" s="9" t="s">
        <v>62</v>
      </c>
      <c r="C238" s="9" t="s">
        <v>98</v>
      </c>
      <c r="D238" s="9" t="s">
        <v>33</v>
      </c>
    </row>
    <row r="239" spans="1:4" x14ac:dyDescent="0.3">
      <c r="A239" s="9" t="s">
        <v>1003</v>
      </c>
      <c r="B239" s="9" t="s">
        <v>38</v>
      </c>
      <c r="C239" s="9" t="s">
        <v>54</v>
      </c>
      <c r="D239" s="9" t="s">
        <v>33</v>
      </c>
    </row>
    <row r="240" spans="1:4" x14ac:dyDescent="0.3">
      <c r="A240" s="9" t="s">
        <v>918</v>
      </c>
      <c r="B240" s="9" t="s">
        <v>38</v>
      </c>
      <c r="C240" s="9" t="s">
        <v>98</v>
      </c>
      <c r="D240" s="9" t="s">
        <v>33</v>
      </c>
    </row>
    <row r="241" spans="1:4" x14ac:dyDescent="0.3">
      <c r="A241" s="9" t="s">
        <v>256</v>
      </c>
      <c r="B241" s="9" t="s">
        <v>53</v>
      </c>
      <c r="C241" s="9" t="s">
        <v>46</v>
      </c>
      <c r="D241" s="9" t="s">
        <v>33</v>
      </c>
    </row>
    <row r="242" spans="1:4" x14ac:dyDescent="0.3">
      <c r="A242" s="9" t="s">
        <v>183</v>
      </c>
      <c r="B242" s="9" t="s">
        <v>27</v>
      </c>
      <c r="C242" s="9" t="s">
        <v>28</v>
      </c>
      <c r="D242" s="9" t="s">
        <v>29</v>
      </c>
    </row>
    <row r="243" spans="1:4" x14ac:dyDescent="0.3">
      <c r="A243" s="9" t="s">
        <v>791</v>
      </c>
      <c r="B243" s="9" t="s">
        <v>45</v>
      </c>
      <c r="C243" s="9" t="s">
        <v>28</v>
      </c>
      <c r="D243" s="9" t="s">
        <v>33</v>
      </c>
    </row>
    <row r="244" spans="1:4" x14ac:dyDescent="0.3">
      <c r="A244" s="9" t="s">
        <v>802</v>
      </c>
      <c r="B244" s="9" t="s">
        <v>45</v>
      </c>
      <c r="C244" s="9" t="s">
        <v>46</v>
      </c>
      <c r="D244" s="9" t="s">
        <v>33</v>
      </c>
    </row>
    <row r="245" spans="1:4" x14ac:dyDescent="0.3">
      <c r="A245" s="9" t="s">
        <v>1025</v>
      </c>
      <c r="B245" s="9" t="s">
        <v>77</v>
      </c>
      <c r="C245" s="9" t="s">
        <v>46</v>
      </c>
      <c r="D245" s="9" t="s">
        <v>33</v>
      </c>
    </row>
    <row r="246" spans="1:4" x14ac:dyDescent="0.3">
      <c r="A246" s="9" t="s">
        <v>207</v>
      </c>
      <c r="B246" s="9" t="s">
        <v>195</v>
      </c>
      <c r="C246" s="9" t="s">
        <v>46</v>
      </c>
      <c r="D246" s="9" t="s">
        <v>33</v>
      </c>
    </row>
    <row r="247" spans="1:4" x14ac:dyDescent="0.3">
      <c r="A247" s="9" t="s">
        <v>873</v>
      </c>
      <c r="B247" s="9" t="s">
        <v>195</v>
      </c>
      <c r="C247" s="9" t="s">
        <v>98</v>
      </c>
      <c r="D247" s="9" t="s">
        <v>29</v>
      </c>
    </row>
    <row r="248" spans="1:4" x14ac:dyDescent="0.3">
      <c r="A248" s="9" t="s">
        <v>1454</v>
      </c>
      <c r="B248" s="9" t="s">
        <v>45</v>
      </c>
      <c r="C248" s="9" t="s">
        <v>28</v>
      </c>
      <c r="D248" s="9" t="s">
        <v>33</v>
      </c>
    </row>
    <row r="249" spans="1:4" x14ac:dyDescent="0.3">
      <c r="A249" s="9" t="s">
        <v>23</v>
      </c>
      <c r="B249" s="9" t="s">
        <v>27</v>
      </c>
      <c r="C249" s="9" t="s">
        <v>28</v>
      </c>
      <c r="D249" s="9" t="s">
        <v>29</v>
      </c>
    </row>
    <row r="250" spans="1:4" x14ac:dyDescent="0.3">
      <c r="A250" s="9" t="s">
        <v>196</v>
      </c>
      <c r="B250" s="9" t="s">
        <v>62</v>
      </c>
      <c r="C250" s="9" t="s">
        <v>98</v>
      </c>
      <c r="D250" s="9" t="s">
        <v>29</v>
      </c>
    </row>
    <row r="251" spans="1:4" x14ac:dyDescent="0.3">
      <c r="A251" s="9" t="s">
        <v>293</v>
      </c>
      <c r="B251" s="9" t="s">
        <v>188</v>
      </c>
      <c r="C251" s="9" t="s">
        <v>46</v>
      </c>
      <c r="D251" s="9" t="s">
        <v>33</v>
      </c>
    </row>
    <row r="252" spans="1:4" x14ac:dyDescent="0.3">
      <c r="A252" s="9" t="s">
        <v>1039</v>
      </c>
      <c r="B252" s="9" t="s">
        <v>87</v>
      </c>
      <c r="C252" s="9" t="s">
        <v>98</v>
      </c>
      <c r="D252" s="9" t="s">
        <v>33</v>
      </c>
    </row>
    <row r="253" spans="1:4" x14ac:dyDescent="0.3">
      <c r="A253" s="9" t="s">
        <v>404</v>
      </c>
      <c r="B253" s="9" t="s">
        <v>62</v>
      </c>
      <c r="C253" s="9" t="s">
        <v>39</v>
      </c>
      <c r="D253" s="9" t="s">
        <v>29</v>
      </c>
    </row>
    <row r="254" spans="1:4" x14ac:dyDescent="0.3">
      <c r="A254" s="9" t="s">
        <v>949</v>
      </c>
      <c r="B254" s="9" t="s">
        <v>94</v>
      </c>
      <c r="C254" s="9" t="s">
        <v>28</v>
      </c>
      <c r="D254" s="9" t="s">
        <v>33</v>
      </c>
    </row>
    <row r="255" spans="1:4" x14ac:dyDescent="0.3">
      <c r="A255" s="9" t="s">
        <v>956</v>
      </c>
      <c r="B255" s="9" t="s">
        <v>188</v>
      </c>
      <c r="C255" s="9" t="s">
        <v>46</v>
      </c>
      <c r="D255" s="9" t="s">
        <v>29</v>
      </c>
    </row>
    <row r="256" spans="1:4" x14ac:dyDescent="0.3">
      <c r="A256" s="9" t="s">
        <v>1216</v>
      </c>
      <c r="B256" s="9" t="s">
        <v>45</v>
      </c>
      <c r="C256" s="9" t="s">
        <v>46</v>
      </c>
      <c r="D256" s="9" t="s">
        <v>33</v>
      </c>
    </row>
    <row r="257" spans="1:4" x14ac:dyDescent="0.3">
      <c r="A257" s="9" t="s">
        <v>329</v>
      </c>
      <c r="B257" s="9" t="s">
        <v>53</v>
      </c>
      <c r="C257" s="9" t="s">
        <v>28</v>
      </c>
      <c r="D257" s="9" t="s">
        <v>33</v>
      </c>
    </row>
    <row r="258" spans="1:4" x14ac:dyDescent="0.3">
      <c r="A258" s="9" t="s">
        <v>1322</v>
      </c>
      <c r="B258" s="9" t="s">
        <v>188</v>
      </c>
      <c r="C258" s="9" t="s">
        <v>98</v>
      </c>
      <c r="D258" s="9" t="s">
        <v>33</v>
      </c>
    </row>
    <row r="259" spans="1:4" x14ac:dyDescent="0.3">
      <c r="A259" s="9" t="s">
        <v>342</v>
      </c>
      <c r="B259" s="9" t="s">
        <v>45</v>
      </c>
      <c r="C259" s="9" t="s">
        <v>98</v>
      </c>
      <c r="D259" s="9" t="s">
        <v>33</v>
      </c>
    </row>
    <row r="260" spans="1:4" x14ac:dyDescent="0.3">
      <c r="A260" s="9" t="s">
        <v>35</v>
      </c>
      <c r="B260" s="9" t="s">
        <v>38</v>
      </c>
      <c r="C260" s="9" t="s">
        <v>39</v>
      </c>
      <c r="D260" s="9" t="s">
        <v>33</v>
      </c>
    </row>
    <row r="261" spans="1:4" x14ac:dyDescent="0.3">
      <c r="A261" s="9" t="s">
        <v>982</v>
      </c>
      <c r="B261" s="9" t="s">
        <v>53</v>
      </c>
      <c r="C261" s="9" t="s">
        <v>98</v>
      </c>
      <c r="D261" s="9" t="s">
        <v>33</v>
      </c>
    </row>
    <row r="262" spans="1:4" x14ac:dyDescent="0.3">
      <c r="A262" s="9" t="s">
        <v>663</v>
      </c>
      <c r="B262" s="9" t="s">
        <v>188</v>
      </c>
      <c r="C262" s="9" t="s">
        <v>46</v>
      </c>
      <c r="D262" s="9" t="s">
        <v>33</v>
      </c>
    </row>
    <row r="263" spans="1:4" x14ac:dyDescent="0.3">
      <c r="A263" s="9" t="s">
        <v>1282</v>
      </c>
      <c r="B263" s="9" t="s">
        <v>38</v>
      </c>
      <c r="C263" s="9" t="s">
        <v>28</v>
      </c>
      <c r="D263" s="9" t="s">
        <v>33</v>
      </c>
    </row>
    <row r="264" spans="1:4" x14ac:dyDescent="0.3">
      <c r="A264" s="9" t="s">
        <v>904</v>
      </c>
      <c r="B264" s="9" t="s">
        <v>188</v>
      </c>
      <c r="C264" s="9" t="s">
        <v>46</v>
      </c>
      <c r="D264" s="9" t="s">
        <v>33</v>
      </c>
    </row>
    <row r="265" spans="1:4" x14ac:dyDescent="0.3">
      <c r="A265" s="9" t="s">
        <v>1244</v>
      </c>
      <c r="B265" s="9" t="s">
        <v>62</v>
      </c>
      <c r="C265" s="9" t="s">
        <v>54</v>
      </c>
      <c r="D265" s="9" t="s">
        <v>33</v>
      </c>
    </row>
    <row r="266" spans="1:4" x14ac:dyDescent="0.3">
      <c r="A266" s="9" t="s">
        <v>1173</v>
      </c>
      <c r="B266" s="9" t="s">
        <v>45</v>
      </c>
      <c r="C266" s="9" t="s">
        <v>46</v>
      </c>
      <c r="D266" s="9" t="s">
        <v>33</v>
      </c>
    </row>
    <row r="267" spans="1:4" x14ac:dyDescent="0.3">
      <c r="A267" s="9" t="s">
        <v>1562</v>
      </c>
      <c r="B267" s="9" t="s">
        <v>53</v>
      </c>
      <c r="C267" s="9" t="s">
        <v>28</v>
      </c>
      <c r="D267" s="9" t="s">
        <v>33</v>
      </c>
    </row>
    <row r="268" spans="1:4" x14ac:dyDescent="0.3">
      <c r="A268" s="9" t="s">
        <v>239</v>
      </c>
      <c r="B268" s="9" t="s">
        <v>188</v>
      </c>
      <c r="C268" s="9" t="s">
        <v>46</v>
      </c>
      <c r="D268" s="9" t="s">
        <v>33</v>
      </c>
    </row>
    <row r="269" spans="1:4" x14ac:dyDescent="0.3">
      <c r="A269" s="9" t="s">
        <v>1029</v>
      </c>
      <c r="B269" s="9" t="s">
        <v>45</v>
      </c>
      <c r="C269" s="9" t="s">
        <v>98</v>
      </c>
      <c r="D269" s="9" t="s">
        <v>33</v>
      </c>
    </row>
    <row r="270" spans="1:4" x14ac:dyDescent="0.3">
      <c r="A270" s="9" t="s">
        <v>578</v>
      </c>
      <c r="B270" s="9" t="s">
        <v>62</v>
      </c>
      <c r="C270" s="9" t="s">
        <v>39</v>
      </c>
      <c r="D270" s="9" t="s">
        <v>33</v>
      </c>
    </row>
    <row r="271" spans="1:4" x14ac:dyDescent="0.3">
      <c r="A271" s="9" t="s">
        <v>438</v>
      </c>
      <c r="B271" s="9" t="s">
        <v>38</v>
      </c>
      <c r="C271" s="9" t="s">
        <v>98</v>
      </c>
      <c r="D271" s="9" t="s">
        <v>33</v>
      </c>
    </row>
    <row r="272" spans="1:4" x14ac:dyDescent="0.3">
      <c r="A272" s="9" t="s">
        <v>254</v>
      </c>
      <c r="B272" s="9" t="s">
        <v>62</v>
      </c>
      <c r="C272" s="9" t="s">
        <v>28</v>
      </c>
      <c r="D272" s="9" t="s">
        <v>29</v>
      </c>
    </row>
    <row r="273" spans="1:4" x14ac:dyDescent="0.3">
      <c r="A273" s="9" t="s">
        <v>1095</v>
      </c>
      <c r="B273" s="9" t="s">
        <v>62</v>
      </c>
      <c r="C273" s="9" t="s">
        <v>46</v>
      </c>
      <c r="D273" s="9" t="s">
        <v>29</v>
      </c>
    </row>
    <row r="274" spans="1:4" x14ac:dyDescent="0.3">
      <c r="A274" s="9" t="s">
        <v>528</v>
      </c>
      <c r="B274" s="9" t="s">
        <v>45</v>
      </c>
      <c r="C274" s="9" t="s">
        <v>98</v>
      </c>
      <c r="D274" s="9" t="s">
        <v>33</v>
      </c>
    </row>
    <row r="275" spans="1:4" x14ac:dyDescent="0.3">
      <c r="A275" s="9" t="s">
        <v>1388</v>
      </c>
      <c r="B275" s="9" t="s">
        <v>38</v>
      </c>
      <c r="C275" s="9" t="s">
        <v>98</v>
      </c>
      <c r="D275" s="9" t="s">
        <v>33</v>
      </c>
    </row>
    <row r="276" spans="1:4" x14ac:dyDescent="0.3">
      <c r="A276" s="9" t="s">
        <v>702</v>
      </c>
      <c r="B276" s="9" t="s">
        <v>38</v>
      </c>
      <c r="C276" s="9" t="s">
        <v>28</v>
      </c>
      <c r="D276" s="9" t="s">
        <v>33</v>
      </c>
    </row>
    <row r="277" spans="1:4" x14ac:dyDescent="0.3">
      <c r="A277" s="9" t="s">
        <v>955</v>
      </c>
      <c r="B277" s="9" t="s">
        <v>188</v>
      </c>
      <c r="C277" s="9" t="s">
        <v>28</v>
      </c>
      <c r="D277" s="9" t="s">
        <v>33</v>
      </c>
    </row>
    <row r="278" spans="1:4" x14ac:dyDescent="0.3">
      <c r="A278" s="9" t="s">
        <v>1385</v>
      </c>
      <c r="B278" s="9" t="s">
        <v>62</v>
      </c>
      <c r="C278" s="9" t="s">
        <v>46</v>
      </c>
      <c r="D278" s="9" t="s">
        <v>33</v>
      </c>
    </row>
    <row r="279" spans="1:4" x14ac:dyDescent="0.3">
      <c r="A279" s="9" t="s">
        <v>1011</v>
      </c>
      <c r="B279" s="9" t="s">
        <v>45</v>
      </c>
      <c r="C279" s="9" t="s">
        <v>28</v>
      </c>
      <c r="D279" s="9" t="s">
        <v>33</v>
      </c>
    </row>
    <row r="280" spans="1:4" x14ac:dyDescent="0.3">
      <c r="A280" s="9" t="s">
        <v>1519</v>
      </c>
      <c r="B280" s="9" t="s">
        <v>77</v>
      </c>
      <c r="C280" s="9" t="s">
        <v>54</v>
      </c>
      <c r="D280" s="9" t="s">
        <v>29</v>
      </c>
    </row>
    <row r="281" spans="1:4" x14ac:dyDescent="0.3">
      <c r="A281" s="9" t="s">
        <v>564</v>
      </c>
      <c r="B281" s="9" t="s">
        <v>45</v>
      </c>
      <c r="C281" s="9" t="s">
        <v>28</v>
      </c>
      <c r="D281" s="9" t="s">
        <v>33</v>
      </c>
    </row>
    <row r="282" spans="1:4" x14ac:dyDescent="0.3">
      <c r="A282" s="9" t="s">
        <v>389</v>
      </c>
      <c r="B282" s="9" t="s">
        <v>27</v>
      </c>
      <c r="C282" s="9" t="s">
        <v>46</v>
      </c>
      <c r="D282" s="9" t="s">
        <v>33</v>
      </c>
    </row>
    <row r="283" spans="1:4" x14ac:dyDescent="0.3">
      <c r="A283" s="9" t="s">
        <v>579</v>
      </c>
      <c r="B283" s="9" t="s">
        <v>45</v>
      </c>
      <c r="C283" s="9" t="s">
        <v>46</v>
      </c>
      <c r="D283" s="9" t="s">
        <v>159</v>
      </c>
    </row>
    <row r="284" spans="1:4" x14ac:dyDescent="0.3">
      <c r="A284" s="9" t="s">
        <v>866</v>
      </c>
      <c r="B284" s="9" t="s">
        <v>188</v>
      </c>
      <c r="C284" s="9" t="s">
        <v>98</v>
      </c>
      <c r="D284" s="9" t="s">
        <v>33</v>
      </c>
    </row>
    <row r="285" spans="1:4" x14ac:dyDescent="0.3">
      <c r="A285" s="9" t="s">
        <v>824</v>
      </c>
      <c r="B285" s="9" t="s">
        <v>87</v>
      </c>
      <c r="C285" s="9" t="s">
        <v>98</v>
      </c>
      <c r="D285" s="9" t="s">
        <v>33</v>
      </c>
    </row>
    <row r="286" spans="1:4" x14ac:dyDescent="0.3">
      <c r="A286" s="9" t="s">
        <v>1359</v>
      </c>
      <c r="B286" s="9" t="s">
        <v>45</v>
      </c>
      <c r="C286" s="9" t="s">
        <v>46</v>
      </c>
      <c r="D286" s="9" t="s">
        <v>33</v>
      </c>
    </row>
    <row r="287" spans="1:4" x14ac:dyDescent="0.3">
      <c r="A287" s="9" t="s">
        <v>201</v>
      </c>
      <c r="B287" s="9" t="s">
        <v>62</v>
      </c>
      <c r="C287" s="9" t="s">
        <v>39</v>
      </c>
      <c r="D287" s="9" t="s">
        <v>33</v>
      </c>
    </row>
    <row r="288" spans="1:4" x14ac:dyDescent="0.3">
      <c r="A288" s="9" t="s">
        <v>467</v>
      </c>
      <c r="B288" s="9" t="s">
        <v>45</v>
      </c>
      <c r="C288" s="9" t="s">
        <v>98</v>
      </c>
      <c r="D288" s="9" t="s">
        <v>33</v>
      </c>
    </row>
    <row r="289" spans="1:4" x14ac:dyDescent="0.3">
      <c r="A289" s="9" t="s">
        <v>1387</v>
      </c>
      <c r="B289" s="9" t="s">
        <v>62</v>
      </c>
      <c r="C289" s="9" t="s">
        <v>46</v>
      </c>
      <c r="D289" s="9" t="s">
        <v>33</v>
      </c>
    </row>
    <row r="290" spans="1:4" x14ac:dyDescent="0.3">
      <c r="A290" s="9" t="s">
        <v>1139</v>
      </c>
      <c r="B290" s="9" t="s">
        <v>253</v>
      </c>
      <c r="C290" s="9" t="s">
        <v>28</v>
      </c>
      <c r="D290" s="9" t="s">
        <v>33</v>
      </c>
    </row>
    <row r="291" spans="1:4" x14ac:dyDescent="0.3">
      <c r="A291" s="9" t="s">
        <v>1301</v>
      </c>
      <c r="B291" s="9" t="s">
        <v>87</v>
      </c>
      <c r="C291" s="9" t="s">
        <v>54</v>
      </c>
      <c r="D291" s="9" t="s">
        <v>33</v>
      </c>
    </row>
    <row r="292" spans="1:4" x14ac:dyDescent="0.3">
      <c r="A292" s="9" t="s">
        <v>1080</v>
      </c>
      <c r="B292" s="9" t="s">
        <v>77</v>
      </c>
      <c r="C292" s="9" t="s">
        <v>39</v>
      </c>
      <c r="D292" s="9" t="s">
        <v>29</v>
      </c>
    </row>
    <row r="293" spans="1:4" x14ac:dyDescent="0.3">
      <c r="A293" s="9" t="s">
        <v>42</v>
      </c>
      <c r="B293" s="9" t="s">
        <v>45</v>
      </c>
      <c r="C293" s="9" t="s">
        <v>46</v>
      </c>
      <c r="D293" s="9" t="s">
        <v>29</v>
      </c>
    </row>
    <row r="294" spans="1:4" x14ac:dyDescent="0.3">
      <c r="A294" s="9" t="s">
        <v>1222</v>
      </c>
      <c r="B294" s="9" t="s">
        <v>45</v>
      </c>
      <c r="C294" s="9" t="s">
        <v>54</v>
      </c>
      <c r="D294" s="9" t="s">
        <v>33</v>
      </c>
    </row>
    <row r="295" spans="1:4" x14ac:dyDescent="0.3">
      <c r="A295" s="9" t="s">
        <v>1435</v>
      </c>
      <c r="B295" s="9" t="s">
        <v>27</v>
      </c>
      <c r="C295" s="9" t="s">
        <v>46</v>
      </c>
      <c r="D295" s="9" t="s">
        <v>33</v>
      </c>
    </row>
    <row r="296" spans="1:4" x14ac:dyDescent="0.3">
      <c r="A296" s="9" t="s">
        <v>782</v>
      </c>
      <c r="B296" s="9" t="s">
        <v>62</v>
      </c>
      <c r="C296" s="9" t="s">
        <v>98</v>
      </c>
      <c r="D296" s="9" t="s">
        <v>33</v>
      </c>
    </row>
    <row r="297" spans="1:4" x14ac:dyDescent="0.3">
      <c r="A297" s="9" t="s">
        <v>526</v>
      </c>
      <c r="B297" s="9" t="s">
        <v>45</v>
      </c>
      <c r="C297" s="9" t="s">
        <v>54</v>
      </c>
      <c r="D297" s="9" t="s">
        <v>33</v>
      </c>
    </row>
    <row r="298" spans="1:4" x14ac:dyDescent="0.3">
      <c r="A298" s="9" t="s">
        <v>416</v>
      </c>
      <c r="B298" s="9" t="s">
        <v>27</v>
      </c>
      <c r="C298" s="9" t="s">
        <v>46</v>
      </c>
      <c r="D298" s="9" t="s">
        <v>33</v>
      </c>
    </row>
    <row r="299" spans="1:4" x14ac:dyDescent="0.3">
      <c r="A299" s="9" t="s">
        <v>864</v>
      </c>
      <c r="B299" s="9" t="s">
        <v>38</v>
      </c>
      <c r="C299" s="9" t="s">
        <v>46</v>
      </c>
      <c r="D299" s="9" t="s">
        <v>33</v>
      </c>
    </row>
    <row r="300" spans="1:4" x14ac:dyDescent="0.3">
      <c r="A300" s="9" t="s">
        <v>905</v>
      </c>
      <c r="B300" s="9" t="s">
        <v>94</v>
      </c>
      <c r="C300" s="9" t="s">
        <v>39</v>
      </c>
      <c r="D300" s="9" t="s">
        <v>29</v>
      </c>
    </row>
    <row r="301" spans="1:4" x14ac:dyDescent="0.3">
      <c r="A301" s="9" t="s">
        <v>190</v>
      </c>
      <c r="B301" s="9" t="s">
        <v>62</v>
      </c>
      <c r="C301" s="9" t="s">
        <v>98</v>
      </c>
      <c r="D301" s="9" t="s">
        <v>33</v>
      </c>
    </row>
    <row r="302" spans="1:4" x14ac:dyDescent="0.3">
      <c r="A302" s="9" t="s">
        <v>891</v>
      </c>
      <c r="B302" s="9" t="s">
        <v>87</v>
      </c>
      <c r="C302" s="9" t="s">
        <v>98</v>
      </c>
      <c r="D302" s="9" t="s">
        <v>33</v>
      </c>
    </row>
    <row r="303" spans="1:4" x14ac:dyDescent="0.3">
      <c r="A303" s="9" t="s">
        <v>1503</v>
      </c>
      <c r="B303" s="9" t="s">
        <v>45</v>
      </c>
      <c r="C303" s="9" t="s">
        <v>98</v>
      </c>
      <c r="D303" s="9" t="s">
        <v>33</v>
      </c>
    </row>
    <row r="304" spans="1:4" x14ac:dyDescent="0.3">
      <c r="A304" s="9" t="s">
        <v>1585</v>
      </c>
      <c r="B304" s="9" t="s">
        <v>27</v>
      </c>
      <c r="C304" s="9" t="s">
        <v>98</v>
      </c>
      <c r="D304" s="9" t="s">
        <v>33</v>
      </c>
    </row>
    <row r="305" spans="1:4" x14ac:dyDescent="0.3">
      <c r="A305" s="9" t="s">
        <v>847</v>
      </c>
      <c r="B305" s="9" t="s">
        <v>62</v>
      </c>
      <c r="C305" s="9" t="s">
        <v>54</v>
      </c>
      <c r="D305" s="9" t="s">
        <v>33</v>
      </c>
    </row>
    <row r="306" spans="1:4" x14ac:dyDescent="0.3">
      <c r="A306" s="9" t="s">
        <v>415</v>
      </c>
      <c r="B306" s="9" t="s">
        <v>94</v>
      </c>
      <c r="C306" s="9" t="s">
        <v>98</v>
      </c>
      <c r="D306" s="9" t="s">
        <v>33</v>
      </c>
    </row>
    <row r="307" spans="1:4" x14ac:dyDescent="0.3">
      <c r="A307" s="9" t="s">
        <v>1194</v>
      </c>
      <c r="B307" s="9" t="s">
        <v>62</v>
      </c>
      <c r="C307" s="9" t="s">
        <v>28</v>
      </c>
      <c r="D307" s="9" t="s">
        <v>33</v>
      </c>
    </row>
    <row r="308" spans="1:4" x14ac:dyDescent="0.3">
      <c r="A308" s="9" t="s">
        <v>1571</v>
      </c>
      <c r="B308" s="9" t="s">
        <v>53</v>
      </c>
      <c r="C308" s="9" t="s">
        <v>28</v>
      </c>
      <c r="D308" s="9" t="s">
        <v>33</v>
      </c>
    </row>
    <row r="309" spans="1:4" x14ac:dyDescent="0.3">
      <c r="A309" s="9" t="s">
        <v>798</v>
      </c>
      <c r="B309" s="9" t="s">
        <v>45</v>
      </c>
      <c r="C309" s="9" t="s">
        <v>98</v>
      </c>
      <c r="D309" s="9" t="s">
        <v>159</v>
      </c>
    </row>
    <row r="310" spans="1:4" x14ac:dyDescent="0.3">
      <c r="A310" s="9" t="s">
        <v>172</v>
      </c>
      <c r="B310" s="9" t="s">
        <v>45</v>
      </c>
      <c r="C310" s="9" t="s">
        <v>39</v>
      </c>
      <c r="D310" s="9" t="s">
        <v>33</v>
      </c>
    </row>
    <row r="311" spans="1:4" x14ac:dyDescent="0.3">
      <c r="A311" s="9" t="s">
        <v>1380</v>
      </c>
      <c r="B311" s="9" t="s">
        <v>188</v>
      </c>
      <c r="C311" s="9" t="s">
        <v>98</v>
      </c>
      <c r="D311" s="9" t="s">
        <v>33</v>
      </c>
    </row>
    <row r="312" spans="1:4" x14ac:dyDescent="0.3">
      <c r="A312" s="9" t="s">
        <v>237</v>
      </c>
      <c r="B312" s="9" t="s">
        <v>27</v>
      </c>
      <c r="C312" s="9" t="s">
        <v>28</v>
      </c>
      <c r="D312" s="9" t="s">
        <v>33</v>
      </c>
    </row>
    <row r="313" spans="1:4" x14ac:dyDescent="0.3">
      <c r="A313" s="9" t="s">
        <v>1371</v>
      </c>
      <c r="B313" s="9" t="s">
        <v>27</v>
      </c>
      <c r="C313" s="9" t="s">
        <v>39</v>
      </c>
      <c r="D313" s="9" t="s">
        <v>33</v>
      </c>
    </row>
    <row r="314" spans="1:4" x14ac:dyDescent="0.3">
      <c r="A314" s="9" t="s">
        <v>1347</v>
      </c>
      <c r="B314" s="9" t="s">
        <v>38</v>
      </c>
      <c r="C314" s="9" t="s">
        <v>39</v>
      </c>
      <c r="D314" s="9" t="s">
        <v>33</v>
      </c>
    </row>
    <row r="315" spans="1:4" x14ac:dyDescent="0.3">
      <c r="A315" s="9" t="s">
        <v>451</v>
      </c>
      <c r="B315" s="9" t="s">
        <v>77</v>
      </c>
      <c r="C315" s="9" t="s">
        <v>46</v>
      </c>
      <c r="D315" s="9" t="s">
        <v>33</v>
      </c>
    </row>
    <row r="316" spans="1:4" x14ac:dyDescent="0.3">
      <c r="A316" s="9" t="s">
        <v>811</v>
      </c>
      <c r="B316" s="9" t="s">
        <v>94</v>
      </c>
      <c r="C316" s="9" t="s">
        <v>46</v>
      </c>
      <c r="D316" s="9" t="s">
        <v>159</v>
      </c>
    </row>
    <row r="317" spans="1:4" x14ac:dyDescent="0.3">
      <c r="A317" s="9" t="s">
        <v>1417</v>
      </c>
      <c r="B317" s="9" t="s">
        <v>77</v>
      </c>
      <c r="C317" s="9" t="s">
        <v>28</v>
      </c>
      <c r="D317" s="9" t="s">
        <v>33</v>
      </c>
    </row>
    <row r="318" spans="1:4" x14ac:dyDescent="0.3">
      <c r="A318" s="9" t="s">
        <v>327</v>
      </c>
      <c r="B318" s="9" t="s">
        <v>53</v>
      </c>
      <c r="C318" s="9" t="s">
        <v>46</v>
      </c>
      <c r="D318" s="9" t="s">
        <v>33</v>
      </c>
    </row>
    <row r="319" spans="1:4" x14ac:dyDescent="0.3">
      <c r="A319" s="9" t="s">
        <v>1398</v>
      </c>
      <c r="B319" s="9" t="s">
        <v>77</v>
      </c>
      <c r="C319" s="9" t="s">
        <v>39</v>
      </c>
      <c r="D319" s="9" t="s">
        <v>33</v>
      </c>
    </row>
    <row r="320" spans="1:4" x14ac:dyDescent="0.3">
      <c r="A320" s="9" t="s">
        <v>848</v>
      </c>
      <c r="B320" s="9" t="s">
        <v>62</v>
      </c>
      <c r="C320" s="9" t="s">
        <v>46</v>
      </c>
      <c r="D320" s="9" t="s">
        <v>33</v>
      </c>
    </row>
    <row r="321" spans="1:4" x14ac:dyDescent="0.3">
      <c r="A321" s="9" t="s">
        <v>1452</v>
      </c>
      <c r="B321" s="9" t="s">
        <v>188</v>
      </c>
      <c r="C321" s="9" t="s">
        <v>28</v>
      </c>
      <c r="D321" s="9" t="s">
        <v>33</v>
      </c>
    </row>
    <row r="322" spans="1:4" x14ac:dyDescent="0.3">
      <c r="A322" s="9" t="s">
        <v>1615</v>
      </c>
      <c r="B322" s="9" t="s">
        <v>195</v>
      </c>
      <c r="C322" s="9" t="s">
        <v>46</v>
      </c>
      <c r="D322" s="9" t="s">
        <v>33</v>
      </c>
    </row>
    <row r="323" spans="1:4" x14ac:dyDescent="0.3">
      <c r="A323" s="9" t="s">
        <v>601</v>
      </c>
      <c r="B323" s="9" t="s">
        <v>94</v>
      </c>
      <c r="C323" s="9" t="s">
        <v>98</v>
      </c>
      <c r="D323" s="9" t="s">
        <v>33</v>
      </c>
    </row>
    <row r="324" spans="1:4" x14ac:dyDescent="0.3">
      <c r="A324" s="9" t="s">
        <v>700</v>
      </c>
      <c r="B324" s="9" t="s">
        <v>27</v>
      </c>
      <c r="C324" s="9" t="s">
        <v>28</v>
      </c>
      <c r="D324" s="9" t="s">
        <v>33</v>
      </c>
    </row>
    <row r="325" spans="1:4" x14ac:dyDescent="0.3">
      <c r="A325" s="9" t="s">
        <v>735</v>
      </c>
      <c r="B325" s="9" t="s">
        <v>195</v>
      </c>
      <c r="C325" s="9" t="s">
        <v>54</v>
      </c>
      <c r="D325" s="9" t="s">
        <v>33</v>
      </c>
    </row>
    <row r="326" spans="1:4" x14ac:dyDescent="0.3">
      <c r="A326" s="9" t="s">
        <v>1432</v>
      </c>
      <c r="B326" s="9" t="s">
        <v>94</v>
      </c>
      <c r="C326" s="9" t="s">
        <v>54</v>
      </c>
      <c r="D326" s="9" t="s">
        <v>33</v>
      </c>
    </row>
    <row r="327" spans="1:4" x14ac:dyDescent="0.3">
      <c r="A327" s="9" t="s">
        <v>1537</v>
      </c>
      <c r="B327" s="9" t="s">
        <v>27</v>
      </c>
      <c r="C327" s="9" t="s">
        <v>46</v>
      </c>
      <c r="D327" s="9" t="s">
        <v>33</v>
      </c>
    </row>
    <row r="328" spans="1:4" x14ac:dyDescent="0.3">
      <c r="A328" s="9" t="s">
        <v>1367</v>
      </c>
      <c r="B328" s="9" t="s">
        <v>62</v>
      </c>
      <c r="C328" s="9" t="s">
        <v>39</v>
      </c>
      <c r="D328" s="9" t="s">
        <v>33</v>
      </c>
    </row>
    <row r="329" spans="1:4" x14ac:dyDescent="0.3">
      <c r="A329" s="9" t="s">
        <v>398</v>
      </c>
      <c r="B329" s="9" t="s">
        <v>62</v>
      </c>
      <c r="C329" s="9" t="s">
        <v>98</v>
      </c>
      <c r="D329" s="9" t="s">
        <v>33</v>
      </c>
    </row>
    <row r="330" spans="1:4" x14ac:dyDescent="0.3">
      <c r="A330" s="9" t="s">
        <v>1061</v>
      </c>
      <c r="B330" s="9" t="s">
        <v>94</v>
      </c>
      <c r="C330" s="9" t="s">
        <v>46</v>
      </c>
      <c r="D330" s="9" t="s">
        <v>33</v>
      </c>
    </row>
    <row r="331" spans="1:4" x14ac:dyDescent="0.3">
      <c r="A331" s="9" t="s">
        <v>954</v>
      </c>
      <c r="B331" s="9" t="s">
        <v>38</v>
      </c>
      <c r="C331" s="9" t="s">
        <v>46</v>
      </c>
      <c r="D331" s="9" t="s">
        <v>33</v>
      </c>
    </row>
    <row r="332" spans="1:4" x14ac:dyDescent="0.3">
      <c r="A332" s="9" t="s">
        <v>943</v>
      </c>
      <c r="B332" s="9" t="s">
        <v>45</v>
      </c>
      <c r="C332" s="9" t="s">
        <v>46</v>
      </c>
      <c r="D332" s="9" t="s">
        <v>33</v>
      </c>
    </row>
    <row r="333" spans="1:4" x14ac:dyDescent="0.3">
      <c r="A333" s="9" t="s">
        <v>1339</v>
      </c>
      <c r="B333" s="9" t="s">
        <v>73</v>
      </c>
      <c r="C333" s="9" t="s">
        <v>46</v>
      </c>
      <c r="D333" s="9" t="s">
        <v>33</v>
      </c>
    </row>
    <row r="334" spans="1:4" x14ac:dyDescent="0.3">
      <c r="A334" s="9" t="s">
        <v>241</v>
      </c>
      <c r="B334" s="9" t="s">
        <v>45</v>
      </c>
      <c r="C334" s="9" t="s">
        <v>46</v>
      </c>
      <c r="D334" s="9" t="s">
        <v>33</v>
      </c>
    </row>
    <row r="335" spans="1:4" x14ac:dyDescent="0.3">
      <c r="A335" s="9" t="s">
        <v>1052</v>
      </c>
      <c r="B335" s="9" t="s">
        <v>62</v>
      </c>
      <c r="C335" s="9" t="s">
        <v>54</v>
      </c>
      <c r="D335" s="9" t="s">
        <v>33</v>
      </c>
    </row>
    <row r="336" spans="1:4" x14ac:dyDescent="0.3">
      <c r="A336" s="9" t="s">
        <v>390</v>
      </c>
      <c r="B336" s="9" t="s">
        <v>45</v>
      </c>
      <c r="C336" s="9" t="s">
        <v>46</v>
      </c>
      <c r="D336" s="9" t="s">
        <v>33</v>
      </c>
    </row>
    <row r="337" spans="1:4" x14ac:dyDescent="0.3">
      <c r="A337" s="9" t="s">
        <v>233</v>
      </c>
      <c r="B337" s="9" t="s">
        <v>77</v>
      </c>
      <c r="C337" s="9" t="s">
        <v>46</v>
      </c>
      <c r="D337" s="9" t="s">
        <v>29</v>
      </c>
    </row>
    <row r="338" spans="1:4" x14ac:dyDescent="0.3">
      <c r="A338" s="9" t="s">
        <v>784</v>
      </c>
      <c r="B338" s="9" t="s">
        <v>58</v>
      </c>
      <c r="C338" s="9" t="s">
        <v>39</v>
      </c>
      <c r="D338" s="9" t="s">
        <v>33</v>
      </c>
    </row>
    <row r="339" spans="1:4" x14ac:dyDescent="0.3">
      <c r="A339" s="9" t="s">
        <v>546</v>
      </c>
      <c r="B339" s="9" t="s">
        <v>253</v>
      </c>
      <c r="C339" s="9" t="s">
        <v>39</v>
      </c>
      <c r="D339" s="9" t="s">
        <v>33</v>
      </c>
    </row>
    <row r="340" spans="1:4" x14ac:dyDescent="0.3">
      <c r="A340" s="9" t="s">
        <v>996</v>
      </c>
      <c r="B340" s="9" t="s">
        <v>77</v>
      </c>
      <c r="C340" s="9" t="s">
        <v>98</v>
      </c>
      <c r="D340" s="9" t="s">
        <v>33</v>
      </c>
    </row>
    <row r="341" spans="1:4" x14ac:dyDescent="0.3">
      <c r="A341" s="9" t="s">
        <v>1115</v>
      </c>
      <c r="B341" s="9" t="s">
        <v>77</v>
      </c>
      <c r="C341" s="9" t="s">
        <v>28</v>
      </c>
      <c r="D341" s="9" t="s">
        <v>33</v>
      </c>
    </row>
    <row r="342" spans="1:4" x14ac:dyDescent="0.3">
      <c r="A342" s="9" t="s">
        <v>167</v>
      </c>
      <c r="B342" s="9" t="s">
        <v>45</v>
      </c>
      <c r="C342" s="9" t="s">
        <v>39</v>
      </c>
      <c r="D342" s="9" t="s">
        <v>29</v>
      </c>
    </row>
    <row r="343" spans="1:4" x14ac:dyDescent="0.3">
      <c r="A343" s="9" t="s">
        <v>1252</v>
      </c>
      <c r="B343" s="9" t="s">
        <v>45</v>
      </c>
      <c r="C343" s="9" t="s">
        <v>98</v>
      </c>
      <c r="D343" s="9" t="s">
        <v>29</v>
      </c>
    </row>
    <row r="344" spans="1:4" x14ac:dyDescent="0.3">
      <c r="A344" s="9" t="s">
        <v>262</v>
      </c>
      <c r="B344" s="9" t="s">
        <v>62</v>
      </c>
      <c r="C344" s="9" t="s">
        <v>46</v>
      </c>
      <c r="D344" s="9" t="s">
        <v>33</v>
      </c>
    </row>
    <row r="345" spans="1:4" x14ac:dyDescent="0.3">
      <c r="A345" s="9" t="s">
        <v>1311</v>
      </c>
      <c r="B345" s="9" t="s">
        <v>253</v>
      </c>
      <c r="C345" s="9" t="s">
        <v>46</v>
      </c>
      <c r="D345" s="9" t="s">
        <v>33</v>
      </c>
    </row>
    <row r="346" spans="1:4" x14ac:dyDescent="0.3">
      <c r="A346" s="9" t="s">
        <v>1427</v>
      </c>
      <c r="B346" s="9" t="s">
        <v>188</v>
      </c>
      <c r="C346" s="9" t="s">
        <v>54</v>
      </c>
      <c r="D346" s="9" t="s">
        <v>33</v>
      </c>
    </row>
    <row r="347" spans="1:4" x14ac:dyDescent="0.3">
      <c r="A347" s="9" t="s">
        <v>1220</v>
      </c>
      <c r="B347" s="9" t="s">
        <v>195</v>
      </c>
      <c r="C347" s="9" t="s">
        <v>46</v>
      </c>
      <c r="D347" s="9" t="s">
        <v>33</v>
      </c>
    </row>
    <row r="348" spans="1:4" x14ac:dyDescent="0.3">
      <c r="A348" s="9" t="s">
        <v>1202</v>
      </c>
      <c r="B348" s="9" t="s">
        <v>195</v>
      </c>
      <c r="C348" s="9" t="s">
        <v>28</v>
      </c>
      <c r="D348" s="9" t="s">
        <v>29</v>
      </c>
    </row>
    <row r="349" spans="1:4" x14ac:dyDescent="0.3">
      <c r="A349" s="9" t="s">
        <v>665</v>
      </c>
      <c r="B349" s="9" t="s">
        <v>77</v>
      </c>
      <c r="C349" s="9" t="s">
        <v>54</v>
      </c>
      <c r="D349" s="9" t="s">
        <v>33</v>
      </c>
    </row>
    <row r="350" spans="1:4" x14ac:dyDescent="0.3">
      <c r="A350" s="9" t="s">
        <v>795</v>
      </c>
      <c r="B350" s="9" t="s">
        <v>27</v>
      </c>
      <c r="C350" s="9" t="s">
        <v>39</v>
      </c>
      <c r="D350" s="9" t="s">
        <v>29</v>
      </c>
    </row>
    <row r="351" spans="1:4" x14ac:dyDescent="0.3">
      <c r="A351" s="9" t="s">
        <v>796</v>
      </c>
      <c r="B351" s="9" t="s">
        <v>38</v>
      </c>
      <c r="C351" s="9" t="s">
        <v>46</v>
      </c>
      <c r="D351" s="9" t="s">
        <v>33</v>
      </c>
    </row>
    <row r="352" spans="1:4" x14ac:dyDescent="0.3">
      <c r="A352" s="9" t="s">
        <v>303</v>
      </c>
      <c r="B352" s="9" t="s">
        <v>27</v>
      </c>
      <c r="C352" s="9" t="s">
        <v>28</v>
      </c>
      <c r="D352" s="9" t="s">
        <v>29</v>
      </c>
    </row>
    <row r="353" spans="1:4" x14ac:dyDescent="0.3">
      <c r="A353" s="9" t="s">
        <v>1622</v>
      </c>
      <c r="B353" s="9" t="s">
        <v>188</v>
      </c>
      <c r="C353" s="9" t="s">
        <v>39</v>
      </c>
      <c r="D353" s="9" t="s">
        <v>33</v>
      </c>
    </row>
    <row r="354" spans="1:4" x14ac:dyDescent="0.3">
      <c r="A354" s="9" t="s">
        <v>464</v>
      </c>
      <c r="B354" s="9" t="s">
        <v>222</v>
      </c>
      <c r="C354" s="9" t="s">
        <v>39</v>
      </c>
      <c r="D354" s="9" t="s">
        <v>29</v>
      </c>
    </row>
    <row r="355" spans="1:4" x14ac:dyDescent="0.3">
      <c r="A355" s="9" t="s">
        <v>402</v>
      </c>
      <c r="B355" s="9" t="s">
        <v>77</v>
      </c>
      <c r="C355" s="9" t="s">
        <v>46</v>
      </c>
      <c r="D355" s="9" t="s">
        <v>33</v>
      </c>
    </row>
    <row r="356" spans="1:4" x14ac:dyDescent="0.3">
      <c r="A356" s="9" t="s">
        <v>505</v>
      </c>
      <c r="B356" s="9" t="s">
        <v>53</v>
      </c>
      <c r="C356" s="9" t="s">
        <v>54</v>
      </c>
      <c r="D356" s="9" t="s">
        <v>29</v>
      </c>
    </row>
    <row r="357" spans="1:4" x14ac:dyDescent="0.3">
      <c r="A357" s="9" t="s">
        <v>1516</v>
      </c>
      <c r="B357" s="9" t="s">
        <v>27</v>
      </c>
      <c r="C357" s="9" t="s">
        <v>54</v>
      </c>
      <c r="D357" s="9" t="s">
        <v>33</v>
      </c>
    </row>
    <row r="358" spans="1:4" x14ac:dyDescent="0.3">
      <c r="A358" s="9" t="s">
        <v>1259</v>
      </c>
      <c r="B358" s="9" t="s">
        <v>62</v>
      </c>
      <c r="C358" s="9" t="s">
        <v>39</v>
      </c>
      <c r="D358" s="9" t="s">
        <v>33</v>
      </c>
    </row>
    <row r="359" spans="1:4" x14ac:dyDescent="0.3">
      <c r="A359" s="9" t="s">
        <v>1281</v>
      </c>
      <c r="B359" s="9" t="s">
        <v>195</v>
      </c>
      <c r="C359" s="9" t="s">
        <v>54</v>
      </c>
      <c r="D359" s="9" t="s">
        <v>29</v>
      </c>
    </row>
    <row r="360" spans="1:4" x14ac:dyDescent="0.3">
      <c r="A360" s="9" t="s">
        <v>282</v>
      </c>
      <c r="B360" s="9" t="s">
        <v>94</v>
      </c>
      <c r="C360" s="9" t="s">
        <v>46</v>
      </c>
      <c r="D360" s="9" t="s">
        <v>33</v>
      </c>
    </row>
    <row r="361" spans="1:4" x14ac:dyDescent="0.3">
      <c r="A361" s="9" t="s">
        <v>1024</v>
      </c>
      <c r="B361" s="9" t="s">
        <v>62</v>
      </c>
      <c r="C361" s="9" t="s">
        <v>46</v>
      </c>
      <c r="D361" s="9" t="s">
        <v>29</v>
      </c>
    </row>
    <row r="362" spans="1:4" x14ac:dyDescent="0.3">
      <c r="A362" s="9" t="s">
        <v>1134</v>
      </c>
      <c r="B362" s="9" t="s">
        <v>27</v>
      </c>
      <c r="C362" s="9" t="s">
        <v>46</v>
      </c>
      <c r="D362" s="9" t="s">
        <v>159</v>
      </c>
    </row>
    <row r="363" spans="1:4" x14ac:dyDescent="0.3">
      <c r="A363" s="9" t="s">
        <v>1437</v>
      </c>
      <c r="B363" s="9" t="s">
        <v>87</v>
      </c>
      <c r="C363" s="9" t="s">
        <v>28</v>
      </c>
      <c r="D363" s="9" t="s">
        <v>33</v>
      </c>
    </row>
    <row r="364" spans="1:4" x14ac:dyDescent="0.3">
      <c r="A364" s="9" t="s">
        <v>380</v>
      </c>
      <c r="B364" s="9" t="s">
        <v>62</v>
      </c>
      <c r="C364" s="9" t="s">
        <v>46</v>
      </c>
      <c r="D364" s="9" t="s">
        <v>33</v>
      </c>
    </row>
    <row r="365" spans="1:4" x14ac:dyDescent="0.3">
      <c r="A365" s="9" t="s">
        <v>203</v>
      </c>
      <c r="B365" s="9" t="s">
        <v>38</v>
      </c>
      <c r="C365" s="9" t="s">
        <v>54</v>
      </c>
      <c r="D365" s="9" t="s">
        <v>33</v>
      </c>
    </row>
    <row r="366" spans="1:4" x14ac:dyDescent="0.3">
      <c r="A366" s="9" t="s">
        <v>588</v>
      </c>
      <c r="B366" s="9" t="s">
        <v>27</v>
      </c>
      <c r="C366" s="9" t="s">
        <v>54</v>
      </c>
      <c r="D366" s="9" t="s">
        <v>33</v>
      </c>
    </row>
    <row r="367" spans="1:4" x14ac:dyDescent="0.3">
      <c r="A367" s="9" t="s">
        <v>1443</v>
      </c>
      <c r="B367" s="9" t="s">
        <v>188</v>
      </c>
      <c r="C367" s="9" t="s">
        <v>39</v>
      </c>
      <c r="D367" s="9" t="s">
        <v>33</v>
      </c>
    </row>
    <row r="368" spans="1:4" x14ac:dyDescent="0.3">
      <c r="A368" s="9" t="s">
        <v>898</v>
      </c>
      <c r="B368" s="9" t="s">
        <v>27</v>
      </c>
      <c r="C368" s="9" t="s">
        <v>46</v>
      </c>
      <c r="D368" s="9" t="s">
        <v>33</v>
      </c>
    </row>
    <row r="369" spans="1:4" x14ac:dyDescent="0.3">
      <c r="A369" s="9" t="s">
        <v>1616</v>
      </c>
      <c r="B369" s="9" t="s">
        <v>53</v>
      </c>
      <c r="C369" s="9" t="s">
        <v>46</v>
      </c>
      <c r="D369" s="9" t="s">
        <v>33</v>
      </c>
    </row>
    <row r="370" spans="1:4" x14ac:dyDescent="0.3">
      <c r="A370" s="9" t="s">
        <v>1530</v>
      </c>
      <c r="B370" s="9" t="s">
        <v>45</v>
      </c>
      <c r="C370" s="9" t="s">
        <v>28</v>
      </c>
      <c r="D370" s="9" t="s">
        <v>33</v>
      </c>
    </row>
    <row r="371" spans="1:4" x14ac:dyDescent="0.3">
      <c r="A371" s="9" t="s">
        <v>211</v>
      </c>
      <c r="B371" s="9" t="s">
        <v>27</v>
      </c>
      <c r="C371" s="9" t="s">
        <v>28</v>
      </c>
      <c r="D371" s="9" t="s">
        <v>33</v>
      </c>
    </row>
    <row r="372" spans="1:4" x14ac:dyDescent="0.3">
      <c r="A372" s="9" t="s">
        <v>1504</v>
      </c>
      <c r="B372" s="9" t="s">
        <v>188</v>
      </c>
      <c r="C372" s="9" t="s">
        <v>28</v>
      </c>
      <c r="D372" s="9" t="s">
        <v>33</v>
      </c>
    </row>
    <row r="373" spans="1:4" x14ac:dyDescent="0.3">
      <c r="A373" s="9" t="s">
        <v>876</v>
      </c>
      <c r="B373" s="9" t="s">
        <v>38</v>
      </c>
      <c r="C373" s="9" t="s">
        <v>46</v>
      </c>
      <c r="D373" s="9" t="s">
        <v>29</v>
      </c>
    </row>
    <row r="374" spans="1:4" x14ac:dyDescent="0.3">
      <c r="A374" s="9" t="s">
        <v>1439</v>
      </c>
      <c r="B374" s="9" t="s">
        <v>73</v>
      </c>
      <c r="C374" s="9" t="s">
        <v>98</v>
      </c>
      <c r="D374" s="9" t="s">
        <v>33</v>
      </c>
    </row>
    <row r="375" spans="1:4" x14ac:dyDescent="0.3">
      <c r="A375" s="9" t="s">
        <v>102</v>
      </c>
      <c r="B375" s="9" t="s">
        <v>53</v>
      </c>
      <c r="C375" s="9" t="s">
        <v>46</v>
      </c>
      <c r="D375" s="9" t="s">
        <v>33</v>
      </c>
    </row>
    <row r="376" spans="1:4" x14ac:dyDescent="0.3">
      <c r="A376" s="9" t="s">
        <v>1056</v>
      </c>
      <c r="B376" s="9" t="s">
        <v>45</v>
      </c>
      <c r="C376" s="9" t="s">
        <v>46</v>
      </c>
      <c r="D376" s="9" t="s">
        <v>29</v>
      </c>
    </row>
    <row r="377" spans="1:4" x14ac:dyDescent="0.3">
      <c r="A377" s="9" t="s">
        <v>1336</v>
      </c>
      <c r="B377" s="9" t="s">
        <v>77</v>
      </c>
      <c r="C377" s="9" t="s">
        <v>39</v>
      </c>
      <c r="D377" s="9" t="s">
        <v>33</v>
      </c>
    </row>
    <row r="378" spans="1:4" x14ac:dyDescent="0.3">
      <c r="A378" s="9" t="s">
        <v>143</v>
      </c>
      <c r="B378" s="9" t="s">
        <v>53</v>
      </c>
      <c r="C378" s="9" t="s">
        <v>39</v>
      </c>
      <c r="D378" s="9" t="s">
        <v>33</v>
      </c>
    </row>
    <row r="379" spans="1:4" x14ac:dyDescent="0.3">
      <c r="A379" s="9" t="s">
        <v>1553</v>
      </c>
      <c r="B379" s="9" t="s">
        <v>27</v>
      </c>
      <c r="C379" s="9" t="s">
        <v>98</v>
      </c>
      <c r="D379" s="9" t="s">
        <v>33</v>
      </c>
    </row>
    <row r="380" spans="1:4" x14ac:dyDescent="0.3">
      <c r="A380" s="9" t="s">
        <v>55</v>
      </c>
      <c r="B380" s="9" t="s">
        <v>53</v>
      </c>
      <c r="C380" s="9" t="s">
        <v>54</v>
      </c>
      <c r="D380" s="9" t="s">
        <v>33</v>
      </c>
    </row>
    <row r="381" spans="1:4" x14ac:dyDescent="0.3">
      <c r="A381" s="9" t="s">
        <v>149</v>
      </c>
      <c r="B381" s="9" t="s">
        <v>27</v>
      </c>
      <c r="C381" s="9" t="s">
        <v>54</v>
      </c>
      <c r="D381" s="9" t="s">
        <v>33</v>
      </c>
    </row>
    <row r="382" spans="1:4" x14ac:dyDescent="0.3">
      <c r="A382" s="9" t="s">
        <v>1531</v>
      </c>
      <c r="B382" s="9" t="s">
        <v>87</v>
      </c>
      <c r="C382" s="9" t="s">
        <v>46</v>
      </c>
      <c r="D382" s="9" t="s">
        <v>33</v>
      </c>
    </row>
    <row r="383" spans="1:4" x14ac:dyDescent="0.3">
      <c r="A383" s="9" t="s">
        <v>426</v>
      </c>
      <c r="B383" s="9" t="s">
        <v>87</v>
      </c>
      <c r="C383" s="9" t="s">
        <v>46</v>
      </c>
      <c r="D383" s="9" t="s">
        <v>33</v>
      </c>
    </row>
    <row r="384" spans="1:4" x14ac:dyDescent="0.3">
      <c r="A384" s="9" t="s">
        <v>1272</v>
      </c>
      <c r="B384" s="9" t="s">
        <v>53</v>
      </c>
      <c r="C384" s="9" t="s">
        <v>46</v>
      </c>
      <c r="D384" s="9" t="s">
        <v>33</v>
      </c>
    </row>
    <row r="385" spans="1:4" x14ac:dyDescent="0.3">
      <c r="A385" s="9" t="s">
        <v>778</v>
      </c>
      <c r="B385" s="9" t="s">
        <v>45</v>
      </c>
      <c r="C385" s="9" t="s">
        <v>28</v>
      </c>
      <c r="D385" s="9" t="s">
        <v>33</v>
      </c>
    </row>
    <row r="386" spans="1:4" x14ac:dyDescent="0.3">
      <c r="A386" s="9" t="s">
        <v>1407</v>
      </c>
      <c r="B386" s="9" t="s">
        <v>222</v>
      </c>
      <c r="C386" s="9" t="s">
        <v>28</v>
      </c>
      <c r="D386" s="9" t="s">
        <v>33</v>
      </c>
    </row>
    <row r="387" spans="1:4" x14ac:dyDescent="0.3">
      <c r="A387" s="9" t="s">
        <v>994</v>
      </c>
      <c r="B387" s="9" t="s">
        <v>62</v>
      </c>
      <c r="C387" s="9" t="s">
        <v>54</v>
      </c>
      <c r="D387" s="9" t="s">
        <v>33</v>
      </c>
    </row>
    <row r="388" spans="1:4" x14ac:dyDescent="0.3">
      <c r="A388" s="9" t="s">
        <v>1360</v>
      </c>
      <c r="B388" s="9" t="s">
        <v>38</v>
      </c>
      <c r="C388" s="9" t="s">
        <v>39</v>
      </c>
      <c r="D388" s="9" t="s">
        <v>33</v>
      </c>
    </row>
    <row r="389" spans="1:4" x14ac:dyDescent="0.3">
      <c r="A389" s="9" t="s">
        <v>538</v>
      </c>
      <c r="B389" s="9" t="s">
        <v>38</v>
      </c>
      <c r="C389" s="9" t="s">
        <v>28</v>
      </c>
      <c r="D389" s="9" t="s">
        <v>33</v>
      </c>
    </row>
    <row r="390" spans="1:4" x14ac:dyDescent="0.3">
      <c r="A390" s="9" t="s">
        <v>875</v>
      </c>
      <c r="B390" s="9" t="s">
        <v>62</v>
      </c>
      <c r="C390" s="9" t="s">
        <v>54</v>
      </c>
      <c r="D390" s="9" t="s">
        <v>33</v>
      </c>
    </row>
    <row r="391" spans="1:4" x14ac:dyDescent="0.3">
      <c r="A391" s="9" t="s">
        <v>1473</v>
      </c>
      <c r="B391" s="9" t="s">
        <v>45</v>
      </c>
      <c r="C391" s="9" t="s">
        <v>98</v>
      </c>
      <c r="D391" s="9" t="s">
        <v>33</v>
      </c>
    </row>
    <row r="392" spans="1:4" x14ac:dyDescent="0.3">
      <c r="A392" s="9" t="s">
        <v>907</v>
      </c>
      <c r="B392" s="9" t="s">
        <v>45</v>
      </c>
      <c r="C392" s="9" t="s">
        <v>98</v>
      </c>
      <c r="D392" s="9" t="s">
        <v>33</v>
      </c>
    </row>
    <row r="393" spans="1:4" x14ac:dyDescent="0.3">
      <c r="A393" s="9" t="s">
        <v>385</v>
      </c>
      <c r="B393" s="9" t="s">
        <v>45</v>
      </c>
      <c r="C393" s="9" t="s">
        <v>39</v>
      </c>
      <c r="D393" s="9" t="s">
        <v>29</v>
      </c>
    </row>
    <row r="394" spans="1:4" x14ac:dyDescent="0.3">
      <c r="A394" s="9" t="s">
        <v>489</v>
      </c>
      <c r="B394" s="9" t="s">
        <v>38</v>
      </c>
      <c r="C394" s="9" t="s">
        <v>28</v>
      </c>
      <c r="D394" s="9" t="s">
        <v>33</v>
      </c>
    </row>
    <row r="395" spans="1:4" x14ac:dyDescent="0.3">
      <c r="A395" s="9" t="s">
        <v>268</v>
      </c>
      <c r="B395" s="9" t="s">
        <v>87</v>
      </c>
      <c r="C395" s="9" t="s">
        <v>54</v>
      </c>
      <c r="D395" s="9" t="s">
        <v>33</v>
      </c>
    </row>
    <row r="396" spans="1:4" x14ac:dyDescent="0.3">
      <c r="A396" s="9" t="s">
        <v>687</v>
      </c>
      <c r="B396" s="9" t="s">
        <v>253</v>
      </c>
      <c r="C396" s="9" t="s">
        <v>39</v>
      </c>
      <c r="D396" s="9" t="s">
        <v>33</v>
      </c>
    </row>
    <row r="397" spans="1:4" x14ac:dyDescent="0.3">
      <c r="A397" s="9" t="s">
        <v>1605</v>
      </c>
      <c r="B397" s="9" t="s">
        <v>253</v>
      </c>
      <c r="C397" s="9" t="s">
        <v>28</v>
      </c>
      <c r="D397" s="9" t="s">
        <v>33</v>
      </c>
    </row>
    <row r="398" spans="1:4" x14ac:dyDescent="0.3">
      <c r="A398" s="9" t="s">
        <v>1225</v>
      </c>
      <c r="B398" s="9" t="s">
        <v>27</v>
      </c>
      <c r="C398" s="9" t="s">
        <v>46</v>
      </c>
      <c r="D398" s="9" t="s">
        <v>33</v>
      </c>
    </row>
    <row r="399" spans="1:4" x14ac:dyDescent="0.3">
      <c r="A399" s="9" t="s">
        <v>1106</v>
      </c>
      <c r="B399" s="9" t="s">
        <v>45</v>
      </c>
      <c r="C399" s="9" t="s">
        <v>39</v>
      </c>
      <c r="D399" s="9" t="s">
        <v>33</v>
      </c>
    </row>
    <row r="400" spans="1:4" x14ac:dyDescent="0.3">
      <c r="A400" s="9" t="s">
        <v>169</v>
      </c>
      <c r="B400" s="9" t="s">
        <v>38</v>
      </c>
      <c r="C400" s="9" t="s">
        <v>98</v>
      </c>
      <c r="D400" s="9" t="s">
        <v>29</v>
      </c>
    </row>
    <row r="401" spans="1:4" x14ac:dyDescent="0.3">
      <c r="A401" s="9" t="s">
        <v>205</v>
      </c>
      <c r="B401" s="9" t="s">
        <v>38</v>
      </c>
      <c r="C401" s="9" t="s">
        <v>54</v>
      </c>
      <c r="D401" s="9" t="s">
        <v>33</v>
      </c>
    </row>
    <row r="402" spans="1:4" x14ac:dyDescent="0.3">
      <c r="A402" s="9" t="s">
        <v>1393</v>
      </c>
      <c r="B402" s="9" t="s">
        <v>62</v>
      </c>
      <c r="C402" s="9" t="s">
        <v>98</v>
      </c>
      <c r="D402" s="9" t="s">
        <v>33</v>
      </c>
    </row>
    <row r="403" spans="1:4" x14ac:dyDescent="0.3">
      <c r="A403" s="9" t="s">
        <v>186</v>
      </c>
      <c r="B403" s="9" t="s">
        <v>188</v>
      </c>
      <c r="C403" s="9" t="s">
        <v>39</v>
      </c>
      <c r="D403" s="9" t="s">
        <v>33</v>
      </c>
    </row>
    <row r="404" spans="1:4" x14ac:dyDescent="0.3">
      <c r="A404" s="9" t="s">
        <v>209</v>
      </c>
      <c r="B404" s="9" t="s">
        <v>94</v>
      </c>
      <c r="C404" s="9" t="s">
        <v>46</v>
      </c>
      <c r="D404" s="9" t="s">
        <v>33</v>
      </c>
    </row>
    <row r="405" spans="1:4" x14ac:dyDescent="0.3">
      <c r="A405" s="9" t="s">
        <v>1556</v>
      </c>
      <c r="B405" s="9" t="s">
        <v>73</v>
      </c>
      <c r="C405" s="9" t="s">
        <v>28</v>
      </c>
      <c r="D405" s="9" t="s">
        <v>33</v>
      </c>
    </row>
    <row r="406" spans="1:4" x14ac:dyDescent="0.3">
      <c r="A406" s="9" t="s">
        <v>308</v>
      </c>
      <c r="B406" s="9" t="s">
        <v>53</v>
      </c>
      <c r="C406" s="9" t="s">
        <v>28</v>
      </c>
      <c r="D406" s="9" t="s">
        <v>33</v>
      </c>
    </row>
    <row r="407" spans="1:4" x14ac:dyDescent="0.3">
      <c r="A407" s="9" t="s">
        <v>972</v>
      </c>
      <c r="B407" s="9" t="s">
        <v>253</v>
      </c>
      <c r="C407" s="9" t="s">
        <v>28</v>
      </c>
      <c r="D407" s="9" t="s">
        <v>29</v>
      </c>
    </row>
    <row r="408" spans="1:4" x14ac:dyDescent="0.3">
      <c r="A408" s="9" t="s">
        <v>998</v>
      </c>
      <c r="B408" s="9" t="s">
        <v>253</v>
      </c>
      <c r="C408" s="9" t="s">
        <v>98</v>
      </c>
      <c r="D408" s="9" t="s">
        <v>33</v>
      </c>
    </row>
    <row r="409" spans="1:4" x14ac:dyDescent="0.3">
      <c r="A409" s="9" t="s">
        <v>1284</v>
      </c>
      <c r="B409" s="9" t="s">
        <v>87</v>
      </c>
      <c r="C409" s="9" t="s">
        <v>54</v>
      </c>
      <c r="D409" s="9" t="s">
        <v>33</v>
      </c>
    </row>
    <row r="410" spans="1:4" x14ac:dyDescent="0.3">
      <c r="A410" s="9" t="s">
        <v>1459</v>
      </c>
      <c r="B410" s="9" t="s">
        <v>77</v>
      </c>
      <c r="C410" s="9" t="s">
        <v>28</v>
      </c>
      <c r="D410" s="9" t="s">
        <v>33</v>
      </c>
    </row>
    <row r="411" spans="1:4" x14ac:dyDescent="0.3">
      <c r="A411" s="9" t="s">
        <v>630</v>
      </c>
      <c r="B411" s="9" t="s">
        <v>62</v>
      </c>
      <c r="C411" s="9" t="s">
        <v>28</v>
      </c>
      <c r="D411" s="9" t="s">
        <v>29</v>
      </c>
    </row>
    <row r="412" spans="1:4" x14ac:dyDescent="0.3">
      <c r="A412" s="9" t="s">
        <v>299</v>
      </c>
      <c r="B412" s="9" t="s">
        <v>27</v>
      </c>
      <c r="C412" s="9" t="s">
        <v>28</v>
      </c>
      <c r="D412" s="9" t="s">
        <v>29</v>
      </c>
    </row>
    <row r="413" spans="1:4" x14ac:dyDescent="0.3">
      <c r="A413" s="9" t="s">
        <v>632</v>
      </c>
      <c r="B413" s="9" t="s">
        <v>94</v>
      </c>
      <c r="C413" s="9" t="s">
        <v>54</v>
      </c>
      <c r="D413" s="9" t="s">
        <v>33</v>
      </c>
    </row>
    <row r="414" spans="1:4" x14ac:dyDescent="0.3">
      <c r="A414" s="9" t="s">
        <v>544</v>
      </c>
      <c r="B414" s="9" t="s">
        <v>45</v>
      </c>
      <c r="C414" s="9" t="s">
        <v>46</v>
      </c>
      <c r="D414" s="9" t="s">
        <v>33</v>
      </c>
    </row>
    <row r="415" spans="1:4" x14ac:dyDescent="0.3">
      <c r="A415" s="9" t="s">
        <v>1495</v>
      </c>
      <c r="B415" s="9" t="s">
        <v>188</v>
      </c>
      <c r="C415" s="9" t="s">
        <v>39</v>
      </c>
      <c r="D415" s="9" t="s">
        <v>33</v>
      </c>
    </row>
    <row r="416" spans="1:4" x14ac:dyDescent="0.3">
      <c r="A416" s="9" t="s">
        <v>656</v>
      </c>
      <c r="B416" s="9" t="s">
        <v>45</v>
      </c>
      <c r="C416" s="9" t="s">
        <v>54</v>
      </c>
      <c r="D416" s="9" t="s">
        <v>33</v>
      </c>
    </row>
    <row r="417" spans="1:4" x14ac:dyDescent="0.3">
      <c r="A417" s="9" t="s">
        <v>456</v>
      </c>
      <c r="B417" s="9" t="s">
        <v>27</v>
      </c>
      <c r="C417" s="9" t="s">
        <v>98</v>
      </c>
      <c r="D417" s="9" t="s">
        <v>33</v>
      </c>
    </row>
    <row r="418" spans="1:4" x14ac:dyDescent="0.3">
      <c r="A418" s="9" t="s">
        <v>110</v>
      </c>
      <c r="B418" s="9" t="s">
        <v>45</v>
      </c>
      <c r="C418" s="9" t="s">
        <v>28</v>
      </c>
      <c r="D418" s="9" t="s">
        <v>33</v>
      </c>
    </row>
    <row r="419" spans="1:4" x14ac:dyDescent="0.3">
      <c r="A419" s="9" t="s">
        <v>1583</v>
      </c>
      <c r="B419" s="9" t="s">
        <v>38</v>
      </c>
      <c r="C419" s="9" t="s">
        <v>98</v>
      </c>
      <c r="D419" s="9" t="s">
        <v>33</v>
      </c>
    </row>
    <row r="420" spans="1:4" x14ac:dyDescent="0.3">
      <c r="A420" s="9" t="s">
        <v>1404</v>
      </c>
      <c r="B420" s="9" t="s">
        <v>45</v>
      </c>
      <c r="C420" s="9" t="s">
        <v>46</v>
      </c>
      <c r="D420" s="9" t="s">
        <v>33</v>
      </c>
    </row>
    <row r="421" spans="1:4" x14ac:dyDescent="0.3">
      <c r="A421" s="9" t="s">
        <v>1423</v>
      </c>
      <c r="B421" s="9" t="s">
        <v>38</v>
      </c>
      <c r="C421" s="9" t="s">
        <v>28</v>
      </c>
      <c r="D421" s="9" t="s">
        <v>29</v>
      </c>
    </row>
    <row r="422" spans="1:4" x14ac:dyDescent="0.3">
      <c r="A422" s="9" t="s">
        <v>1266</v>
      </c>
      <c r="B422" s="9" t="s">
        <v>27</v>
      </c>
      <c r="C422" s="9" t="s">
        <v>28</v>
      </c>
      <c r="D422" s="9" t="s">
        <v>33</v>
      </c>
    </row>
    <row r="423" spans="1:4" x14ac:dyDescent="0.3">
      <c r="A423" s="9" t="s">
        <v>1312</v>
      </c>
      <c r="B423" s="9" t="s">
        <v>45</v>
      </c>
      <c r="C423" s="9" t="s">
        <v>98</v>
      </c>
      <c r="D423" s="9" t="s">
        <v>33</v>
      </c>
    </row>
    <row r="424" spans="1:4" x14ac:dyDescent="0.3">
      <c r="A424" s="9" t="s">
        <v>1401</v>
      </c>
      <c r="B424" s="9" t="s">
        <v>94</v>
      </c>
      <c r="C424" s="9" t="s">
        <v>46</v>
      </c>
      <c r="D424" s="9" t="s">
        <v>33</v>
      </c>
    </row>
    <row r="425" spans="1:4" x14ac:dyDescent="0.3">
      <c r="A425" s="9" t="s">
        <v>960</v>
      </c>
      <c r="B425" s="9" t="s">
        <v>38</v>
      </c>
      <c r="C425" s="9" t="s">
        <v>54</v>
      </c>
      <c r="D425" s="9" t="s">
        <v>33</v>
      </c>
    </row>
    <row r="426" spans="1:4" x14ac:dyDescent="0.3">
      <c r="A426" s="9" t="s">
        <v>1060</v>
      </c>
      <c r="B426" s="9" t="s">
        <v>62</v>
      </c>
      <c r="C426" s="9" t="s">
        <v>98</v>
      </c>
      <c r="D426" s="9" t="s">
        <v>33</v>
      </c>
    </row>
    <row r="427" spans="1:4" x14ac:dyDescent="0.3">
      <c r="A427" s="9" t="s">
        <v>868</v>
      </c>
      <c r="B427" s="9" t="s">
        <v>45</v>
      </c>
      <c r="C427" s="9" t="s">
        <v>39</v>
      </c>
      <c r="D427" s="9" t="s">
        <v>33</v>
      </c>
    </row>
    <row r="428" spans="1:4" x14ac:dyDescent="0.3">
      <c r="A428" s="9" t="s">
        <v>963</v>
      </c>
      <c r="B428" s="9" t="s">
        <v>222</v>
      </c>
      <c r="C428" s="9" t="s">
        <v>98</v>
      </c>
      <c r="D428" s="9" t="s">
        <v>29</v>
      </c>
    </row>
    <row r="429" spans="1:4" x14ac:dyDescent="0.3">
      <c r="A429" s="9" t="s">
        <v>1460</v>
      </c>
      <c r="B429" s="9" t="s">
        <v>62</v>
      </c>
      <c r="C429" s="9" t="s">
        <v>46</v>
      </c>
      <c r="D429" s="9" t="s">
        <v>33</v>
      </c>
    </row>
    <row r="430" spans="1:4" x14ac:dyDescent="0.3">
      <c r="A430" s="9" t="s">
        <v>74</v>
      </c>
      <c r="B430" s="9" t="s">
        <v>73</v>
      </c>
      <c r="C430" s="9" t="s">
        <v>54</v>
      </c>
      <c r="D430" s="9" t="s">
        <v>33</v>
      </c>
    </row>
    <row r="431" spans="1:4" x14ac:dyDescent="0.3">
      <c r="A431" s="9" t="s">
        <v>1551</v>
      </c>
      <c r="B431" s="9" t="s">
        <v>94</v>
      </c>
      <c r="C431" s="9" t="s">
        <v>28</v>
      </c>
      <c r="D431" s="9" t="s">
        <v>33</v>
      </c>
    </row>
    <row r="432" spans="1:4" x14ac:dyDescent="0.3">
      <c r="A432" s="9" t="s">
        <v>1295</v>
      </c>
      <c r="B432" s="9" t="s">
        <v>87</v>
      </c>
      <c r="C432" s="9" t="s">
        <v>98</v>
      </c>
      <c r="D432" s="9" t="s">
        <v>33</v>
      </c>
    </row>
    <row r="433" spans="1:4" x14ac:dyDescent="0.3">
      <c r="A433" s="9" t="s">
        <v>1624</v>
      </c>
      <c r="B433" s="9" t="s">
        <v>45</v>
      </c>
      <c r="C433" s="9" t="s">
        <v>98</v>
      </c>
      <c r="D433" s="9" t="s">
        <v>33</v>
      </c>
    </row>
    <row r="434" spans="1:4" x14ac:dyDescent="0.3">
      <c r="A434" s="9" t="s">
        <v>1275</v>
      </c>
      <c r="B434" s="9" t="s">
        <v>77</v>
      </c>
      <c r="C434" s="9" t="s">
        <v>39</v>
      </c>
      <c r="D434" s="9" t="s">
        <v>33</v>
      </c>
    </row>
    <row r="435" spans="1:4" x14ac:dyDescent="0.3">
      <c r="A435" s="9" t="s">
        <v>725</v>
      </c>
      <c r="B435" s="9" t="s">
        <v>253</v>
      </c>
      <c r="C435" s="9" t="s">
        <v>28</v>
      </c>
      <c r="D435" s="9" t="s">
        <v>29</v>
      </c>
    </row>
    <row r="436" spans="1:4" x14ac:dyDescent="0.3">
      <c r="A436" s="9" t="s">
        <v>132</v>
      </c>
      <c r="B436" s="9" t="s">
        <v>62</v>
      </c>
      <c r="C436" s="9" t="s">
        <v>98</v>
      </c>
      <c r="D436" s="9" t="s">
        <v>33</v>
      </c>
    </row>
    <row r="437" spans="1:4" x14ac:dyDescent="0.3">
      <c r="A437" s="9" t="s">
        <v>1178</v>
      </c>
      <c r="B437" s="9" t="s">
        <v>53</v>
      </c>
      <c r="C437" s="9" t="s">
        <v>98</v>
      </c>
      <c r="D437" s="9" t="s">
        <v>29</v>
      </c>
    </row>
    <row r="438" spans="1:4" x14ac:dyDescent="0.3">
      <c r="A438" s="9" t="s">
        <v>1617</v>
      </c>
      <c r="B438" s="9" t="s">
        <v>94</v>
      </c>
      <c r="C438" s="9" t="s">
        <v>46</v>
      </c>
      <c r="D438" s="9" t="s">
        <v>33</v>
      </c>
    </row>
    <row r="439" spans="1:4" x14ac:dyDescent="0.3">
      <c r="A439" s="9" t="s">
        <v>305</v>
      </c>
      <c r="B439" s="9" t="s">
        <v>77</v>
      </c>
      <c r="C439" s="9" t="s">
        <v>39</v>
      </c>
      <c r="D439" s="9" t="s">
        <v>33</v>
      </c>
    </row>
    <row r="440" spans="1:4" x14ac:dyDescent="0.3">
      <c r="A440" s="9" t="s">
        <v>1489</v>
      </c>
      <c r="B440" s="9" t="s">
        <v>62</v>
      </c>
      <c r="C440" s="9" t="s">
        <v>98</v>
      </c>
      <c r="D440" s="9" t="s">
        <v>33</v>
      </c>
    </row>
    <row r="441" spans="1:4" x14ac:dyDescent="0.3">
      <c r="A441" s="9" t="s">
        <v>822</v>
      </c>
      <c r="B441" s="9" t="s">
        <v>27</v>
      </c>
      <c r="C441" s="9" t="s">
        <v>39</v>
      </c>
      <c r="D441" s="9" t="s">
        <v>33</v>
      </c>
    </row>
    <row r="442" spans="1:4" x14ac:dyDescent="0.3">
      <c r="A442" s="9" t="s">
        <v>251</v>
      </c>
      <c r="B442" s="9" t="s">
        <v>253</v>
      </c>
      <c r="C442" s="9" t="s">
        <v>28</v>
      </c>
      <c r="D442" s="9" t="s">
        <v>29</v>
      </c>
    </row>
    <row r="443" spans="1:4" x14ac:dyDescent="0.3">
      <c r="A443" s="9" t="s">
        <v>1477</v>
      </c>
      <c r="B443" s="9" t="s">
        <v>53</v>
      </c>
      <c r="C443" s="9" t="s">
        <v>46</v>
      </c>
      <c r="D443" s="9" t="s">
        <v>33</v>
      </c>
    </row>
    <row r="444" spans="1:4" x14ac:dyDescent="0.3">
      <c r="A444" s="9" t="s">
        <v>185</v>
      </c>
      <c r="B444" s="9" t="s">
        <v>62</v>
      </c>
      <c r="C444" s="9" t="s">
        <v>28</v>
      </c>
      <c r="D444" s="9" t="s">
        <v>33</v>
      </c>
    </row>
    <row r="445" spans="1:4" x14ac:dyDescent="0.3">
      <c r="A445" s="9" t="s">
        <v>897</v>
      </c>
      <c r="B445" s="9" t="s">
        <v>58</v>
      </c>
      <c r="C445" s="9" t="s">
        <v>28</v>
      </c>
      <c r="D445" s="9" t="s">
        <v>33</v>
      </c>
    </row>
    <row r="446" spans="1:4" x14ac:dyDescent="0.3">
      <c r="A446" s="9" t="s">
        <v>301</v>
      </c>
      <c r="B446" s="9" t="s">
        <v>77</v>
      </c>
      <c r="C446" s="9" t="s">
        <v>54</v>
      </c>
      <c r="D446" s="9" t="s">
        <v>33</v>
      </c>
    </row>
    <row r="447" spans="1:4" x14ac:dyDescent="0.3">
      <c r="A447" s="9" t="s">
        <v>1511</v>
      </c>
      <c r="B447" s="9" t="s">
        <v>195</v>
      </c>
      <c r="C447" s="9" t="s">
        <v>39</v>
      </c>
      <c r="D447" s="9" t="s">
        <v>33</v>
      </c>
    </row>
    <row r="448" spans="1:4" x14ac:dyDescent="0.3">
      <c r="A448" s="9" t="s">
        <v>721</v>
      </c>
      <c r="B448" s="9" t="s">
        <v>77</v>
      </c>
      <c r="C448" s="9" t="s">
        <v>46</v>
      </c>
      <c r="D448" s="9" t="s">
        <v>29</v>
      </c>
    </row>
    <row r="449" spans="1:4" x14ac:dyDescent="0.3">
      <c r="A449" s="9" t="s">
        <v>135</v>
      </c>
      <c r="B449" s="9" t="s">
        <v>45</v>
      </c>
      <c r="C449" s="9" t="s">
        <v>39</v>
      </c>
      <c r="D449" s="9" t="s">
        <v>33</v>
      </c>
    </row>
    <row r="450" spans="1:4" x14ac:dyDescent="0.3">
      <c r="A450" s="9" t="s">
        <v>430</v>
      </c>
      <c r="B450" s="9" t="s">
        <v>77</v>
      </c>
      <c r="C450" s="9" t="s">
        <v>46</v>
      </c>
      <c r="D450" s="9" t="s">
        <v>33</v>
      </c>
    </row>
    <row r="451" spans="1:4" x14ac:dyDescent="0.3">
      <c r="A451" s="9" t="s">
        <v>295</v>
      </c>
      <c r="B451" s="9" t="s">
        <v>62</v>
      </c>
      <c r="C451" s="9" t="s">
        <v>98</v>
      </c>
      <c r="D451" s="9" t="s">
        <v>33</v>
      </c>
    </row>
    <row r="452" spans="1:4" x14ac:dyDescent="0.3">
      <c r="A452" s="9" t="s">
        <v>584</v>
      </c>
      <c r="B452" s="9" t="s">
        <v>195</v>
      </c>
      <c r="C452" s="9" t="s">
        <v>46</v>
      </c>
      <c r="D452" s="9" t="s">
        <v>33</v>
      </c>
    </row>
    <row r="453" spans="1:4" x14ac:dyDescent="0.3">
      <c r="A453" s="9" t="s">
        <v>720</v>
      </c>
      <c r="B453" s="9" t="s">
        <v>58</v>
      </c>
      <c r="C453" s="9" t="s">
        <v>98</v>
      </c>
      <c r="D453" s="9" t="s">
        <v>33</v>
      </c>
    </row>
    <row r="454" spans="1:4" x14ac:dyDescent="0.3">
      <c r="A454" s="9" t="s">
        <v>521</v>
      </c>
      <c r="B454" s="9" t="s">
        <v>195</v>
      </c>
      <c r="C454" s="9" t="s">
        <v>46</v>
      </c>
      <c r="D454" s="9" t="s">
        <v>159</v>
      </c>
    </row>
    <row r="455" spans="1:4" x14ac:dyDescent="0.3">
      <c r="A455" s="9" t="s">
        <v>272</v>
      </c>
      <c r="B455" s="9" t="s">
        <v>77</v>
      </c>
      <c r="C455" s="9" t="s">
        <v>46</v>
      </c>
      <c r="D455" s="9" t="s">
        <v>33</v>
      </c>
    </row>
    <row r="456" spans="1:4" x14ac:dyDescent="0.3">
      <c r="A456" s="9" t="s">
        <v>548</v>
      </c>
      <c r="B456" s="9" t="s">
        <v>27</v>
      </c>
      <c r="C456" s="9" t="s">
        <v>28</v>
      </c>
      <c r="D456" s="9" t="s">
        <v>33</v>
      </c>
    </row>
    <row r="457" spans="1:4" x14ac:dyDescent="0.3">
      <c r="A457" s="9" t="s">
        <v>286</v>
      </c>
      <c r="B457" s="9" t="s">
        <v>94</v>
      </c>
      <c r="C457" s="9" t="s">
        <v>46</v>
      </c>
      <c r="D457" s="9" t="s">
        <v>33</v>
      </c>
    </row>
    <row r="458" spans="1:4" x14ac:dyDescent="0.3">
      <c r="A458" s="9" t="s">
        <v>333</v>
      </c>
      <c r="B458" s="9" t="s">
        <v>195</v>
      </c>
      <c r="C458" s="9" t="s">
        <v>28</v>
      </c>
      <c r="D458" s="9" t="s">
        <v>29</v>
      </c>
    </row>
    <row r="459" spans="1:4" x14ac:dyDescent="0.3">
      <c r="A459" s="9" t="s">
        <v>1399</v>
      </c>
      <c r="B459" s="9" t="s">
        <v>87</v>
      </c>
      <c r="C459" s="9" t="s">
        <v>39</v>
      </c>
      <c r="D459" s="9" t="s">
        <v>33</v>
      </c>
    </row>
    <row r="460" spans="1:4" x14ac:dyDescent="0.3">
      <c r="A460" s="9" t="s">
        <v>694</v>
      </c>
      <c r="B460" s="9" t="s">
        <v>94</v>
      </c>
      <c r="C460" s="9" t="s">
        <v>39</v>
      </c>
      <c r="D460" s="9" t="s">
        <v>33</v>
      </c>
    </row>
    <row r="461" spans="1:4" x14ac:dyDescent="0.3">
      <c r="A461" s="9" t="s">
        <v>111</v>
      </c>
      <c r="B461" s="9" t="s">
        <v>73</v>
      </c>
      <c r="C461" s="9" t="s">
        <v>98</v>
      </c>
      <c r="D461" s="9" t="s">
        <v>33</v>
      </c>
    </row>
    <row r="462" spans="1:4" x14ac:dyDescent="0.3">
      <c r="A462" s="9" t="s">
        <v>1015</v>
      </c>
      <c r="B462" s="9" t="s">
        <v>45</v>
      </c>
      <c r="C462" s="9" t="s">
        <v>54</v>
      </c>
      <c r="D462" s="9" t="s">
        <v>29</v>
      </c>
    </row>
    <row r="463" spans="1:4" x14ac:dyDescent="0.3">
      <c r="A463" s="9" t="s">
        <v>706</v>
      </c>
      <c r="B463" s="9" t="s">
        <v>87</v>
      </c>
      <c r="C463" s="9" t="s">
        <v>39</v>
      </c>
      <c r="D463" s="9" t="s">
        <v>33</v>
      </c>
    </row>
    <row r="464" spans="1:4" x14ac:dyDescent="0.3">
      <c r="A464" s="9" t="s">
        <v>1523</v>
      </c>
      <c r="B464" s="9" t="s">
        <v>38</v>
      </c>
      <c r="C464" s="9" t="s">
        <v>98</v>
      </c>
      <c r="D464" s="9" t="s">
        <v>33</v>
      </c>
    </row>
    <row r="465" spans="1:4" x14ac:dyDescent="0.3">
      <c r="A465" s="9" t="s">
        <v>115</v>
      </c>
      <c r="B465" s="9" t="s">
        <v>73</v>
      </c>
      <c r="C465" s="9" t="s">
        <v>46</v>
      </c>
      <c r="D465" s="9" t="s">
        <v>33</v>
      </c>
    </row>
    <row r="466" spans="1:4" x14ac:dyDescent="0.3">
      <c r="A466" s="9" t="s">
        <v>493</v>
      </c>
      <c r="B466" s="9" t="s">
        <v>77</v>
      </c>
      <c r="C466" s="9" t="s">
        <v>46</v>
      </c>
      <c r="D466" s="9" t="s">
        <v>33</v>
      </c>
    </row>
    <row r="467" spans="1:4" x14ac:dyDescent="0.3">
      <c r="A467" s="9" t="s">
        <v>1466</v>
      </c>
      <c r="B467" s="9" t="s">
        <v>77</v>
      </c>
      <c r="C467" s="9" t="s">
        <v>46</v>
      </c>
      <c r="D467" s="9" t="s">
        <v>33</v>
      </c>
    </row>
    <row r="468" spans="1:4" x14ac:dyDescent="0.3">
      <c r="A468" s="9" t="s">
        <v>1048</v>
      </c>
      <c r="B468" s="9" t="s">
        <v>87</v>
      </c>
      <c r="C468" s="9" t="s">
        <v>98</v>
      </c>
      <c r="D468" s="9" t="s">
        <v>29</v>
      </c>
    </row>
    <row r="469" spans="1:4" x14ac:dyDescent="0.3">
      <c r="A469" s="9" t="s">
        <v>842</v>
      </c>
      <c r="B469" s="9" t="s">
        <v>27</v>
      </c>
      <c r="C469" s="9" t="s">
        <v>39</v>
      </c>
      <c r="D469" s="9" t="s">
        <v>33</v>
      </c>
    </row>
    <row r="470" spans="1:4" x14ac:dyDescent="0.3">
      <c r="A470" s="9" t="s">
        <v>193</v>
      </c>
      <c r="B470" s="9" t="s">
        <v>195</v>
      </c>
      <c r="C470" s="9" t="s">
        <v>54</v>
      </c>
      <c r="D470" s="9" t="s">
        <v>33</v>
      </c>
    </row>
    <row r="471" spans="1:4" x14ac:dyDescent="0.3">
      <c r="A471" s="9" t="s">
        <v>738</v>
      </c>
      <c r="B471" s="9" t="s">
        <v>53</v>
      </c>
      <c r="C471" s="9" t="s">
        <v>46</v>
      </c>
      <c r="D471" s="9" t="s">
        <v>29</v>
      </c>
    </row>
    <row r="472" spans="1:4" x14ac:dyDescent="0.3">
      <c r="A472" s="9" t="s">
        <v>1089</v>
      </c>
      <c r="B472" s="9" t="s">
        <v>45</v>
      </c>
      <c r="C472" s="9" t="s">
        <v>39</v>
      </c>
      <c r="D472" s="9" t="s">
        <v>33</v>
      </c>
    </row>
    <row r="473" spans="1:4" x14ac:dyDescent="0.3">
      <c r="A473" s="9" t="s">
        <v>1005</v>
      </c>
      <c r="B473" s="9" t="s">
        <v>253</v>
      </c>
      <c r="C473" s="9" t="s">
        <v>98</v>
      </c>
      <c r="D473" s="9" t="s">
        <v>33</v>
      </c>
    </row>
    <row r="474" spans="1:4" x14ac:dyDescent="0.3">
      <c r="A474" s="9" t="s">
        <v>445</v>
      </c>
      <c r="B474" s="9" t="s">
        <v>38</v>
      </c>
      <c r="C474" s="9" t="s">
        <v>46</v>
      </c>
      <c r="D474" s="9" t="s">
        <v>33</v>
      </c>
    </row>
    <row r="475" spans="1:4" x14ac:dyDescent="0.3">
      <c r="A475" s="9" t="s">
        <v>235</v>
      </c>
      <c r="B475" s="9" t="s">
        <v>87</v>
      </c>
      <c r="C475" s="9" t="s">
        <v>39</v>
      </c>
      <c r="D475" s="9" t="s">
        <v>33</v>
      </c>
    </row>
    <row r="476" spans="1:4" x14ac:dyDescent="0.3">
      <c r="A476" s="9" t="s">
        <v>322</v>
      </c>
      <c r="B476" s="9" t="s">
        <v>87</v>
      </c>
      <c r="C476" s="9" t="s">
        <v>39</v>
      </c>
      <c r="D476" s="9" t="s">
        <v>29</v>
      </c>
    </row>
    <row r="477" spans="1:4" x14ac:dyDescent="0.3">
      <c r="A477" s="9" t="s">
        <v>296</v>
      </c>
      <c r="B477" s="9" t="s">
        <v>27</v>
      </c>
      <c r="C477" s="9" t="s">
        <v>54</v>
      </c>
      <c r="D477" s="9" t="s">
        <v>33</v>
      </c>
    </row>
    <row r="478" spans="1:4" x14ac:dyDescent="0.3">
      <c r="A478" s="9" t="s">
        <v>1514</v>
      </c>
      <c r="B478" s="9" t="s">
        <v>77</v>
      </c>
      <c r="C478" s="9" t="s">
        <v>28</v>
      </c>
      <c r="D478" s="9" t="s">
        <v>33</v>
      </c>
    </row>
    <row r="479" spans="1:4" x14ac:dyDescent="0.3">
      <c r="A479" s="9" t="s">
        <v>912</v>
      </c>
      <c r="B479" s="9" t="s">
        <v>253</v>
      </c>
      <c r="C479" s="9" t="s">
        <v>28</v>
      </c>
      <c r="D479" s="9" t="s">
        <v>29</v>
      </c>
    </row>
    <row r="480" spans="1:4" x14ac:dyDescent="0.3">
      <c r="A480" s="9" t="s">
        <v>786</v>
      </c>
      <c r="B480" s="9" t="s">
        <v>27</v>
      </c>
      <c r="C480" s="9" t="s">
        <v>54</v>
      </c>
      <c r="D480" s="9" t="s">
        <v>33</v>
      </c>
    </row>
    <row r="481" spans="1:4" x14ac:dyDescent="0.3">
      <c r="A481" s="9" t="s">
        <v>1382</v>
      </c>
      <c r="B481" s="9" t="s">
        <v>45</v>
      </c>
      <c r="C481" s="9" t="s">
        <v>54</v>
      </c>
      <c r="D481" s="9" t="s">
        <v>29</v>
      </c>
    </row>
    <row r="482" spans="1:4" x14ac:dyDescent="0.3">
      <c r="A482" s="9" t="s">
        <v>455</v>
      </c>
      <c r="B482" s="9" t="s">
        <v>58</v>
      </c>
      <c r="C482" s="9" t="s">
        <v>39</v>
      </c>
      <c r="D482" s="9" t="s">
        <v>33</v>
      </c>
    </row>
    <row r="483" spans="1:4" x14ac:dyDescent="0.3">
      <c r="A483" s="9" t="s">
        <v>1167</v>
      </c>
      <c r="B483" s="9" t="s">
        <v>87</v>
      </c>
      <c r="C483" s="9" t="s">
        <v>98</v>
      </c>
      <c r="D483" s="9" t="s">
        <v>33</v>
      </c>
    </row>
    <row r="484" spans="1:4" x14ac:dyDescent="0.3">
      <c r="A484" s="9" t="s">
        <v>418</v>
      </c>
      <c r="B484" s="9" t="s">
        <v>77</v>
      </c>
      <c r="C484" s="9" t="s">
        <v>98</v>
      </c>
      <c r="D484" s="9" t="s">
        <v>159</v>
      </c>
    </row>
    <row r="485" spans="1:4" x14ac:dyDescent="0.3">
      <c r="A485" s="9" t="s">
        <v>810</v>
      </c>
      <c r="B485" s="9" t="s">
        <v>94</v>
      </c>
      <c r="C485" s="9" t="s">
        <v>46</v>
      </c>
      <c r="D485" s="9" t="s">
        <v>33</v>
      </c>
    </row>
    <row r="486" spans="1:4" x14ac:dyDescent="0.3">
      <c r="A486" s="9" t="s">
        <v>1579</v>
      </c>
      <c r="B486" s="9" t="s">
        <v>27</v>
      </c>
      <c r="C486" s="9" t="s">
        <v>54</v>
      </c>
      <c r="D486" s="9" t="s">
        <v>33</v>
      </c>
    </row>
    <row r="487" spans="1:4" x14ac:dyDescent="0.3">
      <c r="A487" s="9" t="s">
        <v>1274</v>
      </c>
      <c r="B487" s="9" t="s">
        <v>38</v>
      </c>
      <c r="C487" s="9" t="s">
        <v>98</v>
      </c>
      <c r="D487" s="9" t="s">
        <v>33</v>
      </c>
    </row>
    <row r="488" spans="1:4" x14ac:dyDescent="0.3">
      <c r="A488" s="9" t="s">
        <v>1062</v>
      </c>
      <c r="B488" s="9" t="s">
        <v>253</v>
      </c>
      <c r="C488" s="9" t="s">
        <v>54</v>
      </c>
      <c r="D488" s="9" t="s">
        <v>33</v>
      </c>
    </row>
    <row r="489" spans="1:4" x14ac:dyDescent="0.3">
      <c r="A489" s="9" t="s">
        <v>500</v>
      </c>
      <c r="B489" s="9" t="s">
        <v>45</v>
      </c>
      <c r="C489" s="9" t="s">
        <v>98</v>
      </c>
      <c r="D489" s="9" t="s">
        <v>29</v>
      </c>
    </row>
    <row r="490" spans="1:4" x14ac:dyDescent="0.3">
      <c r="A490" s="9" t="s">
        <v>947</v>
      </c>
      <c r="B490" s="9" t="s">
        <v>62</v>
      </c>
      <c r="C490" s="9" t="s">
        <v>98</v>
      </c>
      <c r="D490" s="9" t="s">
        <v>29</v>
      </c>
    </row>
    <row r="491" spans="1:4" x14ac:dyDescent="0.3">
      <c r="A491" s="9" t="s">
        <v>958</v>
      </c>
      <c r="B491" s="9" t="s">
        <v>195</v>
      </c>
      <c r="C491" s="9" t="s">
        <v>98</v>
      </c>
      <c r="D491" s="9" t="s">
        <v>159</v>
      </c>
    </row>
    <row r="492" spans="1:4" x14ac:dyDescent="0.3">
      <c r="A492" s="9" t="s">
        <v>1087</v>
      </c>
      <c r="B492" s="9" t="s">
        <v>53</v>
      </c>
      <c r="C492" s="9" t="s">
        <v>54</v>
      </c>
      <c r="D492" s="9" t="s">
        <v>33</v>
      </c>
    </row>
    <row r="493" spans="1:4" x14ac:dyDescent="0.3">
      <c r="A493" s="9" t="s">
        <v>953</v>
      </c>
      <c r="B493" s="9" t="s">
        <v>53</v>
      </c>
      <c r="C493" s="9" t="s">
        <v>46</v>
      </c>
      <c r="D493" s="9" t="s">
        <v>33</v>
      </c>
    </row>
    <row r="494" spans="1:4" x14ac:dyDescent="0.3">
      <c r="A494" s="9" t="s">
        <v>1595</v>
      </c>
      <c r="B494" s="9" t="s">
        <v>27</v>
      </c>
      <c r="C494" s="9" t="s">
        <v>98</v>
      </c>
      <c r="D494" s="9" t="s">
        <v>33</v>
      </c>
    </row>
    <row r="495" spans="1:4" x14ac:dyDescent="0.3">
      <c r="A495" s="9" t="s">
        <v>1253</v>
      </c>
      <c r="B495" s="9" t="s">
        <v>53</v>
      </c>
      <c r="C495" s="9" t="s">
        <v>39</v>
      </c>
      <c r="D495" s="9" t="s">
        <v>33</v>
      </c>
    </row>
    <row r="496" spans="1:4" x14ac:dyDescent="0.3">
      <c r="A496" s="9" t="s">
        <v>337</v>
      </c>
      <c r="B496" s="9" t="s">
        <v>45</v>
      </c>
      <c r="C496" s="9" t="s">
        <v>39</v>
      </c>
      <c r="D496" s="9" t="s">
        <v>29</v>
      </c>
    </row>
    <row r="497" spans="1:4" x14ac:dyDescent="0.3">
      <c r="A497" s="9" t="s">
        <v>1293</v>
      </c>
      <c r="B497" s="9" t="s">
        <v>73</v>
      </c>
      <c r="C497" s="9" t="s">
        <v>46</v>
      </c>
      <c r="D497" s="9" t="s">
        <v>29</v>
      </c>
    </row>
    <row r="498" spans="1:4" x14ac:dyDescent="0.3">
      <c r="A498" s="9" t="s">
        <v>522</v>
      </c>
      <c r="B498" s="9" t="s">
        <v>73</v>
      </c>
      <c r="C498" s="9" t="s">
        <v>54</v>
      </c>
      <c r="D498" s="9" t="s">
        <v>33</v>
      </c>
    </row>
    <row r="499" spans="1:4" x14ac:dyDescent="0.3">
      <c r="A499" s="9" t="s">
        <v>673</v>
      </c>
      <c r="B499" s="9" t="s">
        <v>45</v>
      </c>
      <c r="C499" s="9" t="s">
        <v>54</v>
      </c>
      <c r="D499" s="9" t="s">
        <v>33</v>
      </c>
    </row>
    <row r="500" spans="1:4" x14ac:dyDescent="0.3">
      <c r="A500" s="9" t="s">
        <v>1000</v>
      </c>
      <c r="B500" s="9" t="s">
        <v>45</v>
      </c>
      <c r="C500" s="9" t="s">
        <v>98</v>
      </c>
      <c r="D500" s="9" t="s">
        <v>33</v>
      </c>
    </row>
    <row r="501" spans="1:4" x14ac:dyDescent="0.3">
      <c r="A501" s="9" t="s">
        <v>1123</v>
      </c>
      <c r="B501" s="9" t="s">
        <v>188</v>
      </c>
      <c r="C501" s="9" t="s">
        <v>46</v>
      </c>
      <c r="D501" s="9" t="s">
        <v>33</v>
      </c>
    </row>
    <row r="502" spans="1:4" x14ac:dyDescent="0.3">
      <c r="A502" s="9" t="s">
        <v>1428</v>
      </c>
      <c r="B502" s="9" t="s">
        <v>58</v>
      </c>
      <c r="C502" s="9" t="s">
        <v>46</v>
      </c>
      <c r="D502" s="9" t="s">
        <v>33</v>
      </c>
    </row>
    <row r="503" spans="1:4" x14ac:dyDescent="0.3">
      <c r="A503" s="9" t="s">
        <v>243</v>
      </c>
      <c r="B503" s="9" t="s">
        <v>45</v>
      </c>
      <c r="C503" s="9" t="s">
        <v>46</v>
      </c>
      <c r="D503" s="9" t="s">
        <v>33</v>
      </c>
    </row>
    <row r="504" spans="1:4" x14ac:dyDescent="0.3">
      <c r="A504" s="9" t="s">
        <v>1197</v>
      </c>
      <c r="B504" s="9" t="s">
        <v>188</v>
      </c>
      <c r="C504" s="9" t="s">
        <v>54</v>
      </c>
      <c r="D504" s="9" t="s">
        <v>33</v>
      </c>
    </row>
    <row r="505" spans="1:4" x14ac:dyDescent="0.3">
      <c r="A505" s="9" t="s">
        <v>540</v>
      </c>
      <c r="B505" s="9" t="s">
        <v>62</v>
      </c>
      <c r="C505" s="9" t="s">
        <v>54</v>
      </c>
      <c r="D505" s="9" t="s">
        <v>29</v>
      </c>
    </row>
    <row r="506" spans="1:4" x14ac:dyDescent="0.3">
      <c r="A506" s="9" t="s">
        <v>870</v>
      </c>
      <c r="B506" s="9" t="s">
        <v>73</v>
      </c>
      <c r="C506" s="9" t="s">
        <v>28</v>
      </c>
      <c r="D506" s="9" t="s">
        <v>29</v>
      </c>
    </row>
    <row r="507" spans="1:4" x14ac:dyDescent="0.3">
      <c r="A507" s="9" t="s">
        <v>647</v>
      </c>
      <c r="B507" s="9" t="s">
        <v>94</v>
      </c>
      <c r="C507" s="9" t="s">
        <v>98</v>
      </c>
      <c r="D507" s="9" t="s">
        <v>29</v>
      </c>
    </row>
    <row r="508" spans="1:4" x14ac:dyDescent="0.3">
      <c r="A508" s="9" t="s">
        <v>1227</v>
      </c>
      <c r="B508" s="9" t="s">
        <v>62</v>
      </c>
      <c r="C508" s="9" t="s">
        <v>39</v>
      </c>
      <c r="D508" s="9" t="s">
        <v>33</v>
      </c>
    </row>
    <row r="509" spans="1:4" x14ac:dyDescent="0.3">
      <c r="A509" s="9" t="s">
        <v>1479</v>
      </c>
      <c r="B509" s="9" t="s">
        <v>62</v>
      </c>
      <c r="C509" s="9" t="s">
        <v>46</v>
      </c>
      <c r="D509" s="9" t="s">
        <v>33</v>
      </c>
    </row>
    <row r="510" spans="1:4" x14ac:dyDescent="0.3">
      <c r="A510" s="9" t="s">
        <v>166</v>
      </c>
      <c r="B510" s="9" t="s">
        <v>62</v>
      </c>
      <c r="C510" s="9" t="s">
        <v>98</v>
      </c>
      <c r="D510" s="9" t="s">
        <v>33</v>
      </c>
    </row>
    <row r="511" spans="1:4" x14ac:dyDescent="0.3">
      <c r="A511" s="9" t="s">
        <v>855</v>
      </c>
      <c r="B511" s="9" t="s">
        <v>62</v>
      </c>
      <c r="C511" s="9" t="s">
        <v>98</v>
      </c>
      <c r="D511" s="9" t="s">
        <v>33</v>
      </c>
    </row>
    <row r="512" spans="1:4" x14ac:dyDescent="0.3">
      <c r="A512" s="9" t="s">
        <v>510</v>
      </c>
      <c r="B512" s="9" t="s">
        <v>94</v>
      </c>
      <c r="C512" s="9" t="s">
        <v>46</v>
      </c>
      <c r="D512" s="9" t="s">
        <v>33</v>
      </c>
    </row>
    <row r="513" spans="1:4" x14ac:dyDescent="0.3">
      <c r="A513" s="9" t="s">
        <v>1309</v>
      </c>
      <c r="B513" s="9" t="s">
        <v>53</v>
      </c>
      <c r="C513" s="9" t="s">
        <v>54</v>
      </c>
      <c r="D513" s="9" t="s">
        <v>33</v>
      </c>
    </row>
    <row r="514" spans="1:4" x14ac:dyDescent="0.3">
      <c r="A514" s="9" t="s">
        <v>1510</v>
      </c>
      <c r="B514" s="9" t="s">
        <v>45</v>
      </c>
      <c r="C514" s="9" t="s">
        <v>46</v>
      </c>
      <c r="D514" s="9" t="s">
        <v>33</v>
      </c>
    </row>
    <row r="515" spans="1:4" x14ac:dyDescent="0.3">
      <c r="A515" s="9" t="s">
        <v>1292</v>
      </c>
      <c r="B515" s="9" t="s">
        <v>53</v>
      </c>
      <c r="C515" s="9" t="s">
        <v>39</v>
      </c>
      <c r="D515" s="9" t="s">
        <v>33</v>
      </c>
    </row>
    <row r="516" spans="1:4" x14ac:dyDescent="0.3">
      <c r="A516" s="9" t="s">
        <v>443</v>
      </c>
      <c r="B516" s="9" t="s">
        <v>188</v>
      </c>
      <c r="C516" s="9" t="s">
        <v>39</v>
      </c>
      <c r="D516" s="9" t="s">
        <v>33</v>
      </c>
    </row>
    <row r="517" spans="1:4" x14ac:dyDescent="0.3">
      <c r="A517" s="9" t="s">
        <v>1070</v>
      </c>
      <c r="B517" s="9" t="s">
        <v>195</v>
      </c>
      <c r="C517" s="9" t="s">
        <v>28</v>
      </c>
      <c r="D517" s="9" t="s">
        <v>33</v>
      </c>
    </row>
    <row r="518" spans="1:4" x14ac:dyDescent="0.3">
      <c r="A518" s="9" t="s">
        <v>1355</v>
      </c>
      <c r="B518" s="9" t="s">
        <v>195</v>
      </c>
      <c r="C518" s="9" t="s">
        <v>46</v>
      </c>
      <c r="D518" s="9" t="s">
        <v>33</v>
      </c>
    </row>
    <row r="519" spans="1:4" x14ac:dyDescent="0.3">
      <c r="A519" s="9" t="s">
        <v>1082</v>
      </c>
      <c r="B519" s="9" t="s">
        <v>27</v>
      </c>
      <c r="C519" s="9" t="s">
        <v>54</v>
      </c>
      <c r="D519" s="9" t="s">
        <v>33</v>
      </c>
    </row>
    <row r="520" spans="1:4" x14ac:dyDescent="0.3">
      <c r="A520" s="9" t="s">
        <v>340</v>
      </c>
      <c r="B520" s="9" t="s">
        <v>27</v>
      </c>
      <c r="C520" s="9" t="s">
        <v>28</v>
      </c>
      <c r="D520" s="9" t="s">
        <v>33</v>
      </c>
    </row>
    <row r="521" spans="1:4" x14ac:dyDescent="0.3">
      <c r="A521" s="9" t="s">
        <v>141</v>
      </c>
      <c r="B521" s="9" t="s">
        <v>53</v>
      </c>
      <c r="C521" s="9" t="s">
        <v>39</v>
      </c>
      <c r="D521" s="9" t="s">
        <v>33</v>
      </c>
    </row>
    <row r="522" spans="1:4" x14ac:dyDescent="0.3">
      <c r="A522" s="9" t="s">
        <v>1286</v>
      </c>
      <c r="B522" s="9" t="s">
        <v>38</v>
      </c>
      <c r="C522" s="9" t="s">
        <v>54</v>
      </c>
      <c r="D522" s="9" t="s">
        <v>33</v>
      </c>
    </row>
    <row r="523" spans="1:4" x14ac:dyDescent="0.3">
      <c r="A523" s="9" t="s">
        <v>1083</v>
      </c>
      <c r="B523" s="9" t="s">
        <v>45</v>
      </c>
      <c r="C523" s="9" t="s">
        <v>98</v>
      </c>
      <c r="D523" s="9" t="s">
        <v>33</v>
      </c>
    </row>
    <row r="524" spans="1:4" x14ac:dyDescent="0.3">
      <c r="A524" s="9" t="s">
        <v>375</v>
      </c>
      <c r="B524" s="9" t="s">
        <v>222</v>
      </c>
      <c r="C524" s="9" t="s">
        <v>98</v>
      </c>
      <c r="D524" s="9" t="s">
        <v>29</v>
      </c>
    </row>
    <row r="525" spans="1:4" x14ac:dyDescent="0.3">
      <c r="A525" s="9" t="s">
        <v>1248</v>
      </c>
      <c r="B525" s="9" t="s">
        <v>53</v>
      </c>
      <c r="C525" s="9" t="s">
        <v>98</v>
      </c>
      <c r="D525" s="9" t="s">
        <v>33</v>
      </c>
    </row>
    <row r="526" spans="1:4" x14ac:dyDescent="0.3">
      <c r="A526" s="9" t="s">
        <v>1581</v>
      </c>
      <c r="B526" s="9" t="s">
        <v>253</v>
      </c>
      <c r="C526" s="9" t="s">
        <v>46</v>
      </c>
      <c r="D526" s="9" t="s">
        <v>33</v>
      </c>
    </row>
    <row r="527" spans="1:4" x14ac:dyDescent="0.3">
      <c r="A527" s="9" t="s">
        <v>603</v>
      </c>
      <c r="B527" s="9" t="s">
        <v>38</v>
      </c>
      <c r="C527" s="9" t="s">
        <v>54</v>
      </c>
      <c r="D527" s="9" t="s">
        <v>33</v>
      </c>
    </row>
    <row r="528" spans="1:4" x14ac:dyDescent="0.3">
      <c r="A528" s="9" t="s">
        <v>806</v>
      </c>
      <c r="B528" s="9" t="s">
        <v>77</v>
      </c>
      <c r="C528" s="9" t="s">
        <v>28</v>
      </c>
      <c r="D528" s="9" t="s">
        <v>33</v>
      </c>
    </row>
    <row r="529" spans="1:4" x14ac:dyDescent="0.3">
      <c r="A529" s="9" t="s">
        <v>1143</v>
      </c>
      <c r="B529" s="9" t="s">
        <v>38</v>
      </c>
      <c r="C529" s="9" t="s">
        <v>39</v>
      </c>
      <c r="D529" s="9" t="s">
        <v>33</v>
      </c>
    </row>
    <row r="530" spans="1:4" x14ac:dyDescent="0.3">
      <c r="A530" s="9" t="s">
        <v>1470</v>
      </c>
      <c r="B530" s="9" t="s">
        <v>195</v>
      </c>
      <c r="C530" s="9" t="s">
        <v>98</v>
      </c>
      <c r="D530" s="9" t="s">
        <v>33</v>
      </c>
    </row>
    <row r="531" spans="1:4" x14ac:dyDescent="0.3">
      <c r="A531" s="9" t="s">
        <v>361</v>
      </c>
      <c r="B531" s="9" t="s">
        <v>45</v>
      </c>
      <c r="C531" s="9" t="s">
        <v>54</v>
      </c>
      <c r="D531" s="9" t="s">
        <v>33</v>
      </c>
    </row>
    <row r="532" spans="1:4" x14ac:dyDescent="0.3">
      <c r="A532" s="9" t="s">
        <v>1457</v>
      </c>
      <c r="B532" s="9" t="s">
        <v>94</v>
      </c>
      <c r="C532" s="9" t="s">
        <v>46</v>
      </c>
      <c r="D532" s="9" t="s">
        <v>33</v>
      </c>
    </row>
    <row r="533" spans="1:4" x14ac:dyDescent="0.3">
      <c r="A533" s="9" t="s">
        <v>1242</v>
      </c>
      <c r="B533" s="9" t="s">
        <v>195</v>
      </c>
      <c r="C533" s="9" t="s">
        <v>98</v>
      </c>
      <c r="D533" s="9" t="s">
        <v>33</v>
      </c>
    </row>
    <row r="534" spans="1:4" x14ac:dyDescent="0.3">
      <c r="A534" s="9" t="s">
        <v>1163</v>
      </c>
      <c r="B534" s="9" t="s">
        <v>45</v>
      </c>
      <c r="C534" s="9" t="s">
        <v>98</v>
      </c>
      <c r="D534" s="9" t="s">
        <v>33</v>
      </c>
    </row>
    <row r="535" spans="1:4" x14ac:dyDescent="0.3">
      <c r="A535" s="9" t="s">
        <v>1175</v>
      </c>
      <c r="B535" s="9" t="s">
        <v>253</v>
      </c>
      <c r="C535" s="9" t="s">
        <v>39</v>
      </c>
      <c r="D535" s="9" t="s">
        <v>33</v>
      </c>
    </row>
    <row r="536" spans="1:4" x14ac:dyDescent="0.3">
      <c r="A536" s="9" t="s">
        <v>605</v>
      </c>
      <c r="B536" s="9" t="s">
        <v>77</v>
      </c>
      <c r="C536" s="9" t="s">
        <v>28</v>
      </c>
      <c r="D536" s="9" t="s">
        <v>33</v>
      </c>
    </row>
    <row r="537" spans="1:4" x14ac:dyDescent="0.3">
      <c r="A537" s="9" t="s">
        <v>1476</v>
      </c>
      <c r="B537" s="9" t="s">
        <v>62</v>
      </c>
      <c r="C537" s="9" t="s">
        <v>39</v>
      </c>
      <c r="D537" s="9" t="s">
        <v>33</v>
      </c>
    </row>
    <row r="538" spans="1:4" x14ac:dyDescent="0.3">
      <c r="A538" s="9" t="s">
        <v>696</v>
      </c>
      <c r="B538" s="9" t="s">
        <v>77</v>
      </c>
      <c r="C538" s="9" t="s">
        <v>39</v>
      </c>
      <c r="D538" s="9" t="s">
        <v>33</v>
      </c>
    </row>
    <row r="539" spans="1:4" x14ac:dyDescent="0.3">
      <c r="A539" s="9" t="s">
        <v>1411</v>
      </c>
      <c r="B539" s="9" t="s">
        <v>38</v>
      </c>
      <c r="C539" s="9" t="s">
        <v>54</v>
      </c>
      <c r="D539" s="9" t="s">
        <v>33</v>
      </c>
    </row>
    <row r="540" spans="1:4" x14ac:dyDescent="0.3">
      <c r="A540" s="9" t="s">
        <v>1043</v>
      </c>
      <c r="B540" s="9" t="s">
        <v>73</v>
      </c>
      <c r="C540" s="9" t="s">
        <v>28</v>
      </c>
      <c r="D540" s="9" t="s">
        <v>33</v>
      </c>
    </row>
    <row r="541" spans="1:4" x14ac:dyDescent="0.3">
      <c r="A541" s="9" t="s">
        <v>763</v>
      </c>
      <c r="B541" s="9" t="s">
        <v>38</v>
      </c>
      <c r="C541" s="9" t="s">
        <v>98</v>
      </c>
      <c r="D541" s="9" t="s">
        <v>33</v>
      </c>
    </row>
    <row r="542" spans="1:4" x14ac:dyDescent="0.3">
      <c r="A542" s="9" t="s">
        <v>849</v>
      </c>
      <c r="B542" s="9" t="s">
        <v>62</v>
      </c>
      <c r="C542" s="9" t="s">
        <v>98</v>
      </c>
      <c r="D542" s="9" t="s">
        <v>33</v>
      </c>
    </row>
    <row r="543" spans="1:4" x14ac:dyDescent="0.3">
      <c r="A543" s="9" t="s">
        <v>1383</v>
      </c>
      <c r="B543" s="9" t="s">
        <v>38</v>
      </c>
      <c r="C543" s="9" t="s">
        <v>39</v>
      </c>
      <c r="D543" s="9" t="s">
        <v>33</v>
      </c>
    </row>
    <row r="544" spans="1:4" x14ac:dyDescent="0.3">
      <c r="A544" s="9" t="s">
        <v>1076</v>
      </c>
      <c r="B544" s="9" t="s">
        <v>195</v>
      </c>
      <c r="C544" s="9" t="s">
        <v>98</v>
      </c>
      <c r="D544" s="9" t="s">
        <v>33</v>
      </c>
    </row>
    <row r="545" spans="1:4" x14ac:dyDescent="0.3">
      <c r="A545" s="9" t="s">
        <v>1528</v>
      </c>
      <c r="B545" s="9" t="s">
        <v>87</v>
      </c>
      <c r="C545" s="9" t="s">
        <v>28</v>
      </c>
      <c r="D545" s="9" t="s">
        <v>29</v>
      </c>
    </row>
    <row r="546" spans="1:4" x14ac:dyDescent="0.3">
      <c r="A546" s="9" t="s">
        <v>1013</v>
      </c>
      <c r="B546" s="9" t="s">
        <v>77</v>
      </c>
      <c r="C546" s="9" t="s">
        <v>54</v>
      </c>
      <c r="D546" s="9" t="s">
        <v>33</v>
      </c>
    </row>
    <row r="547" spans="1:4" x14ac:dyDescent="0.3">
      <c r="A547" s="9" t="s">
        <v>609</v>
      </c>
      <c r="B547" s="9" t="s">
        <v>188</v>
      </c>
      <c r="C547" s="9" t="s">
        <v>54</v>
      </c>
      <c r="D547" s="9" t="s">
        <v>29</v>
      </c>
    </row>
    <row r="548" spans="1:4" x14ac:dyDescent="0.3">
      <c r="A548" s="9" t="s">
        <v>815</v>
      </c>
      <c r="B548" s="9" t="s">
        <v>195</v>
      </c>
      <c r="C548" s="9" t="s">
        <v>39</v>
      </c>
      <c r="D548" s="9" t="s">
        <v>33</v>
      </c>
    </row>
    <row r="549" spans="1:4" x14ac:dyDescent="0.3">
      <c r="A549" s="9" t="s">
        <v>614</v>
      </c>
      <c r="B549" s="9" t="s">
        <v>45</v>
      </c>
      <c r="C549" s="9" t="s">
        <v>54</v>
      </c>
      <c r="D549" s="9" t="s">
        <v>29</v>
      </c>
    </row>
    <row r="550" spans="1:4" x14ac:dyDescent="0.3">
      <c r="A550" s="9" t="s">
        <v>644</v>
      </c>
      <c r="B550" s="9" t="s">
        <v>38</v>
      </c>
      <c r="C550" s="9" t="s">
        <v>46</v>
      </c>
      <c r="D550" s="9" t="s">
        <v>33</v>
      </c>
    </row>
    <row r="551" spans="1:4" x14ac:dyDescent="0.3">
      <c r="A551" s="9" t="s">
        <v>1374</v>
      </c>
      <c r="B551" s="9" t="s">
        <v>38</v>
      </c>
      <c r="C551" s="9" t="s">
        <v>39</v>
      </c>
      <c r="D551" s="9" t="s">
        <v>33</v>
      </c>
    </row>
    <row r="552" spans="1:4" x14ac:dyDescent="0.3">
      <c r="A552" s="9" t="s">
        <v>1475</v>
      </c>
      <c r="B552" s="9" t="s">
        <v>45</v>
      </c>
      <c r="C552" s="9" t="s">
        <v>39</v>
      </c>
      <c r="D552" s="9" t="s">
        <v>33</v>
      </c>
    </row>
    <row r="553" spans="1:4" x14ac:dyDescent="0.3">
      <c r="A553" s="9" t="s">
        <v>48</v>
      </c>
      <c r="B553" s="9" t="s">
        <v>45</v>
      </c>
      <c r="C553" s="9" t="s">
        <v>46</v>
      </c>
      <c r="D553" s="9" t="s">
        <v>33</v>
      </c>
    </row>
    <row r="554" spans="1:4" x14ac:dyDescent="0.3">
      <c r="A554" s="9" t="s">
        <v>586</v>
      </c>
      <c r="B554" s="9" t="s">
        <v>188</v>
      </c>
      <c r="C554" s="9" t="s">
        <v>28</v>
      </c>
      <c r="D554" s="9" t="s">
        <v>29</v>
      </c>
    </row>
    <row r="555" spans="1:4" x14ac:dyDescent="0.3">
      <c r="A555" s="9" t="s">
        <v>1349</v>
      </c>
      <c r="B555" s="9" t="s">
        <v>253</v>
      </c>
      <c r="C555" s="9" t="s">
        <v>54</v>
      </c>
      <c r="D555" s="9" t="s">
        <v>33</v>
      </c>
    </row>
    <row r="556" spans="1:4" x14ac:dyDescent="0.3">
      <c r="A556" s="9" t="s">
        <v>507</v>
      </c>
      <c r="B556" s="9" t="s">
        <v>62</v>
      </c>
      <c r="C556" s="9" t="s">
        <v>28</v>
      </c>
      <c r="D556" s="9" t="s">
        <v>33</v>
      </c>
    </row>
    <row r="557" spans="1:4" x14ac:dyDescent="0.3">
      <c r="A557" s="9" t="s">
        <v>1031</v>
      </c>
      <c r="B557" s="9" t="s">
        <v>38</v>
      </c>
      <c r="C557" s="9" t="s">
        <v>46</v>
      </c>
      <c r="D557" s="9" t="s">
        <v>33</v>
      </c>
    </row>
    <row r="558" spans="1:4" x14ac:dyDescent="0.3">
      <c r="A558" s="9" t="s">
        <v>63</v>
      </c>
      <c r="B558" s="9" t="s">
        <v>62</v>
      </c>
      <c r="C558" s="9" t="s">
        <v>46</v>
      </c>
      <c r="D558" s="9" t="s">
        <v>33</v>
      </c>
    </row>
    <row r="559" spans="1:4" x14ac:dyDescent="0.3">
      <c r="A559" s="9" t="s">
        <v>1612</v>
      </c>
      <c r="B559" s="9" t="s">
        <v>94</v>
      </c>
      <c r="C559" s="9" t="s">
        <v>28</v>
      </c>
      <c r="D559" s="9" t="s">
        <v>33</v>
      </c>
    </row>
    <row r="560" spans="1:4" x14ac:dyDescent="0.3">
      <c r="A560" s="9" t="s">
        <v>1318</v>
      </c>
      <c r="B560" s="9" t="s">
        <v>87</v>
      </c>
      <c r="C560" s="9" t="s">
        <v>28</v>
      </c>
      <c r="D560" s="9" t="s">
        <v>33</v>
      </c>
    </row>
    <row r="561" spans="1:4" x14ac:dyDescent="0.3">
      <c r="A561" s="9" t="s">
        <v>1352</v>
      </c>
      <c r="B561" s="9" t="s">
        <v>73</v>
      </c>
      <c r="C561" s="9" t="s">
        <v>39</v>
      </c>
      <c r="D561" s="9" t="s">
        <v>33</v>
      </c>
    </row>
    <row r="562" spans="1:4" x14ac:dyDescent="0.3">
      <c r="A562" s="9" t="s">
        <v>1421</v>
      </c>
      <c r="B562" s="9" t="s">
        <v>188</v>
      </c>
      <c r="C562" s="9" t="s">
        <v>28</v>
      </c>
      <c r="D562" s="9" t="s">
        <v>33</v>
      </c>
    </row>
    <row r="563" spans="1:4" x14ac:dyDescent="0.3">
      <c r="A563" s="9" t="s">
        <v>900</v>
      </c>
      <c r="B563" s="9" t="s">
        <v>253</v>
      </c>
      <c r="C563" s="9" t="s">
        <v>98</v>
      </c>
      <c r="D563" s="9" t="s">
        <v>33</v>
      </c>
    </row>
    <row r="564" spans="1:4" x14ac:dyDescent="0.3">
      <c r="A564" s="9" t="s">
        <v>79</v>
      </c>
      <c r="B564" s="9" t="s">
        <v>62</v>
      </c>
      <c r="C564" s="9" t="s">
        <v>39</v>
      </c>
      <c r="D564" s="9" t="s">
        <v>29</v>
      </c>
    </row>
    <row r="565" spans="1:4" x14ac:dyDescent="0.3">
      <c r="A565" s="9" t="s">
        <v>514</v>
      </c>
      <c r="B565" s="9" t="s">
        <v>94</v>
      </c>
      <c r="C565" s="9" t="s">
        <v>28</v>
      </c>
      <c r="D565" s="9" t="s">
        <v>33</v>
      </c>
    </row>
    <row r="566" spans="1:4" x14ac:dyDescent="0.3">
      <c r="A566" s="9" t="s">
        <v>1591</v>
      </c>
      <c r="B566" s="9" t="s">
        <v>94</v>
      </c>
      <c r="C566" s="9" t="s">
        <v>54</v>
      </c>
      <c r="D566" s="9" t="s">
        <v>33</v>
      </c>
    </row>
    <row r="567" spans="1:4" x14ac:dyDescent="0.3">
      <c r="A567" s="9" t="s">
        <v>832</v>
      </c>
      <c r="B567" s="9" t="s">
        <v>87</v>
      </c>
      <c r="C567" s="9" t="s">
        <v>98</v>
      </c>
      <c r="D567" s="9" t="s">
        <v>33</v>
      </c>
    </row>
    <row r="568" spans="1:4" x14ac:dyDescent="0.3">
      <c r="A568" s="9" t="s">
        <v>976</v>
      </c>
      <c r="B568" s="9" t="s">
        <v>38</v>
      </c>
      <c r="C568" s="9" t="s">
        <v>39</v>
      </c>
      <c r="D568" s="9" t="s">
        <v>33</v>
      </c>
    </row>
    <row r="569" spans="1:4" x14ac:dyDescent="0.3">
      <c r="A569" s="9" t="s">
        <v>634</v>
      </c>
      <c r="B569" s="9" t="s">
        <v>87</v>
      </c>
      <c r="C569" s="9" t="s">
        <v>46</v>
      </c>
      <c r="D569" s="9" t="s">
        <v>33</v>
      </c>
    </row>
    <row r="570" spans="1:4" x14ac:dyDescent="0.3">
      <c r="A570" s="9" t="s">
        <v>661</v>
      </c>
      <c r="B570" s="9" t="s">
        <v>253</v>
      </c>
      <c r="C570" s="9" t="s">
        <v>46</v>
      </c>
      <c r="D570" s="9" t="s">
        <v>33</v>
      </c>
    </row>
    <row r="571" spans="1:4" x14ac:dyDescent="0.3">
      <c r="A571" s="9" t="s">
        <v>793</v>
      </c>
      <c r="B571" s="9" t="s">
        <v>62</v>
      </c>
      <c r="C571" s="9" t="s">
        <v>98</v>
      </c>
      <c r="D571" s="9" t="s">
        <v>33</v>
      </c>
    </row>
    <row r="572" spans="1:4" x14ac:dyDescent="0.3">
      <c r="A572" s="9" t="s">
        <v>218</v>
      </c>
      <c r="B572" s="9" t="s">
        <v>62</v>
      </c>
      <c r="C572" s="9" t="s">
        <v>54</v>
      </c>
      <c r="D572" s="9" t="s">
        <v>33</v>
      </c>
    </row>
    <row r="573" spans="1:4" x14ac:dyDescent="0.3">
      <c r="A573" s="9" t="s">
        <v>770</v>
      </c>
      <c r="B573" s="9" t="s">
        <v>62</v>
      </c>
      <c r="C573" s="9" t="s">
        <v>39</v>
      </c>
      <c r="D573" s="9" t="s">
        <v>33</v>
      </c>
    </row>
    <row r="574" spans="1:4" x14ac:dyDescent="0.3">
      <c r="A574" s="9" t="s">
        <v>1254</v>
      </c>
      <c r="B574" s="9" t="s">
        <v>45</v>
      </c>
      <c r="C574" s="9" t="s">
        <v>54</v>
      </c>
      <c r="D574" s="9" t="s">
        <v>33</v>
      </c>
    </row>
    <row r="575" spans="1:4" x14ac:dyDescent="0.3">
      <c r="A575" s="9" t="s">
        <v>1045</v>
      </c>
      <c r="B575" s="9" t="s">
        <v>27</v>
      </c>
      <c r="C575" s="9" t="s">
        <v>46</v>
      </c>
      <c r="D575" s="9" t="s">
        <v>29</v>
      </c>
    </row>
    <row r="576" spans="1:4" x14ac:dyDescent="0.3">
      <c r="A576" s="9" t="s">
        <v>894</v>
      </c>
      <c r="B576" s="9" t="s">
        <v>62</v>
      </c>
      <c r="C576" s="9" t="s">
        <v>39</v>
      </c>
      <c r="D576" s="9" t="s">
        <v>33</v>
      </c>
    </row>
    <row r="577" spans="1:4" x14ac:dyDescent="0.3">
      <c r="A577" s="9" t="s">
        <v>902</v>
      </c>
      <c r="B577" s="9" t="s">
        <v>38</v>
      </c>
      <c r="C577" s="9" t="s">
        <v>28</v>
      </c>
      <c r="D577" s="9" t="s">
        <v>33</v>
      </c>
    </row>
    <row r="578" spans="1:4" x14ac:dyDescent="0.3">
      <c r="A578" s="9" t="s">
        <v>291</v>
      </c>
      <c r="B578" s="9" t="s">
        <v>87</v>
      </c>
      <c r="C578" s="9" t="s">
        <v>98</v>
      </c>
      <c r="D578" s="9" t="s">
        <v>159</v>
      </c>
    </row>
    <row r="579" spans="1:4" x14ac:dyDescent="0.3">
      <c r="A579" s="9" t="s">
        <v>1162</v>
      </c>
      <c r="B579" s="9" t="s">
        <v>87</v>
      </c>
      <c r="C579" s="9" t="s">
        <v>98</v>
      </c>
      <c r="D579" s="9" t="s">
        <v>33</v>
      </c>
    </row>
    <row r="580" spans="1:4" x14ac:dyDescent="0.3">
      <c r="A580" s="9" t="s">
        <v>436</v>
      </c>
      <c r="B580" s="9" t="s">
        <v>58</v>
      </c>
      <c r="C580" s="9" t="s">
        <v>54</v>
      </c>
      <c r="D580" s="9" t="s">
        <v>33</v>
      </c>
    </row>
    <row r="581" spans="1:4" x14ac:dyDescent="0.3">
      <c r="A581" s="9" t="s">
        <v>428</v>
      </c>
      <c r="B581" s="9" t="s">
        <v>94</v>
      </c>
      <c r="C581" s="9" t="s">
        <v>28</v>
      </c>
      <c r="D581" s="9" t="s">
        <v>33</v>
      </c>
    </row>
    <row r="582" spans="1:4" x14ac:dyDescent="0.3">
      <c r="A582" s="9" t="s">
        <v>666</v>
      </c>
      <c r="B582" s="9" t="s">
        <v>45</v>
      </c>
      <c r="C582" s="9" t="s">
        <v>28</v>
      </c>
      <c r="D582" s="9" t="s">
        <v>33</v>
      </c>
    </row>
    <row r="583" spans="1:4" x14ac:dyDescent="0.3">
      <c r="A583" s="9" t="s">
        <v>316</v>
      </c>
      <c r="B583" s="9" t="s">
        <v>188</v>
      </c>
      <c r="C583" s="9" t="s">
        <v>39</v>
      </c>
      <c r="D583" s="9" t="s">
        <v>29</v>
      </c>
    </row>
    <row r="584" spans="1:4" x14ac:dyDescent="0.3">
      <c r="A584" s="9" t="s">
        <v>886</v>
      </c>
      <c r="B584" s="9" t="s">
        <v>253</v>
      </c>
      <c r="C584" s="9" t="s">
        <v>54</v>
      </c>
      <c r="D584" s="9" t="s">
        <v>33</v>
      </c>
    </row>
    <row r="585" spans="1:4" x14ac:dyDescent="0.3">
      <c r="A585" s="9" t="s">
        <v>307</v>
      </c>
      <c r="B585" s="9" t="s">
        <v>53</v>
      </c>
      <c r="C585" s="9" t="s">
        <v>98</v>
      </c>
      <c r="D585" s="9" t="s">
        <v>33</v>
      </c>
    </row>
    <row r="586" spans="1:4" x14ac:dyDescent="0.3">
      <c r="A586" s="9" t="s">
        <v>180</v>
      </c>
      <c r="B586" s="9" t="s">
        <v>73</v>
      </c>
      <c r="C586" s="9" t="s">
        <v>28</v>
      </c>
      <c r="D586" s="9" t="s">
        <v>33</v>
      </c>
    </row>
    <row r="587" spans="1:4" x14ac:dyDescent="0.3">
      <c r="A587" s="9" t="s">
        <v>532</v>
      </c>
      <c r="B587" s="9" t="s">
        <v>53</v>
      </c>
      <c r="C587" s="9" t="s">
        <v>98</v>
      </c>
      <c r="D587" s="9" t="s">
        <v>33</v>
      </c>
    </row>
    <row r="588" spans="1:4" x14ac:dyDescent="0.3">
      <c r="A588" s="9" t="s">
        <v>414</v>
      </c>
      <c r="B588" s="9" t="s">
        <v>188</v>
      </c>
      <c r="C588" s="9" t="s">
        <v>39</v>
      </c>
      <c r="D588" s="9" t="s">
        <v>33</v>
      </c>
    </row>
    <row r="589" spans="1:4" x14ac:dyDescent="0.3">
      <c r="A589" s="9" t="s">
        <v>496</v>
      </c>
      <c r="B589" s="9" t="s">
        <v>195</v>
      </c>
      <c r="C589" s="9" t="s">
        <v>98</v>
      </c>
      <c r="D589" s="9" t="s">
        <v>33</v>
      </c>
    </row>
    <row r="590" spans="1:4" x14ac:dyDescent="0.3">
      <c r="A590" s="9" t="s">
        <v>748</v>
      </c>
      <c r="B590" s="9" t="s">
        <v>45</v>
      </c>
      <c r="C590" s="9" t="s">
        <v>98</v>
      </c>
      <c r="D590" s="9" t="s">
        <v>33</v>
      </c>
    </row>
    <row r="591" spans="1:4" x14ac:dyDescent="0.3">
      <c r="A591" s="9" t="s">
        <v>123</v>
      </c>
      <c r="B591" s="9" t="s">
        <v>45</v>
      </c>
      <c r="C591" s="9" t="s">
        <v>54</v>
      </c>
      <c r="D591" s="9" t="s">
        <v>33</v>
      </c>
    </row>
    <row r="592" spans="1:4" x14ac:dyDescent="0.3">
      <c r="A592" s="9" t="s">
        <v>1606</v>
      </c>
      <c r="B592" s="9" t="s">
        <v>188</v>
      </c>
      <c r="C592" s="9" t="s">
        <v>54</v>
      </c>
      <c r="D592" s="9" t="s">
        <v>33</v>
      </c>
    </row>
    <row r="593" spans="1:4" x14ac:dyDescent="0.3">
      <c r="A593" s="9" t="s">
        <v>860</v>
      </c>
      <c r="B593" s="9" t="s">
        <v>45</v>
      </c>
      <c r="C593" s="9" t="s">
        <v>39</v>
      </c>
      <c r="D593" s="9" t="s">
        <v>33</v>
      </c>
    </row>
    <row r="594" spans="1:4" x14ac:dyDescent="0.3">
      <c r="A594" s="9" t="s">
        <v>1620</v>
      </c>
      <c r="B594" s="9" t="s">
        <v>94</v>
      </c>
      <c r="C594" s="9" t="s">
        <v>54</v>
      </c>
      <c r="D594" s="9" t="s">
        <v>33</v>
      </c>
    </row>
    <row r="595" spans="1:4" x14ac:dyDescent="0.3">
      <c r="A595" s="9" t="s">
        <v>804</v>
      </c>
      <c r="B595" s="9" t="s">
        <v>53</v>
      </c>
      <c r="C595" s="9" t="s">
        <v>39</v>
      </c>
      <c r="D595" s="9" t="s">
        <v>29</v>
      </c>
    </row>
    <row r="596" spans="1:4" x14ac:dyDescent="0.3">
      <c r="A596" s="9" t="s">
        <v>508</v>
      </c>
      <c r="B596" s="9" t="s">
        <v>253</v>
      </c>
      <c r="C596" s="9" t="s">
        <v>54</v>
      </c>
      <c r="D596" s="9" t="s">
        <v>33</v>
      </c>
    </row>
    <row r="597" spans="1:4" x14ac:dyDescent="0.3">
      <c r="A597" s="9" t="s">
        <v>1315</v>
      </c>
      <c r="B597" s="9" t="s">
        <v>38</v>
      </c>
      <c r="C597" s="9" t="s">
        <v>46</v>
      </c>
      <c r="D597" s="9" t="s">
        <v>33</v>
      </c>
    </row>
    <row r="598" spans="1:4" x14ac:dyDescent="0.3">
      <c r="A598" s="9" t="s">
        <v>214</v>
      </c>
      <c r="B598" s="9" t="s">
        <v>87</v>
      </c>
      <c r="C598" s="9" t="s">
        <v>28</v>
      </c>
      <c r="D598" s="9" t="s">
        <v>33</v>
      </c>
    </row>
    <row r="599" spans="1:4" x14ac:dyDescent="0.3">
      <c r="A599" s="9" t="s">
        <v>743</v>
      </c>
      <c r="B599" s="9" t="s">
        <v>253</v>
      </c>
      <c r="C599" s="9" t="s">
        <v>28</v>
      </c>
      <c r="D599" s="9" t="s">
        <v>33</v>
      </c>
    </row>
    <row r="600" spans="1:4" x14ac:dyDescent="0.3">
      <c r="A600" s="9" t="s">
        <v>1338</v>
      </c>
      <c r="B600" s="9" t="s">
        <v>27</v>
      </c>
      <c r="C600" s="9" t="s">
        <v>39</v>
      </c>
      <c r="D600" s="9" t="s">
        <v>29</v>
      </c>
    </row>
    <row r="601" spans="1:4" x14ac:dyDescent="0.3">
      <c r="A601" s="9" t="s">
        <v>198</v>
      </c>
      <c r="B601" s="9" t="s">
        <v>188</v>
      </c>
      <c r="C601" s="9" t="s">
        <v>54</v>
      </c>
      <c r="D601" s="9" t="s">
        <v>33</v>
      </c>
    </row>
    <row r="602" spans="1:4" x14ac:dyDescent="0.3">
      <c r="A602" s="9" t="s">
        <v>1008</v>
      </c>
      <c r="B602" s="9" t="s">
        <v>45</v>
      </c>
      <c r="C602" s="9" t="s">
        <v>98</v>
      </c>
      <c r="D602" s="9" t="s">
        <v>33</v>
      </c>
    </row>
    <row r="603" spans="1:4" x14ac:dyDescent="0.3">
      <c r="A603" s="9" t="s">
        <v>895</v>
      </c>
      <c r="B603" s="9" t="s">
        <v>62</v>
      </c>
      <c r="C603" s="9" t="s">
        <v>28</v>
      </c>
      <c r="D603" s="9" t="s">
        <v>33</v>
      </c>
    </row>
    <row r="604" spans="1:4" x14ac:dyDescent="0.3">
      <c r="A604" s="9" t="s">
        <v>1580</v>
      </c>
      <c r="B604" s="9" t="s">
        <v>45</v>
      </c>
      <c r="C604" s="9" t="s">
        <v>39</v>
      </c>
      <c r="D604" s="9" t="s">
        <v>33</v>
      </c>
    </row>
    <row r="605" spans="1:4" x14ac:dyDescent="0.3">
      <c r="A605" s="9" t="s">
        <v>559</v>
      </c>
      <c r="B605" s="9" t="s">
        <v>53</v>
      </c>
      <c r="C605" s="9" t="s">
        <v>54</v>
      </c>
      <c r="D605" s="9" t="s">
        <v>33</v>
      </c>
    </row>
    <row r="606" spans="1:4" x14ac:dyDescent="0.3">
      <c r="A606" s="9" t="s">
        <v>1369</v>
      </c>
      <c r="B606" s="9" t="s">
        <v>27</v>
      </c>
      <c r="C606" s="9" t="s">
        <v>46</v>
      </c>
      <c r="D606" s="9" t="s">
        <v>33</v>
      </c>
    </row>
    <row r="607" spans="1:4" x14ac:dyDescent="0.3">
      <c r="A607" s="9" t="s">
        <v>1094</v>
      </c>
      <c r="B607" s="9" t="s">
        <v>45</v>
      </c>
      <c r="C607" s="9" t="s">
        <v>98</v>
      </c>
      <c r="D607" s="9" t="s">
        <v>33</v>
      </c>
    </row>
    <row r="608" spans="1:4" x14ac:dyDescent="0.3">
      <c r="A608" s="9" t="s">
        <v>1568</v>
      </c>
      <c r="B608" s="9" t="s">
        <v>253</v>
      </c>
      <c r="C608" s="9" t="s">
        <v>54</v>
      </c>
      <c r="D608" s="9" t="s">
        <v>33</v>
      </c>
    </row>
    <row r="609" spans="1:4" x14ac:dyDescent="0.3">
      <c r="A609" s="9" t="s">
        <v>1600</v>
      </c>
      <c r="B609" s="9" t="s">
        <v>195</v>
      </c>
      <c r="C609" s="9" t="s">
        <v>46</v>
      </c>
      <c r="D609" s="9" t="s">
        <v>29</v>
      </c>
    </row>
    <row r="610" spans="1:4" x14ac:dyDescent="0.3">
      <c r="A610" s="9" t="s">
        <v>400</v>
      </c>
      <c r="B610" s="9" t="s">
        <v>27</v>
      </c>
      <c r="C610" s="9" t="s">
        <v>46</v>
      </c>
      <c r="D610" s="9" t="s">
        <v>29</v>
      </c>
    </row>
    <row r="611" spans="1:4" x14ac:dyDescent="0.3">
      <c r="A611" s="9" t="s">
        <v>908</v>
      </c>
      <c r="B611" s="9" t="s">
        <v>27</v>
      </c>
      <c r="C611" s="9" t="s">
        <v>28</v>
      </c>
      <c r="D611" s="9" t="s">
        <v>33</v>
      </c>
    </row>
    <row r="612" spans="1:4" x14ac:dyDescent="0.3">
      <c r="A612" s="9" t="s">
        <v>1426</v>
      </c>
      <c r="B612" s="9" t="s">
        <v>53</v>
      </c>
      <c r="C612" s="9" t="s">
        <v>54</v>
      </c>
      <c r="D612" s="9" t="s">
        <v>33</v>
      </c>
    </row>
    <row r="613" spans="1:4" x14ac:dyDescent="0.3">
      <c r="A613" s="9" t="s">
        <v>929</v>
      </c>
      <c r="B613" s="9" t="s">
        <v>62</v>
      </c>
      <c r="C613" s="9" t="s">
        <v>28</v>
      </c>
      <c r="D613" s="9" t="s">
        <v>33</v>
      </c>
    </row>
    <row r="614" spans="1:4" x14ac:dyDescent="0.3">
      <c r="A614" s="9" t="s">
        <v>157</v>
      </c>
      <c r="B614" s="9" t="s">
        <v>77</v>
      </c>
      <c r="C614" s="9" t="s">
        <v>28</v>
      </c>
      <c r="D614" s="9" t="s">
        <v>159</v>
      </c>
    </row>
    <row r="615" spans="1:4" x14ac:dyDescent="0.3">
      <c r="A615" s="9" t="s">
        <v>1110</v>
      </c>
      <c r="B615" s="9" t="s">
        <v>188</v>
      </c>
      <c r="C615" s="9" t="s">
        <v>46</v>
      </c>
      <c r="D615" s="9" t="s">
        <v>159</v>
      </c>
    </row>
    <row r="616" spans="1:4" x14ac:dyDescent="0.3">
      <c r="A616" s="9" t="s">
        <v>1049</v>
      </c>
      <c r="B616" s="9" t="s">
        <v>27</v>
      </c>
      <c r="C616" s="9" t="s">
        <v>39</v>
      </c>
      <c r="D616" s="9" t="s">
        <v>33</v>
      </c>
    </row>
    <row r="617" spans="1:4" x14ac:dyDescent="0.3">
      <c r="A617" s="9" t="s">
        <v>677</v>
      </c>
      <c r="B617" s="9" t="s">
        <v>27</v>
      </c>
      <c r="C617" s="9" t="s">
        <v>28</v>
      </c>
      <c r="D617" s="9" t="s">
        <v>33</v>
      </c>
    </row>
    <row r="618" spans="1:4" x14ac:dyDescent="0.3">
      <c r="A618" s="9" t="s">
        <v>1199</v>
      </c>
      <c r="B618" s="9" t="s">
        <v>62</v>
      </c>
      <c r="C618" s="9" t="s">
        <v>54</v>
      </c>
      <c r="D618" s="9" t="s">
        <v>33</v>
      </c>
    </row>
    <row r="619" spans="1:4" x14ac:dyDescent="0.3">
      <c r="A619" s="9" t="s">
        <v>1191</v>
      </c>
      <c r="B619" s="9" t="s">
        <v>77</v>
      </c>
      <c r="C619" s="9" t="s">
        <v>39</v>
      </c>
      <c r="D619" s="9" t="s">
        <v>33</v>
      </c>
    </row>
    <row r="620" spans="1:4" x14ac:dyDescent="0.3">
      <c r="A620" s="9" t="s">
        <v>714</v>
      </c>
      <c r="B620" s="9" t="s">
        <v>62</v>
      </c>
      <c r="C620" s="9" t="s">
        <v>28</v>
      </c>
      <c r="D620" s="9" t="s">
        <v>33</v>
      </c>
    </row>
    <row r="621" spans="1:4" x14ac:dyDescent="0.3">
      <c r="A621" s="9" t="s">
        <v>1050</v>
      </c>
      <c r="B621" s="9" t="s">
        <v>45</v>
      </c>
      <c r="C621" s="9" t="s">
        <v>54</v>
      </c>
      <c r="D621" s="9" t="s">
        <v>29</v>
      </c>
    </row>
    <row r="622" spans="1:4" x14ac:dyDescent="0.3">
      <c r="A622" s="9" t="s">
        <v>622</v>
      </c>
      <c r="B622" s="9" t="s">
        <v>27</v>
      </c>
      <c r="C622" s="9" t="s">
        <v>39</v>
      </c>
      <c r="D622" s="9" t="s">
        <v>33</v>
      </c>
    </row>
    <row r="623" spans="1:4" x14ac:dyDescent="0.3">
      <c r="A623" s="9" t="s">
        <v>749</v>
      </c>
      <c r="B623" s="9" t="s">
        <v>38</v>
      </c>
      <c r="C623" s="9" t="s">
        <v>28</v>
      </c>
      <c r="D623" s="9" t="s">
        <v>33</v>
      </c>
    </row>
    <row r="624" spans="1:4" x14ac:dyDescent="0.3">
      <c r="A624" s="9" t="s">
        <v>1522</v>
      </c>
      <c r="B624" s="9" t="s">
        <v>62</v>
      </c>
      <c r="C624" s="9" t="s">
        <v>54</v>
      </c>
      <c r="D624" s="9" t="s">
        <v>33</v>
      </c>
    </row>
    <row r="625" spans="1:4" x14ac:dyDescent="0.3">
      <c r="A625" s="9" t="s">
        <v>1206</v>
      </c>
      <c r="B625" s="9" t="s">
        <v>45</v>
      </c>
      <c r="C625" s="9" t="s">
        <v>28</v>
      </c>
      <c r="D625" s="9" t="s">
        <v>29</v>
      </c>
    </row>
    <row r="626" spans="1:4" x14ac:dyDescent="0.3">
      <c r="A626" s="9" t="s">
        <v>1038</v>
      </c>
      <c r="B626" s="9" t="s">
        <v>53</v>
      </c>
      <c r="C626" s="9" t="s">
        <v>28</v>
      </c>
      <c r="D626" s="9" t="s">
        <v>29</v>
      </c>
    </row>
    <row r="627" spans="1:4" x14ac:dyDescent="0.3">
      <c r="A627" s="9" t="s">
        <v>626</v>
      </c>
      <c r="B627" s="9" t="s">
        <v>77</v>
      </c>
      <c r="C627" s="9" t="s">
        <v>54</v>
      </c>
      <c r="D627" s="9" t="s">
        <v>33</v>
      </c>
    </row>
    <row r="628" spans="1:4" x14ac:dyDescent="0.3">
      <c r="A628" s="9" t="s">
        <v>751</v>
      </c>
      <c r="B628" s="9" t="s">
        <v>62</v>
      </c>
      <c r="C628" s="9" t="s">
        <v>46</v>
      </c>
      <c r="D628" s="9" t="s">
        <v>29</v>
      </c>
    </row>
    <row r="629" spans="1:4" x14ac:dyDescent="0.3">
      <c r="A629" s="9" t="s">
        <v>1190</v>
      </c>
      <c r="B629" s="9" t="s">
        <v>45</v>
      </c>
      <c r="C629" s="9" t="s">
        <v>98</v>
      </c>
      <c r="D629" s="9" t="s">
        <v>33</v>
      </c>
    </row>
    <row r="630" spans="1:4" x14ac:dyDescent="0.3">
      <c r="A630" s="9" t="s">
        <v>552</v>
      </c>
      <c r="B630" s="9" t="s">
        <v>27</v>
      </c>
      <c r="C630" s="9" t="s">
        <v>39</v>
      </c>
      <c r="D630" s="9" t="s">
        <v>33</v>
      </c>
    </row>
    <row r="631" spans="1:4" x14ac:dyDescent="0.3">
      <c r="A631" s="9" t="s">
        <v>359</v>
      </c>
      <c r="B631" s="9" t="s">
        <v>27</v>
      </c>
      <c r="C631" s="9" t="s">
        <v>46</v>
      </c>
      <c r="D631" s="9" t="s">
        <v>33</v>
      </c>
    </row>
    <row r="632" spans="1:4" x14ac:dyDescent="0.3">
      <c r="A632" s="9" t="s">
        <v>1109</v>
      </c>
      <c r="B632" s="9" t="s">
        <v>38</v>
      </c>
      <c r="C632" s="9" t="s">
        <v>98</v>
      </c>
      <c r="D632" s="9" t="s">
        <v>33</v>
      </c>
    </row>
    <row r="633" spans="1:4" x14ac:dyDescent="0.3">
      <c r="A633" s="9" t="s">
        <v>1182</v>
      </c>
      <c r="B633" s="9" t="s">
        <v>77</v>
      </c>
      <c r="C633" s="9" t="s">
        <v>46</v>
      </c>
      <c r="D633" s="9" t="s">
        <v>29</v>
      </c>
    </row>
    <row r="634" spans="1:4" x14ac:dyDescent="0.3">
      <c r="A634" s="9" t="s">
        <v>1165</v>
      </c>
      <c r="B634" s="9" t="s">
        <v>53</v>
      </c>
      <c r="C634" s="9" t="s">
        <v>46</v>
      </c>
      <c r="D634" s="9" t="s">
        <v>33</v>
      </c>
    </row>
    <row r="635" spans="1:4" x14ac:dyDescent="0.3">
      <c r="A635" s="9" t="s">
        <v>66</v>
      </c>
      <c r="B635" s="9" t="s">
        <v>27</v>
      </c>
      <c r="C635" s="9" t="s">
        <v>54</v>
      </c>
      <c r="D635" s="9" t="s">
        <v>33</v>
      </c>
    </row>
    <row r="636" spans="1:4" x14ac:dyDescent="0.3">
      <c r="A636" s="9" t="s">
        <v>1261</v>
      </c>
      <c r="B636" s="9" t="s">
        <v>27</v>
      </c>
      <c r="C636" s="9" t="s">
        <v>54</v>
      </c>
      <c r="D636" s="9" t="s">
        <v>33</v>
      </c>
    </row>
    <row r="637" spans="1:4" x14ac:dyDescent="0.3">
      <c r="A637" s="9" t="s">
        <v>1268</v>
      </c>
      <c r="B637" s="9" t="s">
        <v>195</v>
      </c>
      <c r="C637" s="9" t="s">
        <v>54</v>
      </c>
      <c r="D637" s="9" t="s">
        <v>33</v>
      </c>
    </row>
    <row r="638" spans="1:4" x14ac:dyDescent="0.3">
      <c r="A638" s="9" t="s">
        <v>1629</v>
      </c>
      <c r="B638" s="9" t="s">
        <v>45</v>
      </c>
      <c r="C638" s="9" t="s">
        <v>28</v>
      </c>
      <c r="D638" s="9" t="s">
        <v>33</v>
      </c>
    </row>
    <row r="639" spans="1:4" x14ac:dyDescent="0.3">
      <c r="A639" s="9" t="s">
        <v>274</v>
      </c>
      <c r="B639" s="9" t="s">
        <v>77</v>
      </c>
      <c r="C639" s="9" t="s">
        <v>54</v>
      </c>
      <c r="D639" s="9" t="s">
        <v>29</v>
      </c>
    </row>
    <row r="640" spans="1:4" x14ac:dyDescent="0.3">
      <c r="A640" s="9" t="s">
        <v>1384</v>
      </c>
      <c r="B640" s="9" t="s">
        <v>27</v>
      </c>
      <c r="C640" s="9" t="s">
        <v>46</v>
      </c>
      <c r="D640" s="9" t="s">
        <v>33</v>
      </c>
    </row>
    <row r="641" spans="1:4" x14ac:dyDescent="0.3">
      <c r="A641" s="9" t="s">
        <v>648</v>
      </c>
      <c r="B641" s="9" t="s">
        <v>45</v>
      </c>
      <c r="C641" s="9" t="s">
        <v>39</v>
      </c>
      <c r="D641" s="9" t="s">
        <v>33</v>
      </c>
    </row>
    <row r="642" spans="1:4" x14ac:dyDescent="0.3">
      <c r="A642" s="9" t="s">
        <v>1405</v>
      </c>
      <c r="B642" s="9" t="s">
        <v>45</v>
      </c>
      <c r="C642" s="9" t="s">
        <v>46</v>
      </c>
      <c r="D642" s="9" t="s">
        <v>33</v>
      </c>
    </row>
    <row r="643" spans="1:4" x14ac:dyDescent="0.3">
      <c r="A643" s="9" t="s">
        <v>367</v>
      </c>
      <c r="B643" s="9" t="s">
        <v>87</v>
      </c>
      <c r="C643" s="9" t="s">
        <v>54</v>
      </c>
      <c r="D643" s="9" t="s">
        <v>33</v>
      </c>
    </row>
    <row r="644" spans="1:4" x14ac:dyDescent="0.3">
      <c r="A644" s="9" t="s">
        <v>1400</v>
      </c>
      <c r="B644" s="9" t="s">
        <v>195</v>
      </c>
      <c r="C644" s="9" t="s">
        <v>98</v>
      </c>
      <c r="D644" s="9" t="s">
        <v>33</v>
      </c>
    </row>
    <row r="645" spans="1:4" x14ac:dyDescent="0.3">
      <c r="A645" s="9" t="s">
        <v>59</v>
      </c>
      <c r="B645" s="9" t="s">
        <v>58</v>
      </c>
      <c r="C645" s="9" t="s">
        <v>28</v>
      </c>
      <c r="D645" s="9" t="s">
        <v>29</v>
      </c>
    </row>
    <row r="646" spans="1:4" x14ac:dyDescent="0.3">
      <c r="A646" s="9" t="s">
        <v>689</v>
      </c>
      <c r="B646" s="9" t="s">
        <v>53</v>
      </c>
      <c r="C646" s="9" t="s">
        <v>46</v>
      </c>
      <c r="D646" s="9" t="s">
        <v>33</v>
      </c>
    </row>
    <row r="647" spans="1:4" x14ac:dyDescent="0.3">
      <c r="A647" s="9" t="s">
        <v>1237</v>
      </c>
      <c r="B647" s="9" t="s">
        <v>45</v>
      </c>
      <c r="C647" s="9" t="s">
        <v>54</v>
      </c>
      <c r="D647" s="9" t="s">
        <v>33</v>
      </c>
    </row>
    <row r="648" spans="1:4" x14ac:dyDescent="0.3">
      <c r="A648" s="9" t="s">
        <v>1224</v>
      </c>
      <c r="B648" s="9" t="s">
        <v>27</v>
      </c>
      <c r="C648" s="9" t="s">
        <v>98</v>
      </c>
      <c r="D648" s="9" t="s">
        <v>33</v>
      </c>
    </row>
    <row r="649" spans="1:4" x14ac:dyDescent="0.3">
      <c r="A649" s="9" t="s">
        <v>1414</v>
      </c>
      <c r="B649" s="9" t="s">
        <v>188</v>
      </c>
      <c r="C649" s="9" t="s">
        <v>46</v>
      </c>
      <c r="D649" s="9" t="s">
        <v>33</v>
      </c>
    </row>
    <row r="650" spans="1:4" x14ac:dyDescent="0.3">
      <c r="A650" s="9" t="s">
        <v>1448</v>
      </c>
      <c r="B650" s="9" t="s">
        <v>27</v>
      </c>
      <c r="C650" s="9" t="s">
        <v>28</v>
      </c>
      <c r="D650" s="9" t="s">
        <v>33</v>
      </c>
    </row>
    <row r="651" spans="1:4" x14ac:dyDescent="0.3">
      <c r="A651" s="9" t="s">
        <v>264</v>
      </c>
      <c r="B651" s="9" t="s">
        <v>77</v>
      </c>
      <c r="C651" s="9" t="s">
        <v>54</v>
      </c>
      <c r="D651" s="9" t="s">
        <v>33</v>
      </c>
    </row>
    <row r="652" spans="1:4" x14ac:dyDescent="0.3">
      <c r="A652" s="9" t="s">
        <v>698</v>
      </c>
      <c r="B652" s="9" t="s">
        <v>62</v>
      </c>
      <c r="C652" s="9" t="s">
        <v>54</v>
      </c>
      <c r="D652" s="9" t="s">
        <v>159</v>
      </c>
    </row>
    <row r="653" spans="1:4" x14ac:dyDescent="0.3">
      <c r="A653" s="9" t="s">
        <v>1602</v>
      </c>
      <c r="B653" s="9" t="s">
        <v>27</v>
      </c>
      <c r="C653" s="9" t="s">
        <v>28</v>
      </c>
      <c r="D653" s="9" t="s">
        <v>33</v>
      </c>
    </row>
    <row r="654" spans="1:4" x14ac:dyDescent="0.3">
      <c r="A654" s="9" t="s">
        <v>1035</v>
      </c>
      <c r="B654" s="9" t="s">
        <v>77</v>
      </c>
      <c r="C654" s="9" t="s">
        <v>54</v>
      </c>
      <c r="D654" s="9" t="s">
        <v>29</v>
      </c>
    </row>
    <row r="655" spans="1:4" x14ac:dyDescent="0.3">
      <c r="A655" s="9" t="s">
        <v>518</v>
      </c>
      <c r="B655" s="9" t="s">
        <v>62</v>
      </c>
      <c r="C655" s="9" t="s">
        <v>28</v>
      </c>
      <c r="D655" s="9" t="s">
        <v>33</v>
      </c>
    </row>
    <row r="656" spans="1:4" x14ac:dyDescent="0.3">
      <c r="A656" s="9" t="s">
        <v>818</v>
      </c>
      <c r="B656" s="9" t="s">
        <v>188</v>
      </c>
      <c r="C656" s="9" t="s">
        <v>54</v>
      </c>
      <c r="D656" s="9" t="s">
        <v>33</v>
      </c>
    </row>
    <row r="657" spans="1:4" x14ac:dyDescent="0.3">
      <c r="A657" s="9" t="s">
        <v>660</v>
      </c>
      <c r="B657" s="9" t="s">
        <v>53</v>
      </c>
      <c r="C657" s="9" t="s">
        <v>98</v>
      </c>
      <c r="D657" s="9" t="s">
        <v>33</v>
      </c>
    </row>
    <row r="658" spans="1:4" x14ac:dyDescent="0.3">
      <c r="A658" s="9" t="s">
        <v>984</v>
      </c>
      <c r="B658" s="9" t="s">
        <v>87</v>
      </c>
      <c r="C658" s="9" t="s">
        <v>54</v>
      </c>
      <c r="D658" s="9" t="s">
        <v>33</v>
      </c>
    </row>
    <row r="659" spans="1:4" x14ac:dyDescent="0.3">
      <c r="A659" s="9" t="s">
        <v>1179</v>
      </c>
      <c r="B659" s="9" t="s">
        <v>73</v>
      </c>
      <c r="C659" s="9" t="s">
        <v>98</v>
      </c>
      <c r="D659" s="9" t="s">
        <v>33</v>
      </c>
    </row>
    <row r="660" spans="1:4" x14ac:dyDescent="0.3">
      <c r="A660" s="9" t="s">
        <v>1419</v>
      </c>
      <c r="B660" s="9" t="s">
        <v>77</v>
      </c>
      <c r="C660" s="9" t="s">
        <v>46</v>
      </c>
      <c r="D660" s="9" t="s">
        <v>33</v>
      </c>
    </row>
    <row r="661" spans="1:4" x14ac:dyDescent="0.3">
      <c r="A661" s="9" t="s">
        <v>1486</v>
      </c>
      <c r="B661" s="9" t="s">
        <v>27</v>
      </c>
      <c r="C661" s="9" t="s">
        <v>28</v>
      </c>
      <c r="D661" s="9" t="s">
        <v>29</v>
      </c>
    </row>
    <row r="662" spans="1:4" x14ac:dyDescent="0.3">
      <c r="A662" s="9" t="s">
        <v>1078</v>
      </c>
      <c r="B662" s="9" t="s">
        <v>38</v>
      </c>
      <c r="C662" s="9" t="s">
        <v>46</v>
      </c>
      <c r="D662" s="9" t="s">
        <v>33</v>
      </c>
    </row>
    <row r="663" spans="1:4" x14ac:dyDescent="0.3">
      <c r="A663" s="9" t="s">
        <v>67</v>
      </c>
      <c r="B663" s="9" t="s">
        <v>62</v>
      </c>
      <c r="C663" s="9" t="s">
        <v>39</v>
      </c>
      <c r="D663" s="9" t="s">
        <v>33</v>
      </c>
    </row>
    <row r="664" spans="1:4" x14ac:dyDescent="0.3">
      <c r="A664" s="9" t="s">
        <v>1424</v>
      </c>
      <c r="B664" s="9" t="s">
        <v>53</v>
      </c>
      <c r="C664" s="9" t="s">
        <v>39</v>
      </c>
      <c r="D664" s="9" t="s">
        <v>33</v>
      </c>
    </row>
    <row r="665" spans="1:4" x14ac:dyDescent="0.3">
      <c r="A665" s="9" t="s">
        <v>979</v>
      </c>
      <c r="B665" s="9" t="s">
        <v>253</v>
      </c>
      <c r="C665" s="9" t="s">
        <v>28</v>
      </c>
      <c r="D665" s="9" t="s">
        <v>33</v>
      </c>
    </row>
    <row r="666" spans="1:4" x14ac:dyDescent="0.3">
      <c r="A666" s="9" t="s">
        <v>1569</v>
      </c>
      <c r="B666" s="9" t="s">
        <v>77</v>
      </c>
      <c r="C666" s="9" t="s">
        <v>46</v>
      </c>
      <c r="D666" s="9" t="s">
        <v>33</v>
      </c>
    </row>
    <row r="667" spans="1:4" x14ac:dyDescent="0.3">
      <c r="A667" s="9" t="s">
        <v>408</v>
      </c>
      <c r="B667" s="9" t="s">
        <v>45</v>
      </c>
      <c r="C667" s="9" t="s">
        <v>98</v>
      </c>
      <c r="D667" s="9" t="s">
        <v>33</v>
      </c>
    </row>
    <row r="668" spans="1:4" x14ac:dyDescent="0.3">
      <c r="A668" s="9" t="s">
        <v>266</v>
      </c>
      <c r="B668" s="9" t="s">
        <v>253</v>
      </c>
      <c r="C668" s="9" t="s">
        <v>54</v>
      </c>
      <c r="D668" s="9" t="s">
        <v>33</v>
      </c>
    </row>
    <row r="669" spans="1:4" x14ac:dyDescent="0.3">
      <c r="A669" s="9" t="s">
        <v>1264</v>
      </c>
      <c r="B669" s="9" t="s">
        <v>94</v>
      </c>
      <c r="C669" s="9" t="s">
        <v>39</v>
      </c>
      <c r="D669" s="9" t="s">
        <v>33</v>
      </c>
    </row>
    <row r="670" spans="1:4" x14ac:dyDescent="0.3">
      <c r="A670" s="9" t="s">
        <v>1180</v>
      </c>
      <c r="B670" s="9" t="s">
        <v>188</v>
      </c>
      <c r="C670" s="9" t="s">
        <v>98</v>
      </c>
      <c r="D670" s="9" t="s">
        <v>29</v>
      </c>
    </row>
    <row r="671" spans="1:4" x14ac:dyDescent="0.3">
      <c r="A671" s="9" t="s">
        <v>1121</v>
      </c>
      <c r="B671" s="9" t="s">
        <v>45</v>
      </c>
      <c r="C671" s="9" t="s">
        <v>98</v>
      </c>
      <c r="D671" s="9" t="s">
        <v>33</v>
      </c>
    </row>
    <row r="672" spans="1:4" x14ac:dyDescent="0.3">
      <c r="A672" s="9" t="s">
        <v>790</v>
      </c>
      <c r="B672" s="9" t="s">
        <v>45</v>
      </c>
      <c r="C672" s="9" t="s">
        <v>54</v>
      </c>
      <c r="D672" s="9" t="s">
        <v>33</v>
      </c>
    </row>
    <row r="673" spans="1:4" x14ac:dyDescent="0.3">
      <c r="A673" s="9" t="s">
        <v>1505</v>
      </c>
      <c r="B673" s="9" t="s">
        <v>188</v>
      </c>
      <c r="C673" s="9" t="s">
        <v>28</v>
      </c>
      <c r="D673" s="9" t="s">
        <v>33</v>
      </c>
    </row>
    <row r="674" spans="1:4" x14ac:dyDescent="0.3">
      <c r="A674" s="9" t="s">
        <v>774</v>
      </c>
      <c r="B674" s="9" t="s">
        <v>62</v>
      </c>
      <c r="C674" s="9" t="s">
        <v>98</v>
      </c>
      <c r="D674" s="9" t="s">
        <v>33</v>
      </c>
    </row>
    <row r="675" spans="1:4" x14ac:dyDescent="0.3">
      <c r="A675" s="9" t="s">
        <v>1117</v>
      </c>
      <c r="B675" s="9" t="s">
        <v>27</v>
      </c>
      <c r="C675" s="9" t="s">
        <v>98</v>
      </c>
      <c r="D675" s="9" t="s">
        <v>33</v>
      </c>
    </row>
    <row r="676" spans="1:4" x14ac:dyDescent="0.3">
      <c r="A676" s="9" t="s">
        <v>992</v>
      </c>
      <c r="B676" s="9" t="s">
        <v>77</v>
      </c>
      <c r="C676" s="9" t="s">
        <v>28</v>
      </c>
      <c r="D676" s="9" t="s">
        <v>33</v>
      </c>
    </row>
    <row r="677" spans="1:4" x14ac:dyDescent="0.3">
      <c r="A677" s="9" t="s">
        <v>372</v>
      </c>
      <c r="B677" s="9" t="s">
        <v>62</v>
      </c>
      <c r="C677" s="9" t="s">
        <v>54</v>
      </c>
      <c r="D677" s="9" t="s">
        <v>33</v>
      </c>
    </row>
    <row r="678" spans="1:4" x14ac:dyDescent="0.3">
      <c r="A678" s="9" t="s">
        <v>780</v>
      </c>
      <c r="B678" s="9" t="s">
        <v>73</v>
      </c>
      <c r="C678" s="9" t="s">
        <v>28</v>
      </c>
      <c r="D678" s="9" t="s">
        <v>33</v>
      </c>
    </row>
    <row r="679" spans="1:4" x14ac:dyDescent="0.3">
      <c r="A679" s="9" t="s">
        <v>1126</v>
      </c>
      <c r="B679" s="9" t="s">
        <v>87</v>
      </c>
      <c r="C679" s="9" t="s">
        <v>46</v>
      </c>
      <c r="D679" s="9" t="s">
        <v>29</v>
      </c>
    </row>
    <row r="680" spans="1:4" x14ac:dyDescent="0.3">
      <c r="A680" s="9" t="s">
        <v>893</v>
      </c>
      <c r="B680" s="9" t="s">
        <v>94</v>
      </c>
      <c r="C680" s="9" t="s">
        <v>39</v>
      </c>
      <c r="D680" s="9" t="s">
        <v>33</v>
      </c>
    </row>
    <row r="681" spans="1:4" x14ac:dyDescent="0.3">
      <c r="A681" s="9" t="s">
        <v>752</v>
      </c>
      <c r="B681" s="9" t="s">
        <v>253</v>
      </c>
      <c r="C681" s="9" t="s">
        <v>28</v>
      </c>
      <c r="D681" s="9" t="s">
        <v>33</v>
      </c>
    </row>
    <row r="682" spans="1:4" x14ac:dyDescent="0.3">
      <c r="A682" s="9" t="s">
        <v>1326</v>
      </c>
      <c r="B682" s="9" t="s">
        <v>188</v>
      </c>
      <c r="C682" s="9" t="s">
        <v>39</v>
      </c>
      <c r="D682" s="9" t="s">
        <v>33</v>
      </c>
    </row>
    <row r="683" spans="1:4" x14ac:dyDescent="0.3">
      <c r="A683" s="9" t="s">
        <v>512</v>
      </c>
      <c r="B683" s="9" t="s">
        <v>38</v>
      </c>
      <c r="C683" s="9" t="s">
        <v>54</v>
      </c>
      <c r="D683" s="9" t="s">
        <v>33</v>
      </c>
    </row>
    <row r="684" spans="1:4" x14ac:dyDescent="0.3">
      <c r="A684" s="9" t="s">
        <v>1104</v>
      </c>
      <c r="B684" s="9" t="s">
        <v>73</v>
      </c>
      <c r="C684" s="9" t="s">
        <v>54</v>
      </c>
      <c r="D684" s="9" t="s">
        <v>33</v>
      </c>
    </row>
    <row r="685" spans="1:4" x14ac:dyDescent="0.3">
      <c r="A685" s="9" t="s">
        <v>1353</v>
      </c>
      <c r="B685" s="9" t="s">
        <v>62</v>
      </c>
      <c r="C685" s="9" t="s">
        <v>98</v>
      </c>
      <c r="D685" s="9" t="s">
        <v>33</v>
      </c>
    </row>
    <row r="686" spans="1:4" x14ac:dyDescent="0.3">
      <c r="A686" s="9" t="s">
        <v>171</v>
      </c>
      <c r="B686" s="9" t="s">
        <v>38</v>
      </c>
      <c r="C686" s="9" t="s">
        <v>98</v>
      </c>
      <c r="D686" s="9" t="s">
        <v>29</v>
      </c>
    </row>
    <row r="687" spans="1:4" x14ac:dyDescent="0.3">
      <c r="A687" s="9" t="s">
        <v>1217</v>
      </c>
      <c r="B687" s="9" t="s">
        <v>94</v>
      </c>
      <c r="C687" s="9" t="s">
        <v>54</v>
      </c>
      <c r="D687" s="9" t="s">
        <v>33</v>
      </c>
    </row>
    <row r="688" spans="1:4" x14ac:dyDescent="0.3">
      <c r="A688" s="9" t="s">
        <v>716</v>
      </c>
      <c r="B688" s="9" t="s">
        <v>45</v>
      </c>
      <c r="C688" s="9" t="s">
        <v>54</v>
      </c>
      <c r="D688" s="9" t="s">
        <v>29</v>
      </c>
    </row>
    <row r="689" spans="1:4" x14ac:dyDescent="0.3">
      <c r="A689" s="9" t="s">
        <v>1069</v>
      </c>
      <c r="B689" s="9" t="s">
        <v>62</v>
      </c>
      <c r="C689" s="9" t="s">
        <v>98</v>
      </c>
      <c r="D689" s="9" t="s">
        <v>33</v>
      </c>
    </row>
    <row r="690" spans="1:4" x14ac:dyDescent="0.3">
      <c r="A690" s="9" t="s">
        <v>1006</v>
      </c>
      <c r="B690" s="9" t="s">
        <v>94</v>
      </c>
      <c r="C690" s="9" t="s">
        <v>46</v>
      </c>
      <c r="D690" s="9" t="s">
        <v>29</v>
      </c>
    </row>
    <row r="691" spans="1:4" x14ac:dyDescent="0.3">
      <c r="A691" s="9" t="s">
        <v>225</v>
      </c>
      <c r="B691" s="9" t="s">
        <v>94</v>
      </c>
      <c r="C691" s="9" t="s">
        <v>28</v>
      </c>
      <c r="D691" s="9" t="s">
        <v>33</v>
      </c>
    </row>
    <row r="692" spans="1:4" x14ac:dyDescent="0.3">
      <c r="A692" s="9" t="s">
        <v>1128</v>
      </c>
      <c r="B692" s="9" t="s">
        <v>87</v>
      </c>
      <c r="C692" s="9" t="s">
        <v>39</v>
      </c>
      <c r="D692" s="9" t="s">
        <v>33</v>
      </c>
    </row>
    <row r="693" spans="1:4" x14ac:dyDescent="0.3">
      <c r="A693" s="9" t="s">
        <v>1548</v>
      </c>
      <c r="B693" s="9" t="s">
        <v>195</v>
      </c>
      <c r="C693" s="9" t="s">
        <v>46</v>
      </c>
      <c r="D693" s="9" t="s">
        <v>33</v>
      </c>
    </row>
    <row r="694" spans="1:4" x14ac:dyDescent="0.3">
      <c r="A694" s="9" t="s">
        <v>516</v>
      </c>
      <c r="B694" s="9" t="s">
        <v>45</v>
      </c>
      <c r="C694" s="9" t="s">
        <v>39</v>
      </c>
      <c r="D694" s="9" t="s">
        <v>33</v>
      </c>
    </row>
    <row r="695" spans="1:4" x14ac:dyDescent="0.3">
      <c r="A695" s="9" t="s">
        <v>1507</v>
      </c>
      <c r="B695" s="9" t="s">
        <v>87</v>
      </c>
      <c r="C695" s="9" t="s">
        <v>98</v>
      </c>
      <c r="D695" s="9" t="s">
        <v>33</v>
      </c>
    </row>
    <row r="696" spans="1:4" x14ac:dyDescent="0.3">
      <c r="A696" s="9" t="s">
        <v>922</v>
      </c>
      <c r="B696" s="9" t="s">
        <v>73</v>
      </c>
      <c r="C696" s="9" t="s">
        <v>46</v>
      </c>
      <c r="D696" s="9" t="s">
        <v>33</v>
      </c>
    </row>
    <row r="697" spans="1:4" x14ac:dyDescent="0.3">
      <c r="A697" s="9" t="s">
        <v>1446</v>
      </c>
      <c r="B697" s="9" t="s">
        <v>38</v>
      </c>
      <c r="C697" s="9" t="s">
        <v>98</v>
      </c>
      <c r="D697" s="9" t="s">
        <v>33</v>
      </c>
    </row>
    <row r="698" spans="1:4" x14ac:dyDescent="0.3">
      <c r="A698" s="9" t="s">
        <v>1589</v>
      </c>
      <c r="B698" s="9" t="s">
        <v>27</v>
      </c>
      <c r="C698" s="9" t="s">
        <v>54</v>
      </c>
      <c r="D698" s="9" t="s">
        <v>33</v>
      </c>
    </row>
    <row r="699" spans="1:4" x14ac:dyDescent="0.3">
      <c r="A699" s="9" t="s">
        <v>191</v>
      </c>
      <c r="B699" s="9" t="s">
        <v>45</v>
      </c>
      <c r="C699" s="9" t="s">
        <v>98</v>
      </c>
      <c r="D699" s="9" t="s">
        <v>33</v>
      </c>
    </row>
    <row r="700" spans="1:4" x14ac:dyDescent="0.3">
      <c r="A700" s="9" t="s">
        <v>1270</v>
      </c>
      <c r="B700" s="9" t="s">
        <v>53</v>
      </c>
      <c r="C700" s="9" t="s">
        <v>54</v>
      </c>
      <c r="D700" s="9" t="s">
        <v>33</v>
      </c>
    </row>
    <row r="701" spans="1:4" x14ac:dyDescent="0.3">
      <c r="A701" s="9" t="s">
        <v>88</v>
      </c>
      <c r="B701" s="9" t="s">
        <v>87</v>
      </c>
      <c r="C701" s="9" t="s">
        <v>46</v>
      </c>
      <c r="D701" s="9" t="s">
        <v>33</v>
      </c>
    </row>
    <row r="702" spans="1:4" x14ac:dyDescent="0.3">
      <c r="A702" s="9" t="s">
        <v>1324</v>
      </c>
      <c r="B702" s="9" t="s">
        <v>45</v>
      </c>
      <c r="C702" s="9" t="s">
        <v>98</v>
      </c>
      <c r="D702" s="9" t="s">
        <v>33</v>
      </c>
    </row>
    <row r="703" spans="1:4" x14ac:dyDescent="0.3">
      <c r="A703" s="9" t="s">
        <v>1148</v>
      </c>
      <c r="B703" s="9" t="s">
        <v>94</v>
      </c>
      <c r="C703" s="9" t="s">
        <v>98</v>
      </c>
      <c r="D703" s="9" t="s">
        <v>33</v>
      </c>
    </row>
    <row r="704" spans="1:4" x14ac:dyDescent="0.3">
      <c r="A704" s="9" t="s">
        <v>733</v>
      </c>
      <c r="B704" s="9" t="s">
        <v>87</v>
      </c>
      <c r="C704" s="9" t="s">
        <v>28</v>
      </c>
      <c r="D704" s="9" t="s">
        <v>33</v>
      </c>
    </row>
    <row r="705" spans="1:4" x14ac:dyDescent="0.3">
      <c r="A705" s="9" t="s">
        <v>981</v>
      </c>
      <c r="B705" s="9" t="s">
        <v>53</v>
      </c>
      <c r="C705" s="9" t="s">
        <v>28</v>
      </c>
      <c r="D705" s="9" t="s">
        <v>33</v>
      </c>
    </row>
    <row r="706" spans="1:4" x14ac:dyDescent="0.3">
      <c r="A706" s="9" t="s">
        <v>108</v>
      </c>
      <c r="B706" s="9" t="s">
        <v>45</v>
      </c>
      <c r="C706" s="9" t="s">
        <v>28</v>
      </c>
      <c r="D706" s="9" t="s">
        <v>33</v>
      </c>
    </row>
    <row r="707" spans="1:4" x14ac:dyDescent="0.3">
      <c r="A707" s="9" t="s">
        <v>1611</v>
      </c>
      <c r="B707" s="9" t="s">
        <v>253</v>
      </c>
      <c r="C707" s="9" t="s">
        <v>46</v>
      </c>
      <c r="D707" s="9" t="s">
        <v>29</v>
      </c>
    </row>
    <row r="708" spans="1:4" x14ac:dyDescent="0.3">
      <c r="A708" s="9" t="s">
        <v>1536</v>
      </c>
      <c r="B708" s="9" t="s">
        <v>188</v>
      </c>
      <c r="C708" s="9" t="s">
        <v>39</v>
      </c>
      <c r="D708" s="9" t="s">
        <v>33</v>
      </c>
    </row>
    <row r="709" spans="1:4" x14ac:dyDescent="0.3">
      <c r="A709" s="9" t="s">
        <v>491</v>
      </c>
      <c r="B709" s="9" t="s">
        <v>38</v>
      </c>
      <c r="C709" s="9" t="s">
        <v>46</v>
      </c>
      <c r="D709" s="9" t="s">
        <v>33</v>
      </c>
    </row>
    <row r="710" spans="1:4" x14ac:dyDescent="0.3">
      <c r="A710" s="9" t="s">
        <v>933</v>
      </c>
      <c r="B710" s="9" t="s">
        <v>45</v>
      </c>
      <c r="C710" s="9" t="s">
        <v>28</v>
      </c>
      <c r="D710" s="9" t="s">
        <v>33</v>
      </c>
    </row>
    <row r="711" spans="1:4" x14ac:dyDescent="0.3">
      <c r="A711" s="9" t="s">
        <v>1201</v>
      </c>
      <c r="B711" s="9" t="s">
        <v>27</v>
      </c>
      <c r="C711" s="9" t="s">
        <v>28</v>
      </c>
      <c r="D711" s="9" t="s">
        <v>29</v>
      </c>
    </row>
    <row r="712" spans="1:4" x14ac:dyDescent="0.3">
      <c r="A712" s="9" t="s">
        <v>1299</v>
      </c>
      <c r="B712" s="9" t="s">
        <v>77</v>
      </c>
      <c r="C712" s="9" t="s">
        <v>46</v>
      </c>
      <c r="D712" s="9" t="s">
        <v>29</v>
      </c>
    </row>
    <row r="713" spans="1:4" x14ac:dyDescent="0.3">
      <c r="A713" s="9" t="s">
        <v>1539</v>
      </c>
      <c r="B713" s="9" t="s">
        <v>94</v>
      </c>
      <c r="C713" s="9" t="s">
        <v>39</v>
      </c>
      <c r="D713" s="9" t="s">
        <v>33</v>
      </c>
    </row>
    <row r="714" spans="1:4" x14ac:dyDescent="0.3">
      <c r="A714" s="9" t="s">
        <v>1239</v>
      </c>
      <c r="B714" s="9" t="s">
        <v>188</v>
      </c>
      <c r="C714" s="9" t="s">
        <v>39</v>
      </c>
      <c r="D714" s="9" t="s">
        <v>33</v>
      </c>
    </row>
    <row r="715" spans="1:4" x14ac:dyDescent="0.3">
      <c r="A715" s="9" t="s">
        <v>1079</v>
      </c>
      <c r="B715" s="9" t="s">
        <v>45</v>
      </c>
      <c r="C715" s="9" t="s">
        <v>46</v>
      </c>
      <c r="D715" s="9" t="s">
        <v>33</v>
      </c>
    </row>
    <row r="716" spans="1:4" x14ac:dyDescent="0.3">
      <c r="A716" s="9" t="s">
        <v>1156</v>
      </c>
      <c r="B716" s="9" t="s">
        <v>45</v>
      </c>
      <c r="C716" s="9" t="s">
        <v>54</v>
      </c>
      <c r="D716" s="9" t="s">
        <v>33</v>
      </c>
    </row>
    <row r="717" spans="1:4" x14ac:dyDescent="0.3">
      <c r="A717" s="9" t="s">
        <v>1137</v>
      </c>
      <c r="B717" s="9" t="s">
        <v>27</v>
      </c>
      <c r="C717" s="9" t="s">
        <v>54</v>
      </c>
      <c r="D717" s="9" t="s">
        <v>29</v>
      </c>
    </row>
    <row r="718" spans="1:4" x14ac:dyDescent="0.3">
      <c r="A718" s="9" t="s">
        <v>1456</v>
      </c>
      <c r="B718" s="9" t="s">
        <v>45</v>
      </c>
      <c r="C718" s="9" t="s">
        <v>98</v>
      </c>
      <c r="D718" s="9" t="s">
        <v>29</v>
      </c>
    </row>
    <row r="719" spans="1:4" x14ac:dyDescent="0.3">
      <c r="A719" s="9" t="s">
        <v>1146</v>
      </c>
      <c r="B719" s="9" t="s">
        <v>87</v>
      </c>
      <c r="C719" s="9" t="s">
        <v>98</v>
      </c>
      <c r="D719" s="9" t="s">
        <v>33</v>
      </c>
    </row>
    <row r="720" spans="1:4" x14ac:dyDescent="0.3">
      <c r="A720" s="9" t="s">
        <v>64</v>
      </c>
      <c r="B720" s="9" t="s">
        <v>27</v>
      </c>
      <c r="C720" s="9" t="s">
        <v>54</v>
      </c>
      <c r="D720" s="9" t="s">
        <v>29</v>
      </c>
    </row>
    <row r="721" spans="1:4" x14ac:dyDescent="0.3">
      <c r="A721" s="9" t="s">
        <v>1521</v>
      </c>
      <c r="B721" s="9" t="s">
        <v>73</v>
      </c>
      <c r="C721" s="9" t="s">
        <v>28</v>
      </c>
      <c r="D721" s="9" t="s">
        <v>33</v>
      </c>
    </row>
    <row r="722" spans="1:4" x14ac:dyDescent="0.3">
      <c r="A722" s="9" t="s">
        <v>175</v>
      </c>
      <c r="B722" s="9" t="s">
        <v>27</v>
      </c>
      <c r="C722" s="9" t="s">
        <v>28</v>
      </c>
      <c r="D722" s="9" t="s">
        <v>33</v>
      </c>
    </row>
    <row r="723" spans="1:4" x14ac:dyDescent="0.3">
      <c r="A723" s="9" t="s">
        <v>460</v>
      </c>
      <c r="B723" s="9" t="s">
        <v>73</v>
      </c>
      <c r="C723" s="9" t="s">
        <v>98</v>
      </c>
      <c r="D723" s="9" t="s">
        <v>33</v>
      </c>
    </row>
    <row r="724" spans="1:4" x14ac:dyDescent="0.3">
      <c r="A724" s="9" t="s">
        <v>967</v>
      </c>
      <c r="B724" s="9" t="s">
        <v>77</v>
      </c>
      <c r="C724" s="9" t="s">
        <v>39</v>
      </c>
      <c r="D724" s="9" t="s">
        <v>33</v>
      </c>
    </row>
    <row r="725" spans="1:4" x14ac:dyDescent="0.3">
      <c r="A725" s="9" t="s">
        <v>1584</v>
      </c>
      <c r="B725" s="9" t="s">
        <v>253</v>
      </c>
      <c r="C725" s="9" t="s">
        <v>39</v>
      </c>
      <c r="D725" s="9" t="s">
        <v>159</v>
      </c>
    </row>
    <row r="726" spans="1:4" x14ac:dyDescent="0.3">
      <c r="A726" s="9" t="s">
        <v>1306</v>
      </c>
      <c r="B726" s="9" t="s">
        <v>27</v>
      </c>
      <c r="C726" s="9" t="s">
        <v>98</v>
      </c>
      <c r="D726" s="9" t="s">
        <v>33</v>
      </c>
    </row>
    <row r="727" spans="1:4" x14ac:dyDescent="0.3">
      <c r="A727" s="9" t="s">
        <v>1321</v>
      </c>
      <c r="B727" s="9" t="s">
        <v>195</v>
      </c>
      <c r="C727" s="9" t="s">
        <v>98</v>
      </c>
      <c r="D727" s="9" t="s">
        <v>159</v>
      </c>
    </row>
    <row r="728" spans="1:4" x14ac:dyDescent="0.3">
      <c r="A728" s="9" t="s">
        <v>836</v>
      </c>
      <c r="B728" s="9" t="s">
        <v>38</v>
      </c>
      <c r="C728" s="9" t="s">
        <v>39</v>
      </c>
      <c r="D728" s="9" t="s">
        <v>33</v>
      </c>
    </row>
    <row r="729" spans="1:4" x14ac:dyDescent="0.3">
      <c r="A729" s="9" t="s">
        <v>441</v>
      </c>
      <c r="B729" s="9" t="s">
        <v>62</v>
      </c>
      <c r="C729" s="9" t="s">
        <v>46</v>
      </c>
      <c r="D729" s="9" t="s">
        <v>33</v>
      </c>
    </row>
    <row r="730" spans="1:4" x14ac:dyDescent="0.3">
      <c r="A730" s="9" t="s">
        <v>1231</v>
      </c>
      <c r="B730" s="9" t="s">
        <v>188</v>
      </c>
      <c r="C730" s="9" t="s">
        <v>39</v>
      </c>
      <c r="D730" s="9" t="s">
        <v>33</v>
      </c>
    </row>
    <row r="731" spans="1:4" x14ac:dyDescent="0.3">
      <c r="A731" s="9" t="s">
        <v>1187</v>
      </c>
      <c r="B731" s="9" t="s">
        <v>253</v>
      </c>
      <c r="C731" s="9" t="s">
        <v>39</v>
      </c>
      <c r="D731" s="9" t="s">
        <v>29</v>
      </c>
    </row>
    <row r="732" spans="1:4" x14ac:dyDescent="0.3">
      <c r="A732" s="9" t="s">
        <v>392</v>
      </c>
      <c r="B732" s="9" t="s">
        <v>188</v>
      </c>
      <c r="C732" s="9" t="s">
        <v>46</v>
      </c>
      <c r="D732" s="9" t="s">
        <v>29</v>
      </c>
    </row>
    <row r="733" spans="1:4" x14ac:dyDescent="0.3">
      <c r="A733" s="9" t="s">
        <v>1169</v>
      </c>
      <c r="B733" s="9" t="s">
        <v>94</v>
      </c>
      <c r="C733" s="9" t="s">
        <v>28</v>
      </c>
      <c r="D733" s="9" t="s">
        <v>29</v>
      </c>
    </row>
    <row r="734" spans="1:4" x14ac:dyDescent="0.3">
      <c r="A734" s="9" t="s">
        <v>727</v>
      </c>
      <c r="B734" s="9" t="s">
        <v>45</v>
      </c>
      <c r="C734" s="9" t="s">
        <v>46</v>
      </c>
      <c r="D734" s="9" t="s">
        <v>33</v>
      </c>
    </row>
    <row r="735" spans="1:4" x14ac:dyDescent="0.3">
      <c r="A735" s="9" t="s">
        <v>1018</v>
      </c>
      <c r="B735" s="9" t="s">
        <v>94</v>
      </c>
      <c r="C735" s="9" t="s">
        <v>98</v>
      </c>
      <c r="D735" s="9" t="s">
        <v>33</v>
      </c>
    </row>
    <row r="736" spans="1:4" x14ac:dyDescent="0.3">
      <c r="A736" s="9" t="s">
        <v>747</v>
      </c>
      <c r="B736" s="9" t="s">
        <v>53</v>
      </c>
      <c r="C736" s="9" t="s">
        <v>46</v>
      </c>
      <c r="D736" s="9" t="s">
        <v>33</v>
      </c>
    </row>
    <row r="737" spans="1:4" x14ac:dyDescent="0.3">
      <c r="A737" s="9" t="s">
        <v>612</v>
      </c>
      <c r="B737" s="9" t="s">
        <v>27</v>
      </c>
      <c r="C737" s="9" t="s">
        <v>39</v>
      </c>
      <c r="D737" s="9" t="s">
        <v>33</v>
      </c>
    </row>
    <row r="738" spans="1:4" x14ac:dyDescent="0.3">
      <c r="A738" s="9" t="s">
        <v>776</v>
      </c>
      <c r="B738" s="9" t="s">
        <v>38</v>
      </c>
      <c r="C738" s="9" t="s">
        <v>98</v>
      </c>
      <c r="D738" s="9" t="s">
        <v>33</v>
      </c>
    </row>
    <row r="739" spans="1:4" x14ac:dyDescent="0.3">
      <c r="A739" s="9" t="s">
        <v>1255</v>
      </c>
      <c r="B739" s="9" t="s">
        <v>73</v>
      </c>
      <c r="C739" s="9" t="s">
        <v>39</v>
      </c>
      <c r="D739" s="9" t="s">
        <v>33</v>
      </c>
    </row>
    <row r="740" spans="1:4" x14ac:dyDescent="0.3">
      <c r="A740" s="9" t="s">
        <v>1425</v>
      </c>
      <c r="B740" s="9" t="s">
        <v>38</v>
      </c>
      <c r="C740" s="9" t="s">
        <v>98</v>
      </c>
      <c r="D740" s="9" t="s">
        <v>29</v>
      </c>
    </row>
    <row r="741" spans="1:4" x14ac:dyDescent="0.3">
      <c r="A741" s="9" t="s">
        <v>582</v>
      </c>
      <c r="B741" s="9" t="s">
        <v>195</v>
      </c>
      <c r="C741" s="9" t="s">
        <v>46</v>
      </c>
      <c r="D741" s="9" t="s">
        <v>33</v>
      </c>
    </row>
    <row r="742" spans="1:4" x14ac:dyDescent="0.3">
      <c r="A742" s="9" t="s">
        <v>346</v>
      </c>
      <c r="B742" s="9" t="s">
        <v>27</v>
      </c>
      <c r="C742" s="9" t="s">
        <v>98</v>
      </c>
      <c r="D742" s="9" t="s">
        <v>33</v>
      </c>
    </row>
    <row r="743" spans="1:4" x14ac:dyDescent="0.3">
      <c r="A743" s="9" t="s">
        <v>1508</v>
      </c>
      <c r="B743" s="9" t="s">
        <v>27</v>
      </c>
      <c r="C743" s="9" t="s">
        <v>98</v>
      </c>
      <c r="D743" s="9" t="s">
        <v>33</v>
      </c>
    </row>
    <row r="744" spans="1:4" x14ac:dyDescent="0.3">
      <c r="A744" s="9" t="s">
        <v>50</v>
      </c>
      <c r="B744" s="9" t="s">
        <v>53</v>
      </c>
      <c r="C744" s="9" t="s">
        <v>54</v>
      </c>
      <c r="D744" s="9" t="s">
        <v>33</v>
      </c>
    </row>
    <row r="745" spans="1:4" x14ac:dyDescent="0.3">
      <c r="A745" s="9" t="s">
        <v>164</v>
      </c>
      <c r="B745" s="9" t="s">
        <v>62</v>
      </c>
      <c r="C745" s="9" t="s">
        <v>98</v>
      </c>
      <c r="D745" s="9" t="s">
        <v>159</v>
      </c>
    </row>
    <row r="746" spans="1:4" x14ac:dyDescent="0.3">
      <c r="A746" s="9" t="s">
        <v>1279</v>
      </c>
      <c r="B746" s="9" t="s">
        <v>45</v>
      </c>
      <c r="C746" s="9" t="s">
        <v>98</v>
      </c>
      <c r="D746" s="9" t="s">
        <v>33</v>
      </c>
    </row>
    <row r="747" spans="1:4" x14ac:dyDescent="0.3">
      <c r="A747" s="9" t="s">
        <v>1549</v>
      </c>
      <c r="B747" s="9" t="s">
        <v>53</v>
      </c>
      <c r="C747" s="9" t="s">
        <v>39</v>
      </c>
      <c r="D747" s="9" t="s">
        <v>33</v>
      </c>
    </row>
    <row r="748" spans="1:4" x14ac:dyDescent="0.3">
      <c r="A748" s="9" t="s">
        <v>1442</v>
      </c>
      <c r="B748" s="9" t="s">
        <v>77</v>
      </c>
      <c r="C748" s="9" t="s">
        <v>54</v>
      </c>
      <c r="D748" s="9" t="s">
        <v>33</v>
      </c>
    </row>
    <row r="749" spans="1:4" x14ac:dyDescent="0.3">
      <c r="A749" s="9" t="s">
        <v>353</v>
      </c>
      <c r="B749" s="9" t="s">
        <v>53</v>
      </c>
      <c r="C749" s="9" t="s">
        <v>39</v>
      </c>
      <c r="D749" s="9" t="s">
        <v>29</v>
      </c>
    </row>
    <row r="750" spans="1:4" x14ac:dyDescent="0.3">
      <c r="A750" s="9" t="s">
        <v>1193</v>
      </c>
      <c r="B750" s="9" t="s">
        <v>195</v>
      </c>
      <c r="C750" s="9" t="s">
        <v>54</v>
      </c>
      <c r="D750" s="9" t="s">
        <v>33</v>
      </c>
    </row>
    <row r="751" spans="1:4" x14ac:dyDescent="0.3">
      <c r="A751" s="9" t="s">
        <v>1596</v>
      </c>
      <c r="B751" s="9" t="s">
        <v>58</v>
      </c>
      <c r="C751" s="9" t="s">
        <v>28</v>
      </c>
      <c r="D751" s="9" t="s">
        <v>33</v>
      </c>
    </row>
    <row r="752" spans="1:4" x14ac:dyDescent="0.3">
      <c r="A752" s="9" t="s">
        <v>701</v>
      </c>
      <c r="B752" s="9" t="s">
        <v>77</v>
      </c>
      <c r="C752" s="9" t="s">
        <v>46</v>
      </c>
      <c r="D752" s="9" t="s">
        <v>33</v>
      </c>
    </row>
    <row r="753" spans="1:4" x14ac:dyDescent="0.3">
      <c r="A753" s="9" t="s">
        <v>433</v>
      </c>
      <c r="B753" s="9" t="s">
        <v>77</v>
      </c>
      <c r="C753" s="9" t="s">
        <v>39</v>
      </c>
      <c r="D753" s="9" t="s">
        <v>29</v>
      </c>
    </row>
    <row r="754" spans="1:4" x14ac:dyDescent="0.3">
      <c r="A754" s="9" t="s">
        <v>331</v>
      </c>
      <c r="B754" s="9" t="s">
        <v>53</v>
      </c>
      <c r="C754" s="9" t="s">
        <v>39</v>
      </c>
      <c r="D754" s="9" t="s">
        <v>33</v>
      </c>
    </row>
    <row r="755" spans="1:4" x14ac:dyDescent="0.3">
      <c r="A755" s="9" t="s">
        <v>140</v>
      </c>
      <c r="B755" s="9" t="s">
        <v>73</v>
      </c>
      <c r="C755" s="9" t="s">
        <v>46</v>
      </c>
      <c r="D755" s="9" t="s">
        <v>33</v>
      </c>
    </row>
    <row r="756" spans="1:4" x14ac:dyDescent="0.3">
      <c r="A756" s="9" t="s">
        <v>229</v>
      </c>
      <c r="B756" s="9" t="s">
        <v>27</v>
      </c>
      <c r="C756" s="9" t="s">
        <v>39</v>
      </c>
      <c r="D756" s="9" t="s">
        <v>159</v>
      </c>
    </row>
    <row r="757" spans="1:4" x14ac:dyDescent="0.3">
      <c r="A757" s="9" t="s">
        <v>153</v>
      </c>
      <c r="B757" s="9" t="s">
        <v>94</v>
      </c>
      <c r="C757" s="9" t="s">
        <v>98</v>
      </c>
      <c r="D757" s="9" t="s">
        <v>33</v>
      </c>
    </row>
    <row r="758" spans="1:4" x14ac:dyDescent="0.3">
      <c r="A758" s="9" t="s">
        <v>344</v>
      </c>
      <c r="B758" s="9" t="s">
        <v>195</v>
      </c>
      <c r="C758" s="9" t="s">
        <v>98</v>
      </c>
      <c r="D758" s="9" t="s">
        <v>33</v>
      </c>
    </row>
    <row r="759" spans="1:4" x14ac:dyDescent="0.3">
      <c r="A759" s="9" t="s">
        <v>485</v>
      </c>
      <c r="B759" s="9" t="s">
        <v>62</v>
      </c>
      <c r="C759" s="9" t="s">
        <v>54</v>
      </c>
      <c r="D759" s="9" t="s">
        <v>33</v>
      </c>
    </row>
    <row r="760" spans="1:4" x14ac:dyDescent="0.3">
      <c r="A760" s="9" t="s">
        <v>861</v>
      </c>
      <c r="B760" s="9" t="s">
        <v>53</v>
      </c>
      <c r="C760" s="9" t="s">
        <v>28</v>
      </c>
      <c r="D760" s="9" t="s">
        <v>29</v>
      </c>
    </row>
    <row r="761" spans="1:4" x14ac:dyDescent="0.3">
      <c r="A761" s="9" t="s">
        <v>220</v>
      </c>
      <c r="B761" s="9" t="s">
        <v>222</v>
      </c>
      <c r="C761" s="9" t="s">
        <v>54</v>
      </c>
      <c r="D761" s="9" t="s">
        <v>33</v>
      </c>
    </row>
    <row r="762" spans="1:4" x14ac:dyDescent="0.3">
      <c r="A762" s="9" t="s">
        <v>1558</v>
      </c>
      <c r="B762" s="9" t="s">
        <v>77</v>
      </c>
      <c r="C762" s="9" t="s">
        <v>39</v>
      </c>
      <c r="D762" s="9" t="s">
        <v>33</v>
      </c>
    </row>
    <row r="763" spans="1:4" x14ac:dyDescent="0.3">
      <c r="A763" s="9" t="s">
        <v>324</v>
      </c>
      <c r="B763" s="9" t="s">
        <v>188</v>
      </c>
      <c r="C763" s="9" t="s">
        <v>28</v>
      </c>
      <c r="D763" s="9" t="s">
        <v>33</v>
      </c>
    </row>
    <row r="764" spans="1:4" x14ac:dyDescent="0.3">
      <c r="A764" s="9" t="s">
        <v>1565</v>
      </c>
      <c r="B764" s="9" t="s">
        <v>195</v>
      </c>
      <c r="C764" s="9" t="s">
        <v>39</v>
      </c>
      <c r="D764" s="9" t="s">
        <v>33</v>
      </c>
    </row>
    <row r="765" spans="1:4" x14ac:dyDescent="0.3">
      <c r="A765" s="9" t="s">
        <v>536</v>
      </c>
      <c r="B765" s="9" t="s">
        <v>38</v>
      </c>
      <c r="C765" s="9" t="s">
        <v>46</v>
      </c>
      <c r="D765" s="9" t="s">
        <v>159</v>
      </c>
    </row>
    <row r="766" spans="1:4" x14ac:dyDescent="0.3">
      <c r="A766" s="9" t="s">
        <v>620</v>
      </c>
      <c r="B766" s="9" t="s">
        <v>195</v>
      </c>
      <c r="C766" s="9" t="s">
        <v>98</v>
      </c>
      <c r="D766" s="9" t="s">
        <v>33</v>
      </c>
    </row>
    <row r="767" spans="1:4" x14ac:dyDescent="0.3">
      <c r="A767" s="9" t="s">
        <v>1183</v>
      </c>
      <c r="B767" s="9" t="s">
        <v>45</v>
      </c>
      <c r="C767" s="9" t="s">
        <v>28</v>
      </c>
      <c r="D767" s="9" t="s">
        <v>33</v>
      </c>
    </row>
    <row r="768" spans="1:4" x14ac:dyDescent="0.3">
      <c r="A768" s="9" t="s">
        <v>1185</v>
      </c>
      <c r="B768" s="9" t="s">
        <v>53</v>
      </c>
      <c r="C768" s="9" t="s">
        <v>98</v>
      </c>
      <c r="D768" s="9" t="s">
        <v>33</v>
      </c>
    </row>
    <row r="769" spans="1:4" x14ac:dyDescent="0.3">
      <c r="A769" s="9" t="s">
        <v>1431</v>
      </c>
      <c r="B769" s="9" t="s">
        <v>87</v>
      </c>
      <c r="C769" s="9" t="s">
        <v>54</v>
      </c>
      <c r="D769" s="9" t="s">
        <v>29</v>
      </c>
    </row>
    <row r="770" spans="1:4" x14ac:dyDescent="0.3">
      <c r="A770" s="9" t="s">
        <v>1245</v>
      </c>
      <c r="B770" s="9" t="s">
        <v>94</v>
      </c>
      <c r="C770" s="9" t="s">
        <v>98</v>
      </c>
      <c r="D770" s="9" t="s">
        <v>33</v>
      </c>
    </row>
    <row r="771" spans="1:4" x14ac:dyDescent="0.3">
      <c r="A771" s="9" t="s">
        <v>1160</v>
      </c>
      <c r="B771" s="9" t="s">
        <v>62</v>
      </c>
      <c r="C771" s="9" t="s">
        <v>54</v>
      </c>
      <c r="D771" s="9" t="s">
        <v>33</v>
      </c>
    </row>
    <row r="772" spans="1:4" x14ac:dyDescent="0.3">
      <c r="A772" s="9" t="s">
        <v>1555</v>
      </c>
      <c r="B772" s="9" t="s">
        <v>45</v>
      </c>
      <c r="C772" s="9" t="s">
        <v>98</v>
      </c>
      <c r="D772" s="9" t="s">
        <v>33</v>
      </c>
    </row>
    <row r="773" spans="1:4" x14ac:dyDescent="0.3">
      <c r="A773" s="9" t="s">
        <v>71</v>
      </c>
      <c r="B773" s="9" t="s">
        <v>73</v>
      </c>
      <c r="C773" s="9" t="s">
        <v>54</v>
      </c>
      <c r="D773" s="9" t="s">
        <v>33</v>
      </c>
    </row>
    <row r="774" spans="1:4" x14ac:dyDescent="0.3">
      <c r="A774" s="9" t="s">
        <v>723</v>
      </c>
      <c r="B774" s="9" t="s">
        <v>38</v>
      </c>
      <c r="C774" s="9" t="s">
        <v>28</v>
      </c>
      <c r="D774" s="9" t="s">
        <v>33</v>
      </c>
    </row>
    <row r="775" spans="1:4" x14ac:dyDescent="0.3">
      <c r="A775" s="9" t="s">
        <v>276</v>
      </c>
      <c r="B775" s="9" t="s">
        <v>45</v>
      </c>
      <c r="C775" s="9" t="s">
        <v>54</v>
      </c>
      <c r="D775" s="9" t="s">
        <v>33</v>
      </c>
    </row>
    <row r="776" spans="1:4" x14ac:dyDescent="0.3">
      <c r="A776" s="9" t="s">
        <v>320</v>
      </c>
      <c r="B776" s="9" t="s">
        <v>27</v>
      </c>
      <c r="C776" s="9" t="s">
        <v>54</v>
      </c>
      <c r="D776" s="9" t="s">
        <v>33</v>
      </c>
    </row>
    <row r="777" spans="1:4" x14ac:dyDescent="0.3">
      <c r="A777" s="9" t="s">
        <v>641</v>
      </c>
      <c r="B777" s="9" t="s">
        <v>38</v>
      </c>
      <c r="C777" s="9" t="s">
        <v>28</v>
      </c>
      <c r="D777" s="9" t="s">
        <v>33</v>
      </c>
    </row>
    <row r="778" spans="1:4" x14ac:dyDescent="0.3">
      <c r="A778" s="9" t="s">
        <v>566</v>
      </c>
      <c r="B778" s="9" t="s">
        <v>87</v>
      </c>
      <c r="C778" s="9" t="s">
        <v>39</v>
      </c>
      <c r="D778" s="9" t="s">
        <v>33</v>
      </c>
    </row>
    <row r="779" spans="1:4" x14ac:dyDescent="0.3">
      <c r="A779" s="9" t="s">
        <v>138</v>
      </c>
      <c r="B779" s="9" t="s">
        <v>73</v>
      </c>
      <c r="C779" s="9" t="s">
        <v>46</v>
      </c>
      <c r="D779" s="9" t="s">
        <v>33</v>
      </c>
    </row>
    <row r="780" spans="1:4" x14ac:dyDescent="0.3">
      <c r="A780" s="9" t="s">
        <v>835</v>
      </c>
      <c r="B780" s="9" t="s">
        <v>45</v>
      </c>
      <c r="C780" s="9" t="s">
        <v>46</v>
      </c>
      <c r="D780" s="9" t="s">
        <v>33</v>
      </c>
    </row>
    <row r="781" spans="1:4" x14ac:dyDescent="0.3">
      <c r="A781" s="9" t="s">
        <v>942</v>
      </c>
      <c r="B781" s="9" t="s">
        <v>62</v>
      </c>
      <c r="C781" s="9" t="s">
        <v>98</v>
      </c>
      <c r="D781" s="9" t="s">
        <v>33</v>
      </c>
    </row>
    <row r="782" spans="1:4" x14ac:dyDescent="0.3">
      <c r="A782" s="9" t="s">
        <v>1289</v>
      </c>
      <c r="B782" s="9" t="s">
        <v>62</v>
      </c>
      <c r="C782" s="9" t="s">
        <v>98</v>
      </c>
      <c r="D782" s="9" t="s">
        <v>29</v>
      </c>
    </row>
    <row r="783" spans="1:4" x14ac:dyDescent="0.3">
      <c r="A783" s="9" t="s">
        <v>1257</v>
      </c>
      <c r="B783" s="9" t="s">
        <v>73</v>
      </c>
      <c r="C783" s="9" t="s">
        <v>98</v>
      </c>
      <c r="D783" s="9" t="s">
        <v>33</v>
      </c>
    </row>
    <row r="784" spans="1:4" x14ac:dyDescent="0.3">
      <c r="A784" s="9" t="s">
        <v>719</v>
      </c>
      <c r="B784" s="9" t="s">
        <v>27</v>
      </c>
      <c r="C784" s="9" t="s">
        <v>98</v>
      </c>
      <c r="D784" s="9" t="s">
        <v>33</v>
      </c>
    </row>
    <row r="785" spans="1:4" x14ac:dyDescent="0.3">
      <c r="A785" s="9" t="s">
        <v>704</v>
      </c>
      <c r="B785" s="9" t="s">
        <v>45</v>
      </c>
      <c r="C785" s="9" t="s">
        <v>28</v>
      </c>
      <c r="D785" s="9" t="s">
        <v>159</v>
      </c>
    </row>
    <row r="786" spans="1:4" x14ac:dyDescent="0.3">
      <c r="A786" s="9" t="s">
        <v>56</v>
      </c>
      <c r="B786" s="9" t="s">
        <v>58</v>
      </c>
      <c r="C786" s="9" t="s">
        <v>28</v>
      </c>
      <c r="D786" s="9" t="s">
        <v>33</v>
      </c>
    </row>
    <row r="787" spans="1:4" x14ac:dyDescent="0.3">
      <c r="A787" s="9" t="s">
        <v>1345</v>
      </c>
      <c r="B787" s="9" t="s">
        <v>27</v>
      </c>
      <c r="C787" s="9" t="s">
        <v>28</v>
      </c>
      <c r="D787" s="9" t="s">
        <v>33</v>
      </c>
    </row>
    <row r="788" spans="1:4" x14ac:dyDescent="0.3">
      <c r="A788" s="9" t="s">
        <v>1041</v>
      </c>
      <c r="B788" s="9" t="s">
        <v>62</v>
      </c>
      <c r="C788" s="9" t="s">
        <v>28</v>
      </c>
      <c r="D788" s="9" t="s">
        <v>33</v>
      </c>
    </row>
    <row r="789" spans="1:4" x14ac:dyDescent="0.3">
      <c r="A789" s="9" t="s">
        <v>498</v>
      </c>
      <c r="B789" s="9" t="s">
        <v>53</v>
      </c>
      <c r="C789" s="9" t="s">
        <v>46</v>
      </c>
      <c r="D789" s="9" t="s">
        <v>33</v>
      </c>
    </row>
    <row r="790" spans="1:4" x14ac:dyDescent="0.3">
      <c r="A790" s="9" t="s">
        <v>131</v>
      </c>
      <c r="B790" s="9" t="s">
        <v>87</v>
      </c>
      <c r="C790" s="9" t="s">
        <v>28</v>
      </c>
      <c r="D790" s="9" t="s">
        <v>29</v>
      </c>
    </row>
    <row r="791" spans="1:4" x14ac:dyDescent="0.3">
      <c r="A791" s="9" t="s">
        <v>1518</v>
      </c>
      <c r="B791" s="9" t="s">
        <v>73</v>
      </c>
      <c r="C791" s="9" t="s">
        <v>46</v>
      </c>
      <c r="D791" s="9" t="s">
        <v>33</v>
      </c>
    </row>
    <row r="792" spans="1:4" x14ac:dyDescent="0.3">
      <c r="A792" s="9" t="s">
        <v>1265</v>
      </c>
      <c r="B792" s="9" t="s">
        <v>87</v>
      </c>
      <c r="C792" s="9" t="s">
        <v>98</v>
      </c>
      <c r="D792" s="9" t="s">
        <v>33</v>
      </c>
    </row>
    <row r="793" spans="1:4" x14ac:dyDescent="0.3">
      <c r="A793" s="9" t="s">
        <v>856</v>
      </c>
      <c r="B793" s="9" t="s">
        <v>38</v>
      </c>
      <c r="C793" s="9" t="s">
        <v>46</v>
      </c>
      <c r="D793" s="9" t="s">
        <v>33</v>
      </c>
    </row>
    <row r="794" spans="1:4" x14ac:dyDescent="0.3">
      <c r="A794" s="9" t="s">
        <v>618</v>
      </c>
      <c r="B794" s="9" t="s">
        <v>94</v>
      </c>
      <c r="C794" s="9" t="s">
        <v>98</v>
      </c>
      <c r="D794" s="9" t="s">
        <v>29</v>
      </c>
    </row>
    <row r="795" spans="1:4" x14ac:dyDescent="0.3">
      <c r="A795" s="9" t="s">
        <v>161</v>
      </c>
      <c r="B795" s="9" t="s">
        <v>53</v>
      </c>
      <c r="C795" s="9" t="s">
        <v>46</v>
      </c>
      <c r="D795" s="9" t="s">
        <v>33</v>
      </c>
    </row>
    <row r="796" spans="1:4" x14ac:dyDescent="0.3">
      <c r="A796" s="9" t="s">
        <v>92</v>
      </c>
      <c r="B796" s="9" t="s">
        <v>94</v>
      </c>
      <c r="C796" s="9" t="s">
        <v>39</v>
      </c>
      <c r="D796" s="9" t="s">
        <v>29</v>
      </c>
    </row>
    <row r="797" spans="1:4" x14ac:dyDescent="0.3">
      <c r="A797" s="9" t="s">
        <v>732</v>
      </c>
      <c r="B797" s="9" t="s">
        <v>94</v>
      </c>
      <c r="C797" s="9" t="s">
        <v>39</v>
      </c>
      <c r="D797" s="9" t="s">
        <v>33</v>
      </c>
    </row>
    <row r="798" spans="1:4" x14ac:dyDescent="0.3">
      <c r="A798" s="9" t="s">
        <v>843</v>
      </c>
      <c r="B798" s="9" t="s">
        <v>38</v>
      </c>
      <c r="C798" s="9" t="s">
        <v>28</v>
      </c>
      <c r="D798" s="9" t="s">
        <v>33</v>
      </c>
    </row>
    <row r="799" spans="1:4" x14ac:dyDescent="0.3">
      <c r="A799" s="9" t="s">
        <v>381</v>
      </c>
      <c r="B799" s="9" t="s">
        <v>27</v>
      </c>
      <c r="C799" s="9" t="s">
        <v>54</v>
      </c>
      <c r="D799" s="9" t="s">
        <v>33</v>
      </c>
    </row>
    <row r="800" spans="1:4" x14ac:dyDescent="0.3">
      <c r="A800" s="9" t="s">
        <v>1344</v>
      </c>
      <c r="B800" s="9" t="s">
        <v>77</v>
      </c>
      <c r="C800" s="9" t="s">
        <v>28</v>
      </c>
      <c r="D800" s="9" t="s">
        <v>33</v>
      </c>
    </row>
    <row r="801" spans="1:4" x14ac:dyDescent="0.3">
      <c r="A801" s="9" t="s">
        <v>730</v>
      </c>
      <c r="B801" s="9" t="s">
        <v>87</v>
      </c>
      <c r="C801" s="9" t="s">
        <v>39</v>
      </c>
      <c r="D801" s="9" t="s">
        <v>33</v>
      </c>
    </row>
    <row r="802" spans="1:4" x14ac:dyDescent="0.3">
      <c r="A802" s="9" t="s">
        <v>1543</v>
      </c>
      <c r="B802" s="9" t="s">
        <v>58</v>
      </c>
      <c r="C802" s="9" t="s">
        <v>39</v>
      </c>
      <c r="D802" s="9" t="s">
        <v>33</v>
      </c>
    </row>
    <row r="803" spans="1:4" x14ac:dyDescent="0.3">
      <c r="A803" s="9" t="s">
        <v>1291</v>
      </c>
      <c r="B803" s="9" t="s">
        <v>27</v>
      </c>
      <c r="C803" s="9" t="s">
        <v>54</v>
      </c>
      <c r="D803" s="9" t="s">
        <v>33</v>
      </c>
    </row>
    <row r="804" spans="1:4" x14ac:dyDescent="0.3">
      <c r="A804" s="9" t="s">
        <v>1283</v>
      </c>
      <c r="B804" s="9" t="s">
        <v>62</v>
      </c>
      <c r="C804" s="9" t="s">
        <v>46</v>
      </c>
      <c r="D804" s="9" t="s">
        <v>33</v>
      </c>
    </row>
    <row r="805" spans="1:4" x14ac:dyDescent="0.3">
      <c r="A805" s="9" t="s">
        <v>675</v>
      </c>
      <c r="B805" s="9" t="s">
        <v>253</v>
      </c>
      <c r="C805" s="9" t="s">
        <v>46</v>
      </c>
      <c r="D805" s="9" t="s">
        <v>29</v>
      </c>
    </row>
    <row r="806" spans="1:4" x14ac:dyDescent="0.3">
      <c r="A806" s="9" t="s">
        <v>535</v>
      </c>
      <c r="B806" s="9" t="s">
        <v>45</v>
      </c>
      <c r="C806" s="9" t="s">
        <v>46</v>
      </c>
      <c r="D806" s="9" t="s">
        <v>33</v>
      </c>
    </row>
    <row r="807" spans="1:4" x14ac:dyDescent="0.3">
      <c r="A807" s="9" t="s">
        <v>1228</v>
      </c>
      <c r="B807" s="9" t="s">
        <v>27</v>
      </c>
      <c r="C807" s="9" t="s">
        <v>46</v>
      </c>
      <c r="D807" s="9" t="s">
        <v>33</v>
      </c>
    </row>
    <row r="808" spans="1:4" x14ac:dyDescent="0.3">
      <c r="A808" s="9" t="s">
        <v>1288</v>
      </c>
      <c r="B808" s="9" t="s">
        <v>27</v>
      </c>
      <c r="C808" s="9" t="s">
        <v>98</v>
      </c>
      <c r="D808" s="9" t="s">
        <v>33</v>
      </c>
    </row>
    <row r="809" spans="1:4" x14ac:dyDescent="0.3">
      <c r="A809" s="9" t="s">
        <v>1447</v>
      </c>
      <c r="B809" s="9" t="s">
        <v>195</v>
      </c>
      <c r="C809" s="9" t="s">
        <v>54</v>
      </c>
      <c r="D809" s="9" t="s">
        <v>33</v>
      </c>
    </row>
    <row r="810" spans="1:4" x14ac:dyDescent="0.3">
      <c r="A810" s="9" t="s">
        <v>1211</v>
      </c>
      <c r="B810" s="9" t="s">
        <v>53</v>
      </c>
      <c r="C810" s="9" t="s">
        <v>98</v>
      </c>
      <c r="D810" s="9" t="s">
        <v>33</v>
      </c>
    </row>
    <row r="811" spans="1:4" x14ac:dyDescent="0.3">
      <c r="A811" s="9" t="s">
        <v>480</v>
      </c>
      <c r="B811" s="9" t="s">
        <v>87</v>
      </c>
      <c r="C811" s="9" t="s">
        <v>28</v>
      </c>
      <c r="D811" s="9" t="s">
        <v>29</v>
      </c>
    </row>
    <row r="812" spans="1:4" x14ac:dyDescent="0.3">
      <c r="A812" s="9" t="s">
        <v>1483</v>
      </c>
      <c r="B812" s="9" t="s">
        <v>73</v>
      </c>
      <c r="C812" s="9" t="s">
        <v>46</v>
      </c>
      <c r="D812" s="9" t="s">
        <v>29</v>
      </c>
    </row>
    <row r="813" spans="1:4" x14ac:dyDescent="0.3">
      <c r="A813" s="9" t="s">
        <v>758</v>
      </c>
      <c r="B813" s="9" t="s">
        <v>62</v>
      </c>
      <c r="C813" s="9" t="s">
        <v>98</v>
      </c>
      <c r="D813" s="9" t="s">
        <v>29</v>
      </c>
    </row>
    <row r="814" spans="1:4" x14ac:dyDescent="0.3">
      <c r="A814" s="9" t="s">
        <v>1233</v>
      </c>
      <c r="B814" s="9" t="s">
        <v>27</v>
      </c>
      <c r="C814" s="9" t="s">
        <v>98</v>
      </c>
      <c r="D814" s="9" t="s">
        <v>29</v>
      </c>
    </row>
    <row r="815" spans="1:4" x14ac:dyDescent="0.3">
      <c r="A815" s="9" t="s">
        <v>1363</v>
      </c>
      <c r="B815" s="9" t="s">
        <v>253</v>
      </c>
      <c r="C815" s="9" t="s">
        <v>98</v>
      </c>
      <c r="D815" s="9" t="s">
        <v>29</v>
      </c>
    </row>
    <row r="816" spans="1:4" x14ac:dyDescent="0.3">
      <c r="A816" s="9" t="s">
        <v>1566</v>
      </c>
      <c r="B816" s="9" t="s">
        <v>87</v>
      </c>
      <c r="C816" s="9" t="s">
        <v>46</v>
      </c>
      <c r="D816" s="9" t="s">
        <v>29</v>
      </c>
    </row>
    <row r="817" spans="1:4" x14ac:dyDescent="0.3">
      <c r="A817" s="9" t="s">
        <v>1124</v>
      </c>
      <c r="B817" s="9" t="s">
        <v>77</v>
      </c>
      <c r="C817" s="9" t="s">
        <v>28</v>
      </c>
      <c r="D817" s="9" t="s">
        <v>33</v>
      </c>
    </row>
    <row r="818" spans="1:4" x14ac:dyDescent="0.3">
      <c r="A818" s="9" t="s">
        <v>1010</v>
      </c>
      <c r="B818" s="9" t="s">
        <v>38</v>
      </c>
      <c r="C818" s="9" t="s">
        <v>54</v>
      </c>
      <c r="D818" s="9" t="s">
        <v>33</v>
      </c>
    </row>
    <row r="819" spans="1:4" x14ac:dyDescent="0.3">
      <c r="A819" s="9" t="s">
        <v>1195</v>
      </c>
      <c r="B819" s="9" t="s">
        <v>87</v>
      </c>
      <c r="C819" s="9" t="s">
        <v>46</v>
      </c>
      <c r="D819" s="9" t="s">
        <v>33</v>
      </c>
    </row>
    <row r="820" spans="1:4" x14ac:dyDescent="0.3">
      <c r="A820" s="9" t="s">
        <v>363</v>
      </c>
      <c r="B820" s="9" t="s">
        <v>188</v>
      </c>
      <c r="C820" s="9" t="s">
        <v>28</v>
      </c>
      <c r="D820" s="9" t="s">
        <v>33</v>
      </c>
    </row>
    <row r="821" spans="1:4" x14ac:dyDescent="0.3">
      <c r="A821" s="9" t="s">
        <v>163</v>
      </c>
      <c r="B821" s="9" t="s">
        <v>53</v>
      </c>
      <c r="C821" s="9" t="s">
        <v>46</v>
      </c>
      <c r="D821" s="9" t="s">
        <v>33</v>
      </c>
    </row>
    <row r="822" spans="1:4" x14ac:dyDescent="0.3">
      <c r="A822" s="9" t="s">
        <v>872</v>
      </c>
      <c r="B822" s="9" t="s">
        <v>94</v>
      </c>
      <c r="C822" s="9" t="s">
        <v>28</v>
      </c>
      <c r="D822" s="9" t="s">
        <v>29</v>
      </c>
    </row>
    <row r="823" spans="1:4" x14ac:dyDescent="0.3">
      <c r="A823" s="9" t="s">
        <v>766</v>
      </c>
      <c r="B823" s="9" t="s">
        <v>195</v>
      </c>
      <c r="C823" s="9" t="s">
        <v>39</v>
      </c>
      <c r="D823" s="9" t="s">
        <v>33</v>
      </c>
    </row>
    <row r="824" spans="1:4" x14ac:dyDescent="0.3">
      <c r="A824" s="9" t="s">
        <v>91</v>
      </c>
      <c r="B824" s="9" t="s">
        <v>38</v>
      </c>
      <c r="C824" s="9" t="s">
        <v>39</v>
      </c>
      <c r="D824" s="9" t="s">
        <v>33</v>
      </c>
    </row>
    <row r="825" spans="1:4" x14ac:dyDescent="0.3">
      <c r="A825" s="9" t="s">
        <v>231</v>
      </c>
      <c r="B825" s="9" t="s">
        <v>188</v>
      </c>
      <c r="C825" s="9" t="s">
        <v>98</v>
      </c>
      <c r="D825" s="9" t="s">
        <v>33</v>
      </c>
    </row>
    <row r="826" spans="1:4" x14ac:dyDescent="0.3">
      <c r="A826" s="9" t="s">
        <v>280</v>
      </c>
      <c r="B826" s="9" t="s">
        <v>45</v>
      </c>
      <c r="C826" s="9" t="s">
        <v>98</v>
      </c>
      <c r="D826" s="9" t="s">
        <v>33</v>
      </c>
    </row>
    <row r="827" spans="1:4" x14ac:dyDescent="0.3">
      <c r="A827" s="9" t="s">
        <v>1092</v>
      </c>
      <c r="B827" s="9" t="s">
        <v>53</v>
      </c>
      <c r="C827" s="9" t="s">
        <v>46</v>
      </c>
      <c r="D827" s="9" t="s">
        <v>29</v>
      </c>
    </row>
    <row r="828" spans="1:4" x14ac:dyDescent="0.3">
      <c r="A828" s="9" t="s">
        <v>910</v>
      </c>
      <c r="B828" s="9" t="s">
        <v>27</v>
      </c>
      <c r="C828" s="9" t="s">
        <v>28</v>
      </c>
      <c r="D828" s="9" t="s">
        <v>33</v>
      </c>
    </row>
    <row r="829" spans="1:4" x14ac:dyDescent="0.3">
      <c r="A829" s="9" t="s">
        <v>312</v>
      </c>
      <c r="B829" s="9" t="s">
        <v>27</v>
      </c>
      <c r="C829" s="9" t="s">
        <v>46</v>
      </c>
      <c r="D829" s="9" t="s">
        <v>29</v>
      </c>
    </row>
    <row r="830" spans="1:4" x14ac:dyDescent="0.3">
      <c r="A830" s="9" t="s">
        <v>927</v>
      </c>
      <c r="B830" s="9" t="s">
        <v>253</v>
      </c>
      <c r="C830" s="9" t="s">
        <v>28</v>
      </c>
      <c r="D830" s="9" t="s">
        <v>33</v>
      </c>
    </row>
    <row r="831" spans="1:4" x14ac:dyDescent="0.3">
      <c r="A831" s="9" t="s">
        <v>970</v>
      </c>
      <c r="B831" s="9" t="s">
        <v>53</v>
      </c>
      <c r="C831" s="9" t="s">
        <v>54</v>
      </c>
      <c r="D831" s="9" t="s">
        <v>33</v>
      </c>
    </row>
    <row r="832" spans="1:4" x14ac:dyDescent="0.3">
      <c r="A832" s="9" t="s">
        <v>530</v>
      </c>
      <c r="B832" s="9" t="s">
        <v>188</v>
      </c>
      <c r="C832" s="9" t="s">
        <v>39</v>
      </c>
      <c r="D832" s="9" t="s">
        <v>33</v>
      </c>
    </row>
    <row r="833" spans="1:4" x14ac:dyDescent="0.3">
      <c r="A833" s="9" t="s">
        <v>1022</v>
      </c>
      <c r="B833" s="9" t="s">
        <v>62</v>
      </c>
      <c r="C833" s="9" t="s">
        <v>54</v>
      </c>
      <c r="D833" s="9" t="s">
        <v>33</v>
      </c>
    </row>
    <row r="834" spans="1:4" x14ac:dyDescent="0.3">
      <c r="A834" s="9" t="s">
        <v>1502</v>
      </c>
      <c r="B834" s="9" t="s">
        <v>77</v>
      </c>
      <c r="C834" s="9" t="s">
        <v>98</v>
      </c>
      <c r="D834" s="9" t="s">
        <v>33</v>
      </c>
    </row>
    <row r="835" spans="1:4" x14ac:dyDescent="0.3">
      <c r="A835" s="9" t="s">
        <v>593</v>
      </c>
      <c r="B835" s="9" t="s">
        <v>27</v>
      </c>
      <c r="C835" s="9" t="s">
        <v>28</v>
      </c>
      <c r="D835" s="9" t="s">
        <v>33</v>
      </c>
    </row>
    <row r="836" spans="1:4" x14ac:dyDescent="0.3">
      <c r="A836" s="9" t="s">
        <v>1203</v>
      </c>
      <c r="B836" s="9" t="s">
        <v>94</v>
      </c>
      <c r="C836" s="9" t="s">
        <v>39</v>
      </c>
      <c r="D836" s="9" t="s">
        <v>33</v>
      </c>
    </row>
    <row r="837" spans="1:4" x14ac:dyDescent="0.3">
      <c r="A837" s="9" t="s">
        <v>1250</v>
      </c>
      <c r="B837" s="9" t="s">
        <v>253</v>
      </c>
      <c r="C837" s="9" t="s">
        <v>98</v>
      </c>
      <c r="D837" s="9" t="s">
        <v>29</v>
      </c>
    </row>
    <row r="838" spans="1:4" x14ac:dyDescent="0.3">
      <c r="A838" s="9" t="s">
        <v>466</v>
      </c>
      <c r="B838" s="9" t="s">
        <v>27</v>
      </c>
      <c r="C838" s="9" t="s">
        <v>28</v>
      </c>
      <c r="D838" s="9" t="s">
        <v>33</v>
      </c>
    </row>
    <row r="839" spans="1:4" x14ac:dyDescent="0.3">
      <c r="A839" s="9" t="s">
        <v>1572</v>
      </c>
      <c r="B839" s="9" t="s">
        <v>45</v>
      </c>
      <c r="C839" s="9" t="s">
        <v>98</v>
      </c>
      <c r="D839" s="9" t="s">
        <v>29</v>
      </c>
    </row>
    <row r="840" spans="1:4" x14ac:dyDescent="0.3">
      <c r="A840" s="9" t="s">
        <v>1491</v>
      </c>
      <c r="B840" s="9" t="s">
        <v>77</v>
      </c>
      <c r="C840" s="9" t="s">
        <v>98</v>
      </c>
      <c r="D840" s="9" t="s">
        <v>29</v>
      </c>
    </row>
    <row r="841" spans="1:4" x14ac:dyDescent="0.3">
      <c r="A841" s="9" t="s">
        <v>1214</v>
      </c>
      <c r="B841" s="9" t="s">
        <v>188</v>
      </c>
      <c r="C841" s="9" t="s">
        <v>46</v>
      </c>
      <c r="D841" s="9" t="s">
        <v>33</v>
      </c>
    </row>
    <row r="842" spans="1:4" x14ac:dyDescent="0.3">
      <c r="A842" s="9" t="s">
        <v>477</v>
      </c>
      <c r="B842" s="9" t="s">
        <v>94</v>
      </c>
      <c r="C842" s="9" t="s">
        <v>39</v>
      </c>
      <c r="D842" s="9" t="s">
        <v>29</v>
      </c>
    </row>
    <row r="843" spans="1:4" x14ac:dyDescent="0.3">
      <c r="A843" s="9" t="s">
        <v>137</v>
      </c>
      <c r="B843" s="9" t="s">
        <v>45</v>
      </c>
      <c r="C843" s="9" t="s">
        <v>39</v>
      </c>
      <c r="D843" s="9" t="s">
        <v>33</v>
      </c>
    </row>
    <row r="844" spans="1:4" x14ac:dyDescent="0.3">
      <c r="A844" s="9" t="s">
        <v>734</v>
      </c>
      <c r="B844" s="9" t="s">
        <v>38</v>
      </c>
      <c r="C844" s="9" t="s">
        <v>98</v>
      </c>
      <c r="D844" s="9" t="s">
        <v>33</v>
      </c>
    </row>
    <row r="845" spans="1:4" x14ac:dyDescent="0.3">
      <c r="A845" s="9" t="s">
        <v>1300</v>
      </c>
      <c r="B845" s="9" t="s">
        <v>38</v>
      </c>
      <c r="C845" s="9" t="s">
        <v>98</v>
      </c>
      <c r="D845" s="9" t="s">
        <v>33</v>
      </c>
    </row>
    <row r="846" spans="1:4" x14ac:dyDescent="0.3">
      <c r="A846" s="9" t="s">
        <v>1303</v>
      </c>
      <c r="B846" s="9" t="s">
        <v>27</v>
      </c>
      <c r="C846" s="9" t="s">
        <v>54</v>
      </c>
      <c r="D846" s="9" t="s">
        <v>29</v>
      </c>
    </row>
    <row r="847" spans="1:4" x14ac:dyDescent="0.3">
      <c r="A847" s="9" t="s">
        <v>1065</v>
      </c>
      <c r="B847" s="9" t="s">
        <v>87</v>
      </c>
      <c r="C847" s="9" t="s">
        <v>98</v>
      </c>
      <c r="D847" s="9" t="s">
        <v>33</v>
      </c>
    </row>
    <row r="848" spans="1:4" x14ac:dyDescent="0.3">
      <c r="A848" s="9" t="s">
        <v>96</v>
      </c>
      <c r="B848" s="9" t="s">
        <v>62</v>
      </c>
      <c r="C848" s="9" t="s">
        <v>98</v>
      </c>
      <c r="D848" s="9" t="s">
        <v>29</v>
      </c>
    </row>
    <row r="849" spans="1:4" x14ac:dyDescent="0.3">
      <c r="A849" s="9" t="s">
        <v>1592</v>
      </c>
      <c r="B849" s="9" t="s">
        <v>62</v>
      </c>
      <c r="C849" s="9" t="s">
        <v>98</v>
      </c>
      <c r="D849" s="9" t="s">
        <v>33</v>
      </c>
    </row>
    <row r="850" spans="1:4" x14ac:dyDescent="0.3">
      <c r="A850" s="9" t="s">
        <v>589</v>
      </c>
      <c r="B850" s="9" t="s">
        <v>253</v>
      </c>
      <c r="C850" s="9" t="s">
        <v>46</v>
      </c>
      <c r="D850" s="9" t="s">
        <v>33</v>
      </c>
    </row>
    <row r="851" spans="1:4" x14ac:dyDescent="0.3">
      <c r="A851" s="9" t="s">
        <v>879</v>
      </c>
      <c r="B851" s="9" t="s">
        <v>94</v>
      </c>
      <c r="C851" s="9" t="s">
        <v>98</v>
      </c>
      <c r="D851" s="9" t="s">
        <v>33</v>
      </c>
    </row>
    <row r="852" spans="1:4" x14ac:dyDescent="0.3">
      <c r="A852" s="9" t="s">
        <v>1230</v>
      </c>
      <c r="B852" s="9" t="s">
        <v>45</v>
      </c>
      <c r="C852" s="9" t="s">
        <v>28</v>
      </c>
      <c r="D852" s="9" t="s">
        <v>33</v>
      </c>
    </row>
    <row r="853" spans="1:4" x14ac:dyDescent="0.3">
      <c r="A853" s="9" t="s">
        <v>1582</v>
      </c>
      <c r="B853" s="9" t="s">
        <v>27</v>
      </c>
      <c r="C853" s="9" t="s">
        <v>39</v>
      </c>
      <c r="D853" s="9" t="s">
        <v>33</v>
      </c>
    </row>
    <row r="854" spans="1:4" x14ac:dyDescent="0.3">
      <c r="A854" s="9" t="s">
        <v>939</v>
      </c>
      <c r="B854" s="9" t="s">
        <v>73</v>
      </c>
      <c r="C854" s="9" t="s">
        <v>46</v>
      </c>
      <c r="D854" s="9" t="s">
        <v>33</v>
      </c>
    </row>
    <row r="855" spans="1:4" x14ac:dyDescent="0.3">
      <c r="A855" s="9" t="s">
        <v>1314</v>
      </c>
      <c r="B855" s="9" t="s">
        <v>62</v>
      </c>
      <c r="C855" s="9" t="s">
        <v>39</v>
      </c>
      <c r="D855" s="9" t="s">
        <v>33</v>
      </c>
    </row>
    <row r="856" spans="1:4" x14ac:dyDescent="0.3">
      <c r="A856" s="9" t="s">
        <v>708</v>
      </c>
      <c r="B856" s="9" t="s">
        <v>58</v>
      </c>
      <c r="C856" s="9" t="s">
        <v>39</v>
      </c>
      <c r="D856" s="9" t="s">
        <v>29</v>
      </c>
    </row>
    <row r="857" spans="1:4" x14ac:dyDescent="0.3">
      <c r="A857" s="9" t="s">
        <v>1212</v>
      </c>
      <c r="B857" s="9" t="s">
        <v>45</v>
      </c>
      <c r="C857" s="9" t="s">
        <v>98</v>
      </c>
      <c r="D857" s="9" t="s">
        <v>33</v>
      </c>
    </row>
    <row r="858" spans="1:4" x14ac:dyDescent="0.3">
      <c r="A858" s="9" t="s">
        <v>258</v>
      </c>
      <c r="B858" s="9" t="s">
        <v>195</v>
      </c>
      <c r="C858" s="9" t="s">
        <v>46</v>
      </c>
      <c r="D858" s="9" t="s">
        <v>29</v>
      </c>
    </row>
    <row r="859" spans="1:4" x14ac:dyDescent="0.3">
      <c r="A859" s="9" t="s">
        <v>1136</v>
      </c>
      <c r="B859" s="9" t="s">
        <v>62</v>
      </c>
      <c r="C859" s="9" t="s">
        <v>98</v>
      </c>
      <c r="D859" s="9" t="s">
        <v>33</v>
      </c>
    </row>
    <row r="860" spans="1:4" x14ac:dyDescent="0.3">
      <c r="A860" s="9" t="s">
        <v>1280</v>
      </c>
      <c r="B860" s="9" t="s">
        <v>45</v>
      </c>
      <c r="C860" s="9" t="s">
        <v>28</v>
      </c>
      <c r="D860" s="9" t="s">
        <v>33</v>
      </c>
    </row>
    <row r="861" spans="1:4" x14ac:dyDescent="0.3">
      <c r="A861" s="9" t="s">
        <v>1287</v>
      </c>
      <c r="B861" s="9" t="s">
        <v>195</v>
      </c>
      <c r="C861" s="9" t="s">
        <v>39</v>
      </c>
      <c r="D861" s="9" t="s">
        <v>29</v>
      </c>
    </row>
    <row r="862" spans="1:4" x14ac:dyDescent="0.3">
      <c r="A862" s="9" t="s">
        <v>1170</v>
      </c>
      <c r="B862" s="9" t="s">
        <v>27</v>
      </c>
      <c r="C862" s="9" t="s">
        <v>54</v>
      </c>
      <c r="D862" s="9" t="s">
        <v>29</v>
      </c>
    </row>
    <row r="863" spans="1:4" x14ac:dyDescent="0.3">
      <c r="A863" s="9" t="s">
        <v>1478</v>
      </c>
      <c r="B863" s="9" t="s">
        <v>188</v>
      </c>
      <c r="C863" s="9" t="s">
        <v>39</v>
      </c>
      <c r="D863" s="9" t="s">
        <v>29</v>
      </c>
    </row>
    <row r="864" spans="1:4" x14ac:dyDescent="0.3">
      <c r="A864" s="9" t="s">
        <v>671</v>
      </c>
      <c r="B864" s="9" t="s">
        <v>73</v>
      </c>
      <c r="C864" s="9" t="s">
        <v>39</v>
      </c>
      <c r="D864" s="9" t="s">
        <v>33</v>
      </c>
    </row>
    <row r="865" spans="1:4" x14ac:dyDescent="0.3">
      <c r="A865" s="9" t="s">
        <v>1608</v>
      </c>
      <c r="B865" s="9" t="s">
        <v>188</v>
      </c>
      <c r="C865" s="9" t="s">
        <v>54</v>
      </c>
      <c r="D865" s="9" t="s">
        <v>33</v>
      </c>
    </row>
    <row r="866" spans="1:4" x14ac:dyDescent="0.3">
      <c r="A866" s="9" t="s">
        <v>297</v>
      </c>
      <c r="B866" s="9" t="s">
        <v>62</v>
      </c>
      <c r="C866" s="9" t="s">
        <v>54</v>
      </c>
      <c r="D866" s="9" t="s">
        <v>33</v>
      </c>
    </row>
    <row r="867" spans="1:4" x14ac:dyDescent="0.3">
      <c r="A867" s="9" t="s">
        <v>374</v>
      </c>
      <c r="B867" s="9" t="s">
        <v>45</v>
      </c>
      <c r="C867" s="9" t="s">
        <v>54</v>
      </c>
      <c r="D867" s="9" t="s">
        <v>33</v>
      </c>
    </row>
    <row r="868" spans="1:4" x14ac:dyDescent="0.3">
      <c r="A868" s="9" t="s">
        <v>129</v>
      </c>
      <c r="B868" s="9" t="s">
        <v>87</v>
      </c>
      <c r="C868" s="9" t="s">
        <v>28</v>
      </c>
      <c r="D868" s="9" t="s">
        <v>33</v>
      </c>
    </row>
    <row r="869" spans="1:4" x14ac:dyDescent="0.3">
      <c r="A869" s="9" t="s">
        <v>1576</v>
      </c>
      <c r="B869" s="9" t="s">
        <v>62</v>
      </c>
      <c r="C869" s="9" t="s">
        <v>98</v>
      </c>
      <c r="D869" s="9" t="s">
        <v>33</v>
      </c>
    </row>
    <row r="870" spans="1:4" x14ac:dyDescent="0.3">
      <c r="A870" s="9" t="s">
        <v>247</v>
      </c>
      <c r="B870" s="9" t="s">
        <v>38</v>
      </c>
      <c r="C870" s="9" t="s">
        <v>98</v>
      </c>
      <c r="D870" s="9" t="s">
        <v>33</v>
      </c>
    </row>
    <row r="871" spans="1:4" x14ac:dyDescent="0.3">
      <c r="A871" s="9" t="s">
        <v>351</v>
      </c>
      <c r="B871" s="9" t="s">
        <v>195</v>
      </c>
      <c r="C871" s="9" t="s">
        <v>46</v>
      </c>
      <c r="D871" s="9" t="s">
        <v>29</v>
      </c>
    </row>
    <row r="872" spans="1:4" x14ac:dyDescent="0.3">
      <c r="A872" s="9" t="s">
        <v>1188</v>
      </c>
      <c r="B872" s="9" t="s">
        <v>62</v>
      </c>
      <c r="C872" s="9" t="s">
        <v>39</v>
      </c>
      <c r="D872" s="9" t="s">
        <v>33</v>
      </c>
    </row>
    <row r="873" spans="1:4" x14ac:dyDescent="0.3">
      <c r="A873" s="9" t="s">
        <v>144</v>
      </c>
      <c r="B873" s="9" t="s">
        <v>53</v>
      </c>
      <c r="C873" s="9" t="s">
        <v>39</v>
      </c>
      <c r="D873" s="9" t="s">
        <v>33</v>
      </c>
    </row>
    <row r="874" spans="1:4" x14ac:dyDescent="0.3">
      <c r="A874" s="9" t="s">
        <v>920</v>
      </c>
      <c r="B874" s="9" t="s">
        <v>27</v>
      </c>
      <c r="C874" s="9" t="s">
        <v>46</v>
      </c>
      <c r="D874" s="9" t="s">
        <v>33</v>
      </c>
    </row>
    <row r="875" spans="1:4" x14ac:dyDescent="0.3">
      <c r="A875" s="9" t="s">
        <v>1042</v>
      </c>
      <c r="B875" s="9" t="s">
        <v>45</v>
      </c>
      <c r="C875" s="9" t="s">
        <v>28</v>
      </c>
      <c r="D875" s="9" t="s">
        <v>33</v>
      </c>
    </row>
    <row r="876" spans="1:4" x14ac:dyDescent="0.3">
      <c r="A876" s="9" t="s">
        <v>1513</v>
      </c>
      <c r="B876" s="9" t="s">
        <v>62</v>
      </c>
      <c r="C876" s="9" t="s">
        <v>46</v>
      </c>
      <c r="D876" s="9" t="s">
        <v>159</v>
      </c>
    </row>
    <row r="877" spans="1:4" x14ac:dyDescent="0.3">
      <c r="A877" s="9" t="s">
        <v>914</v>
      </c>
      <c r="B877" s="9" t="s">
        <v>77</v>
      </c>
      <c r="C877" s="9" t="s">
        <v>98</v>
      </c>
      <c r="D877" s="9" t="s">
        <v>33</v>
      </c>
    </row>
    <row r="878" spans="1:4" x14ac:dyDescent="0.3">
      <c r="A878" s="9" t="s">
        <v>1621</v>
      </c>
      <c r="B878" s="9" t="s">
        <v>188</v>
      </c>
      <c r="C878" s="9" t="s">
        <v>46</v>
      </c>
      <c r="D878" s="9" t="s">
        <v>29</v>
      </c>
    </row>
    <row r="879" spans="1:4" x14ac:dyDescent="0.3">
      <c r="A879" s="9" t="s">
        <v>1130</v>
      </c>
      <c r="B879" s="9" t="s">
        <v>94</v>
      </c>
      <c r="C879" s="9" t="s">
        <v>39</v>
      </c>
      <c r="D879" s="9" t="s">
        <v>159</v>
      </c>
    </row>
    <row r="880" spans="1:4" x14ac:dyDescent="0.3">
      <c r="A880" s="9" t="s">
        <v>270</v>
      </c>
      <c r="B880" s="9" t="s">
        <v>62</v>
      </c>
      <c r="C880" s="9" t="s">
        <v>39</v>
      </c>
      <c r="D880" s="9" t="s">
        <v>29</v>
      </c>
    </row>
    <row r="881" spans="1:4" x14ac:dyDescent="0.3">
      <c r="A881" s="9" t="s">
        <v>882</v>
      </c>
      <c r="B881" s="9" t="s">
        <v>27</v>
      </c>
      <c r="C881" s="9" t="s">
        <v>28</v>
      </c>
      <c r="D881" s="9" t="s">
        <v>29</v>
      </c>
    </row>
    <row r="882" spans="1:4" x14ac:dyDescent="0.3">
      <c r="A882" s="9" t="s">
        <v>1628</v>
      </c>
      <c r="B882" s="9" t="s">
        <v>45</v>
      </c>
      <c r="C882" s="9" t="s">
        <v>39</v>
      </c>
      <c r="D882" s="9" t="s">
        <v>29</v>
      </c>
    </row>
    <row r="883" spans="1:4" x14ac:dyDescent="0.3">
      <c r="A883" s="9" t="s">
        <v>1140</v>
      </c>
      <c r="B883" s="9" t="s">
        <v>253</v>
      </c>
      <c r="C883" s="9" t="s">
        <v>39</v>
      </c>
      <c r="D883" s="9" t="s">
        <v>33</v>
      </c>
    </row>
    <row r="884" spans="1:4" x14ac:dyDescent="0.3">
      <c r="A884" s="9" t="s">
        <v>551</v>
      </c>
      <c r="B884" s="9" t="s">
        <v>38</v>
      </c>
      <c r="C884" s="9" t="s">
        <v>46</v>
      </c>
      <c r="D884" s="9" t="s">
        <v>33</v>
      </c>
    </row>
    <row r="885" spans="1:4" x14ac:dyDescent="0.3">
      <c r="A885" s="9" t="s">
        <v>1409</v>
      </c>
      <c r="B885" s="9" t="s">
        <v>27</v>
      </c>
      <c r="C885" s="9" t="s">
        <v>54</v>
      </c>
      <c r="D885" s="9" t="s">
        <v>159</v>
      </c>
    </row>
    <row r="886" spans="1:4" x14ac:dyDescent="0.3">
      <c r="A886" s="9" t="s">
        <v>107</v>
      </c>
      <c r="B886" s="9" t="s">
        <v>45</v>
      </c>
      <c r="C886" s="9" t="s">
        <v>28</v>
      </c>
      <c r="D886" s="9" t="s">
        <v>33</v>
      </c>
    </row>
    <row r="887" spans="1:4" x14ac:dyDescent="0.3">
      <c r="A887" s="9" t="s">
        <v>812</v>
      </c>
      <c r="B887" s="9" t="s">
        <v>62</v>
      </c>
      <c r="C887" s="9" t="s">
        <v>54</v>
      </c>
      <c r="D887" s="9" t="s">
        <v>33</v>
      </c>
    </row>
    <row r="888" spans="1:4" x14ac:dyDescent="0.3">
      <c r="A888" s="9" t="s">
        <v>1026</v>
      </c>
      <c r="B888" s="9" t="s">
        <v>45</v>
      </c>
      <c r="C888" s="9" t="s">
        <v>28</v>
      </c>
      <c r="D888" s="9" t="s">
        <v>29</v>
      </c>
    </row>
    <row r="889" spans="1:4" x14ac:dyDescent="0.3">
      <c r="A889" s="9" t="s">
        <v>788</v>
      </c>
      <c r="B889" s="9" t="s">
        <v>77</v>
      </c>
      <c r="C889" s="9" t="s">
        <v>54</v>
      </c>
      <c r="D889" s="9" t="s">
        <v>33</v>
      </c>
    </row>
    <row r="890" spans="1:4" x14ac:dyDescent="0.3">
      <c r="A890" s="9" t="s">
        <v>383</v>
      </c>
      <c r="B890" s="9" t="s">
        <v>38</v>
      </c>
      <c r="C890" s="9" t="s">
        <v>39</v>
      </c>
      <c r="D890" s="9" t="s">
        <v>33</v>
      </c>
    </row>
    <row r="891" spans="1:4" x14ac:dyDescent="0.3">
      <c r="A891" s="9" t="s">
        <v>1379</v>
      </c>
      <c r="B891" s="9" t="s">
        <v>45</v>
      </c>
      <c r="C891" s="9" t="s">
        <v>54</v>
      </c>
      <c r="D891" s="9" t="s">
        <v>33</v>
      </c>
    </row>
    <row r="892" spans="1:4" x14ac:dyDescent="0.3">
      <c r="A892" s="9" t="s">
        <v>85</v>
      </c>
      <c r="B892" s="9" t="s">
        <v>27</v>
      </c>
      <c r="C892" s="9" t="s">
        <v>46</v>
      </c>
      <c r="D892" s="9" t="s">
        <v>33</v>
      </c>
    </row>
    <row r="893" spans="1:4" x14ac:dyDescent="0.3">
      <c r="A893" s="9" t="s">
        <v>1598</v>
      </c>
      <c r="B893" s="9" t="s">
        <v>87</v>
      </c>
      <c r="C893" s="9" t="s">
        <v>28</v>
      </c>
      <c r="D893" s="9" t="s">
        <v>29</v>
      </c>
    </row>
    <row r="894" spans="1:4" x14ac:dyDescent="0.3">
      <c r="A894" s="9" t="s">
        <v>114</v>
      </c>
      <c r="B894" s="9" t="s">
        <v>73</v>
      </c>
      <c r="C894" s="9" t="s">
        <v>46</v>
      </c>
      <c r="D894" s="9" t="s">
        <v>33</v>
      </c>
    </row>
    <row r="895" spans="1:4" x14ac:dyDescent="0.3">
      <c r="A895" s="9" t="s">
        <v>1036</v>
      </c>
      <c r="B895" s="9" t="s">
        <v>73</v>
      </c>
      <c r="C895" s="9" t="s">
        <v>54</v>
      </c>
      <c r="D895" s="9" t="s">
        <v>33</v>
      </c>
    </row>
    <row r="896" spans="1:4" x14ac:dyDescent="0.3">
      <c r="A896" s="9" t="s">
        <v>599</v>
      </c>
      <c r="B896" s="9" t="s">
        <v>45</v>
      </c>
      <c r="C896" s="9" t="s">
        <v>98</v>
      </c>
      <c r="D896" s="9" t="s">
        <v>33</v>
      </c>
    </row>
    <row r="897" spans="1:4" x14ac:dyDescent="0.3">
      <c r="A897" s="9" t="s">
        <v>1496</v>
      </c>
      <c r="B897" s="9" t="s">
        <v>195</v>
      </c>
      <c r="C897" s="9" t="s">
        <v>28</v>
      </c>
      <c r="D897" s="9" t="s">
        <v>33</v>
      </c>
    </row>
    <row r="898" spans="1:4" x14ac:dyDescent="0.3">
      <c r="A898" s="9" t="s">
        <v>591</v>
      </c>
      <c r="B898" s="9" t="s">
        <v>27</v>
      </c>
      <c r="C898" s="9" t="s">
        <v>98</v>
      </c>
      <c r="D898" s="9" t="s">
        <v>29</v>
      </c>
    </row>
    <row r="899" spans="1:4" x14ac:dyDescent="0.3">
      <c r="A899" s="9" t="s">
        <v>1142</v>
      </c>
      <c r="B899" s="9" t="s">
        <v>27</v>
      </c>
      <c r="C899" s="9" t="s">
        <v>39</v>
      </c>
      <c r="D899" s="9" t="s">
        <v>33</v>
      </c>
    </row>
    <row r="900" spans="1:4" x14ac:dyDescent="0.3">
      <c r="A900" s="9" t="s">
        <v>772</v>
      </c>
      <c r="B900" s="9" t="s">
        <v>53</v>
      </c>
      <c r="C900" s="9" t="s">
        <v>28</v>
      </c>
      <c r="D900" s="9" t="s">
        <v>29</v>
      </c>
    </row>
    <row r="901" spans="1:4" x14ac:dyDescent="0.3">
      <c r="A901" s="9" t="s">
        <v>1485</v>
      </c>
      <c r="B901" s="9" t="s">
        <v>53</v>
      </c>
      <c r="C901" s="9" t="s">
        <v>28</v>
      </c>
      <c r="D901" s="9" t="s">
        <v>33</v>
      </c>
    </row>
    <row r="902" spans="1:4" x14ac:dyDescent="0.3">
      <c r="A902" s="9" t="s">
        <v>318</v>
      </c>
      <c r="B902" s="9" t="s">
        <v>73</v>
      </c>
      <c r="C902" s="9" t="s">
        <v>46</v>
      </c>
      <c r="D902" s="9" t="s">
        <v>33</v>
      </c>
    </row>
    <row r="903" spans="1:4" x14ac:dyDescent="0.3">
      <c r="A903" s="9" t="s">
        <v>930</v>
      </c>
      <c r="B903" s="9" t="s">
        <v>77</v>
      </c>
      <c r="C903" s="9" t="s">
        <v>46</v>
      </c>
      <c r="D903" s="9" t="s">
        <v>33</v>
      </c>
    </row>
    <row r="904" spans="1:4" x14ac:dyDescent="0.3">
      <c r="A904" s="9" t="s">
        <v>1247</v>
      </c>
      <c r="B904" s="9" t="s">
        <v>62</v>
      </c>
      <c r="C904" s="9" t="s">
        <v>46</v>
      </c>
      <c r="D904" s="9" t="s">
        <v>29</v>
      </c>
    </row>
    <row r="905" spans="1:4" x14ac:dyDescent="0.3">
      <c r="A905" s="9" t="s">
        <v>1111</v>
      </c>
      <c r="B905" s="9" t="s">
        <v>45</v>
      </c>
      <c r="C905" s="9" t="s">
        <v>98</v>
      </c>
      <c r="D905" s="9" t="s">
        <v>33</v>
      </c>
    </row>
    <row r="906" spans="1:4" x14ac:dyDescent="0.3">
      <c r="A906" s="9" t="s">
        <v>837</v>
      </c>
      <c r="B906" s="9" t="s">
        <v>27</v>
      </c>
      <c r="C906" s="9" t="s">
        <v>39</v>
      </c>
      <c r="D906" s="9" t="s">
        <v>29</v>
      </c>
    </row>
    <row r="907" spans="1:4" x14ac:dyDescent="0.3">
      <c r="A907" s="9" t="s">
        <v>470</v>
      </c>
      <c r="B907" s="9" t="s">
        <v>94</v>
      </c>
      <c r="C907" s="9" t="s">
        <v>46</v>
      </c>
      <c r="D907" s="9" t="s">
        <v>33</v>
      </c>
    </row>
    <row r="908" spans="1:4" x14ac:dyDescent="0.3">
      <c r="A908" s="9" t="s">
        <v>693</v>
      </c>
      <c r="B908" s="9" t="s">
        <v>62</v>
      </c>
      <c r="C908" s="9" t="s">
        <v>39</v>
      </c>
      <c r="D908" s="9" t="s">
        <v>33</v>
      </c>
    </row>
    <row r="909" spans="1:4" x14ac:dyDescent="0.3">
      <c r="A909" s="9" t="s">
        <v>854</v>
      </c>
      <c r="B909" s="9" t="s">
        <v>62</v>
      </c>
      <c r="C909" s="9" t="s">
        <v>28</v>
      </c>
      <c r="D909" s="9" t="s">
        <v>33</v>
      </c>
    </row>
    <row r="910" spans="1:4" x14ac:dyDescent="0.3">
      <c r="A910" s="9" t="s">
        <v>349</v>
      </c>
      <c r="B910" s="9" t="s">
        <v>62</v>
      </c>
      <c r="C910" s="9" t="s">
        <v>28</v>
      </c>
      <c r="D910" s="9" t="s">
        <v>33</v>
      </c>
    </row>
    <row r="911" spans="1:4" x14ac:dyDescent="0.3">
      <c r="A911" s="9" t="s">
        <v>1494</v>
      </c>
      <c r="B911" s="9" t="s">
        <v>45</v>
      </c>
      <c r="C911" s="9" t="s">
        <v>39</v>
      </c>
      <c r="D911" s="9" t="s">
        <v>33</v>
      </c>
    </row>
    <row r="912" spans="1:4" x14ac:dyDescent="0.3">
      <c r="A912" s="9" t="s">
        <v>542</v>
      </c>
      <c r="B912" s="9" t="s">
        <v>195</v>
      </c>
      <c r="C912" s="9" t="s">
        <v>98</v>
      </c>
      <c r="D912" s="9" t="s">
        <v>29</v>
      </c>
    </row>
    <row r="913" spans="1:4" x14ac:dyDescent="0.3">
      <c r="A913" s="9" t="s">
        <v>104</v>
      </c>
      <c r="B913" s="9" t="s">
        <v>53</v>
      </c>
      <c r="C913" s="9" t="s">
        <v>46</v>
      </c>
      <c r="D913" s="9" t="s">
        <v>33</v>
      </c>
    </row>
    <row r="914" spans="1:4" x14ac:dyDescent="0.3">
      <c r="A914" s="9" t="s">
        <v>1276</v>
      </c>
      <c r="B914" s="9" t="s">
        <v>188</v>
      </c>
      <c r="C914" s="9" t="s">
        <v>46</v>
      </c>
      <c r="D914" s="9" t="s">
        <v>33</v>
      </c>
    </row>
    <row r="915" spans="1:4" x14ac:dyDescent="0.3">
      <c r="A915" s="9" t="s">
        <v>95</v>
      </c>
      <c r="B915" s="9" t="s">
        <v>94</v>
      </c>
      <c r="C915" s="9" t="s">
        <v>39</v>
      </c>
      <c r="D915" s="9" t="s">
        <v>33</v>
      </c>
    </row>
    <row r="916" spans="1:4" x14ac:dyDescent="0.3">
      <c r="A916" s="9" t="s">
        <v>120</v>
      </c>
      <c r="B916" s="9" t="s">
        <v>45</v>
      </c>
      <c r="C916" s="9" t="s">
        <v>98</v>
      </c>
      <c r="D916" s="9" t="s">
        <v>33</v>
      </c>
    </row>
    <row r="917" spans="1:4" x14ac:dyDescent="0.3">
      <c r="A917" s="9" t="s">
        <v>278</v>
      </c>
      <c r="B917" s="9" t="s">
        <v>53</v>
      </c>
      <c r="C917" s="9" t="s">
        <v>46</v>
      </c>
      <c r="D917" s="9" t="s">
        <v>29</v>
      </c>
    </row>
    <row r="918" spans="1:4" x14ac:dyDescent="0.3">
      <c r="A918" s="9" t="s">
        <v>1307</v>
      </c>
      <c r="B918" s="9" t="s">
        <v>77</v>
      </c>
      <c r="C918" s="9" t="s">
        <v>28</v>
      </c>
      <c r="D918" s="9" t="s">
        <v>29</v>
      </c>
    </row>
    <row r="919" spans="1:4" x14ac:dyDescent="0.3">
      <c r="A919" s="9" t="s">
        <v>1067</v>
      </c>
      <c r="B919" s="9" t="s">
        <v>45</v>
      </c>
      <c r="C919" s="9" t="s">
        <v>39</v>
      </c>
      <c r="D919" s="9" t="s">
        <v>33</v>
      </c>
    </row>
    <row r="920" spans="1:4" x14ac:dyDescent="0.3">
      <c r="A920" s="9" t="s">
        <v>1278</v>
      </c>
      <c r="B920" s="9" t="s">
        <v>27</v>
      </c>
      <c r="C920" s="9" t="s">
        <v>39</v>
      </c>
      <c r="D920" s="9" t="s">
        <v>33</v>
      </c>
    </row>
    <row r="921" spans="1:4" x14ac:dyDescent="0.3">
      <c r="A921" s="9" t="s">
        <v>703</v>
      </c>
      <c r="B921" s="9" t="s">
        <v>87</v>
      </c>
      <c r="C921" s="9" t="s">
        <v>46</v>
      </c>
      <c r="D921" s="9" t="s">
        <v>33</v>
      </c>
    </row>
    <row r="922" spans="1:4" x14ac:dyDescent="0.3">
      <c r="A922" s="9" t="s">
        <v>483</v>
      </c>
      <c r="B922" s="9" t="s">
        <v>77</v>
      </c>
      <c r="C922" s="9" t="s">
        <v>54</v>
      </c>
      <c r="D922" s="9" t="s">
        <v>33</v>
      </c>
    </row>
    <row r="923" spans="1:4" x14ac:dyDescent="0.3">
      <c r="A923" s="9" t="s">
        <v>965</v>
      </c>
      <c r="B923" s="9" t="s">
        <v>222</v>
      </c>
      <c r="C923" s="9" t="s">
        <v>28</v>
      </c>
      <c r="D923" s="9" t="s">
        <v>33</v>
      </c>
    </row>
    <row r="924" spans="1:4" x14ac:dyDescent="0.3">
      <c r="A924" s="9" t="s">
        <v>935</v>
      </c>
      <c r="B924" s="9" t="s">
        <v>62</v>
      </c>
      <c r="C924" s="9" t="s">
        <v>39</v>
      </c>
      <c r="D924" s="9" t="s">
        <v>33</v>
      </c>
    </row>
    <row r="925" spans="1:4" x14ac:dyDescent="0.3">
      <c r="A925" s="9" t="s">
        <v>1434</v>
      </c>
      <c r="B925" s="9" t="s">
        <v>38</v>
      </c>
      <c r="C925" s="9" t="s">
        <v>39</v>
      </c>
      <c r="D925" s="9" t="s">
        <v>33</v>
      </c>
    </row>
    <row r="926" spans="1:4" x14ac:dyDescent="0.3">
      <c r="A926" s="9" t="s">
        <v>862</v>
      </c>
      <c r="B926" s="9" t="s">
        <v>87</v>
      </c>
      <c r="C926" s="9" t="s">
        <v>98</v>
      </c>
      <c r="D926" s="9" t="s">
        <v>33</v>
      </c>
    </row>
    <row r="927" spans="1:4" x14ac:dyDescent="0.3">
      <c r="A927" s="9" t="s">
        <v>974</v>
      </c>
      <c r="B927" s="9" t="s">
        <v>62</v>
      </c>
      <c r="C927" s="9" t="s">
        <v>28</v>
      </c>
      <c r="D927" s="9" t="s">
        <v>33</v>
      </c>
    </row>
    <row r="928" spans="1:4" x14ac:dyDescent="0.3">
      <c r="A928" s="9" t="s">
        <v>1350</v>
      </c>
      <c r="B928" s="9" t="s">
        <v>62</v>
      </c>
      <c r="C928" s="9" t="s">
        <v>28</v>
      </c>
      <c r="D928" s="9" t="s">
        <v>29</v>
      </c>
    </row>
    <row r="929" spans="1:4" x14ac:dyDescent="0.3">
      <c r="A929" s="9" t="s">
        <v>845</v>
      </c>
      <c r="B929" s="9" t="s">
        <v>87</v>
      </c>
      <c r="C929" s="9" t="s">
        <v>39</v>
      </c>
      <c r="D929" s="9" t="s">
        <v>33</v>
      </c>
    </row>
    <row r="930" spans="1:4" x14ac:dyDescent="0.3">
      <c r="A930" s="9" t="s">
        <v>1017</v>
      </c>
      <c r="B930" s="9" t="s">
        <v>62</v>
      </c>
      <c r="C930" s="9" t="s">
        <v>54</v>
      </c>
      <c r="D930" s="9" t="s">
        <v>33</v>
      </c>
    </row>
    <row r="931" spans="1:4" x14ac:dyDescent="0.3">
      <c r="A931" s="9" t="s">
        <v>1515</v>
      </c>
      <c r="B931" s="9" t="s">
        <v>94</v>
      </c>
      <c r="C931" s="9" t="s">
        <v>28</v>
      </c>
      <c r="D931" s="9" t="s">
        <v>159</v>
      </c>
    </row>
    <row r="932" spans="1:4" x14ac:dyDescent="0.3">
      <c r="A932" s="9" t="s">
        <v>1097</v>
      </c>
      <c r="B932" s="9" t="s">
        <v>45</v>
      </c>
      <c r="C932" s="9" t="s">
        <v>28</v>
      </c>
      <c r="D932" s="9" t="s">
        <v>29</v>
      </c>
    </row>
    <row r="933" spans="1:4" x14ac:dyDescent="0.3">
      <c r="A933" s="9" t="s">
        <v>1125</v>
      </c>
      <c r="B933" s="9" t="s">
        <v>94</v>
      </c>
      <c r="C933" s="9" t="s">
        <v>28</v>
      </c>
      <c r="D933" s="9" t="s">
        <v>33</v>
      </c>
    </row>
    <row r="934" spans="1:4" x14ac:dyDescent="0.3">
      <c r="A934" s="9" t="s">
        <v>925</v>
      </c>
      <c r="B934" s="9" t="s">
        <v>27</v>
      </c>
      <c r="C934" s="9" t="s">
        <v>39</v>
      </c>
      <c r="D934" s="9" t="s">
        <v>29</v>
      </c>
    </row>
    <row r="935" spans="1:4" x14ac:dyDescent="0.3">
      <c r="A935" s="9" t="s">
        <v>290</v>
      </c>
      <c r="B935" s="9" t="s">
        <v>62</v>
      </c>
      <c r="C935" s="9" t="s">
        <v>46</v>
      </c>
      <c r="D935" s="9" t="s">
        <v>33</v>
      </c>
    </row>
    <row r="936" spans="1:4" x14ac:dyDescent="0.3">
      <c r="A936" s="9" t="s">
        <v>852</v>
      </c>
      <c r="B936" s="9" t="s">
        <v>87</v>
      </c>
      <c r="C936" s="9" t="s">
        <v>46</v>
      </c>
      <c r="D936" s="9" t="s">
        <v>33</v>
      </c>
    </row>
    <row r="937" spans="1:4" x14ac:dyDescent="0.3">
      <c r="A937" s="9" t="s">
        <v>1599</v>
      </c>
      <c r="B937" s="9" t="s">
        <v>53</v>
      </c>
      <c r="C937" s="9" t="s">
        <v>39</v>
      </c>
      <c r="D937" s="9" t="s">
        <v>33</v>
      </c>
    </row>
    <row r="938" spans="1:4" x14ac:dyDescent="0.3">
      <c r="A938" s="9" t="s">
        <v>616</v>
      </c>
      <c r="B938" s="9" t="s">
        <v>253</v>
      </c>
      <c r="C938" s="9" t="s">
        <v>39</v>
      </c>
      <c r="D938" s="9" t="s">
        <v>33</v>
      </c>
    </row>
    <row r="939" spans="1:4" x14ac:dyDescent="0.3">
      <c r="A939" s="9" t="s">
        <v>173</v>
      </c>
      <c r="B939" s="9" t="s">
        <v>27</v>
      </c>
      <c r="C939" s="9" t="s">
        <v>28</v>
      </c>
      <c r="D939" s="9" t="s">
        <v>33</v>
      </c>
    </row>
    <row r="940" spans="1:4" x14ac:dyDescent="0.3">
      <c r="A940" s="9" t="s">
        <v>1088</v>
      </c>
      <c r="B940" s="9" t="s">
        <v>27</v>
      </c>
      <c r="C940" s="9" t="s">
        <v>28</v>
      </c>
      <c r="D940" s="9" t="s">
        <v>33</v>
      </c>
    </row>
    <row r="941" spans="1:4" x14ac:dyDescent="0.3">
      <c r="A941" s="9" t="s">
        <v>944</v>
      </c>
      <c r="B941" s="9" t="s">
        <v>195</v>
      </c>
      <c r="C941" s="9" t="s">
        <v>54</v>
      </c>
      <c r="D941" s="9" t="s">
        <v>33</v>
      </c>
    </row>
    <row r="942" spans="1:4" x14ac:dyDescent="0.3">
      <c r="A942" s="9" t="s">
        <v>1334</v>
      </c>
      <c r="B942" s="9" t="s">
        <v>38</v>
      </c>
      <c r="C942" s="9" t="s">
        <v>39</v>
      </c>
      <c r="D942" s="9" t="s">
        <v>33</v>
      </c>
    </row>
    <row r="943" spans="1:4" x14ac:dyDescent="0.3">
      <c r="A943" s="9" t="s">
        <v>406</v>
      </c>
      <c r="B943" s="9" t="s">
        <v>94</v>
      </c>
      <c r="C943" s="9" t="s">
        <v>39</v>
      </c>
      <c r="D943" s="9" t="s">
        <v>29</v>
      </c>
    </row>
    <row r="944" spans="1:4" x14ac:dyDescent="0.3">
      <c r="A944" s="9" t="s">
        <v>1357</v>
      </c>
      <c r="B944" s="9" t="s">
        <v>45</v>
      </c>
      <c r="C944" s="9" t="s">
        <v>28</v>
      </c>
      <c r="D944" s="9" t="s">
        <v>29</v>
      </c>
    </row>
    <row r="945" spans="1:4" x14ac:dyDescent="0.3">
      <c r="A945" s="9" t="s">
        <v>820</v>
      </c>
      <c r="B945" s="9" t="s">
        <v>45</v>
      </c>
      <c r="C945" s="9" t="s">
        <v>98</v>
      </c>
      <c r="D945" s="9" t="s">
        <v>33</v>
      </c>
    </row>
    <row r="946" spans="1:4" x14ac:dyDescent="0.3">
      <c r="A946" s="9" t="s">
        <v>1176</v>
      </c>
      <c r="B946" s="9" t="s">
        <v>195</v>
      </c>
      <c r="C946" s="9" t="s">
        <v>54</v>
      </c>
      <c r="D946" s="9" t="s">
        <v>33</v>
      </c>
    </row>
    <row r="947" spans="1:4" x14ac:dyDescent="0.3">
      <c r="A947" s="9" t="s">
        <v>740</v>
      </c>
      <c r="B947" s="9" t="s">
        <v>87</v>
      </c>
      <c r="C947" s="9" t="s">
        <v>98</v>
      </c>
      <c r="D947" s="9" t="s">
        <v>33</v>
      </c>
    </row>
    <row r="948" spans="1:4" x14ac:dyDescent="0.3">
      <c r="A948" s="9" t="s">
        <v>1027</v>
      </c>
      <c r="B948" s="9" t="s">
        <v>94</v>
      </c>
      <c r="C948" s="9" t="s">
        <v>28</v>
      </c>
      <c r="D948" s="9" t="s">
        <v>29</v>
      </c>
    </row>
    <row r="949" spans="1:4" x14ac:dyDescent="0.3">
      <c r="A949" s="9" t="s">
        <v>1396</v>
      </c>
      <c r="B949" s="9" t="s">
        <v>77</v>
      </c>
      <c r="C949" s="9" t="s">
        <v>28</v>
      </c>
      <c r="D949" s="9" t="s">
        <v>33</v>
      </c>
    </row>
    <row r="950" spans="1:4" x14ac:dyDescent="0.3">
      <c r="A950" s="9" t="s">
        <v>314</v>
      </c>
      <c r="B950" s="9" t="s">
        <v>62</v>
      </c>
      <c r="C950" s="9" t="s">
        <v>39</v>
      </c>
      <c r="D950" s="9" t="s">
        <v>33</v>
      </c>
    </row>
    <row r="951" spans="1:4" x14ac:dyDescent="0.3">
      <c r="A951" s="9" t="s">
        <v>147</v>
      </c>
      <c r="B951" s="9" t="s">
        <v>27</v>
      </c>
      <c r="C951" s="9" t="s">
        <v>54</v>
      </c>
      <c r="D951" s="9" t="s">
        <v>29</v>
      </c>
    </row>
    <row r="952" spans="1:4" x14ac:dyDescent="0.3">
      <c r="A952" s="9" t="s">
        <v>1319</v>
      </c>
      <c r="B952" s="9" t="s">
        <v>253</v>
      </c>
      <c r="C952" s="9" t="s">
        <v>28</v>
      </c>
      <c r="D952" s="9" t="s">
        <v>29</v>
      </c>
    </row>
    <row r="953" spans="1:4" x14ac:dyDescent="0.3">
      <c r="A953" s="9" t="s">
        <v>621</v>
      </c>
      <c r="B953" s="9" t="s">
        <v>45</v>
      </c>
      <c r="C953" s="9" t="s">
        <v>28</v>
      </c>
      <c r="D953" s="9" t="s">
        <v>33</v>
      </c>
    </row>
    <row r="954" spans="1:4" x14ac:dyDescent="0.3">
      <c r="A954" s="9" t="s">
        <v>1471</v>
      </c>
      <c r="B954" s="9" t="s">
        <v>195</v>
      </c>
      <c r="C954" s="9" t="s">
        <v>28</v>
      </c>
      <c r="D954" s="9" t="s">
        <v>33</v>
      </c>
    </row>
    <row r="955" spans="1:4" x14ac:dyDescent="0.3">
      <c r="A955" s="9" t="s">
        <v>718</v>
      </c>
      <c r="B955" s="9" t="s">
        <v>253</v>
      </c>
      <c r="C955" s="9" t="s">
        <v>46</v>
      </c>
      <c r="D955" s="9" t="s">
        <v>33</v>
      </c>
    </row>
    <row r="956" spans="1:4" x14ac:dyDescent="0.3">
      <c r="A956" s="9" t="s">
        <v>189</v>
      </c>
      <c r="B956" s="9" t="s">
        <v>188</v>
      </c>
      <c r="C956" s="9" t="s">
        <v>39</v>
      </c>
      <c r="D956" s="9" t="s">
        <v>33</v>
      </c>
    </row>
    <row r="957" spans="1:4" x14ac:dyDescent="0.3">
      <c r="A957" s="9" t="s">
        <v>1346</v>
      </c>
      <c r="B957" s="9" t="s">
        <v>38</v>
      </c>
      <c r="C957" s="9" t="s">
        <v>39</v>
      </c>
      <c r="D957" s="9" t="s">
        <v>33</v>
      </c>
    </row>
    <row r="958" spans="1:4" x14ac:dyDescent="0.3">
      <c r="A958" s="9" t="s">
        <v>176</v>
      </c>
      <c r="B958" s="9" t="s">
        <v>58</v>
      </c>
      <c r="C958" s="9" t="s">
        <v>39</v>
      </c>
      <c r="D958" s="9" t="s">
        <v>29</v>
      </c>
    </row>
    <row r="959" spans="1:4" x14ac:dyDescent="0.3">
      <c r="A959" s="9" t="s">
        <v>840</v>
      </c>
      <c r="B959" s="9" t="s">
        <v>188</v>
      </c>
      <c r="C959" s="9" t="s">
        <v>98</v>
      </c>
      <c r="D959" s="9" t="s">
        <v>33</v>
      </c>
    </row>
    <row r="960" spans="1:4" x14ac:dyDescent="0.3">
      <c r="A960" s="9" t="s">
        <v>70</v>
      </c>
      <c r="B960" s="9" t="s">
        <v>62</v>
      </c>
      <c r="C960" s="9" t="s">
        <v>39</v>
      </c>
      <c r="D960" s="9" t="s">
        <v>33</v>
      </c>
    </row>
    <row r="961" spans="1:4" x14ac:dyDescent="0.3">
      <c r="A961" s="9" t="s">
        <v>1084</v>
      </c>
      <c r="B961" s="9" t="s">
        <v>45</v>
      </c>
      <c r="C961" s="9" t="s">
        <v>54</v>
      </c>
      <c r="D961" s="9" t="s">
        <v>29</v>
      </c>
    </row>
    <row r="962" spans="1:4" x14ac:dyDescent="0.3">
      <c r="A962" s="9" t="s">
        <v>761</v>
      </c>
      <c r="B962" s="9" t="s">
        <v>45</v>
      </c>
      <c r="C962" s="9" t="s">
        <v>46</v>
      </c>
      <c r="D962" s="9" t="s">
        <v>29</v>
      </c>
    </row>
    <row r="963" spans="1:4" x14ac:dyDescent="0.3">
      <c r="A963" s="9" t="s">
        <v>569</v>
      </c>
      <c r="B963" s="9" t="s">
        <v>94</v>
      </c>
      <c r="C963" s="9" t="s">
        <v>98</v>
      </c>
      <c r="D963" s="9" t="s">
        <v>33</v>
      </c>
    </row>
    <row r="964" spans="1:4" x14ac:dyDescent="0.3">
      <c r="A964" s="9" t="s">
        <v>152</v>
      </c>
      <c r="B964" s="9" t="s">
        <v>94</v>
      </c>
      <c r="C964" s="9" t="s">
        <v>28</v>
      </c>
      <c r="D964" s="9" t="s">
        <v>33</v>
      </c>
    </row>
    <row r="965" spans="1:4" x14ac:dyDescent="0.3">
      <c r="A965" s="9" t="s">
        <v>961</v>
      </c>
      <c r="B965" s="9" t="s">
        <v>195</v>
      </c>
      <c r="C965" s="9" t="s">
        <v>54</v>
      </c>
      <c r="D965" s="9" t="s">
        <v>29</v>
      </c>
    </row>
    <row r="966" spans="1:4" x14ac:dyDescent="0.3">
      <c r="A966" s="9" t="s">
        <v>279</v>
      </c>
      <c r="B966" s="9" t="s">
        <v>45</v>
      </c>
      <c r="C966" s="9" t="s">
        <v>28</v>
      </c>
      <c r="D966" s="9" t="s">
        <v>33</v>
      </c>
    </row>
    <row r="967" spans="1:4" x14ac:dyDescent="0.3">
      <c r="A967" s="9" t="s">
        <v>1256</v>
      </c>
      <c r="B967" s="9" t="s">
        <v>27</v>
      </c>
      <c r="C967" s="9" t="s">
        <v>28</v>
      </c>
      <c r="D967" s="9" t="s">
        <v>33</v>
      </c>
    </row>
    <row r="968" spans="1:4" x14ac:dyDescent="0.3">
      <c r="A968" s="9" t="s">
        <v>1107</v>
      </c>
      <c r="B968" s="9" t="s">
        <v>87</v>
      </c>
      <c r="C968" s="9" t="s">
        <v>39</v>
      </c>
      <c r="D968" s="9" t="s">
        <v>33</v>
      </c>
    </row>
    <row r="969" spans="1:4" x14ac:dyDescent="0.3">
      <c r="A969" s="9" t="s">
        <v>611</v>
      </c>
      <c r="B969" s="9" t="s">
        <v>94</v>
      </c>
      <c r="C969" s="9" t="s">
        <v>28</v>
      </c>
      <c r="D969" s="9" t="s">
        <v>29</v>
      </c>
    </row>
    <row r="970" spans="1:4" x14ac:dyDescent="0.3">
      <c r="A970" s="9" t="s">
        <v>1472</v>
      </c>
      <c r="B970" s="9" t="s">
        <v>253</v>
      </c>
      <c r="C970" s="9" t="s">
        <v>39</v>
      </c>
      <c r="D970" s="9" t="s">
        <v>33</v>
      </c>
    </row>
    <row r="971" spans="1:4" x14ac:dyDescent="0.3">
      <c r="A971" s="9" t="s">
        <v>396</v>
      </c>
      <c r="B971" s="9" t="s">
        <v>62</v>
      </c>
      <c r="C971" s="9" t="s">
        <v>54</v>
      </c>
      <c r="D971" s="9" t="s">
        <v>33</v>
      </c>
    </row>
    <row r="972" spans="1:4" x14ac:dyDescent="0.3">
      <c r="A972" s="9" t="s">
        <v>1376</v>
      </c>
      <c r="B972" s="9" t="s">
        <v>38</v>
      </c>
      <c r="C972" s="9" t="s">
        <v>46</v>
      </c>
      <c r="D972" s="9" t="s">
        <v>33</v>
      </c>
    </row>
    <row r="973" spans="1:4" x14ac:dyDescent="0.3">
      <c r="A973" s="9" t="s">
        <v>817</v>
      </c>
      <c r="B973" s="9" t="s">
        <v>27</v>
      </c>
      <c r="C973" s="9" t="s">
        <v>39</v>
      </c>
      <c r="D973" s="9" t="s">
        <v>33</v>
      </c>
    </row>
    <row r="974" spans="1:4" x14ac:dyDescent="0.3">
      <c r="A974" s="9" t="s">
        <v>885</v>
      </c>
      <c r="B974" s="9" t="s">
        <v>94</v>
      </c>
      <c r="C974" s="9" t="s">
        <v>54</v>
      </c>
      <c r="D974" s="9" t="s">
        <v>33</v>
      </c>
    </row>
    <row r="975" spans="1:4" x14ac:dyDescent="0.3">
      <c r="A975" s="9" t="s">
        <v>858</v>
      </c>
      <c r="B975" s="9" t="s">
        <v>27</v>
      </c>
      <c r="C975" s="9" t="s">
        <v>28</v>
      </c>
      <c r="D975" s="9" t="s">
        <v>33</v>
      </c>
    </row>
    <row r="976" spans="1:4" x14ac:dyDescent="0.3">
      <c r="A976" s="9" t="s">
        <v>533</v>
      </c>
      <c r="B976" s="9" t="s">
        <v>77</v>
      </c>
      <c r="C976" s="9" t="s">
        <v>28</v>
      </c>
      <c r="D976" s="9" t="s">
        <v>33</v>
      </c>
    </row>
    <row r="977" spans="1:4" x14ac:dyDescent="0.3">
      <c r="A977" s="9" t="s">
        <v>370</v>
      </c>
      <c r="B977" s="9" t="s">
        <v>62</v>
      </c>
      <c r="C977" s="9" t="s">
        <v>39</v>
      </c>
      <c r="D977" s="9" t="s">
        <v>29</v>
      </c>
    </row>
    <row r="978" spans="1:4" x14ac:dyDescent="0.3">
      <c r="A978" s="9" t="s">
        <v>595</v>
      </c>
      <c r="B978" s="9" t="s">
        <v>45</v>
      </c>
      <c r="C978" s="9" t="s">
        <v>39</v>
      </c>
      <c r="D978" s="9" t="s">
        <v>159</v>
      </c>
    </row>
    <row r="979" spans="1:4" x14ac:dyDescent="0.3">
      <c r="A979" s="9" t="s">
        <v>646</v>
      </c>
      <c r="B979" s="9" t="s">
        <v>188</v>
      </c>
      <c r="C979" s="9" t="s">
        <v>28</v>
      </c>
      <c r="D979" s="9" t="s">
        <v>33</v>
      </c>
    </row>
    <row r="980" spans="1:4" x14ac:dyDescent="0.3">
      <c r="A980" s="9" t="s">
        <v>636</v>
      </c>
      <c r="B980" s="9" t="s">
        <v>45</v>
      </c>
      <c r="C980" s="9" t="s">
        <v>46</v>
      </c>
      <c r="D980" s="9" t="s">
        <v>33</v>
      </c>
    </row>
    <row r="981" spans="1:4" x14ac:dyDescent="0.3">
      <c r="A981" s="9" t="s">
        <v>1341</v>
      </c>
      <c r="B981" s="9" t="s">
        <v>188</v>
      </c>
      <c r="C981" s="9" t="s">
        <v>28</v>
      </c>
      <c r="D981" s="9" t="s">
        <v>33</v>
      </c>
    </row>
    <row r="982" spans="1:4" x14ac:dyDescent="0.3">
      <c r="A982" s="9" t="s">
        <v>422</v>
      </c>
      <c r="B982" s="9" t="s">
        <v>253</v>
      </c>
      <c r="C982" s="9" t="s">
        <v>39</v>
      </c>
      <c r="D982" s="9" t="s">
        <v>33</v>
      </c>
    </row>
    <row r="983" spans="1:4" x14ac:dyDescent="0.3">
      <c r="A983" s="9" t="s">
        <v>941</v>
      </c>
      <c r="B983" s="9" t="s">
        <v>27</v>
      </c>
      <c r="C983" s="9" t="s">
        <v>54</v>
      </c>
      <c r="D983" s="9" t="s">
        <v>33</v>
      </c>
    </row>
    <row r="984" spans="1:4" x14ac:dyDescent="0.3">
      <c r="A984" s="9" t="s">
        <v>1236</v>
      </c>
      <c r="B984" s="9" t="s">
        <v>58</v>
      </c>
      <c r="C984" s="9" t="s">
        <v>39</v>
      </c>
      <c r="D984" s="9" t="s">
        <v>29</v>
      </c>
    </row>
    <row r="985" spans="1:4" x14ac:dyDescent="0.3">
      <c r="A985" s="9" t="s">
        <v>880</v>
      </c>
      <c r="B985" s="9" t="s">
        <v>38</v>
      </c>
      <c r="C985" s="9" t="s">
        <v>54</v>
      </c>
      <c r="D985" s="9" t="s">
        <v>33</v>
      </c>
    </row>
    <row r="986" spans="1:4" x14ac:dyDescent="0.3">
      <c r="A986" s="9" t="s">
        <v>1481</v>
      </c>
      <c r="B986" s="9" t="s">
        <v>62</v>
      </c>
      <c r="C986" s="9" t="s">
        <v>28</v>
      </c>
      <c r="D986" s="9" t="s">
        <v>33</v>
      </c>
    </row>
    <row r="987" spans="1:4" x14ac:dyDescent="0.3">
      <c r="A987" s="9" t="s">
        <v>945</v>
      </c>
      <c r="B987" s="9" t="s">
        <v>45</v>
      </c>
      <c r="C987" s="9" t="s">
        <v>54</v>
      </c>
      <c r="D987" s="9" t="s">
        <v>33</v>
      </c>
    </row>
    <row r="988" spans="1:4" x14ac:dyDescent="0.3">
      <c r="A988" s="9" t="s">
        <v>1619</v>
      </c>
      <c r="B988" s="9" t="s">
        <v>45</v>
      </c>
      <c r="C988" s="9" t="s">
        <v>98</v>
      </c>
      <c r="D988" s="9" t="s">
        <v>29</v>
      </c>
    </row>
    <row r="989" spans="1:4" x14ac:dyDescent="0.3">
      <c r="A989" s="9" t="s">
        <v>1325</v>
      </c>
      <c r="B989" s="9" t="s">
        <v>53</v>
      </c>
      <c r="C989" s="9" t="s">
        <v>46</v>
      </c>
      <c r="D989" s="9" t="s">
        <v>33</v>
      </c>
    </row>
    <row r="990" spans="1:4" x14ac:dyDescent="0.3">
      <c r="A990" s="9" t="s">
        <v>1498</v>
      </c>
      <c r="B990" s="9" t="s">
        <v>77</v>
      </c>
      <c r="C990" s="9" t="s">
        <v>28</v>
      </c>
      <c r="D990" s="9" t="s">
        <v>33</v>
      </c>
    </row>
    <row r="991" spans="1:4" x14ac:dyDescent="0.3">
      <c r="A991" s="9" t="s">
        <v>754</v>
      </c>
      <c r="B991" s="9" t="s">
        <v>45</v>
      </c>
      <c r="C991" s="9" t="s">
        <v>98</v>
      </c>
      <c r="D991" s="9" t="s">
        <v>33</v>
      </c>
    </row>
    <row r="992" spans="1:4" x14ac:dyDescent="0.3">
      <c r="A992" s="9" t="s">
        <v>888</v>
      </c>
      <c r="B992" s="9" t="s">
        <v>45</v>
      </c>
      <c r="C992" s="9" t="s">
        <v>39</v>
      </c>
      <c r="D992" s="9" t="s">
        <v>29</v>
      </c>
    </row>
    <row r="993" spans="1:4" x14ac:dyDescent="0.3">
      <c r="A993" s="9" t="s">
        <v>432</v>
      </c>
      <c r="B993" s="9" t="s">
        <v>94</v>
      </c>
      <c r="C993" s="9" t="s">
        <v>46</v>
      </c>
      <c r="D993" s="9" t="s">
        <v>33</v>
      </c>
    </row>
    <row r="994" spans="1:4" x14ac:dyDescent="0.3">
      <c r="A994" s="9" t="s">
        <v>440</v>
      </c>
      <c r="B994" s="9" t="s">
        <v>45</v>
      </c>
      <c r="C994" s="9" t="s">
        <v>39</v>
      </c>
      <c r="D994" s="9" t="s">
        <v>33</v>
      </c>
    </row>
    <row r="995" spans="1:4" x14ac:dyDescent="0.3">
      <c r="A995" s="9" t="s">
        <v>184</v>
      </c>
      <c r="B995" s="9" t="s">
        <v>62</v>
      </c>
      <c r="C995" s="9" t="s">
        <v>28</v>
      </c>
      <c r="D995" s="9" t="s">
        <v>29</v>
      </c>
    </row>
    <row r="996" spans="1:4" x14ac:dyDescent="0.3">
      <c r="A996" s="9" t="s">
        <v>1241</v>
      </c>
      <c r="B996" s="9" t="s">
        <v>77</v>
      </c>
      <c r="C996" s="9" t="s">
        <v>28</v>
      </c>
      <c r="D996" s="9" t="s">
        <v>33</v>
      </c>
    </row>
    <row r="997" spans="1:4" x14ac:dyDescent="0.3">
      <c r="A997" s="9" t="s">
        <v>1532</v>
      </c>
      <c r="B997" s="9" t="s">
        <v>38</v>
      </c>
      <c r="C997" s="9" t="s">
        <v>54</v>
      </c>
      <c r="D997" s="9" t="s">
        <v>29</v>
      </c>
    </row>
    <row r="998" spans="1:4" x14ac:dyDescent="0.3">
      <c r="A998" s="9" t="s">
        <v>412</v>
      </c>
      <c r="B998" s="9" t="s">
        <v>94</v>
      </c>
      <c r="C998" s="9" t="s">
        <v>98</v>
      </c>
      <c r="D998" s="9" t="s">
        <v>33</v>
      </c>
    </row>
    <row r="999" spans="1:4" x14ac:dyDescent="0.3">
      <c r="A999" s="9" t="s">
        <v>1151</v>
      </c>
      <c r="B999" s="9" t="s">
        <v>77</v>
      </c>
      <c r="C999" s="9" t="s">
        <v>54</v>
      </c>
      <c r="D999" s="9" t="s">
        <v>33</v>
      </c>
    </row>
    <row r="1000" spans="1:4" x14ac:dyDescent="0.3">
      <c r="A1000" s="9" t="s">
        <v>568</v>
      </c>
      <c r="B1000" s="9" t="s">
        <v>94</v>
      </c>
      <c r="C1000" s="9" t="s">
        <v>46</v>
      </c>
      <c r="D1000" s="9" t="s">
        <v>29</v>
      </c>
    </row>
    <row r="1001" spans="1:4" x14ac:dyDescent="0.3">
      <c r="A1001" s="9" t="s">
        <v>1545</v>
      </c>
      <c r="B1001" s="9" t="s">
        <v>188</v>
      </c>
      <c r="C1001" s="9" t="s">
        <v>98</v>
      </c>
      <c r="D1001" s="9" t="s">
        <v>33</v>
      </c>
    </row>
    <row r="1002" spans="1:4" x14ac:dyDescent="0.3">
      <c r="A1002" s="9" t="s">
        <v>1098</v>
      </c>
      <c r="B1002" s="9" t="s">
        <v>188</v>
      </c>
      <c r="C1002" s="9" t="s">
        <v>39</v>
      </c>
      <c r="D1002" s="9" t="s">
        <v>33</v>
      </c>
    </row>
    <row r="1003" spans="1:4" x14ac:dyDescent="0.3">
      <c r="A1003" s="9" t="s">
        <v>41</v>
      </c>
      <c r="B1003" s="9" t="s">
        <v>38</v>
      </c>
      <c r="C1003" s="9" t="s">
        <v>39</v>
      </c>
      <c r="D1003" s="9" t="s">
        <v>33</v>
      </c>
    </row>
    <row r="1004" spans="1:4" x14ac:dyDescent="0.3">
      <c r="A1004" s="9" t="s">
        <v>1413</v>
      </c>
      <c r="B1004" s="9" t="s">
        <v>27</v>
      </c>
      <c r="C1004" s="9" t="s">
        <v>28</v>
      </c>
      <c r="D1004" s="9" t="s">
        <v>33</v>
      </c>
    </row>
    <row r="1005" spans="1:4" x14ac:dyDescent="0.3">
      <c r="A1005" s="9" t="s">
        <v>756</v>
      </c>
      <c r="B1005" s="9" t="s">
        <v>188</v>
      </c>
      <c r="C1005" s="9" t="s">
        <v>54</v>
      </c>
      <c r="D1005" s="9" t="s">
        <v>33</v>
      </c>
    </row>
    <row r="1006" spans="1:4" x14ac:dyDescent="0.3">
      <c r="A1006" s="9" t="s">
        <v>1465</v>
      </c>
      <c r="B1006" s="9" t="s">
        <v>53</v>
      </c>
      <c r="C1006" s="9" t="s">
        <v>98</v>
      </c>
      <c r="D1006" s="9" t="s">
        <v>33</v>
      </c>
    </row>
    <row r="1007" spans="1:4" x14ac:dyDescent="0.3">
      <c r="A1007" s="9" t="s">
        <v>178</v>
      </c>
      <c r="B1007" s="9" t="s">
        <v>58</v>
      </c>
      <c r="C1007" s="9" t="s">
        <v>39</v>
      </c>
      <c r="D1007" s="9" t="s">
        <v>33</v>
      </c>
    </row>
    <row r="1008" spans="1:4" x14ac:dyDescent="0.3">
      <c r="A1008" s="9" t="s">
        <v>387</v>
      </c>
      <c r="B1008" s="9" t="s">
        <v>62</v>
      </c>
      <c r="C1008" s="9" t="s">
        <v>39</v>
      </c>
      <c r="D1008" s="9" t="s">
        <v>29</v>
      </c>
    </row>
    <row r="1009" spans="1:4" x14ac:dyDescent="0.3">
      <c r="A1009" s="9" t="s">
        <v>116</v>
      </c>
      <c r="B1009" s="9" t="s">
        <v>38</v>
      </c>
      <c r="C1009" s="9" t="s">
        <v>54</v>
      </c>
      <c r="D1009" s="9" t="s">
        <v>29</v>
      </c>
    </row>
    <row r="1010" spans="1:4" x14ac:dyDescent="0.3">
      <c r="A1010" s="9" t="s">
        <v>1391</v>
      </c>
      <c r="B1010" s="9" t="s">
        <v>94</v>
      </c>
      <c r="C1010" s="9" t="s">
        <v>28</v>
      </c>
      <c r="D1010" s="9" t="s">
        <v>33</v>
      </c>
    </row>
    <row r="1011" spans="1:4" x14ac:dyDescent="0.3">
      <c r="A1011" s="9" t="s">
        <v>889</v>
      </c>
      <c r="B1011" s="9" t="s">
        <v>27</v>
      </c>
      <c r="C1011" s="9" t="s">
        <v>98</v>
      </c>
      <c r="D1011" s="9" t="s">
        <v>29</v>
      </c>
    </row>
    <row r="1012" spans="1:4" x14ac:dyDescent="0.3">
      <c r="A1012" s="9" t="s">
        <v>1335</v>
      </c>
      <c r="B1012" s="9" t="s">
        <v>38</v>
      </c>
      <c r="C1012" s="9" t="s">
        <v>28</v>
      </c>
      <c r="D1012" s="9" t="s">
        <v>33</v>
      </c>
    </row>
    <row r="1013" spans="1:4" x14ac:dyDescent="0.3">
      <c r="A1013" s="9" t="s">
        <v>1482</v>
      </c>
      <c r="B1013" s="9" t="s">
        <v>73</v>
      </c>
      <c r="C1013" s="9" t="s">
        <v>54</v>
      </c>
      <c r="D1013" s="9" t="s">
        <v>33</v>
      </c>
    </row>
    <row r="1014" spans="1:4" x14ac:dyDescent="0.3">
      <c r="A1014" s="9" t="s">
        <v>1317</v>
      </c>
      <c r="B1014" s="9" t="s">
        <v>87</v>
      </c>
      <c r="C1014" s="9" t="s">
        <v>39</v>
      </c>
      <c r="D1014" s="9" t="s">
        <v>33</v>
      </c>
    </row>
    <row r="1015" spans="1:4" x14ac:dyDescent="0.3">
      <c r="A1015" s="9" t="s">
        <v>502</v>
      </c>
      <c r="B1015" s="9" t="s">
        <v>45</v>
      </c>
      <c r="C1015" s="9" t="s">
        <v>98</v>
      </c>
      <c r="D1015" s="9" t="s">
        <v>33</v>
      </c>
    </row>
    <row r="1016" spans="1:4" x14ac:dyDescent="0.3">
      <c r="A1016" s="9" t="s">
        <v>597</v>
      </c>
      <c r="B1016" s="9" t="s">
        <v>27</v>
      </c>
      <c r="C1016" s="9" t="s">
        <v>54</v>
      </c>
      <c r="D1016" s="9" t="s">
        <v>29</v>
      </c>
    </row>
    <row r="1017" spans="1:4" x14ac:dyDescent="0.3">
      <c r="A1017" s="9" t="s">
        <v>745</v>
      </c>
      <c r="B1017" s="9" t="s">
        <v>38</v>
      </c>
      <c r="C1017" s="9" t="s">
        <v>28</v>
      </c>
      <c r="D1017" s="9" t="s">
        <v>33</v>
      </c>
    </row>
    <row r="1018" spans="1:4" x14ac:dyDescent="0.3">
      <c r="A1018" s="9" t="s">
        <v>1046</v>
      </c>
      <c r="B1018" s="9" t="s">
        <v>53</v>
      </c>
      <c r="C1018" s="9" t="s">
        <v>98</v>
      </c>
      <c r="D1018" s="9" t="s">
        <v>33</v>
      </c>
    </row>
    <row r="1019" spans="1:4" x14ac:dyDescent="0.3">
      <c r="A1019" s="9" t="s">
        <v>627</v>
      </c>
      <c r="B1019" s="9" t="s">
        <v>62</v>
      </c>
      <c r="C1019" s="9" t="s">
        <v>98</v>
      </c>
      <c r="D1019" s="9" t="s">
        <v>33</v>
      </c>
    </row>
    <row r="1020" spans="1:4" x14ac:dyDescent="0.3">
      <c r="A1020" s="9" t="s">
        <v>1132</v>
      </c>
      <c r="B1020" s="9" t="s">
        <v>77</v>
      </c>
      <c r="C1020" s="9" t="s">
        <v>54</v>
      </c>
      <c r="D1020" s="9" t="s">
        <v>33</v>
      </c>
    </row>
    <row r="1021" spans="1:4" x14ac:dyDescent="0.3">
      <c r="A1021" s="9" t="s">
        <v>458</v>
      </c>
      <c r="B1021" s="9" t="s">
        <v>195</v>
      </c>
      <c r="C1021" s="9" t="s">
        <v>39</v>
      </c>
      <c r="D1021" s="9" t="s">
        <v>33</v>
      </c>
    </row>
    <row r="1022" spans="1:4" x14ac:dyDescent="0.3">
      <c r="A1022" s="9" t="s">
        <v>685</v>
      </c>
      <c r="B1022" s="9" t="s">
        <v>222</v>
      </c>
      <c r="C1022" s="9" t="s">
        <v>54</v>
      </c>
      <c r="D1022" s="9" t="s">
        <v>33</v>
      </c>
    </row>
    <row r="1023" spans="1:4" x14ac:dyDescent="0.3">
      <c r="A1023" s="9" t="s">
        <v>379</v>
      </c>
      <c r="B1023" s="9" t="s">
        <v>87</v>
      </c>
      <c r="C1023" s="9" t="s">
        <v>39</v>
      </c>
      <c r="D1023" s="9" t="s">
        <v>29</v>
      </c>
    </row>
    <row r="1024" spans="1:4" x14ac:dyDescent="0.3">
      <c r="A1024" s="9" t="s">
        <v>948</v>
      </c>
      <c r="B1024" s="9" t="s">
        <v>222</v>
      </c>
      <c r="C1024" s="9" t="s">
        <v>98</v>
      </c>
      <c r="D1024" s="9" t="s">
        <v>29</v>
      </c>
    </row>
    <row r="1025" spans="1:4" x14ac:dyDescent="0.3">
      <c r="A1025" s="9" t="s">
        <v>1625</v>
      </c>
      <c r="B1025" s="9" t="s">
        <v>94</v>
      </c>
      <c r="C1025" s="9" t="s">
        <v>98</v>
      </c>
      <c r="D1025" s="9" t="s">
        <v>33</v>
      </c>
    </row>
    <row r="1026" spans="1:4" x14ac:dyDescent="0.3">
      <c r="A1026" s="9" t="s">
        <v>851</v>
      </c>
      <c r="B1026" s="9" t="s">
        <v>45</v>
      </c>
      <c r="C1026" s="9" t="s">
        <v>46</v>
      </c>
      <c r="D1026" s="9" t="s">
        <v>29</v>
      </c>
    </row>
    <row r="1027" spans="1:4" x14ac:dyDescent="0.3">
      <c r="A1027" s="9" t="s">
        <v>978</v>
      </c>
      <c r="B1027" s="9" t="s">
        <v>38</v>
      </c>
      <c r="C1027" s="9" t="s">
        <v>46</v>
      </c>
      <c r="D1027" s="9" t="s">
        <v>29</v>
      </c>
    </row>
    <row r="1028" spans="1:4" x14ac:dyDescent="0.3">
      <c r="A1028" s="9" t="s">
        <v>1297</v>
      </c>
      <c r="B1028" s="9" t="s">
        <v>188</v>
      </c>
      <c r="C1028" s="9" t="s">
        <v>28</v>
      </c>
      <c r="D1028" s="9" t="s">
        <v>29</v>
      </c>
    </row>
    <row r="1029" spans="1:4" x14ac:dyDescent="0.3">
      <c r="A1029" s="9" t="s">
        <v>607</v>
      </c>
      <c r="B1029" s="9" t="s">
        <v>45</v>
      </c>
      <c r="C1029" s="9" t="s">
        <v>39</v>
      </c>
      <c r="D1029" s="9" t="s">
        <v>33</v>
      </c>
    </row>
    <row r="1030" spans="1:4" x14ac:dyDescent="0.3">
      <c r="A1030" s="9" t="s">
        <v>369</v>
      </c>
      <c r="B1030" s="9" t="s">
        <v>45</v>
      </c>
      <c r="C1030" s="9" t="s">
        <v>98</v>
      </c>
      <c r="D1030" s="9" t="s">
        <v>33</v>
      </c>
    </row>
    <row r="1031" spans="1:4" x14ac:dyDescent="0.3">
      <c r="A1031" s="9" t="s">
        <v>829</v>
      </c>
      <c r="B1031" s="9" t="s">
        <v>62</v>
      </c>
      <c r="C1031" s="9" t="s">
        <v>98</v>
      </c>
      <c r="D1031" s="9" t="s">
        <v>29</v>
      </c>
    </row>
    <row r="1032" spans="1:4" x14ac:dyDescent="0.3">
      <c r="A1032" s="9" t="s">
        <v>1493</v>
      </c>
      <c r="B1032" s="9" t="s">
        <v>94</v>
      </c>
      <c r="C1032" s="9" t="s">
        <v>39</v>
      </c>
      <c r="D1032" s="9" t="s">
        <v>33</v>
      </c>
    </row>
    <row r="1033" spans="1:4" x14ac:dyDescent="0.3">
      <c r="A1033" s="9" t="s">
        <v>654</v>
      </c>
      <c r="B1033" s="9" t="s">
        <v>62</v>
      </c>
      <c r="C1033" s="9" t="s">
        <v>46</v>
      </c>
      <c r="D1033" s="9" t="s">
        <v>33</v>
      </c>
    </row>
    <row r="1034" spans="1:4" x14ac:dyDescent="0.3">
      <c r="A1034" s="9" t="s">
        <v>658</v>
      </c>
      <c r="B1034" s="9" t="s">
        <v>253</v>
      </c>
      <c r="C1034" s="9" t="s">
        <v>39</v>
      </c>
      <c r="D1034" s="9" t="s">
        <v>33</v>
      </c>
    </row>
    <row r="1035" spans="1:4" x14ac:dyDescent="0.3">
      <c r="A1035" s="9" t="s">
        <v>830</v>
      </c>
      <c r="B1035" s="9" t="s">
        <v>38</v>
      </c>
      <c r="C1035" s="9" t="s">
        <v>46</v>
      </c>
      <c r="D1035" s="9" t="s">
        <v>33</v>
      </c>
    </row>
    <row r="1036" spans="1:4" x14ac:dyDescent="0.3">
      <c r="A1036" s="9" t="s">
        <v>410</v>
      </c>
      <c r="B1036" s="9" t="s">
        <v>62</v>
      </c>
      <c r="C1036" s="9" t="s">
        <v>39</v>
      </c>
      <c r="D1036" s="9" t="s">
        <v>33</v>
      </c>
    </row>
    <row r="1037" spans="1:4" x14ac:dyDescent="0.3">
      <c r="A1037" s="9" t="s">
        <v>494</v>
      </c>
      <c r="B1037" s="9" t="s">
        <v>53</v>
      </c>
      <c r="C1037" s="9" t="s">
        <v>98</v>
      </c>
      <c r="D1037" s="9" t="s">
        <v>33</v>
      </c>
    </row>
    <row r="1038" spans="1:4" x14ac:dyDescent="0.3">
      <c r="A1038" s="9" t="s">
        <v>1601</v>
      </c>
      <c r="B1038" s="9" t="s">
        <v>188</v>
      </c>
      <c r="C1038" s="9" t="s">
        <v>46</v>
      </c>
      <c r="D1038" s="9" t="s">
        <v>33</v>
      </c>
    </row>
  </sheetData>
  <conditionalFormatting sqref="A1:A1038">
    <cfRule type="duplicateValues" dxfId="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45DF5-1E5E-1948-9885-EA053CEDC9DD}">
  <dimension ref="A1:C1038"/>
  <sheetViews>
    <sheetView topLeftCell="A1004" workbookViewId="0">
      <selection activeCell="D1" sqref="D1"/>
    </sheetView>
  </sheetViews>
  <sheetFormatPr defaultColWidth="11.19921875" defaultRowHeight="15.6" x14ac:dyDescent="0.3"/>
  <cols>
    <col min="1" max="1" width="8.59765625" bestFit="1" customWidth="1"/>
    <col min="2" max="2" width="10.09765625" bestFit="1" customWidth="1"/>
    <col min="3" max="3" width="22.59765625" bestFit="1" customWidth="1"/>
  </cols>
  <sheetData>
    <row r="1" spans="1:3" x14ac:dyDescent="0.3">
      <c r="A1" s="11" t="s">
        <v>0</v>
      </c>
      <c r="B1" s="11" t="s">
        <v>1</v>
      </c>
      <c r="C1" s="11" t="s">
        <v>2</v>
      </c>
    </row>
    <row r="2" spans="1:3" x14ac:dyDescent="0.3">
      <c r="A2" s="9" t="s">
        <v>626</v>
      </c>
      <c r="B2" s="8">
        <v>41690</v>
      </c>
      <c r="C2" s="9" t="s">
        <v>484</v>
      </c>
    </row>
    <row r="3" spans="1:3" x14ac:dyDescent="0.3">
      <c r="A3" s="9" t="s">
        <v>913</v>
      </c>
      <c r="B3" s="8">
        <v>41997</v>
      </c>
      <c r="C3" s="9" t="s">
        <v>717</v>
      </c>
    </row>
    <row r="4" spans="1:3" x14ac:dyDescent="0.3">
      <c r="A4" s="9" t="s">
        <v>307</v>
      </c>
      <c r="B4" s="8">
        <v>41421</v>
      </c>
      <c r="C4" s="9" t="s">
        <v>103</v>
      </c>
    </row>
    <row r="5" spans="1:3" x14ac:dyDescent="0.3">
      <c r="A5" s="9" t="s">
        <v>126</v>
      </c>
      <c r="B5" s="8">
        <v>42133</v>
      </c>
      <c r="C5" s="9" t="s">
        <v>127</v>
      </c>
    </row>
    <row r="6" spans="1:3" x14ac:dyDescent="0.3">
      <c r="A6" s="9" t="s">
        <v>1403</v>
      </c>
      <c r="B6" s="8">
        <v>42502</v>
      </c>
      <c r="C6" s="9" t="s">
        <v>769</v>
      </c>
    </row>
    <row r="7" spans="1:3" x14ac:dyDescent="0.3">
      <c r="A7" s="9" t="s">
        <v>813</v>
      </c>
      <c r="B7" s="8">
        <v>41892</v>
      </c>
      <c r="C7" s="9" t="s">
        <v>814</v>
      </c>
    </row>
    <row r="8" spans="1:3" x14ac:dyDescent="0.3">
      <c r="A8" s="9" t="s">
        <v>561</v>
      </c>
      <c r="B8" s="8">
        <v>41625</v>
      </c>
      <c r="C8" s="9" t="s">
        <v>315</v>
      </c>
    </row>
    <row r="9" spans="1:3" x14ac:dyDescent="0.3">
      <c r="A9" s="9" t="s">
        <v>986</v>
      </c>
      <c r="B9" s="8">
        <v>42057</v>
      </c>
      <c r="C9" s="9" t="s">
        <v>987</v>
      </c>
    </row>
    <row r="10" spans="1:3" x14ac:dyDescent="0.3">
      <c r="A10" s="9" t="s">
        <v>95</v>
      </c>
      <c r="B10" s="8">
        <v>41844</v>
      </c>
      <c r="C10" s="9" t="s">
        <v>93</v>
      </c>
    </row>
    <row r="11" spans="1:3" x14ac:dyDescent="0.3">
      <c r="A11" s="9" t="s">
        <v>694</v>
      </c>
      <c r="B11" s="8">
        <v>41765</v>
      </c>
      <c r="C11" s="9" t="s">
        <v>695</v>
      </c>
    </row>
    <row r="12" spans="1:3" x14ac:dyDescent="0.3">
      <c r="A12" s="9" t="s">
        <v>119</v>
      </c>
      <c r="B12" s="8">
        <v>42024</v>
      </c>
      <c r="C12" s="9" t="s">
        <v>117</v>
      </c>
    </row>
    <row r="13" spans="1:3" x14ac:dyDescent="0.3">
      <c r="A13" s="9" t="s">
        <v>925</v>
      </c>
      <c r="B13" s="8">
        <v>42004</v>
      </c>
      <c r="C13" s="9" t="s">
        <v>926</v>
      </c>
    </row>
    <row r="14" spans="1:3" x14ac:dyDescent="0.3">
      <c r="A14" s="9" t="s">
        <v>470</v>
      </c>
      <c r="B14" s="8">
        <v>41545</v>
      </c>
      <c r="C14" s="9" t="s">
        <v>471</v>
      </c>
    </row>
    <row r="15" spans="1:3" x14ac:dyDescent="0.3">
      <c r="A15" s="9" t="s">
        <v>503</v>
      </c>
      <c r="B15" s="8">
        <v>41574</v>
      </c>
      <c r="C15" s="9" t="s">
        <v>504</v>
      </c>
    </row>
    <row r="16" spans="1:3" x14ac:dyDescent="0.3">
      <c r="A16" s="9" t="s">
        <v>1212</v>
      </c>
      <c r="B16" s="8">
        <v>42253</v>
      </c>
      <c r="C16" s="9" t="s">
        <v>244</v>
      </c>
    </row>
    <row r="17" spans="1:3" x14ac:dyDescent="0.3">
      <c r="A17" s="9" t="s">
        <v>761</v>
      </c>
      <c r="B17" s="8">
        <v>41833</v>
      </c>
      <c r="C17" s="9" t="s">
        <v>762</v>
      </c>
    </row>
    <row r="18" spans="1:3" x14ac:dyDescent="0.3">
      <c r="A18" s="9" t="s">
        <v>1454</v>
      </c>
      <c r="B18" s="8">
        <v>42561</v>
      </c>
      <c r="C18" s="9" t="s">
        <v>1455</v>
      </c>
    </row>
    <row r="19" spans="1:3" x14ac:dyDescent="0.3">
      <c r="A19" s="9" t="s">
        <v>1517</v>
      </c>
      <c r="B19" s="8">
        <v>42661</v>
      </c>
      <c r="C19" s="9" t="s">
        <v>170</v>
      </c>
    </row>
    <row r="20" spans="1:3" x14ac:dyDescent="0.3">
      <c r="A20" s="9" t="s">
        <v>274</v>
      </c>
      <c r="B20" s="8">
        <v>41401</v>
      </c>
      <c r="C20" s="9" t="s">
        <v>275</v>
      </c>
    </row>
    <row r="21" spans="1:3" x14ac:dyDescent="0.3">
      <c r="A21" s="9" t="s">
        <v>536</v>
      </c>
      <c r="B21" s="8">
        <v>41599</v>
      </c>
      <c r="C21" s="9" t="s">
        <v>537</v>
      </c>
    </row>
    <row r="22" spans="1:3" x14ac:dyDescent="0.3">
      <c r="A22" s="9" t="s">
        <v>1045</v>
      </c>
      <c r="B22" s="8">
        <v>42111</v>
      </c>
      <c r="C22" s="9" t="s">
        <v>230</v>
      </c>
    </row>
    <row r="23" spans="1:3" x14ac:dyDescent="0.3">
      <c r="A23" s="9" t="s">
        <v>1574</v>
      </c>
      <c r="B23" s="8">
        <v>42707</v>
      </c>
      <c r="C23" s="9" t="s">
        <v>1155</v>
      </c>
    </row>
    <row r="24" spans="1:3" x14ac:dyDescent="0.3">
      <c r="A24" s="9" t="s">
        <v>548</v>
      </c>
      <c r="B24" s="8">
        <v>41614</v>
      </c>
      <c r="C24" s="9" t="s">
        <v>549</v>
      </c>
    </row>
    <row r="25" spans="1:3" x14ac:dyDescent="0.3">
      <c r="A25" s="9" t="s">
        <v>1504</v>
      </c>
      <c r="B25" s="8">
        <v>42642</v>
      </c>
      <c r="C25" s="9" t="s">
        <v>531</v>
      </c>
    </row>
    <row r="26" spans="1:3" x14ac:dyDescent="0.3">
      <c r="A26" s="9" t="s">
        <v>340</v>
      </c>
      <c r="B26" s="8">
        <v>41444</v>
      </c>
      <c r="C26" s="9" t="s">
        <v>341</v>
      </c>
    </row>
    <row r="27" spans="1:3" x14ac:dyDescent="0.3">
      <c r="A27" s="9" t="s">
        <v>1100</v>
      </c>
      <c r="B27" s="8">
        <v>42154</v>
      </c>
      <c r="C27" s="9" t="s">
        <v>821</v>
      </c>
    </row>
    <row r="28" spans="1:3" x14ac:dyDescent="0.3">
      <c r="A28" s="9" t="s">
        <v>891</v>
      </c>
      <c r="B28" s="8">
        <v>41971</v>
      </c>
      <c r="C28" s="9" t="s">
        <v>892</v>
      </c>
    </row>
    <row r="29" spans="1:3" x14ac:dyDescent="0.3">
      <c r="A29" s="9" t="s">
        <v>455</v>
      </c>
      <c r="B29" s="8">
        <v>41529</v>
      </c>
      <c r="C29" s="9" t="s">
        <v>177</v>
      </c>
    </row>
    <row r="30" spans="1:3" x14ac:dyDescent="0.3">
      <c r="A30" s="9" t="s">
        <v>1030</v>
      </c>
      <c r="B30" s="8">
        <v>42100</v>
      </c>
      <c r="C30" s="9" t="s">
        <v>437</v>
      </c>
    </row>
    <row r="31" spans="1:3" x14ac:dyDescent="0.3">
      <c r="A31" s="9" t="s">
        <v>48</v>
      </c>
      <c r="B31" s="8">
        <v>41458</v>
      </c>
      <c r="C31" s="9" t="s">
        <v>43</v>
      </c>
    </row>
    <row r="32" spans="1:3" x14ac:dyDescent="0.3">
      <c r="A32" s="9" t="s">
        <v>752</v>
      </c>
      <c r="B32" s="8">
        <v>41818</v>
      </c>
      <c r="C32" s="9" t="s">
        <v>753</v>
      </c>
    </row>
    <row r="33" spans="1:3" x14ac:dyDescent="0.3">
      <c r="A33" s="9" t="s">
        <v>198</v>
      </c>
      <c r="B33" s="8">
        <v>41317</v>
      </c>
      <c r="C33" s="9" t="s">
        <v>199</v>
      </c>
    </row>
    <row r="34" spans="1:3" x14ac:dyDescent="0.3">
      <c r="A34" s="9" t="s">
        <v>538</v>
      </c>
      <c r="B34" s="8">
        <v>41599</v>
      </c>
      <c r="C34" s="9" t="s">
        <v>539</v>
      </c>
    </row>
    <row r="35" spans="1:3" x14ac:dyDescent="0.3">
      <c r="A35" s="9" t="s">
        <v>1536</v>
      </c>
      <c r="B35" s="8">
        <v>42674</v>
      </c>
      <c r="C35" s="9" t="s">
        <v>664</v>
      </c>
    </row>
    <row r="36" spans="1:3" x14ac:dyDescent="0.3">
      <c r="A36" s="9" t="s">
        <v>367</v>
      </c>
      <c r="B36" s="8">
        <v>41469</v>
      </c>
      <c r="C36" s="9" t="s">
        <v>368</v>
      </c>
    </row>
    <row r="37" spans="1:3" x14ac:dyDescent="0.3">
      <c r="A37" s="9" t="s">
        <v>1366</v>
      </c>
      <c r="B37" s="8">
        <v>42456</v>
      </c>
      <c r="C37" s="9" t="s">
        <v>1243</v>
      </c>
    </row>
    <row r="38" spans="1:3" x14ac:dyDescent="0.3">
      <c r="A38" s="9" t="s">
        <v>1312</v>
      </c>
      <c r="B38" s="8">
        <v>42399</v>
      </c>
      <c r="C38" s="9" t="s">
        <v>1313</v>
      </c>
    </row>
    <row r="39" spans="1:3" x14ac:dyDescent="0.3">
      <c r="A39" s="9" t="s">
        <v>1292</v>
      </c>
      <c r="B39" s="8">
        <v>42364</v>
      </c>
      <c r="C39" s="9" t="s">
        <v>162</v>
      </c>
    </row>
    <row r="40" spans="1:3" x14ac:dyDescent="0.3">
      <c r="A40" s="9" t="s">
        <v>1442</v>
      </c>
      <c r="B40" s="8">
        <v>42548</v>
      </c>
      <c r="C40" s="9" t="s">
        <v>1081</v>
      </c>
    </row>
    <row r="41" spans="1:3" x14ac:dyDescent="0.3">
      <c r="A41" s="9" t="s">
        <v>1119</v>
      </c>
      <c r="B41" s="8">
        <v>42180</v>
      </c>
      <c r="C41" s="9" t="s">
        <v>1120</v>
      </c>
    </row>
    <row r="42" spans="1:3" x14ac:dyDescent="0.3">
      <c r="A42" s="9" t="s">
        <v>71</v>
      </c>
      <c r="B42" s="8">
        <v>41641</v>
      </c>
      <c r="C42" s="9" t="s">
        <v>72</v>
      </c>
    </row>
    <row r="43" spans="1:3" x14ac:dyDescent="0.3">
      <c r="A43" s="9" t="s">
        <v>879</v>
      </c>
      <c r="B43" s="8">
        <v>41958</v>
      </c>
      <c r="C43" s="9" t="s">
        <v>210</v>
      </c>
    </row>
    <row r="44" spans="1:3" x14ac:dyDescent="0.3">
      <c r="A44" s="9" t="s">
        <v>1197</v>
      </c>
      <c r="B44" s="8">
        <v>42242</v>
      </c>
      <c r="C44" s="9" t="s">
        <v>531</v>
      </c>
    </row>
    <row r="45" spans="1:3" x14ac:dyDescent="0.3">
      <c r="A45" s="9" t="s">
        <v>115</v>
      </c>
      <c r="B45" s="8">
        <v>42022</v>
      </c>
      <c r="C45" s="9" t="s">
        <v>72</v>
      </c>
    </row>
    <row r="46" spans="1:3" x14ac:dyDescent="0.3">
      <c r="A46" s="9" t="s">
        <v>1274</v>
      </c>
      <c r="B46" s="8">
        <v>42340</v>
      </c>
      <c r="C46" s="9" t="s">
        <v>724</v>
      </c>
    </row>
    <row r="47" spans="1:3" x14ac:dyDescent="0.3">
      <c r="A47" s="9" t="s">
        <v>941</v>
      </c>
      <c r="B47" s="8">
        <v>42014</v>
      </c>
      <c r="C47" s="9" t="s">
        <v>285</v>
      </c>
    </row>
    <row r="48" spans="1:3" x14ac:dyDescent="0.3">
      <c r="A48" s="9" t="s">
        <v>555</v>
      </c>
      <c r="B48" s="8">
        <v>41619</v>
      </c>
      <c r="C48" s="9" t="s">
        <v>556</v>
      </c>
    </row>
    <row r="49" spans="1:3" x14ac:dyDescent="0.3">
      <c r="A49" s="9" t="s">
        <v>481</v>
      </c>
      <c r="B49" s="8">
        <v>41554</v>
      </c>
      <c r="C49" s="9" t="s">
        <v>482</v>
      </c>
    </row>
    <row r="50" spans="1:3" x14ac:dyDescent="0.3">
      <c r="A50" s="9" t="s">
        <v>1315</v>
      </c>
      <c r="B50" s="8">
        <v>42402</v>
      </c>
      <c r="C50" s="9" t="s">
        <v>36</v>
      </c>
    </row>
    <row r="51" spans="1:3" x14ac:dyDescent="0.3">
      <c r="A51" s="9" t="s">
        <v>1185</v>
      </c>
      <c r="B51" s="8">
        <v>42229</v>
      </c>
      <c r="C51" s="9" t="s">
        <v>332</v>
      </c>
    </row>
    <row r="52" spans="1:3" x14ac:dyDescent="0.3">
      <c r="A52" s="9" t="s">
        <v>1050</v>
      </c>
      <c r="B52" s="8">
        <v>42117</v>
      </c>
      <c r="C52" s="9" t="s">
        <v>1051</v>
      </c>
    </row>
    <row r="53" spans="1:3" x14ac:dyDescent="0.3">
      <c r="A53" s="9" t="s">
        <v>1607</v>
      </c>
      <c r="B53" s="8">
        <v>42747</v>
      </c>
      <c r="C53" s="9" t="s">
        <v>1308</v>
      </c>
    </row>
    <row r="54" spans="1:3" x14ac:dyDescent="0.3">
      <c r="A54" s="9" t="s">
        <v>1043</v>
      </c>
      <c r="B54" s="8">
        <v>42110</v>
      </c>
      <c r="C54" s="9" t="s">
        <v>1044</v>
      </c>
    </row>
    <row r="55" spans="1:3" x14ac:dyDescent="0.3">
      <c r="A55" s="9" t="s">
        <v>842</v>
      </c>
      <c r="B55" s="8">
        <v>41920</v>
      </c>
      <c r="C55" s="9" t="s">
        <v>174</v>
      </c>
    </row>
    <row r="56" spans="1:3" x14ac:dyDescent="0.3">
      <c r="A56" s="9" t="s">
        <v>622</v>
      </c>
      <c r="B56" s="8">
        <v>41683</v>
      </c>
      <c r="C56" s="9" t="s">
        <v>623</v>
      </c>
    </row>
    <row r="57" spans="1:3" x14ac:dyDescent="0.3">
      <c r="A57" s="9" t="s">
        <v>725</v>
      </c>
      <c r="B57" s="8">
        <v>41795</v>
      </c>
      <c r="C57" s="9" t="s">
        <v>726</v>
      </c>
    </row>
    <row r="58" spans="1:3" x14ac:dyDescent="0.3">
      <c r="A58" s="9" t="s">
        <v>1049</v>
      </c>
      <c r="B58" s="8">
        <v>42116</v>
      </c>
      <c r="C58" s="9" t="s">
        <v>24</v>
      </c>
    </row>
    <row r="59" spans="1:3" x14ac:dyDescent="0.3">
      <c r="A59" s="9" t="s">
        <v>381</v>
      </c>
      <c r="B59" s="8">
        <v>41477</v>
      </c>
      <c r="C59" s="9" t="s">
        <v>382</v>
      </c>
    </row>
    <row r="60" spans="1:3" x14ac:dyDescent="0.3">
      <c r="A60" s="9" t="s">
        <v>1502</v>
      </c>
      <c r="B60" s="8">
        <v>42639</v>
      </c>
      <c r="C60" s="9" t="s">
        <v>265</v>
      </c>
    </row>
    <row r="61" spans="1:3" x14ac:dyDescent="0.3">
      <c r="A61" s="9" t="s">
        <v>1285</v>
      </c>
      <c r="B61" s="8">
        <v>42358</v>
      </c>
      <c r="C61" s="9" t="s">
        <v>437</v>
      </c>
    </row>
    <row r="62" spans="1:3" x14ac:dyDescent="0.3">
      <c r="A62" s="9" t="s">
        <v>1038</v>
      </c>
      <c r="B62" s="8">
        <v>42103</v>
      </c>
      <c r="C62" s="9" t="s">
        <v>309</v>
      </c>
    </row>
    <row r="63" spans="1:3" x14ac:dyDescent="0.3">
      <c r="A63" s="9" t="s">
        <v>1522</v>
      </c>
      <c r="B63" s="8">
        <v>42666</v>
      </c>
      <c r="C63" s="9" t="s">
        <v>541</v>
      </c>
    </row>
    <row r="64" spans="1:3" x14ac:dyDescent="0.3">
      <c r="A64" s="9" t="s">
        <v>609</v>
      </c>
      <c r="B64" s="8">
        <v>41671</v>
      </c>
      <c r="C64" s="9" t="s">
        <v>610</v>
      </c>
    </row>
    <row r="65" spans="1:3" x14ac:dyDescent="0.3">
      <c r="A65" s="9" t="s">
        <v>66</v>
      </c>
      <c r="B65" s="8">
        <v>41558</v>
      </c>
      <c r="C65" s="9" t="s">
        <v>65</v>
      </c>
    </row>
    <row r="66" spans="1:3" x14ac:dyDescent="0.3">
      <c r="A66" s="9" t="s">
        <v>227</v>
      </c>
      <c r="B66" s="8">
        <v>41347</v>
      </c>
      <c r="C66" s="9" t="s">
        <v>228</v>
      </c>
    </row>
    <row r="67" spans="1:3" x14ac:dyDescent="0.3">
      <c r="A67" s="9" t="s">
        <v>1067</v>
      </c>
      <c r="B67" s="8">
        <v>42128</v>
      </c>
      <c r="C67" s="9" t="s">
        <v>1068</v>
      </c>
    </row>
    <row r="68" spans="1:3" x14ac:dyDescent="0.3">
      <c r="A68" s="9" t="s">
        <v>1606</v>
      </c>
      <c r="B68" s="8">
        <v>42744</v>
      </c>
      <c r="C68" s="9" t="s">
        <v>819</v>
      </c>
    </row>
    <row r="69" spans="1:3" x14ac:dyDescent="0.3">
      <c r="A69" s="9" t="s">
        <v>1175</v>
      </c>
      <c r="B69" s="8">
        <v>42217</v>
      </c>
      <c r="C69" s="9" t="s">
        <v>928</v>
      </c>
    </row>
    <row r="70" spans="1:3" x14ac:dyDescent="0.3">
      <c r="A70" s="9" t="s">
        <v>1069</v>
      </c>
      <c r="B70" s="8">
        <v>42134</v>
      </c>
      <c r="C70" s="9" t="s">
        <v>219</v>
      </c>
    </row>
    <row r="71" spans="1:3" x14ac:dyDescent="0.3">
      <c r="A71" s="9" t="s">
        <v>272</v>
      </c>
      <c r="B71" s="8">
        <v>41399</v>
      </c>
      <c r="C71" s="9" t="s">
        <v>273</v>
      </c>
    </row>
    <row r="72" spans="1:3" x14ac:dyDescent="0.3">
      <c r="A72" s="9" t="s">
        <v>1270</v>
      </c>
      <c r="B72" s="8">
        <v>42334</v>
      </c>
      <c r="C72" s="9" t="s">
        <v>983</v>
      </c>
    </row>
    <row r="73" spans="1:3" x14ac:dyDescent="0.3">
      <c r="A73" s="9" t="s">
        <v>1553</v>
      </c>
      <c r="B73" s="8">
        <v>42688</v>
      </c>
      <c r="C73" s="9" t="s">
        <v>1554</v>
      </c>
    </row>
    <row r="74" spans="1:3" x14ac:dyDescent="0.3">
      <c r="A74" s="9" t="s">
        <v>864</v>
      </c>
      <c r="B74" s="8">
        <v>41942</v>
      </c>
      <c r="C74" s="9" t="s">
        <v>865</v>
      </c>
    </row>
    <row r="75" spans="1:3" x14ac:dyDescent="0.3">
      <c r="A75" s="9" t="s">
        <v>169</v>
      </c>
      <c r="B75" s="8">
        <v>42533</v>
      </c>
      <c r="C75" s="9" t="s">
        <v>170</v>
      </c>
    </row>
    <row r="76" spans="1:3" x14ac:dyDescent="0.3">
      <c r="A76" s="9" t="s">
        <v>872</v>
      </c>
      <c r="B76" s="8">
        <v>41948</v>
      </c>
      <c r="C76" s="9" t="s">
        <v>695</v>
      </c>
    </row>
    <row r="77" spans="1:3" x14ac:dyDescent="0.3">
      <c r="A77" s="9" t="s">
        <v>1412</v>
      </c>
      <c r="B77" s="8">
        <v>42509</v>
      </c>
      <c r="C77" s="9" t="s">
        <v>787</v>
      </c>
    </row>
    <row r="78" spans="1:3" x14ac:dyDescent="0.3">
      <c r="A78" s="9" t="s">
        <v>900</v>
      </c>
      <c r="B78" s="8">
        <v>41979</v>
      </c>
      <c r="C78" s="9" t="s">
        <v>901</v>
      </c>
    </row>
    <row r="79" spans="1:3" x14ac:dyDescent="0.3">
      <c r="A79" s="9" t="s">
        <v>963</v>
      </c>
      <c r="B79" s="8">
        <v>42036</v>
      </c>
      <c r="C79" s="9" t="s">
        <v>964</v>
      </c>
    </row>
    <row r="80" spans="1:3" x14ac:dyDescent="0.3">
      <c r="A80" s="9" t="s">
        <v>660</v>
      </c>
      <c r="B80" s="8">
        <v>41724</v>
      </c>
      <c r="C80" s="9" t="s">
        <v>577</v>
      </c>
    </row>
    <row r="81" spans="1:3" x14ac:dyDescent="0.3">
      <c r="A81" s="9" t="s">
        <v>1110</v>
      </c>
      <c r="B81" s="8">
        <v>42166</v>
      </c>
      <c r="C81" s="9" t="s">
        <v>378</v>
      </c>
    </row>
    <row r="82" spans="1:3" x14ac:dyDescent="0.3">
      <c r="A82" s="9" t="s">
        <v>1080</v>
      </c>
      <c r="B82" s="8">
        <v>42140</v>
      </c>
      <c r="C82" s="9" t="s">
        <v>1081</v>
      </c>
    </row>
    <row r="83" spans="1:3" x14ac:dyDescent="0.3">
      <c r="A83" s="9" t="s">
        <v>730</v>
      </c>
      <c r="B83" s="8">
        <v>41801</v>
      </c>
      <c r="C83" s="9" t="s">
        <v>731</v>
      </c>
    </row>
    <row r="84" spans="1:3" x14ac:dyDescent="0.3">
      <c r="A84" s="9" t="s">
        <v>322</v>
      </c>
      <c r="B84" s="8">
        <v>41428</v>
      </c>
      <c r="C84" s="9" t="s">
        <v>323</v>
      </c>
    </row>
    <row r="85" spans="1:3" x14ac:dyDescent="0.3">
      <c r="A85" s="9" t="s">
        <v>534</v>
      </c>
      <c r="B85" s="8">
        <v>41596</v>
      </c>
      <c r="C85" s="9" t="s">
        <v>488</v>
      </c>
    </row>
    <row r="86" spans="1:3" x14ac:dyDescent="0.3">
      <c r="A86" s="9" t="s">
        <v>763</v>
      </c>
      <c r="B86" s="8">
        <v>41835</v>
      </c>
      <c r="C86" s="9" t="s">
        <v>384</v>
      </c>
    </row>
    <row r="87" spans="1:3" x14ac:dyDescent="0.3">
      <c r="A87" s="9" t="s">
        <v>105</v>
      </c>
      <c r="B87" s="8">
        <v>41901</v>
      </c>
      <c r="C87" s="9" t="s">
        <v>106</v>
      </c>
    </row>
    <row r="88" spans="1:3" x14ac:dyDescent="0.3">
      <c r="A88" s="9" t="s">
        <v>1018</v>
      </c>
      <c r="B88" s="8">
        <v>42083</v>
      </c>
      <c r="C88" s="9" t="s">
        <v>1019</v>
      </c>
    </row>
    <row r="89" spans="1:3" x14ac:dyDescent="0.3">
      <c r="A89" s="9" t="s">
        <v>1101</v>
      </c>
      <c r="B89" s="8">
        <v>42161</v>
      </c>
      <c r="C89" s="9" t="s">
        <v>1102</v>
      </c>
    </row>
    <row r="90" spans="1:3" x14ac:dyDescent="0.3">
      <c r="A90" s="9" t="s">
        <v>550</v>
      </c>
      <c r="B90" s="8">
        <v>41615</v>
      </c>
      <c r="C90" s="9" t="s">
        <v>497</v>
      </c>
    </row>
    <row r="91" spans="1:3" x14ac:dyDescent="0.3">
      <c r="A91" s="9" t="s">
        <v>815</v>
      </c>
      <c r="B91" s="8">
        <v>41892</v>
      </c>
      <c r="C91" s="9" t="s">
        <v>816</v>
      </c>
    </row>
    <row r="92" spans="1:3" x14ac:dyDescent="0.3">
      <c r="A92" s="9" t="s">
        <v>1083</v>
      </c>
      <c r="B92" s="8">
        <v>42142</v>
      </c>
      <c r="C92" s="9" t="s">
        <v>674</v>
      </c>
    </row>
    <row r="93" spans="1:3" x14ac:dyDescent="0.3">
      <c r="A93" s="9" t="s">
        <v>830</v>
      </c>
      <c r="B93" s="8">
        <v>41911</v>
      </c>
      <c r="C93" s="9" t="s">
        <v>831</v>
      </c>
    </row>
    <row r="94" spans="1:3" x14ac:dyDescent="0.3">
      <c r="A94" s="9" t="s">
        <v>875</v>
      </c>
      <c r="B94" s="8">
        <v>41952</v>
      </c>
      <c r="C94" s="9" t="s">
        <v>165</v>
      </c>
    </row>
    <row r="95" spans="1:3" x14ac:dyDescent="0.3">
      <c r="A95" s="9" t="s">
        <v>1206</v>
      </c>
      <c r="B95" s="8">
        <v>42249</v>
      </c>
      <c r="C95" s="9" t="s">
        <v>1207</v>
      </c>
    </row>
    <row r="96" spans="1:3" x14ac:dyDescent="0.3">
      <c r="A96" s="9" t="s">
        <v>832</v>
      </c>
      <c r="B96" s="8">
        <v>41912</v>
      </c>
      <c r="C96" s="9" t="s">
        <v>833</v>
      </c>
    </row>
    <row r="97" spans="1:3" x14ac:dyDescent="0.3">
      <c r="A97" s="9" t="s">
        <v>487</v>
      </c>
      <c r="B97" s="8">
        <v>41565</v>
      </c>
      <c r="C97" s="9" t="s">
        <v>488</v>
      </c>
    </row>
    <row r="98" spans="1:3" x14ac:dyDescent="0.3">
      <c r="A98" s="9" t="s">
        <v>1436</v>
      </c>
      <c r="B98" s="8">
        <v>42537</v>
      </c>
      <c r="C98" s="9" t="s">
        <v>1397</v>
      </c>
    </row>
    <row r="99" spans="1:3" x14ac:dyDescent="0.3">
      <c r="A99" s="9" t="s">
        <v>621</v>
      </c>
      <c r="B99" s="8">
        <v>41683</v>
      </c>
      <c r="C99" s="9" t="s">
        <v>121</v>
      </c>
    </row>
    <row r="100" spans="1:3" x14ac:dyDescent="0.3">
      <c r="A100" s="9" t="s">
        <v>196</v>
      </c>
      <c r="B100" s="8">
        <v>41316</v>
      </c>
      <c r="C100" s="9" t="s">
        <v>197</v>
      </c>
    </row>
    <row r="101" spans="1:3" x14ac:dyDescent="0.3">
      <c r="A101" s="9" t="s">
        <v>233</v>
      </c>
      <c r="B101" s="8">
        <v>41357</v>
      </c>
      <c r="C101" s="9" t="s">
        <v>234</v>
      </c>
    </row>
    <row r="102" spans="1:3" x14ac:dyDescent="0.3">
      <c r="A102" s="9" t="s">
        <v>1452</v>
      </c>
      <c r="B102" s="8">
        <v>42560</v>
      </c>
      <c r="C102" s="9" t="s">
        <v>1453</v>
      </c>
    </row>
    <row r="103" spans="1:3" x14ac:dyDescent="0.3">
      <c r="A103" s="9" t="s">
        <v>176</v>
      </c>
      <c r="B103" s="8">
        <v>42604</v>
      </c>
      <c r="C103" s="9" t="s">
        <v>177</v>
      </c>
    </row>
    <row r="104" spans="1:3" x14ac:dyDescent="0.3">
      <c r="A104" s="9" t="s">
        <v>976</v>
      </c>
      <c r="B104" s="8">
        <v>42042</v>
      </c>
      <c r="C104" s="9" t="s">
        <v>903</v>
      </c>
    </row>
    <row r="105" spans="1:3" x14ac:dyDescent="0.3">
      <c r="A105" s="9" t="s">
        <v>1062</v>
      </c>
      <c r="B105" s="8">
        <v>42124</v>
      </c>
      <c r="C105" s="9" t="s">
        <v>1063</v>
      </c>
    </row>
    <row r="106" spans="1:3" x14ac:dyDescent="0.3">
      <c r="A106" s="9" t="s">
        <v>1557</v>
      </c>
      <c r="B106" s="8">
        <v>42692</v>
      </c>
      <c r="C106" s="9" t="s">
        <v>405</v>
      </c>
    </row>
    <row r="107" spans="1:3" x14ac:dyDescent="0.3">
      <c r="A107" s="9" t="s">
        <v>258</v>
      </c>
      <c r="B107" s="8">
        <v>41392</v>
      </c>
      <c r="C107" s="9" t="s">
        <v>259</v>
      </c>
    </row>
    <row r="108" spans="1:3" x14ac:dyDescent="0.3">
      <c r="A108" s="9" t="s">
        <v>644</v>
      </c>
      <c r="B108" s="8">
        <v>41706</v>
      </c>
      <c r="C108" s="9" t="s">
        <v>645</v>
      </c>
    </row>
    <row r="109" spans="1:3" x14ac:dyDescent="0.3">
      <c r="A109" s="9" t="s">
        <v>1074</v>
      </c>
      <c r="B109" s="8">
        <v>42137</v>
      </c>
      <c r="C109" s="9" t="s">
        <v>1075</v>
      </c>
    </row>
    <row r="110" spans="1:3" x14ac:dyDescent="0.3">
      <c r="A110" s="9" t="s">
        <v>237</v>
      </c>
      <c r="B110" s="8">
        <v>41358</v>
      </c>
      <c r="C110" s="9" t="s">
        <v>238</v>
      </c>
    </row>
    <row r="111" spans="1:3" x14ac:dyDescent="0.3">
      <c r="A111" s="9" t="s">
        <v>877</v>
      </c>
      <c r="B111" s="8">
        <v>41957</v>
      </c>
      <c r="C111" s="9" t="s">
        <v>878</v>
      </c>
    </row>
    <row r="112" spans="1:3" x14ac:dyDescent="0.3">
      <c r="A112" s="9" t="s">
        <v>858</v>
      </c>
      <c r="B112" s="8">
        <v>41936</v>
      </c>
      <c r="C112" s="9" t="s">
        <v>859</v>
      </c>
    </row>
    <row r="113" spans="1:3" x14ac:dyDescent="0.3">
      <c r="A113" s="9" t="s">
        <v>502</v>
      </c>
      <c r="B113" s="8">
        <v>41573</v>
      </c>
      <c r="C113" s="9" t="s">
        <v>213</v>
      </c>
    </row>
    <row r="114" spans="1:3" x14ac:dyDescent="0.3">
      <c r="A114" s="9" t="s">
        <v>566</v>
      </c>
      <c r="B114" s="8">
        <v>41633</v>
      </c>
      <c r="C114" s="9" t="s">
        <v>130</v>
      </c>
    </row>
    <row r="115" spans="1:3" x14ac:dyDescent="0.3">
      <c r="A115" s="9" t="s">
        <v>59</v>
      </c>
      <c r="B115" s="8">
        <v>41484</v>
      </c>
      <c r="C115" s="9" t="s">
        <v>57</v>
      </c>
    </row>
    <row r="116" spans="1:3" x14ac:dyDescent="0.3">
      <c r="A116" s="9" t="s">
        <v>745</v>
      </c>
      <c r="B116" s="8">
        <v>41811</v>
      </c>
      <c r="C116" s="9" t="s">
        <v>746</v>
      </c>
    </row>
    <row r="117" spans="1:3" x14ac:dyDescent="0.3">
      <c r="A117" s="9" t="s">
        <v>1188</v>
      </c>
      <c r="B117" s="8">
        <v>42237</v>
      </c>
      <c r="C117" s="9" t="s">
        <v>1189</v>
      </c>
    </row>
    <row r="118" spans="1:3" x14ac:dyDescent="0.3">
      <c r="A118" s="9" t="s">
        <v>933</v>
      </c>
      <c r="B118" s="8">
        <v>42012</v>
      </c>
      <c r="C118" s="9" t="s">
        <v>934</v>
      </c>
    </row>
    <row r="119" spans="1:3" x14ac:dyDescent="0.3">
      <c r="A119" s="9" t="s">
        <v>1196</v>
      </c>
      <c r="B119" s="8">
        <v>42241</v>
      </c>
      <c r="C119" s="9" t="s">
        <v>1168</v>
      </c>
    </row>
    <row r="120" spans="1:3" x14ac:dyDescent="0.3">
      <c r="A120" s="9" t="s">
        <v>82</v>
      </c>
      <c r="B120" s="8">
        <v>41675</v>
      </c>
      <c r="C120" s="9" t="s">
        <v>80</v>
      </c>
    </row>
    <row r="121" spans="1:3" x14ac:dyDescent="0.3">
      <c r="A121" s="9" t="s">
        <v>580</v>
      </c>
      <c r="B121" s="8">
        <v>41650</v>
      </c>
      <c r="C121" s="9" t="s">
        <v>581</v>
      </c>
    </row>
    <row r="122" spans="1:3" x14ac:dyDescent="0.3">
      <c r="A122" s="9" t="s">
        <v>542</v>
      </c>
      <c r="B122" s="8">
        <v>41605</v>
      </c>
      <c r="C122" s="9" t="s">
        <v>543</v>
      </c>
    </row>
    <row r="123" spans="1:3" x14ac:dyDescent="0.3">
      <c r="A123" s="9" t="s">
        <v>436</v>
      </c>
      <c r="B123" s="8">
        <v>41516</v>
      </c>
      <c r="C123" s="9" t="s">
        <v>437</v>
      </c>
    </row>
    <row r="124" spans="1:3" x14ac:dyDescent="0.3">
      <c r="A124" s="9" t="s">
        <v>778</v>
      </c>
      <c r="B124" s="8">
        <v>41848</v>
      </c>
      <c r="C124" s="9" t="s">
        <v>779</v>
      </c>
    </row>
    <row r="125" spans="1:3" x14ac:dyDescent="0.3">
      <c r="A125" s="9" t="s">
        <v>331</v>
      </c>
      <c r="B125" s="8">
        <v>41434</v>
      </c>
      <c r="C125" s="9" t="s">
        <v>332</v>
      </c>
    </row>
    <row r="126" spans="1:3" x14ac:dyDescent="0.3">
      <c r="A126" s="9" t="s">
        <v>552</v>
      </c>
      <c r="B126" s="8">
        <v>41617</v>
      </c>
      <c r="C126" s="9" t="s">
        <v>127</v>
      </c>
    </row>
    <row r="127" spans="1:3" x14ac:dyDescent="0.3">
      <c r="A127" s="9" t="s">
        <v>522</v>
      </c>
      <c r="B127" s="8">
        <v>41592</v>
      </c>
      <c r="C127" s="9" t="s">
        <v>523</v>
      </c>
    </row>
    <row r="128" spans="1:3" x14ac:dyDescent="0.3">
      <c r="A128" s="9" t="s">
        <v>1265</v>
      </c>
      <c r="B128" s="8">
        <v>42326</v>
      </c>
      <c r="C128" s="9" t="s">
        <v>1168</v>
      </c>
    </row>
    <row r="129" spans="1:3" x14ac:dyDescent="0.3">
      <c r="A129" s="9" t="s">
        <v>1497</v>
      </c>
      <c r="B129" s="8">
        <v>42633</v>
      </c>
      <c r="C129" s="9" t="s">
        <v>1114</v>
      </c>
    </row>
    <row r="130" spans="1:3" x14ac:dyDescent="0.3">
      <c r="A130" s="9" t="s">
        <v>146</v>
      </c>
      <c r="B130" s="8">
        <v>42307</v>
      </c>
      <c r="C130" s="9" t="s">
        <v>145</v>
      </c>
    </row>
    <row r="131" spans="1:3" x14ac:dyDescent="0.3">
      <c r="A131" s="9" t="s">
        <v>1360</v>
      </c>
      <c r="B131" s="8">
        <v>42453</v>
      </c>
      <c r="C131" s="9" t="s">
        <v>1361</v>
      </c>
    </row>
    <row r="132" spans="1:3" x14ac:dyDescent="0.3">
      <c r="A132" s="9" t="s">
        <v>817</v>
      </c>
      <c r="B132" s="8">
        <v>41893</v>
      </c>
      <c r="C132" s="9" t="s">
        <v>228</v>
      </c>
    </row>
    <row r="133" spans="1:3" x14ac:dyDescent="0.3">
      <c r="A133" s="9" t="s">
        <v>364</v>
      </c>
      <c r="B133" s="8">
        <v>41463</v>
      </c>
      <c r="C133" s="9" t="s">
        <v>365</v>
      </c>
    </row>
    <row r="134" spans="1:3" x14ac:dyDescent="0.3">
      <c r="A134" s="9" t="s">
        <v>1029</v>
      </c>
      <c r="B134" s="8">
        <v>42096</v>
      </c>
      <c r="C134" s="9" t="s">
        <v>657</v>
      </c>
    </row>
    <row r="135" spans="1:3" x14ac:dyDescent="0.3">
      <c r="A135" s="9" t="s">
        <v>1288</v>
      </c>
      <c r="B135" s="8">
        <v>42361</v>
      </c>
      <c r="C135" s="9" t="s">
        <v>382</v>
      </c>
    </row>
    <row r="136" spans="1:3" x14ac:dyDescent="0.3">
      <c r="A136" s="9" t="s">
        <v>1524</v>
      </c>
      <c r="B136" s="8">
        <v>42669</v>
      </c>
      <c r="C136" s="9" t="s">
        <v>781</v>
      </c>
    </row>
    <row r="137" spans="1:3" x14ac:dyDescent="0.3">
      <c r="A137" s="9" t="s">
        <v>1401</v>
      </c>
      <c r="B137" s="8">
        <v>42498</v>
      </c>
      <c r="C137" s="9" t="s">
        <v>287</v>
      </c>
    </row>
    <row r="138" spans="1:3" x14ac:dyDescent="0.3">
      <c r="A138" s="9" t="s">
        <v>135</v>
      </c>
      <c r="B138" s="8">
        <v>42210</v>
      </c>
      <c r="C138" s="9" t="s">
        <v>136</v>
      </c>
    </row>
    <row r="139" spans="1:3" x14ac:dyDescent="0.3">
      <c r="A139" s="9" t="s">
        <v>438</v>
      </c>
      <c r="B139" s="8">
        <v>41517</v>
      </c>
      <c r="C139" s="9" t="s">
        <v>439</v>
      </c>
    </row>
    <row r="140" spans="1:3" x14ac:dyDescent="0.3">
      <c r="A140" s="9" t="s">
        <v>333</v>
      </c>
      <c r="B140" s="8">
        <v>41438</v>
      </c>
      <c r="C140" s="9" t="s">
        <v>334</v>
      </c>
    </row>
    <row r="141" spans="1:3" x14ac:dyDescent="0.3">
      <c r="A141" s="9" t="s">
        <v>357</v>
      </c>
      <c r="B141" s="8">
        <v>41456</v>
      </c>
      <c r="C141" s="9" t="s">
        <v>358</v>
      </c>
    </row>
    <row r="142" spans="1:3" x14ac:dyDescent="0.3">
      <c r="A142" s="9" t="s">
        <v>1085</v>
      </c>
      <c r="B142" s="8">
        <v>42142</v>
      </c>
      <c r="C142" s="9" t="s">
        <v>1086</v>
      </c>
    </row>
    <row r="143" spans="1:3" x14ac:dyDescent="0.3">
      <c r="A143" s="9" t="s">
        <v>1017</v>
      </c>
      <c r="B143" s="8">
        <v>42082</v>
      </c>
      <c r="C143" s="9" t="s">
        <v>405</v>
      </c>
    </row>
    <row r="144" spans="1:3" x14ac:dyDescent="0.3">
      <c r="A144" s="9" t="s">
        <v>293</v>
      </c>
      <c r="B144" s="8">
        <v>41412</v>
      </c>
      <c r="C144" s="9" t="s">
        <v>294</v>
      </c>
    </row>
    <row r="145" spans="1:3" x14ac:dyDescent="0.3">
      <c r="A145" s="9" t="s">
        <v>1204</v>
      </c>
      <c r="B145" s="8">
        <v>42249</v>
      </c>
      <c r="C145" s="9" t="s">
        <v>1205</v>
      </c>
    </row>
    <row r="146" spans="1:3" x14ac:dyDescent="0.3">
      <c r="A146" s="9" t="s">
        <v>1293</v>
      </c>
      <c r="B146" s="8">
        <v>42369</v>
      </c>
      <c r="C146" s="9" t="s">
        <v>1294</v>
      </c>
    </row>
    <row r="147" spans="1:3" x14ac:dyDescent="0.3">
      <c r="A147" s="9" t="s">
        <v>701</v>
      </c>
      <c r="B147" s="8">
        <v>41770</v>
      </c>
      <c r="C147" s="9" t="s">
        <v>419</v>
      </c>
    </row>
    <row r="148" spans="1:3" x14ac:dyDescent="0.3">
      <c r="A148" s="9" t="s">
        <v>1000</v>
      </c>
      <c r="B148" s="8">
        <v>42067</v>
      </c>
      <c r="C148" s="9" t="s">
        <v>545</v>
      </c>
    </row>
    <row r="149" spans="1:3" x14ac:dyDescent="0.3">
      <c r="A149" s="9" t="s">
        <v>1565</v>
      </c>
      <c r="B149" s="8">
        <v>42698</v>
      </c>
      <c r="C149" s="9" t="s">
        <v>525</v>
      </c>
    </row>
    <row r="150" spans="1:3" x14ac:dyDescent="0.3">
      <c r="A150" s="9" t="s">
        <v>1198</v>
      </c>
      <c r="B150" s="8">
        <v>42245</v>
      </c>
      <c r="C150" s="9" t="s">
        <v>162</v>
      </c>
    </row>
    <row r="151" spans="1:3" x14ac:dyDescent="0.3">
      <c r="A151" s="9" t="s">
        <v>568</v>
      </c>
      <c r="B151" s="8">
        <v>41635</v>
      </c>
      <c r="C151" s="9" t="s">
        <v>429</v>
      </c>
    </row>
    <row r="152" spans="1:3" x14ac:dyDescent="0.3">
      <c r="A152" s="9" t="s">
        <v>1596</v>
      </c>
      <c r="B152" s="8">
        <v>42730</v>
      </c>
      <c r="C152" s="9" t="s">
        <v>1597</v>
      </c>
    </row>
    <row r="153" spans="1:3" x14ac:dyDescent="0.3">
      <c r="A153" s="9" t="s">
        <v>798</v>
      </c>
      <c r="B153" s="8">
        <v>41874</v>
      </c>
      <c r="C153" s="9" t="s">
        <v>728</v>
      </c>
    </row>
    <row r="154" spans="1:3" x14ac:dyDescent="0.3">
      <c r="A154" s="9" t="s">
        <v>574</v>
      </c>
      <c r="B154" s="8">
        <v>41644</v>
      </c>
      <c r="C154" s="9" t="s">
        <v>575</v>
      </c>
    </row>
    <row r="155" spans="1:3" x14ac:dyDescent="0.3">
      <c r="A155" s="9" t="s">
        <v>1535</v>
      </c>
      <c r="B155" s="8">
        <v>42674</v>
      </c>
      <c r="C155" s="9" t="s">
        <v>1028</v>
      </c>
    </row>
    <row r="156" spans="1:3" x14ac:dyDescent="0.3">
      <c r="A156" s="9" t="s">
        <v>264</v>
      </c>
      <c r="B156" s="8">
        <v>41394</v>
      </c>
      <c r="C156" s="9" t="s">
        <v>265</v>
      </c>
    </row>
    <row r="157" spans="1:3" x14ac:dyDescent="0.3">
      <c r="A157" s="9" t="s">
        <v>449</v>
      </c>
      <c r="B157" s="8">
        <v>41527</v>
      </c>
      <c r="C157" s="9" t="s">
        <v>450</v>
      </c>
    </row>
    <row r="158" spans="1:3" x14ac:dyDescent="0.3">
      <c r="A158" s="9" t="s">
        <v>1261</v>
      </c>
      <c r="B158" s="8">
        <v>42322</v>
      </c>
      <c r="C158" s="9" t="s">
        <v>285</v>
      </c>
    </row>
    <row r="159" spans="1:3" x14ac:dyDescent="0.3">
      <c r="A159" s="9" t="s">
        <v>245</v>
      </c>
      <c r="B159" s="8">
        <v>41388</v>
      </c>
      <c r="C159" s="9" t="s">
        <v>246</v>
      </c>
    </row>
    <row r="160" spans="1:3" x14ac:dyDescent="0.3">
      <c r="A160" s="9" t="s">
        <v>998</v>
      </c>
      <c r="B160" s="8">
        <v>42065</v>
      </c>
      <c r="C160" s="9" t="s">
        <v>999</v>
      </c>
    </row>
    <row r="161" spans="1:3" x14ac:dyDescent="0.3">
      <c r="A161" s="9" t="s">
        <v>947</v>
      </c>
      <c r="B161" s="8">
        <v>42018</v>
      </c>
      <c r="C161" s="9" t="s">
        <v>771</v>
      </c>
    </row>
    <row r="162" spans="1:3" x14ac:dyDescent="0.3">
      <c r="A162" s="9" t="s">
        <v>990</v>
      </c>
      <c r="B162" s="8">
        <v>42062</v>
      </c>
      <c r="C162" s="9" t="s">
        <v>991</v>
      </c>
    </row>
    <row r="163" spans="1:3" x14ac:dyDescent="0.3">
      <c r="A163" s="9" t="s">
        <v>708</v>
      </c>
      <c r="B163" s="8">
        <v>41782</v>
      </c>
      <c r="C163" s="9" t="s">
        <v>709</v>
      </c>
    </row>
    <row r="164" spans="1:3" x14ac:dyDescent="0.3">
      <c r="A164" s="9" t="s">
        <v>1446</v>
      </c>
      <c r="B164" s="8">
        <v>42551</v>
      </c>
      <c r="C164" s="9" t="s">
        <v>1004</v>
      </c>
    </row>
    <row r="165" spans="1:3" x14ac:dyDescent="0.3">
      <c r="A165" s="9" t="s">
        <v>886</v>
      </c>
      <c r="B165" s="8">
        <v>41964</v>
      </c>
      <c r="C165" s="9" t="s">
        <v>887</v>
      </c>
    </row>
    <row r="166" spans="1:3" x14ac:dyDescent="0.3">
      <c r="A166" s="9" t="s">
        <v>67</v>
      </c>
      <c r="B166" s="8">
        <v>41617</v>
      </c>
      <c r="C166" s="9" t="s">
        <v>68</v>
      </c>
    </row>
    <row r="167" spans="1:3" x14ac:dyDescent="0.3">
      <c r="A167" s="9" t="s">
        <v>1097</v>
      </c>
      <c r="B167" s="8">
        <v>42153</v>
      </c>
      <c r="C167" s="9" t="s">
        <v>869</v>
      </c>
    </row>
    <row r="168" spans="1:3" x14ac:dyDescent="0.3">
      <c r="A168" s="9" t="s">
        <v>426</v>
      </c>
      <c r="B168" s="8">
        <v>41509</v>
      </c>
      <c r="C168" s="9" t="s">
        <v>427</v>
      </c>
    </row>
    <row r="169" spans="1:3" x14ac:dyDescent="0.3">
      <c r="A169" s="9" t="s">
        <v>1459</v>
      </c>
      <c r="B169" s="8">
        <v>42577</v>
      </c>
      <c r="C169" s="9" t="s">
        <v>997</v>
      </c>
    </row>
    <row r="170" spans="1:3" x14ac:dyDescent="0.3">
      <c r="A170" s="9" t="s">
        <v>1109</v>
      </c>
      <c r="B170" s="8">
        <v>42164</v>
      </c>
      <c r="C170" s="9" t="s">
        <v>919</v>
      </c>
    </row>
    <row r="171" spans="1:3" x14ac:dyDescent="0.3">
      <c r="A171" s="9" t="s">
        <v>1617</v>
      </c>
      <c r="B171" s="8">
        <v>42757</v>
      </c>
      <c r="C171" s="9" t="s">
        <v>1618</v>
      </c>
    </row>
    <row r="172" spans="1:3" x14ac:dyDescent="0.3">
      <c r="A172" s="9" t="s">
        <v>764</v>
      </c>
      <c r="B172" s="8">
        <v>41836</v>
      </c>
      <c r="C172" s="9" t="s">
        <v>765</v>
      </c>
    </row>
    <row r="173" spans="1:3" x14ac:dyDescent="0.3">
      <c r="A173" s="9" t="s">
        <v>92</v>
      </c>
      <c r="B173" s="8">
        <v>41844</v>
      </c>
      <c r="C173" s="9" t="s">
        <v>93</v>
      </c>
    </row>
    <row r="174" spans="1:3" x14ac:dyDescent="0.3">
      <c r="A174" s="9" t="s">
        <v>1052</v>
      </c>
      <c r="B174" s="8">
        <v>42118</v>
      </c>
      <c r="C174" s="9" t="s">
        <v>1053</v>
      </c>
    </row>
    <row r="175" spans="1:3" x14ac:dyDescent="0.3">
      <c r="A175" s="9" t="s">
        <v>1374</v>
      </c>
      <c r="B175" s="8">
        <v>42463</v>
      </c>
      <c r="C175" s="9" t="s">
        <v>1375</v>
      </c>
    </row>
    <row r="176" spans="1:3" x14ac:dyDescent="0.3">
      <c r="A176" s="9" t="s">
        <v>1494</v>
      </c>
      <c r="B176" s="8">
        <v>42631</v>
      </c>
      <c r="C176" s="9" t="s">
        <v>581</v>
      </c>
    </row>
    <row r="177" spans="1:3" x14ac:dyDescent="0.3">
      <c r="A177" s="9" t="s">
        <v>801</v>
      </c>
      <c r="B177" s="8">
        <v>41875</v>
      </c>
      <c r="C177" s="9" t="s">
        <v>417</v>
      </c>
    </row>
    <row r="178" spans="1:3" x14ac:dyDescent="0.3">
      <c r="A178" s="9" t="s">
        <v>305</v>
      </c>
      <c r="B178" s="8">
        <v>41420</v>
      </c>
      <c r="C178" s="9" t="s">
        <v>306</v>
      </c>
    </row>
    <row r="179" spans="1:3" x14ac:dyDescent="0.3">
      <c r="A179" s="9" t="s">
        <v>1611</v>
      </c>
      <c r="B179" s="8">
        <v>42752</v>
      </c>
      <c r="C179" s="9" t="s">
        <v>742</v>
      </c>
    </row>
    <row r="180" spans="1:3" x14ac:dyDescent="0.3">
      <c r="A180" s="9" t="s">
        <v>873</v>
      </c>
      <c r="B180" s="8">
        <v>41951</v>
      </c>
      <c r="C180" s="9" t="s">
        <v>874</v>
      </c>
    </row>
    <row r="181" spans="1:3" x14ac:dyDescent="0.3">
      <c r="A181" s="9" t="s">
        <v>396</v>
      </c>
      <c r="B181" s="8">
        <v>41490</v>
      </c>
      <c r="C181" s="9" t="s">
        <v>397</v>
      </c>
    </row>
    <row r="182" spans="1:3" x14ac:dyDescent="0.3">
      <c r="A182" s="9" t="s">
        <v>1563</v>
      </c>
      <c r="B182" s="8">
        <v>42698</v>
      </c>
      <c r="C182" s="9" t="s">
        <v>1564</v>
      </c>
    </row>
    <row r="183" spans="1:3" x14ac:dyDescent="0.3">
      <c r="A183" s="9" t="s">
        <v>249</v>
      </c>
      <c r="B183" s="8">
        <v>41390</v>
      </c>
      <c r="C183" s="9" t="s">
        <v>250</v>
      </c>
    </row>
    <row r="184" spans="1:3" x14ac:dyDescent="0.3">
      <c r="A184" s="9" t="s">
        <v>856</v>
      </c>
      <c r="B184" s="8">
        <v>41933</v>
      </c>
      <c r="C184" s="9" t="s">
        <v>857</v>
      </c>
    </row>
    <row r="185" spans="1:3" x14ac:dyDescent="0.3">
      <c r="A185" s="9" t="s">
        <v>508</v>
      </c>
      <c r="B185" s="8">
        <v>41579</v>
      </c>
      <c r="C185" s="9" t="s">
        <v>509</v>
      </c>
    </row>
    <row r="186" spans="1:3" x14ac:dyDescent="0.3">
      <c r="A186" s="9" t="s">
        <v>114</v>
      </c>
      <c r="B186" s="8">
        <v>42022</v>
      </c>
      <c r="C186" s="9" t="s">
        <v>72</v>
      </c>
    </row>
    <row r="187" spans="1:3" x14ac:dyDescent="0.3">
      <c r="A187" s="9" t="s">
        <v>363</v>
      </c>
      <c r="B187" s="8">
        <v>41459</v>
      </c>
      <c r="C187" s="9" t="s">
        <v>232</v>
      </c>
    </row>
    <row r="188" spans="1:3" x14ac:dyDescent="0.3">
      <c r="A188" s="9" t="s">
        <v>1104</v>
      </c>
      <c r="B188" s="8">
        <v>42163</v>
      </c>
      <c r="C188" s="9" t="s">
        <v>1105</v>
      </c>
    </row>
    <row r="189" spans="1:3" x14ac:dyDescent="0.3">
      <c r="A189" s="9" t="s">
        <v>1572</v>
      </c>
      <c r="B189" s="8">
        <v>42706</v>
      </c>
      <c r="C189" s="9" t="s">
        <v>1573</v>
      </c>
    </row>
    <row r="190" spans="1:3" x14ac:dyDescent="0.3">
      <c r="A190" s="9" t="s">
        <v>1417</v>
      </c>
      <c r="B190" s="8">
        <v>42514</v>
      </c>
      <c r="C190" s="9" t="s">
        <v>1418</v>
      </c>
    </row>
    <row r="191" spans="1:3" x14ac:dyDescent="0.3">
      <c r="A191" s="9" t="s">
        <v>175</v>
      </c>
      <c r="B191" s="8">
        <v>42539</v>
      </c>
      <c r="C191" s="9" t="s">
        <v>174</v>
      </c>
    </row>
    <row r="192" spans="1:3" x14ac:dyDescent="0.3">
      <c r="A192" s="9" t="s">
        <v>353</v>
      </c>
      <c r="B192" s="8">
        <v>41453</v>
      </c>
      <c r="C192" s="9" t="s">
        <v>354</v>
      </c>
    </row>
    <row r="193" spans="1:3" x14ac:dyDescent="0.3">
      <c r="A193" s="9" t="s">
        <v>1528</v>
      </c>
      <c r="B193" s="8">
        <v>42672</v>
      </c>
      <c r="C193" s="9" t="s">
        <v>1529</v>
      </c>
    </row>
    <row r="194" spans="1:3" x14ac:dyDescent="0.3">
      <c r="A194" s="9" t="s">
        <v>351</v>
      </c>
      <c r="B194" s="8">
        <v>41452</v>
      </c>
      <c r="C194" s="9" t="s">
        <v>352</v>
      </c>
    </row>
    <row r="195" spans="1:3" x14ac:dyDescent="0.3">
      <c r="A195" s="9" t="s">
        <v>96</v>
      </c>
      <c r="B195" s="8">
        <v>41877</v>
      </c>
      <c r="C195" s="9" t="s">
        <v>97</v>
      </c>
    </row>
    <row r="196" spans="1:3" x14ac:dyDescent="0.3">
      <c r="A196" s="9" t="s">
        <v>1532</v>
      </c>
      <c r="B196" s="8">
        <v>42674</v>
      </c>
      <c r="C196" s="9" t="s">
        <v>513</v>
      </c>
    </row>
    <row r="197" spans="1:3" x14ac:dyDescent="0.3">
      <c r="A197" s="9" t="s">
        <v>1295</v>
      </c>
      <c r="B197" s="8">
        <v>42376</v>
      </c>
      <c r="C197" s="9" t="s">
        <v>892</v>
      </c>
    </row>
    <row r="198" spans="1:3" x14ac:dyDescent="0.3">
      <c r="A198" s="9" t="s">
        <v>1545</v>
      </c>
      <c r="B198" s="8">
        <v>42681</v>
      </c>
      <c r="C198" s="9" t="s">
        <v>1546</v>
      </c>
    </row>
    <row r="199" spans="1:3" x14ac:dyDescent="0.3">
      <c r="A199" s="9" t="s">
        <v>1435</v>
      </c>
      <c r="B199" s="8">
        <v>42534</v>
      </c>
      <c r="C199" s="9" t="s">
        <v>321</v>
      </c>
    </row>
    <row r="200" spans="1:3" x14ac:dyDescent="0.3">
      <c r="A200" s="9" t="s">
        <v>689</v>
      </c>
      <c r="B200" s="8">
        <v>41759</v>
      </c>
      <c r="C200" s="9" t="s">
        <v>690</v>
      </c>
    </row>
    <row r="201" spans="1:3" x14ac:dyDescent="0.3">
      <c r="A201" s="9" t="s">
        <v>1531</v>
      </c>
      <c r="B201" s="8">
        <v>42672</v>
      </c>
      <c r="C201" s="9" t="s">
        <v>368</v>
      </c>
    </row>
    <row r="202" spans="1:3" x14ac:dyDescent="0.3">
      <c r="A202" s="9" t="s">
        <v>1089</v>
      </c>
      <c r="B202" s="8">
        <v>42146</v>
      </c>
      <c r="C202" s="9" t="s">
        <v>755</v>
      </c>
    </row>
    <row r="203" spans="1:3" x14ac:dyDescent="0.3">
      <c r="A203" s="9" t="s">
        <v>1221</v>
      </c>
      <c r="B203" s="8">
        <v>42270</v>
      </c>
      <c r="C203" s="9" t="s">
        <v>358</v>
      </c>
    </row>
    <row r="204" spans="1:3" x14ac:dyDescent="0.3">
      <c r="A204" s="9" t="s">
        <v>268</v>
      </c>
      <c r="B204" s="8">
        <v>41396</v>
      </c>
      <c r="C204" s="9" t="s">
        <v>269</v>
      </c>
    </row>
    <row r="205" spans="1:3" x14ac:dyDescent="0.3">
      <c r="A205" s="9" t="s">
        <v>1304</v>
      </c>
      <c r="B205" s="8">
        <v>42391</v>
      </c>
      <c r="C205" s="9" t="s">
        <v>1305</v>
      </c>
    </row>
    <row r="206" spans="1:3" x14ac:dyDescent="0.3">
      <c r="A206" s="9" t="s">
        <v>1602</v>
      </c>
      <c r="B206" s="8">
        <v>42737</v>
      </c>
      <c r="C206" s="9" t="s">
        <v>421</v>
      </c>
    </row>
    <row r="207" spans="1:3" x14ac:dyDescent="0.3">
      <c r="A207" s="9" t="s">
        <v>714</v>
      </c>
      <c r="B207" s="8">
        <v>41786</v>
      </c>
      <c r="C207" s="9" t="s">
        <v>715</v>
      </c>
    </row>
    <row r="208" spans="1:3" x14ac:dyDescent="0.3">
      <c r="A208" s="9" t="s">
        <v>1321</v>
      </c>
      <c r="B208" s="8">
        <v>42411</v>
      </c>
      <c r="C208" s="9" t="s">
        <v>816</v>
      </c>
    </row>
    <row r="209" spans="1:3" x14ac:dyDescent="0.3">
      <c r="A209" s="9" t="s">
        <v>416</v>
      </c>
      <c r="B209" s="8">
        <v>41501</v>
      </c>
      <c r="C209" s="9" t="s">
        <v>417</v>
      </c>
    </row>
    <row r="210" spans="1:3" x14ac:dyDescent="0.3">
      <c r="A210" s="9" t="s">
        <v>1219</v>
      </c>
      <c r="B210" s="8">
        <v>42261</v>
      </c>
      <c r="C210" s="9" t="s">
        <v>360</v>
      </c>
    </row>
    <row r="211" spans="1:3" x14ac:dyDescent="0.3">
      <c r="A211" s="9" t="s">
        <v>1039</v>
      </c>
      <c r="B211" s="8">
        <v>42105</v>
      </c>
      <c r="C211" s="9" t="s">
        <v>1040</v>
      </c>
    </row>
    <row r="212" spans="1:3" x14ac:dyDescent="0.3">
      <c r="A212" s="9" t="s">
        <v>1338</v>
      </c>
      <c r="B212" s="8">
        <v>42433</v>
      </c>
      <c r="C212" s="9" t="s">
        <v>238</v>
      </c>
    </row>
    <row r="213" spans="1:3" x14ac:dyDescent="0.3">
      <c r="A213" s="9" t="s">
        <v>994</v>
      </c>
      <c r="B213" s="8">
        <v>42063</v>
      </c>
      <c r="C213" s="9" t="s">
        <v>995</v>
      </c>
    </row>
    <row r="214" spans="1:3" x14ac:dyDescent="0.3">
      <c r="A214" s="9" t="s">
        <v>89</v>
      </c>
      <c r="B214" s="8">
        <v>41836</v>
      </c>
      <c r="C214" s="9" t="s">
        <v>90</v>
      </c>
    </row>
    <row r="215" spans="1:3" x14ac:dyDescent="0.3">
      <c r="A215" s="9" t="s">
        <v>1233</v>
      </c>
      <c r="B215" s="8">
        <v>42284</v>
      </c>
      <c r="C215" s="9" t="s">
        <v>1234</v>
      </c>
    </row>
    <row r="216" spans="1:3" x14ac:dyDescent="0.3">
      <c r="A216" s="9" t="s">
        <v>1156</v>
      </c>
      <c r="B216" s="8">
        <v>42206</v>
      </c>
      <c r="C216" s="9" t="s">
        <v>336</v>
      </c>
    </row>
    <row r="217" spans="1:3" x14ac:dyDescent="0.3">
      <c r="A217" s="9" t="s">
        <v>1125</v>
      </c>
      <c r="B217" s="8">
        <v>42181</v>
      </c>
      <c r="C217" s="9" t="s">
        <v>554</v>
      </c>
    </row>
    <row r="218" spans="1:3" x14ac:dyDescent="0.3">
      <c r="A218" s="9" t="s">
        <v>260</v>
      </c>
      <c r="B218" s="8">
        <v>41393</v>
      </c>
      <c r="C218" s="9" t="s">
        <v>261</v>
      </c>
    </row>
    <row r="219" spans="1:3" x14ac:dyDescent="0.3">
      <c r="A219" s="9" t="s">
        <v>1208</v>
      </c>
      <c r="B219" s="8">
        <v>42251</v>
      </c>
      <c r="C219" s="9" t="s">
        <v>287</v>
      </c>
    </row>
    <row r="220" spans="1:3" x14ac:dyDescent="0.3">
      <c r="A220" s="9" t="s">
        <v>1539</v>
      </c>
      <c r="B220" s="8">
        <v>42677</v>
      </c>
      <c r="C220" s="9" t="s">
        <v>1540</v>
      </c>
    </row>
    <row r="221" spans="1:3" x14ac:dyDescent="0.3">
      <c r="A221" s="9" t="s">
        <v>1106</v>
      </c>
      <c r="B221" s="8">
        <v>42163</v>
      </c>
      <c r="C221" s="9" t="s">
        <v>338</v>
      </c>
    </row>
    <row r="222" spans="1:3" x14ac:dyDescent="0.3">
      <c r="A222" s="9" t="s">
        <v>974</v>
      </c>
      <c r="B222" s="8">
        <v>42041</v>
      </c>
      <c r="C222" s="9" t="s">
        <v>975</v>
      </c>
    </row>
    <row r="223" spans="1:3" x14ac:dyDescent="0.3">
      <c r="A223" s="9" t="s">
        <v>1457</v>
      </c>
      <c r="B223" s="8">
        <v>42566</v>
      </c>
      <c r="C223" s="9" t="s">
        <v>809</v>
      </c>
    </row>
    <row r="224" spans="1:3" x14ac:dyDescent="0.3">
      <c r="A224" s="9" t="s">
        <v>1146</v>
      </c>
      <c r="B224" s="8">
        <v>42200</v>
      </c>
      <c r="C224" s="9" t="s">
        <v>1147</v>
      </c>
    </row>
    <row r="225" spans="1:3" x14ac:dyDescent="0.3">
      <c r="A225" s="9" t="s">
        <v>152</v>
      </c>
      <c r="B225" s="8">
        <v>42367</v>
      </c>
      <c r="C225" s="9" t="s">
        <v>151</v>
      </c>
    </row>
    <row r="226" spans="1:3" x14ac:dyDescent="0.3">
      <c r="A226" s="9" t="s">
        <v>1190</v>
      </c>
      <c r="B226" s="8">
        <v>42238</v>
      </c>
      <c r="C226" s="9" t="s">
        <v>155</v>
      </c>
    </row>
    <row r="227" spans="1:3" x14ac:dyDescent="0.3">
      <c r="A227" s="9" t="s">
        <v>1387</v>
      </c>
      <c r="B227" s="8">
        <v>42481</v>
      </c>
      <c r="C227" s="9" t="s">
        <v>995</v>
      </c>
    </row>
    <row r="228" spans="1:3" x14ac:dyDescent="0.3">
      <c r="A228" s="9" t="s">
        <v>749</v>
      </c>
      <c r="B228" s="8">
        <v>41817</v>
      </c>
      <c r="C228" s="9" t="s">
        <v>750</v>
      </c>
    </row>
    <row r="229" spans="1:3" x14ac:dyDescent="0.3">
      <c r="A229" s="9" t="s">
        <v>1512</v>
      </c>
      <c r="B229" s="8">
        <v>42655</v>
      </c>
      <c r="C229" s="9" t="s">
        <v>421</v>
      </c>
    </row>
    <row r="230" spans="1:3" x14ac:dyDescent="0.3">
      <c r="A230" s="9" t="s">
        <v>266</v>
      </c>
      <c r="B230" s="8">
        <v>41395</v>
      </c>
      <c r="C230" s="9" t="s">
        <v>267</v>
      </c>
    </row>
    <row r="231" spans="1:3" x14ac:dyDescent="0.3">
      <c r="A231" s="9" t="s">
        <v>665</v>
      </c>
      <c r="B231" s="8">
        <v>41728</v>
      </c>
      <c r="C231" s="9" t="s">
        <v>76</v>
      </c>
    </row>
    <row r="232" spans="1:3" x14ac:dyDescent="0.3">
      <c r="A232" s="9" t="s">
        <v>1603</v>
      </c>
      <c r="B232" s="8">
        <v>42739</v>
      </c>
      <c r="C232" s="9" t="s">
        <v>1604</v>
      </c>
    </row>
    <row r="233" spans="1:3" x14ac:dyDescent="0.3">
      <c r="A233" s="9" t="s">
        <v>1346</v>
      </c>
      <c r="B233" s="8">
        <v>42439</v>
      </c>
      <c r="C233" s="9" t="s">
        <v>439</v>
      </c>
    </row>
    <row r="234" spans="1:3" x14ac:dyDescent="0.3">
      <c r="A234" s="9" t="s">
        <v>612</v>
      </c>
      <c r="B234" s="8">
        <v>41677</v>
      </c>
      <c r="C234" s="9" t="s">
        <v>613</v>
      </c>
    </row>
    <row r="235" spans="1:3" x14ac:dyDescent="0.3">
      <c r="A235" s="9" t="s">
        <v>1036</v>
      </c>
      <c r="B235" s="8">
        <v>42102</v>
      </c>
      <c r="C235" s="9" t="s">
        <v>1037</v>
      </c>
    </row>
    <row r="236" spans="1:3" x14ac:dyDescent="0.3">
      <c r="A236" s="9" t="s">
        <v>402</v>
      </c>
      <c r="B236" s="8">
        <v>41493</v>
      </c>
      <c r="C236" s="9" t="s">
        <v>403</v>
      </c>
    </row>
    <row r="237" spans="1:3" x14ac:dyDescent="0.3">
      <c r="A237" s="9" t="s">
        <v>759</v>
      </c>
      <c r="B237" s="8">
        <v>41830</v>
      </c>
      <c r="C237" s="9" t="s">
        <v>760</v>
      </c>
    </row>
    <row r="238" spans="1:3" x14ac:dyDescent="0.3">
      <c r="A238" s="9" t="s">
        <v>493</v>
      </c>
      <c r="B238" s="8">
        <v>41566</v>
      </c>
      <c r="C238" s="9" t="s">
        <v>484</v>
      </c>
    </row>
    <row r="239" spans="1:3" x14ac:dyDescent="0.3">
      <c r="A239" s="9" t="s">
        <v>1404</v>
      </c>
      <c r="B239" s="8">
        <v>42502</v>
      </c>
      <c r="C239" s="9" t="s">
        <v>106</v>
      </c>
    </row>
    <row r="240" spans="1:3" x14ac:dyDescent="0.3">
      <c r="A240" s="9" t="s">
        <v>310</v>
      </c>
      <c r="B240" s="8">
        <v>41423</v>
      </c>
      <c r="C240" s="9" t="s">
        <v>311</v>
      </c>
    </row>
    <row r="241" spans="1:3" x14ac:dyDescent="0.3">
      <c r="A241" s="9" t="s">
        <v>1575</v>
      </c>
      <c r="B241" s="8">
        <v>42708</v>
      </c>
      <c r="C241" s="9" t="s">
        <v>556</v>
      </c>
    </row>
    <row r="242" spans="1:3" x14ac:dyDescent="0.3">
      <c r="A242" s="9" t="s">
        <v>472</v>
      </c>
      <c r="B242" s="8">
        <v>41546</v>
      </c>
      <c r="C242" s="9" t="s">
        <v>473</v>
      </c>
    </row>
    <row r="243" spans="1:3" x14ac:dyDescent="0.3">
      <c r="A243" s="9" t="s">
        <v>1584</v>
      </c>
      <c r="B243" s="8">
        <v>42717</v>
      </c>
      <c r="C243" s="9" t="s">
        <v>753</v>
      </c>
    </row>
    <row r="244" spans="1:3" x14ac:dyDescent="0.3">
      <c r="A244" s="9" t="s">
        <v>754</v>
      </c>
      <c r="B244" s="8">
        <v>41822</v>
      </c>
      <c r="C244" s="9" t="s">
        <v>755</v>
      </c>
    </row>
    <row r="245" spans="1:3" x14ac:dyDescent="0.3">
      <c r="A245" s="9" t="s">
        <v>727</v>
      </c>
      <c r="B245" s="8">
        <v>41796</v>
      </c>
      <c r="C245" s="9" t="s">
        <v>728</v>
      </c>
    </row>
    <row r="246" spans="1:3" x14ac:dyDescent="0.3">
      <c r="A246" s="9" t="s">
        <v>346</v>
      </c>
      <c r="B246" s="8">
        <v>41448</v>
      </c>
      <c r="C246" s="9" t="s">
        <v>347</v>
      </c>
    </row>
    <row r="247" spans="1:3" x14ac:dyDescent="0.3">
      <c r="A247" s="9" t="s">
        <v>591</v>
      </c>
      <c r="B247" s="8">
        <v>41661</v>
      </c>
      <c r="C247" s="9" t="s">
        <v>592</v>
      </c>
    </row>
    <row r="248" spans="1:3" x14ac:dyDescent="0.3">
      <c r="A248" s="9" t="s">
        <v>571</v>
      </c>
      <c r="B248" s="8">
        <v>41636</v>
      </c>
      <c r="C248" s="9" t="s">
        <v>545</v>
      </c>
    </row>
    <row r="249" spans="1:3" x14ac:dyDescent="0.3">
      <c r="A249" s="9" t="s">
        <v>1402</v>
      </c>
      <c r="B249" s="8">
        <v>42500</v>
      </c>
      <c r="C249" s="9" t="s">
        <v>728</v>
      </c>
    </row>
    <row r="250" spans="1:3" x14ac:dyDescent="0.3">
      <c r="A250" s="9" t="s">
        <v>1388</v>
      </c>
      <c r="B250" s="8">
        <v>42482</v>
      </c>
      <c r="C250" s="9" t="s">
        <v>1389</v>
      </c>
    </row>
    <row r="251" spans="1:3" x14ac:dyDescent="0.3">
      <c r="A251" s="9" t="s">
        <v>1567</v>
      </c>
      <c r="B251" s="8">
        <v>42699</v>
      </c>
      <c r="C251" s="9" t="s">
        <v>865</v>
      </c>
    </row>
    <row r="252" spans="1:3" x14ac:dyDescent="0.3">
      <c r="A252" s="9" t="s">
        <v>520</v>
      </c>
      <c r="B252" s="8">
        <v>41591</v>
      </c>
      <c r="C252" s="9" t="s">
        <v>446</v>
      </c>
    </row>
    <row r="253" spans="1:3" x14ac:dyDescent="0.3">
      <c r="A253" s="9" t="s">
        <v>149</v>
      </c>
      <c r="B253" s="8">
        <v>42352</v>
      </c>
      <c r="C253" s="9" t="s">
        <v>148</v>
      </c>
    </row>
    <row r="254" spans="1:3" x14ac:dyDescent="0.3">
      <c r="A254" s="9" t="s">
        <v>349</v>
      </c>
      <c r="B254" s="8">
        <v>41452</v>
      </c>
      <c r="C254" s="9" t="s">
        <v>350</v>
      </c>
    </row>
    <row r="255" spans="1:3" x14ac:dyDescent="0.3">
      <c r="A255" s="9" t="s">
        <v>1385</v>
      </c>
      <c r="B255" s="8">
        <v>42481</v>
      </c>
      <c r="C255" s="9" t="s">
        <v>1386</v>
      </c>
    </row>
    <row r="256" spans="1:3" x14ac:dyDescent="0.3">
      <c r="A256" s="9" t="s">
        <v>430</v>
      </c>
      <c r="B256" s="8">
        <v>41512</v>
      </c>
      <c r="C256" s="9" t="s">
        <v>431</v>
      </c>
    </row>
    <row r="257" spans="1:3" x14ac:dyDescent="0.3">
      <c r="A257" s="9" t="s">
        <v>337</v>
      </c>
      <c r="B257" s="8">
        <v>41439</v>
      </c>
      <c r="C257" s="9" t="s">
        <v>338</v>
      </c>
    </row>
    <row r="258" spans="1:3" x14ac:dyDescent="0.3">
      <c r="A258" s="9" t="s">
        <v>1463</v>
      </c>
      <c r="B258" s="8">
        <v>42584</v>
      </c>
      <c r="C258" s="9" t="s">
        <v>1464</v>
      </c>
    </row>
    <row r="259" spans="1:3" x14ac:dyDescent="0.3">
      <c r="A259" s="9" t="s">
        <v>910</v>
      </c>
      <c r="B259" s="8">
        <v>41993</v>
      </c>
      <c r="C259" s="9" t="s">
        <v>911</v>
      </c>
    </row>
    <row r="260" spans="1:3" x14ac:dyDescent="0.3">
      <c r="A260" s="9" t="s">
        <v>929</v>
      </c>
      <c r="B260" s="8">
        <v>42009</v>
      </c>
      <c r="C260" s="9" t="s">
        <v>850</v>
      </c>
    </row>
    <row r="261" spans="1:3" x14ac:dyDescent="0.3">
      <c r="A261" s="9" t="s">
        <v>1020</v>
      </c>
      <c r="B261" s="8">
        <v>42085</v>
      </c>
      <c r="C261" s="9" t="s">
        <v>1021</v>
      </c>
    </row>
    <row r="262" spans="1:3" x14ac:dyDescent="0.3">
      <c r="A262" s="9" t="s">
        <v>1407</v>
      </c>
      <c r="B262" s="8">
        <v>42507</v>
      </c>
      <c r="C262" s="9" t="s">
        <v>1408</v>
      </c>
    </row>
    <row r="263" spans="1:3" x14ac:dyDescent="0.3">
      <c r="A263" s="9" t="s">
        <v>1250</v>
      </c>
      <c r="B263" s="8">
        <v>42306</v>
      </c>
      <c r="C263" s="9" t="s">
        <v>1251</v>
      </c>
    </row>
    <row r="264" spans="1:3" x14ac:dyDescent="0.3">
      <c r="A264" s="9" t="s">
        <v>191</v>
      </c>
      <c r="B264" s="8">
        <v>41314</v>
      </c>
      <c r="C264" s="9" t="s">
        <v>192</v>
      </c>
    </row>
    <row r="265" spans="1:3" x14ac:dyDescent="0.3">
      <c r="A265" s="9" t="s">
        <v>1134</v>
      </c>
      <c r="B265" s="8">
        <v>42187</v>
      </c>
      <c r="C265" s="9" t="s">
        <v>1135</v>
      </c>
    </row>
    <row r="266" spans="1:3" x14ac:dyDescent="0.3">
      <c r="A266" s="9" t="s">
        <v>129</v>
      </c>
      <c r="B266" s="8">
        <v>42178</v>
      </c>
      <c r="C266" s="9" t="s">
        <v>130</v>
      </c>
    </row>
    <row r="267" spans="1:3" x14ac:dyDescent="0.3">
      <c r="A267" s="9" t="s">
        <v>1024</v>
      </c>
      <c r="B267" s="8">
        <v>42086</v>
      </c>
      <c r="C267" s="9" t="s">
        <v>896</v>
      </c>
    </row>
    <row r="268" spans="1:3" x14ac:dyDescent="0.3">
      <c r="A268" s="9" t="s">
        <v>1523</v>
      </c>
      <c r="B268" s="8">
        <v>42666</v>
      </c>
      <c r="C268" s="9" t="s">
        <v>857</v>
      </c>
    </row>
    <row r="269" spans="1:3" x14ac:dyDescent="0.3">
      <c r="A269" s="9" t="s">
        <v>385</v>
      </c>
      <c r="B269" s="8">
        <v>41479</v>
      </c>
      <c r="C269" s="9" t="s">
        <v>386</v>
      </c>
    </row>
    <row r="270" spans="1:3" x14ac:dyDescent="0.3">
      <c r="A270" s="9" t="s">
        <v>1587</v>
      </c>
      <c r="B270" s="8">
        <v>42720</v>
      </c>
      <c r="C270" s="9" t="s">
        <v>182</v>
      </c>
    </row>
    <row r="271" spans="1:3" x14ac:dyDescent="0.3">
      <c r="A271" s="9" t="s">
        <v>375</v>
      </c>
      <c r="B271" s="8">
        <v>41474</v>
      </c>
      <c r="C271" s="9" t="s">
        <v>376</v>
      </c>
    </row>
    <row r="272" spans="1:3" x14ac:dyDescent="0.3">
      <c r="A272" s="9" t="s">
        <v>647</v>
      </c>
      <c r="B272" s="8">
        <v>41708</v>
      </c>
      <c r="C272" s="9" t="s">
        <v>151</v>
      </c>
    </row>
    <row r="273" spans="1:3" x14ac:dyDescent="0.3">
      <c r="A273" s="9" t="s">
        <v>828</v>
      </c>
      <c r="B273" s="8">
        <v>41909</v>
      </c>
      <c r="C273" s="9" t="s">
        <v>182</v>
      </c>
    </row>
    <row r="274" spans="1:3" x14ac:dyDescent="0.3">
      <c r="A274" s="9" t="s">
        <v>564</v>
      </c>
      <c r="B274" s="8">
        <v>41629</v>
      </c>
      <c r="C274" s="9" t="s">
        <v>565</v>
      </c>
    </row>
    <row r="275" spans="1:3" x14ac:dyDescent="0.3">
      <c r="A275" s="9" t="s">
        <v>200</v>
      </c>
      <c r="B275" s="8">
        <v>41318</v>
      </c>
      <c r="C275" s="9" t="s">
        <v>177</v>
      </c>
    </row>
    <row r="276" spans="1:3" x14ac:dyDescent="0.3">
      <c r="A276" s="9" t="s">
        <v>1487</v>
      </c>
      <c r="B276" s="8">
        <v>42617</v>
      </c>
      <c r="C276" s="9" t="s">
        <v>313</v>
      </c>
    </row>
    <row r="277" spans="1:3" x14ac:dyDescent="0.3">
      <c r="A277" s="9" t="s">
        <v>288</v>
      </c>
      <c r="B277" s="8">
        <v>41411</v>
      </c>
      <c r="C277" s="9" t="s">
        <v>289</v>
      </c>
    </row>
    <row r="278" spans="1:3" x14ac:dyDescent="0.3">
      <c r="A278" s="9" t="s">
        <v>172</v>
      </c>
      <c r="B278" s="8">
        <v>42533</v>
      </c>
      <c r="C278" s="9" t="s">
        <v>168</v>
      </c>
    </row>
    <row r="279" spans="1:3" x14ac:dyDescent="0.3">
      <c r="A279" s="9" t="s">
        <v>216</v>
      </c>
      <c r="B279" s="8">
        <v>41329</v>
      </c>
      <c r="C279" s="9" t="s">
        <v>217</v>
      </c>
    </row>
    <row r="280" spans="1:3" x14ac:dyDescent="0.3">
      <c r="A280" s="9" t="s">
        <v>969</v>
      </c>
      <c r="B280" s="8">
        <v>42037</v>
      </c>
      <c r="C280" s="9" t="s">
        <v>289</v>
      </c>
    </row>
    <row r="281" spans="1:3" x14ac:dyDescent="0.3">
      <c r="A281" s="9" t="s">
        <v>1428</v>
      </c>
      <c r="B281" s="8">
        <v>42522</v>
      </c>
      <c r="C281" s="9" t="s">
        <v>1429</v>
      </c>
    </row>
    <row r="282" spans="1:3" x14ac:dyDescent="0.3">
      <c r="A282" s="9" t="s">
        <v>1161</v>
      </c>
      <c r="B282" s="8">
        <v>42209</v>
      </c>
      <c r="C282" s="9" t="s">
        <v>257</v>
      </c>
    </row>
    <row r="283" spans="1:3" x14ac:dyDescent="0.3">
      <c r="A283" s="9" t="s">
        <v>1357</v>
      </c>
      <c r="B283" s="8">
        <v>42448</v>
      </c>
      <c r="C283" s="9" t="s">
        <v>1358</v>
      </c>
    </row>
    <row r="284" spans="1:3" x14ac:dyDescent="0.3">
      <c r="A284" s="9" t="s">
        <v>902</v>
      </c>
      <c r="B284" s="8">
        <v>41980</v>
      </c>
      <c r="C284" s="9" t="s">
        <v>903</v>
      </c>
    </row>
    <row r="285" spans="1:3" x14ac:dyDescent="0.3">
      <c r="A285" s="9" t="s">
        <v>700</v>
      </c>
      <c r="B285" s="8">
        <v>41768</v>
      </c>
      <c r="C285" s="9" t="s">
        <v>347</v>
      </c>
    </row>
    <row r="286" spans="1:3" x14ac:dyDescent="0.3">
      <c r="A286" s="9" t="s">
        <v>156</v>
      </c>
      <c r="B286" s="8">
        <v>42410</v>
      </c>
      <c r="C286" s="9" t="s">
        <v>155</v>
      </c>
    </row>
    <row r="287" spans="1:3" x14ac:dyDescent="0.3">
      <c r="A287" s="9" t="s">
        <v>1088</v>
      </c>
      <c r="B287" s="8">
        <v>42146</v>
      </c>
      <c r="C287" s="9" t="s">
        <v>890</v>
      </c>
    </row>
    <row r="288" spans="1:3" x14ac:dyDescent="0.3">
      <c r="A288" s="9" t="s">
        <v>1378</v>
      </c>
      <c r="B288" s="8">
        <v>42469</v>
      </c>
      <c r="C288" s="9" t="s">
        <v>252</v>
      </c>
    </row>
    <row r="289" spans="1:3" x14ac:dyDescent="0.3">
      <c r="A289" s="9" t="s">
        <v>595</v>
      </c>
      <c r="B289" s="8">
        <v>41663</v>
      </c>
      <c r="C289" s="9" t="s">
        <v>596</v>
      </c>
    </row>
    <row r="290" spans="1:3" x14ac:dyDescent="0.3">
      <c r="A290" s="9" t="s">
        <v>480</v>
      </c>
      <c r="B290" s="8">
        <v>41551</v>
      </c>
      <c r="C290" s="9" t="s">
        <v>292</v>
      </c>
    </row>
    <row r="291" spans="1:3" x14ac:dyDescent="0.3">
      <c r="A291" s="9" t="s">
        <v>241</v>
      </c>
      <c r="B291" s="8">
        <v>41381</v>
      </c>
      <c r="C291" s="9" t="s">
        <v>242</v>
      </c>
    </row>
    <row r="292" spans="1:3" x14ac:dyDescent="0.3">
      <c r="A292" s="9" t="s">
        <v>1509</v>
      </c>
      <c r="B292" s="8">
        <v>42652</v>
      </c>
      <c r="C292" s="9" t="s">
        <v>405</v>
      </c>
    </row>
    <row r="293" spans="1:3" x14ac:dyDescent="0.3">
      <c r="A293" s="9" t="s">
        <v>85</v>
      </c>
      <c r="B293" s="8">
        <v>41763</v>
      </c>
      <c r="C293" s="9" t="s">
        <v>84</v>
      </c>
    </row>
    <row r="294" spans="1:3" x14ac:dyDescent="0.3">
      <c r="A294" s="9" t="s">
        <v>774</v>
      </c>
      <c r="B294" s="8">
        <v>41848</v>
      </c>
      <c r="C294" s="9" t="s">
        <v>775</v>
      </c>
    </row>
    <row r="295" spans="1:3" x14ac:dyDescent="0.3">
      <c r="A295" s="9" t="s">
        <v>1132</v>
      </c>
      <c r="B295" s="8">
        <v>42185</v>
      </c>
      <c r="C295" s="9" t="s">
        <v>1133</v>
      </c>
    </row>
    <row r="296" spans="1:3" x14ac:dyDescent="0.3">
      <c r="A296" s="9" t="s">
        <v>1225</v>
      </c>
      <c r="B296" s="8">
        <v>42272</v>
      </c>
      <c r="C296" s="9" t="s">
        <v>1226</v>
      </c>
    </row>
    <row r="297" spans="1:3" x14ac:dyDescent="0.3">
      <c r="A297" s="9" t="s">
        <v>1409</v>
      </c>
      <c r="B297" s="8">
        <v>42509</v>
      </c>
      <c r="C297" s="9" t="s">
        <v>1410</v>
      </c>
    </row>
    <row r="298" spans="1:3" x14ac:dyDescent="0.3">
      <c r="A298" s="9" t="s">
        <v>559</v>
      </c>
      <c r="B298" s="8">
        <v>41623</v>
      </c>
      <c r="C298" s="9" t="s">
        <v>560</v>
      </c>
    </row>
    <row r="299" spans="1:3" x14ac:dyDescent="0.3">
      <c r="A299" s="9" t="s">
        <v>303</v>
      </c>
      <c r="B299" s="8">
        <v>41419</v>
      </c>
      <c r="C299" s="9" t="s">
        <v>304</v>
      </c>
    </row>
    <row r="300" spans="1:3" x14ac:dyDescent="0.3">
      <c r="A300" s="9" t="s">
        <v>137</v>
      </c>
      <c r="B300" s="8">
        <v>42210</v>
      </c>
      <c r="C300" s="9" t="s">
        <v>136</v>
      </c>
    </row>
    <row r="301" spans="1:3" x14ac:dyDescent="0.3">
      <c r="A301" s="9" t="s">
        <v>546</v>
      </c>
      <c r="B301" s="8">
        <v>41614</v>
      </c>
      <c r="C301" s="9" t="s">
        <v>547</v>
      </c>
    </row>
    <row r="302" spans="1:3" x14ac:dyDescent="0.3">
      <c r="A302" s="9" t="s">
        <v>924</v>
      </c>
      <c r="B302" s="8">
        <v>42003</v>
      </c>
      <c r="C302" s="9" t="s">
        <v>136</v>
      </c>
    </row>
    <row r="303" spans="1:3" x14ac:dyDescent="0.3">
      <c r="A303" s="9" t="s">
        <v>153</v>
      </c>
      <c r="B303" s="8">
        <v>42367</v>
      </c>
      <c r="C303" s="9" t="s">
        <v>151</v>
      </c>
    </row>
    <row r="304" spans="1:3" x14ac:dyDescent="0.3">
      <c r="A304" s="9" t="s">
        <v>366</v>
      </c>
      <c r="B304" s="8">
        <v>41463</v>
      </c>
      <c r="C304" s="9" t="s">
        <v>242</v>
      </c>
    </row>
    <row r="305" spans="1:3" x14ac:dyDescent="0.3">
      <c r="A305" s="9" t="s">
        <v>441</v>
      </c>
      <c r="B305" s="8">
        <v>41519</v>
      </c>
      <c r="C305" s="9" t="s">
        <v>442</v>
      </c>
    </row>
    <row r="306" spans="1:3" x14ac:dyDescent="0.3">
      <c r="A306" s="9" t="s">
        <v>1479</v>
      </c>
      <c r="B306" s="8">
        <v>42604</v>
      </c>
      <c r="C306" s="9" t="s">
        <v>558</v>
      </c>
    </row>
    <row r="307" spans="1:3" x14ac:dyDescent="0.3">
      <c r="A307" s="9" t="s">
        <v>1431</v>
      </c>
      <c r="B307" s="8">
        <v>42532</v>
      </c>
      <c r="C307" s="9" t="s">
        <v>846</v>
      </c>
    </row>
    <row r="308" spans="1:3" x14ac:dyDescent="0.3">
      <c r="A308" s="9" t="s">
        <v>996</v>
      </c>
      <c r="B308" s="8">
        <v>42064</v>
      </c>
      <c r="C308" s="9" t="s">
        <v>997</v>
      </c>
    </row>
    <row r="309" spans="1:3" x14ac:dyDescent="0.3">
      <c r="A309" s="9" t="s">
        <v>656</v>
      </c>
      <c r="B309" s="8">
        <v>41715</v>
      </c>
      <c r="C309" s="9" t="s">
        <v>657</v>
      </c>
    </row>
    <row r="310" spans="1:3" x14ac:dyDescent="0.3">
      <c r="A310" s="9" t="s">
        <v>1142</v>
      </c>
      <c r="B310" s="8">
        <v>42197</v>
      </c>
      <c r="C310" s="9" t="s">
        <v>313</v>
      </c>
    </row>
    <row r="311" spans="1:3" x14ac:dyDescent="0.3">
      <c r="A311" s="9" t="s">
        <v>284</v>
      </c>
      <c r="B311" s="8">
        <v>41407</v>
      </c>
      <c r="C311" s="9" t="s">
        <v>285</v>
      </c>
    </row>
    <row r="312" spans="1:3" x14ac:dyDescent="0.3">
      <c r="A312" s="9" t="s">
        <v>1252</v>
      </c>
      <c r="B312" s="8">
        <v>42312</v>
      </c>
      <c r="C312" s="9" t="s">
        <v>168</v>
      </c>
    </row>
    <row r="313" spans="1:3" x14ac:dyDescent="0.3">
      <c r="A313" s="9" t="s">
        <v>150</v>
      </c>
      <c r="B313" s="8">
        <v>42367</v>
      </c>
      <c r="C313" s="9" t="s">
        <v>151</v>
      </c>
    </row>
    <row r="314" spans="1:3" x14ac:dyDescent="0.3">
      <c r="A314" s="9" t="s">
        <v>1253</v>
      </c>
      <c r="B314" s="8">
        <v>42312</v>
      </c>
      <c r="C314" s="9" t="s">
        <v>354</v>
      </c>
    </row>
    <row r="315" spans="1:3" x14ac:dyDescent="0.3">
      <c r="A315" s="9" t="s">
        <v>562</v>
      </c>
      <c r="B315" s="8">
        <v>41629</v>
      </c>
      <c r="C315" s="9" t="s">
        <v>563</v>
      </c>
    </row>
    <row r="316" spans="1:3" x14ac:dyDescent="0.3">
      <c r="A316" s="9" t="s">
        <v>1519</v>
      </c>
      <c r="B316" s="8">
        <v>42664</v>
      </c>
      <c r="C316" s="9" t="s">
        <v>997</v>
      </c>
    </row>
    <row r="317" spans="1:3" x14ac:dyDescent="0.3">
      <c r="A317" s="9" t="s">
        <v>220</v>
      </c>
      <c r="B317" s="8">
        <v>41342</v>
      </c>
      <c r="C317" s="9" t="s">
        <v>221</v>
      </c>
    </row>
    <row r="318" spans="1:3" x14ac:dyDescent="0.3">
      <c r="A318" s="9" t="s">
        <v>1486</v>
      </c>
      <c r="B318" s="8">
        <v>42617</v>
      </c>
      <c r="C318" s="9" t="s">
        <v>594</v>
      </c>
    </row>
    <row r="319" spans="1:3" x14ac:dyDescent="0.3">
      <c r="A319" s="9" t="s">
        <v>374</v>
      </c>
      <c r="B319" s="8">
        <v>41473</v>
      </c>
      <c r="C319" s="9" t="s">
        <v>343</v>
      </c>
    </row>
    <row r="320" spans="1:3" x14ac:dyDescent="0.3">
      <c r="A320" s="9" t="s">
        <v>847</v>
      </c>
      <c r="B320" s="8">
        <v>41926</v>
      </c>
      <c r="C320" s="9" t="s">
        <v>68</v>
      </c>
    </row>
    <row r="321" spans="1:3" x14ac:dyDescent="0.3">
      <c r="A321" s="9" t="s">
        <v>485</v>
      </c>
      <c r="B321" s="8">
        <v>41565</v>
      </c>
      <c r="C321" s="9" t="s">
        <v>486</v>
      </c>
    </row>
    <row r="322" spans="1:3" x14ac:dyDescent="0.3">
      <c r="A322" s="9" t="s">
        <v>1268</v>
      </c>
      <c r="B322" s="8">
        <v>42334</v>
      </c>
      <c r="C322" s="9" t="s">
        <v>1269</v>
      </c>
    </row>
    <row r="323" spans="1:3" x14ac:dyDescent="0.3">
      <c r="A323" s="9" t="s">
        <v>1330</v>
      </c>
      <c r="B323" s="8">
        <v>42420</v>
      </c>
      <c r="C323" s="9" t="s">
        <v>1331</v>
      </c>
    </row>
    <row r="324" spans="1:3" x14ac:dyDescent="0.3">
      <c r="A324" s="9" t="s">
        <v>1507</v>
      </c>
      <c r="B324" s="8">
        <v>42647</v>
      </c>
      <c r="C324" s="9" t="s">
        <v>215</v>
      </c>
    </row>
    <row r="325" spans="1:3" x14ac:dyDescent="0.3">
      <c r="A325" s="9" t="s">
        <v>1379</v>
      </c>
      <c r="B325" s="8">
        <v>42469</v>
      </c>
      <c r="C325" s="9" t="s">
        <v>43</v>
      </c>
    </row>
    <row r="326" spans="1:3" x14ac:dyDescent="0.3">
      <c r="A326" s="9" t="s">
        <v>681</v>
      </c>
      <c r="B326" s="8">
        <v>41744</v>
      </c>
      <c r="C326" s="9" t="s">
        <v>682</v>
      </c>
    </row>
    <row r="327" spans="1:3" x14ac:dyDescent="0.3">
      <c r="A327" s="9" t="s">
        <v>329</v>
      </c>
      <c r="B327" s="8">
        <v>41433</v>
      </c>
      <c r="C327" s="9" t="s">
        <v>330</v>
      </c>
    </row>
    <row r="328" spans="1:3" x14ac:dyDescent="0.3">
      <c r="A328" s="9" t="s">
        <v>1193</v>
      </c>
      <c r="B328" s="8">
        <v>42238</v>
      </c>
      <c r="C328" s="9" t="s">
        <v>497</v>
      </c>
    </row>
    <row r="329" spans="1:3" x14ac:dyDescent="0.3">
      <c r="A329" s="9" t="s">
        <v>1054</v>
      </c>
      <c r="B329" s="8">
        <v>42120</v>
      </c>
      <c r="C329" s="9" t="s">
        <v>1055</v>
      </c>
    </row>
    <row r="330" spans="1:3" x14ac:dyDescent="0.3">
      <c r="A330" s="9" t="s">
        <v>394</v>
      </c>
      <c r="B330" s="8">
        <v>41486</v>
      </c>
      <c r="C330" s="9" t="s">
        <v>395</v>
      </c>
    </row>
    <row r="331" spans="1:3" x14ac:dyDescent="0.3">
      <c r="A331" s="9" t="s">
        <v>1526</v>
      </c>
      <c r="B331" s="8">
        <v>42670</v>
      </c>
      <c r="C331" s="9" t="s">
        <v>1527</v>
      </c>
    </row>
    <row r="332" spans="1:3" x14ac:dyDescent="0.3">
      <c r="A332" s="9" t="s">
        <v>944</v>
      </c>
      <c r="B332" s="8">
        <v>42016</v>
      </c>
      <c r="C332" s="9" t="s">
        <v>543</v>
      </c>
    </row>
    <row r="333" spans="1:3" x14ac:dyDescent="0.3">
      <c r="A333" s="9" t="s">
        <v>938</v>
      </c>
      <c r="B333" s="8">
        <v>42013</v>
      </c>
      <c r="C333" s="9" t="s">
        <v>651</v>
      </c>
    </row>
    <row r="334" spans="1:3" x14ac:dyDescent="0.3">
      <c r="A334" s="9" t="s">
        <v>747</v>
      </c>
      <c r="B334" s="8">
        <v>41813</v>
      </c>
      <c r="C334" s="9" t="s">
        <v>330</v>
      </c>
    </row>
    <row r="335" spans="1:3" x14ac:dyDescent="0.3">
      <c r="A335" s="9" t="s">
        <v>1093</v>
      </c>
      <c r="B335" s="8">
        <v>42150</v>
      </c>
      <c r="C335" s="9" t="s">
        <v>269</v>
      </c>
    </row>
    <row r="336" spans="1:3" x14ac:dyDescent="0.3">
      <c r="A336" s="9" t="s">
        <v>1624</v>
      </c>
      <c r="B336" s="8">
        <v>42767</v>
      </c>
      <c r="C336" s="9" t="s">
        <v>192</v>
      </c>
    </row>
    <row r="337" spans="1:3" x14ac:dyDescent="0.3">
      <c r="A337" s="9" t="s">
        <v>1465</v>
      </c>
      <c r="B337" s="8">
        <v>42585</v>
      </c>
      <c r="C337" s="9" t="s">
        <v>328</v>
      </c>
    </row>
    <row r="338" spans="1:3" x14ac:dyDescent="0.3">
      <c r="A338" s="9" t="s">
        <v>339</v>
      </c>
      <c r="B338" s="8">
        <v>41443</v>
      </c>
      <c r="C338" s="9" t="s">
        <v>232</v>
      </c>
    </row>
    <row r="339" spans="1:3" x14ac:dyDescent="0.3">
      <c r="A339" s="9" t="s">
        <v>75</v>
      </c>
      <c r="B339" s="8">
        <v>41647</v>
      </c>
      <c r="C339" s="9" t="s">
        <v>76</v>
      </c>
    </row>
    <row r="340" spans="1:3" x14ac:dyDescent="0.3">
      <c r="A340" s="9" t="s">
        <v>870</v>
      </c>
      <c r="B340" s="8">
        <v>41944</v>
      </c>
      <c r="C340" s="9" t="s">
        <v>871</v>
      </c>
    </row>
    <row r="341" spans="1:3" x14ac:dyDescent="0.3">
      <c r="A341" s="9" t="s">
        <v>1284</v>
      </c>
      <c r="B341" s="8">
        <v>42355</v>
      </c>
      <c r="C341" s="9" t="s">
        <v>892</v>
      </c>
    </row>
    <row r="342" spans="1:3" x14ac:dyDescent="0.3">
      <c r="A342" s="9" t="s">
        <v>1448</v>
      </c>
      <c r="B342" s="8">
        <v>42552</v>
      </c>
      <c r="C342" s="9" t="s">
        <v>573</v>
      </c>
    </row>
    <row r="343" spans="1:3" x14ac:dyDescent="0.3">
      <c r="A343" s="9" t="s">
        <v>1006</v>
      </c>
      <c r="B343" s="8">
        <v>42077</v>
      </c>
      <c r="C343" s="9" t="s">
        <v>1007</v>
      </c>
    </row>
    <row r="344" spans="1:3" x14ac:dyDescent="0.3">
      <c r="A344" s="9" t="s">
        <v>1098</v>
      </c>
      <c r="B344" s="8">
        <v>42153</v>
      </c>
      <c r="C344" s="9" t="s">
        <v>1099</v>
      </c>
    </row>
    <row r="345" spans="1:3" x14ac:dyDescent="0.3">
      <c r="A345" s="9" t="s">
        <v>1460</v>
      </c>
      <c r="B345" s="8">
        <v>42582</v>
      </c>
      <c r="C345" s="9" t="s">
        <v>684</v>
      </c>
    </row>
    <row r="346" spans="1:3" x14ac:dyDescent="0.3">
      <c r="A346" s="9" t="s">
        <v>254</v>
      </c>
      <c r="B346" s="8">
        <v>41392</v>
      </c>
      <c r="C346" s="9" t="s">
        <v>255</v>
      </c>
    </row>
    <row r="347" spans="1:3" x14ac:dyDescent="0.3">
      <c r="A347" s="9" t="s">
        <v>667</v>
      </c>
      <c r="B347" s="8">
        <v>41729</v>
      </c>
      <c r="C347" s="9" t="s">
        <v>668</v>
      </c>
    </row>
    <row r="348" spans="1:3" x14ac:dyDescent="0.3">
      <c r="A348" s="9" t="s">
        <v>134</v>
      </c>
      <c r="B348" s="8">
        <v>42208</v>
      </c>
      <c r="C348" s="9" t="s">
        <v>133</v>
      </c>
    </row>
    <row r="349" spans="1:3" x14ac:dyDescent="0.3">
      <c r="A349" s="9" t="s">
        <v>1352</v>
      </c>
      <c r="B349" s="8">
        <v>42445</v>
      </c>
      <c r="C349" s="9" t="s">
        <v>1340</v>
      </c>
    </row>
    <row r="350" spans="1:3" x14ac:dyDescent="0.3">
      <c r="A350" s="9" t="s">
        <v>1628</v>
      </c>
      <c r="B350" s="8">
        <v>42771</v>
      </c>
      <c r="C350" s="9" t="s">
        <v>803</v>
      </c>
    </row>
    <row r="351" spans="1:3" x14ac:dyDescent="0.3">
      <c r="A351" s="9" t="s">
        <v>1415</v>
      </c>
      <c r="B351" s="8">
        <v>42511</v>
      </c>
      <c r="C351" s="9" t="s">
        <v>1416</v>
      </c>
    </row>
    <row r="352" spans="1:3" x14ac:dyDescent="0.3">
      <c r="A352" s="9" t="s">
        <v>930</v>
      </c>
      <c r="B352" s="8">
        <v>42009</v>
      </c>
      <c r="C352" s="9" t="s">
        <v>452</v>
      </c>
    </row>
    <row r="353" spans="1:3" x14ac:dyDescent="0.3">
      <c r="A353" s="9" t="s">
        <v>895</v>
      </c>
      <c r="B353" s="8">
        <v>41975</v>
      </c>
      <c r="C353" s="9" t="s">
        <v>896</v>
      </c>
    </row>
    <row r="354" spans="1:3" x14ac:dyDescent="0.3">
      <c r="A354" s="9" t="s">
        <v>908</v>
      </c>
      <c r="B354" s="8">
        <v>41987</v>
      </c>
      <c r="C354" s="9" t="s">
        <v>909</v>
      </c>
    </row>
    <row r="355" spans="1:3" x14ac:dyDescent="0.3">
      <c r="A355" s="9" t="s">
        <v>1224</v>
      </c>
      <c r="B355" s="8">
        <v>42271</v>
      </c>
      <c r="C355" s="9" t="s">
        <v>623</v>
      </c>
    </row>
    <row r="356" spans="1:3" x14ac:dyDescent="0.3">
      <c r="A356" s="9" t="s">
        <v>1128</v>
      </c>
      <c r="B356" s="8">
        <v>42182</v>
      </c>
      <c r="C356" s="9" t="s">
        <v>1129</v>
      </c>
    </row>
    <row r="357" spans="1:3" x14ac:dyDescent="0.3">
      <c r="A357" s="9" t="s">
        <v>1171</v>
      </c>
      <c r="B357" s="8">
        <v>42216</v>
      </c>
      <c r="C357" s="9" t="s">
        <v>1172</v>
      </c>
    </row>
    <row r="358" spans="1:3" x14ac:dyDescent="0.3">
      <c r="A358" s="9" t="s">
        <v>618</v>
      </c>
      <c r="B358" s="8">
        <v>41680</v>
      </c>
      <c r="C358" s="9" t="s">
        <v>619</v>
      </c>
    </row>
    <row r="359" spans="1:3" x14ac:dyDescent="0.3">
      <c r="A359" s="9" t="s">
        <v>460</v>
      </c>
      <c r="B359" s="8">
        <v>41535</v>
      </c>
      <c r="C359" s="9" t="s">
        <v>461</v>
      </c>
    </row>
    <row r="360" spans="1:3" x14ac:dyDescent="0.3">
      <c r="A360" s="9" t="s">
        <v>1620</v>
      </c>
      <c r="B360" s="8">
        <v>42760</v>
      </c>
      <c r="C360" s="9" t="s">
        <v>809</v>
      </c>
    </row>
    <row r="361" spans="1:3" x14ac:dyDescent="0.3">
      <c r="A361" s="9" t="s">
        <v>1115</v>
      </c>
      <c r="B361" s="8">
        <v>42174</v>
      </c>
      <c r="C361" s="9" t="s">
        <v>1116</v>
      </c>
    </row>
    <row r="362" spans="1:3" x14ac:dyDescent="0.3">
      <c r="A362" s="9" t="s">
        <v>927</v>
      </c>
      <c r="B362" s="8">
        <v>42004</v>
      </c>
      <c r="C362" s="9" t="s">
        <v>928</v>
      </c>
    </row>
    <row r="363" spans="1:3" x14ac:dyDescent="0.3">
      <c r="A363" s="9" t="s">
        <v>582</v>
      </c>
      <c r="B363" s="8">
        <v>41651</v>
      </c>
      <c r="C363" s="9" t="s">
        <v>583</v>
      </c>
    </row>
    <row r="364" spans="1:3" x14ac:dyDescent="0.3">
      <c r="A364" s="9" t="s">
        <v>1287</v>
      </c>
      <c r="B364" s="8">
        <v>42361</v>
      </c>
      <c r="C364" s="9" t="s">
        <v>765</v>
      </c>
    </row>
    <row r="365" spans="1:3" x14ac:dyDescent="0.3">
      <c r="A365" s="9" t="s">
        <v>138</v>
      </c>
      <c r="B365" s="8">
        <v>42224</v>
      </c>
      <c r="C365" s="9" t="s">
        <v>139</v>
      </c>
    </row>
    <row r="366" spans="1:3" x14ac:dyDescent="0.3">
      <c r="A366" s="9" t="s">
        <v>654</v>
      </c>
      <c r="B366" s="8">
        <v>41713</v>
      </c>
      <c r="C366" s="9" t="s">
        <v>655</v>
      </c>
    </row>
    <row r="367" spans="1:3" x14ac:dyDescent="0.3">
      <c r="A367" s="9" t="s">
        <v>1160</v>
      </c>
      <c r="B367" s="8">
        <v>42208</v>
      </c>
      <c r="C367" s="9" t="s">
        <v>1053</v>
      </c>
    </row>
    <row r="368" spans="1:3" x14ac:dyDescent="0.3">
      <c r="A368" s="9" t="s">
        <v>372</v>
      </c>
      <c r="B368" s="8">
        <v>41471</v>
      </c>
      <c r="C368" s="9" t="s">
        <v>373</v>
      </c>
    </row>
    <row r="369" spans="1:3" x14ac:dyDescent="0.3">
      <c r="A369" s="9" t="s">
        <v>829</v>
      </c>
      <c r="B369" s="8">
        <v>41911</v>
      </c>
      <c r="C369" s="9" t="s">
        <v>68</v>
      </c>
    </row>
    <row r="370" spans="1:3" x14ac:dyDescent="0.3">
      <c r="A370" s="9" t="s">
        <v>132</v>
      </c>
      <c r="B370" s="8">
        <v>42208</v>
      </c>
      <c r="C370" s="9" t="s">
        <v>133</v>
      </c>
    </row>
    <row r="371" spans="1:3" x14ac:dyDescent="0.3">
      <c r="A371" s="9" t="s">
        <v>569</v>
      </c>
      <c r="B371" s="8">
        <v>41636</v>
      </c>
      <c r="C371" s="9" t="s">
        <v>570</v>
      </c>
    </row>
    <row r="372" spans="1:3" x14ac:dyDescent="0.3">
      <c r="A372" s="9" t="s">
        <v>1481</v>
      </c>
      <c r="B372" s="8">
        <v>42604</v>
      </c>
      <c r="C372" s="9" t="s">
        <v>255</v>
      </c>
    </row>
    <row r="373" spans="1:3" x14ac:dyDescent="0.3">
      <c r="A373" s="9" t="s">
        <v>799</v>
      </c>
      <c r="B373" s="8">
        <v>41874</v>
      </c>
      <c r="C373" s="9" t="s">
        <v>800</v>
      </c>
    </row>
    <row r="374" spans="1:3" x14ac:dyDescent="0.3">
      <c r="A374" s="9" t="s">
        <v>855</v>
      </c>
      <c r="B374" s="8">
        <v>41932</v>
      </c>
      <c r="C374" s="9" t="s">
        <v>682</v>
      </c>
    </row>
    <row r="375" spans="1:3" x14ac:dyDescent="0.3">
      <c r="A375" s="9" t="s">
        <v>207</v>
      </c>
      <c r="B375" s="8">
        <v>41325</v>
      </c>
      <c r="C375" s="9" t="s">
        <v>208</v>
      </c>
    </row>
    <row r="376" spans="1:3" x14ac:dyDescent="0.3">
      <c r="A376" s="9" t="s">
        <v>1621</v>
      </c>
      <c r="B376" s="8">
        <v>42763</v>
      </c>
      <c r="C376" s="9" t="s">
        <v>378</v>
      </c>
    </row>
    <row r="377" spans="1:3" x14ac:dyDescent="0.3">
      <c r="A377" s="9" t="s">
        <v>795</v>
      </c>
      <c r="B377" s="8">
        <v>41861</v>
      </c>
      <c r="C377" s="9" t="s">
        <v>289</v>
      </c>
    </row>
    <row r="378" spans="1:3" x14ac:dyDescent="0.3">
      <c r="A378" s="9" t="s">
        <v>23</v>
      </c>
      <c r="B378" s="8">
        <v>41397</v>
      </c>
      <c r="C378" s="9" t="s">
        <v>24</v>
      </c>
    </row>
    <row r="379" spans="1:3" x14ac:dyDescent="0.3">
      <c r="A379" s="9" t="s">
        <v>1425</v>
      </c>
      <c r="B379" s="8">
        <v>42519</v>
      </c>
      <c r="C379" s="9" t="s">
        <v>117</v>
      </c>
    </row>
    <row r="380" spans="1:3" x14ac:dyDescent="0.3">
      <c r="A380" s="9" t="s">
        <v>652</v>
      </c>
      <c r="B380" s="8">
        <v>41713</v>
      </c>
      <c r="C380" s="9" t="s">
        <v>653</v>
      </c>
    </row>
    <row r="381" spans="1:3" x14ac:dyDescent="0.3">
      <c r="A381" s="9" t="s">
        <v>675</v>
      </c>
      <c r="B381" s="8">
        <v>41734</v>
      </c>
      <c r="C381" s="9" t="s">
        <v>476</v>
      </c>
    </row>
    <row r="382" spans="1:3" x14ac:dyDescent="0.3">
      <c r="A382" s="9" t="s">
        <v>1362</v>
      </c>
      <c r="B382" s="8">
        <v>42453</v>
      </c>
      <c r="C382" s="9" t="s">
        <v>36</v>
      </c>
    </row>
    <row r="383" spans="1:3" x14ac:dyDescent="0.3">
      <c r="A383" s="9" t="s">
        <v>1079</v>
      </c>
      <c r="B383" s="8">
        <v>42140</v>
      </c>
      <c r="C383" s="9" t="s">
        <v>1016</v>
      </c>
    </row>
    <row r="384" spans="1:3" x14ac:dyDescent="0.3">
      <c r="A384" s="9" t="s">
        <v>951</v>
      </c>
      <c r="B384" s="8">
        <v>42023</v>
      </c>
      <c r="C384" s="9" t="s">
        <v>952</v>
      </c>
    </row>
    <row r="385" spans="1:3" x14ac:dyDescent="0.3">
      <c r="A385" s="9" t="s">
        <v>907</v>
      </c>
      <c r="B385" s="8">
        <v>41984</v>
      </c>
      <c r="C385" s="9" t="s">
        <v>674</v>
      </c>
    </row>
    <row r="386" spans="1:3" x14ac:dyDescent="0.3">
      <c r="A386" s="9" t="s">
        <v>1612</v>
      </c>
      <c r="B386" s="8">
        <v>42752</v>
      </c>
      <c r="C386" s="9" t="s">
        <v>1613</v>
      </c>
    </row>
    <row r="387" spans="1:3" x14ac:dyDescent="0.3">
      <c r="A387" s="9" t="s">
        <v>1187</v>
      </c>
      <c r="B387" s="8">
        <v>42236</v>
      </c>
      <c r="C387" s="9" t="s">
        <v>1141</v>
      </c>
    </row>
    <row r="388" spans="1:3" x14ac:dyDescent="0.3">
      <c r="A388" s="9" t="s">
        <v>1264</v>
      </c>
      <c r="B388" s="8">
        <v>42323</v>
      </c>
      <c r="C388" s="9" t="s">
        <v>1246</v>
      </c>
    </row>
    <row r="389" spans="1:3" x14ac:dyDescent="0.3">
      <c r="A389" s="9" t="s">
        <v>514</v>
      </c>
      <c r="B389" s="8">
        <v>41583</v>
      </c>
      <c r="C389" s="9" t="s">
        <v>515</v>
      </c>
    </row>
    <row r="390" spans="1:3" x14ac:dyDescent="0.3">
      <c r="A390" s="9" t="s">
        <v>205</v>
      </c>
      <c r="B390" s="8">
        <v>41323</v>
      </c>
      <c r="C390" s="9" t="s">
        <v>206</v>
      </c>
    </row>
    <row r="391" spans="1:3" x14ac:dyDescent="0.3">
      <c r="A391" s="9" t="s">
        <v>1258</v>
      </c>
      <c r="B391" s="8">
        <v>42318</v>
      </c>
      <c r="C391" s="9" t="s">
        <v>136</v>
      </c>
    </row>
    <row r="392" spans="1:3" x14ac:dyDescent="0.3">
      <c r="A392" s="9" t="s">
        <v>965</v>
      </c>
      <c r="B392" s="8">
        <v>42036</v>
      </c>
      <c r="C392" s="9" t="s">
        <v>966</v>
      </c>
    </row>
    <row r="393" spans="1:3" x14ac:dyDescent="0.3">
      <c r="A393" s="9" t="s">
        <v>1203</v>
      </c>
      <c r="B393" s="8">
        <v>42248</v>
      </c>
      <c r="C393" s="9" t="s">
        <v>448</v>
      </c>
    </row>
    <row r="394" spans="1:3" x14ac:dyDescent="0.3">
      <c r="A394" s="9" t="s">
        <v>185</v>
      </c>
      <c r="B394" s="8">
        <v>42668</v>
      </c>
      <c r="C394" s="9" t="s">
        <v>68</v>
      </c>
    </row>
    <row r="395" spans="1:3" x14ac:dyDescent="0.3">
      <c r="A395" s="9" t="s">
        <v>1140</v>
      </c>
      <c r="B395" s="8">
        <v>42195</v>
      </c>
      <c r="C395" s="9" t="s">
        <v>1141</v>
      </c>
    </row>
    <row r="396" spans="1:3" x14ac:dyDescent="0.3">
      <c r="A396" s="9" t="s">
        <v>1256</v>
      </c>
      <c r="B396" s="8">
        <v>42316</v>
      </c>
      <c r="C396" s="9" t="s">
        <v>1059</v>
      </c>
    </row>
    <row r="397" spans="1:3" x14ac:dyDescent="0.3">
      <c r="A397" s="9" t="s">
        <v>1275</v>
      </c>
      <c r="B397" s="8">
        <v>42342</v>
      </c>
      <c r="C397" s="9" t="s">
        <v>1014</v>
      </c>
    </row>
    <row r="398" spans="1:3" x14ac:dyDescent="0.3">
      <c r="A398" s="9" t="s">
        <v>78</v>
      </c>
      <c r="B398" s="8">
        <v>41647</v>
      </c>
      <c r="C398" s="9" t="s">
        <v>76</v>
      </c>
    </row>
    <row r="399" spans="1:3" x14ac:dyDescent="0.3">
      <c r="A399" s="9" t="s">
        <v>116</v>
      </c>
      <c r="B399" s="8">
        <v>42024</v>
      </c>
      <c r="C399" s="9" t="s">
        <v>117</v>
      </c>
    </row>
    <row r="400" spans="1:3" x14ac:dyDescent="0.3">
      <c r="A400" s="9" t="s">
        <v>1468</v>
      </c>
      <c r="B400" s="8">
        <v>42588</v>
      </c>
      <c r="C400" s="9" t="s">
        <v>1469</v>
      </c>
    </row>
    <row r="401" spans="1:3" x14ac:dyDescent="0.3">
      <c r="A401" s="9" t="s">
        <v>193</v>
      </c>
      <c r="B401" s="8">
        <v>41315</v>
      </c>
      <c r="C401" s="9" t="s">
        <v>194</v>
      </c>
    </row>
    <row r="402" spans="1:3" x14ac:dyDescent="0.3">
      <c r="A402" s="9" t="s">
        <v>251</v>
      </c>
      <c r="B402" s="8">
        <v>41390</v>
      </c>
      <c r="C402" s="9" t="s">
        <v>252</v>
      </c>
    </row>
    <row r="403" spans="1:3" x14ac:dyDescent="0.3">
      <c r="A403" s="9" t="s">
        <v>491</v>
      </c>
      <c r="B403" s="8">
        <v>41566</v>
      </c>
      <c r="C403" s="9" t="s">
        <v>492</v>
      </c>
    </row>
    <row r="404" spans="1:3" x14ac:dyDescent="0.3">
      <c r="A404" s="9" t="s">
        <v>716</v>
      </c>
      <c r="B404" s="8">
        <v>41790</v>
      </c>
      <c r="C404" s="9" t="s">
        <v>717</v>
      </c>
    </row>
    <row r="405" spans="1:3" x14ac:dyDescent="0.3">
      <c r="A405" s="9" t="s">
        <v>1588</v>
      </c>
      <c r="B405" s="8">
        <v>42721</v>
      </c>
      <c r="C405" s="9" t="s">
        <v>139</v>
      </c>
    </row>
    <row r="406" spans="1:3" x14ac:dyDescent="0.3">
      <c r="A406" s="9" t="s">
        <v>1578</v>
      </c>
      <c r="B406" s="8">
        <v>42711</v>
      </c>
      <c r="C406" s="9" t="s">
        <v>1066</v>
      </c>
    </row>
    <row r="407" spans="1:3" x14ac:dyDescent="0.3">
      <c r="A407" s="9" t="s">
        <v>1424</v>
      </c>
      <c r="B407" s="8">
        <v>42519</v>
      </c>
      <c r="C407" s="9" t="s">
        <v>51</v>
      </c>
    </row>
    <row r="408" spans="1:3" x14ac:dyDescent="0.3">
      <c r="A408" s="9" t="s">
        <v>614</v>
      </c>
      <c r="B408" s="8">
        <v>41678</v>
      </c>
      <c r="C408" s="9" t="s">
        <v>615</v>
      </c>
    </row>
    <row r="409" spans="1:3" x14ac:dyDescent="0.3">
      <c r="A409" s="9" t="s">
        <v>1320</v>
      </c>
      <c r="B409" s="8">
        <v>42409</v>
      </c>
      <c r="C409" s="9" t="s">
        <v>1240</v>
      </c>
    </row>
    <row r="410" spans="1:3" x14ac:dyDescent="0.3">
      <c r="A410" s="9" t="s">
        <v>982</v>
      </c>
      <c r="B410" s="8">
        <v>42051</v>
      </c>
      <c r="C410" s="9" t="s">
        <v>983</v>
      </c>
    </row>
    <row r="411" spans="1:3" x14ac:dyDescent="0.3">
      <c r="A411" s="9" t="s">
        <v>553</v>
      </c>
      <c r="B411" s="8">
        <v>41619</v>
      </c>
      <c r="C411" s="9" t="s">
        <v>554</v>
      </c>
    </row>
    <row r="412" spans="1:3" x14ac:dyDescent="0.3">
      <c r="A412" s="9" t="s">
        <v>1011</v>
      </c>
      <c r="B412" s="8">
        <v>42078</v>
      </c>
      <c r="C412" s="9" t="s">
        <v>1012</v>
      </c>
    </row>
    <row r="413" spans="1:3" x14ac:dyDescent="0.3">
      <c r="A413" s="9" t="s">
        <v>1601</v>
      </c>
      <c r="B413" s="8">
        <v>42737</v>
      </c>
      <c r="C413" s="9" t="s">
        <v>199</v>
      </c>
    </row>
    <row r="414" spans="1:3" x14ac:dyDescent="0.3">
      <c r="A414" s="9" t="s">
        <v>1503</v>
      </c>
      <c r="B414" s="8">
        <v>42641</v>
      </c>
      <c r="C414" s="9" t="s">
        <v>244</v>
      </c>
    </row>
    <row r="415" spans="1:3" x14ac:dyDescent="0.3">
      <c r="A415" s="9" t="s">
        <v>279</v>
      </c>
      <c r="B415" s="8">
        <v>41405</v>
      </c>
      <c r="C415" s="9" t="s">
        <v>192</v>
      </c>
    </row>
    <row r="416" spans="1:3" x14ac:dyDescent="0.3">
      <c r="A416" s="9" t="s">
        <v>494</v>
      </c>
      <c r="B416" s="8">
        <v>41569</v>
      </c>
      <c r="C416" s="9" t="s">
        <v>495</v>
      </c>
    </row>
    <row r="417" spans="1:3" x14ac:dyDescent="0.3">
      <c r="A417" s="9" t="s">
        <v>834</v>
      </c>
      <c r="B417" s="8">
        <v>41912</v>
      </c>
      <c r="C417" s="9" t="s">
        <v>695</v>
      </c>
    </row>
    <row r="418" spans="1:3" x14ac:dyDescent="0.3">
      <c r="A418" s="9" t="s">
        <v>1371</v>
      </c>
      <c r="B418" s="8">
        <v>42460</v>
      </c>
      <c r="C418" s="9" t="s">
        <v>1372</v>
      </c>
    </row>
    <row r="419" spans="1:3" x14ac:dyDescent="0.3">
      <c r="A419" s="9" t="s">
        <v>1247</v>
      </c>
      <c r="B419" s="8">
        <v>42303</v>
      </c>
      <c r="C419" s="9" t="s">
        <v>261</v>
      </c>
    </row>
    <row r="420" spans="1:3" x14ac:dyDescent="0.3">
      <c r="A420" s="9" t="s">
        <v>301</v>
      </c>
      <c r="B420" s="8">
        <v>41418</v>
      </c>
      <c r="C420" s="9" t="s">
        <v>302</v>
      </c>
    </row>
    <row r="421" spans="1:3" x14ac:dyDescent="0.3">
      <c r="A421" s="9" t="s">
        <v>1477</v>
      </c>
      <c r="B421" s="8">
        <v>42603</v>
      </c>
      <c r="C421" s="9" t="s">
        <v>773</v>
      </c>
    </row>
    <row r="422" spans="1:3" x14ac:dyDescent="0.3">
      <c r="A422" s="9" t="s">
        <v>1525</v>
      </c>
      <c r="B422" s="8">
        <v>42669</v>
      </c>
      <c r="C422" s="9" t="s">
        <v>80</v>
      </c>
    </row>
    <row r="423" spans="1:3" x14ac:dyDescent="0.3">
      <c r="A423" s="9" t="s">
        <v>1461</v>
      </c>
      <c r="B423" s="8">
        <v>42583</v>
      </c>
      <c r="C423" s="9" t="s">
        <v>1462</v>
      </c>
    </row>
    <row r="424" spans="1:3" x14ac:dyDescent="0.3">
      <c r="A424" s="9" t="s">
        <v>838</v>
      </c>
      <c r="B424" s="8">
        <v>41916</v>
      </c>
      <c r="C424" s="9" t="s">
        <v>628</v>
      </c>
    </row>
    <row r="425" spans="1:3" x14ac:dyDescent="0.3">
      <c r="A425" s="9" t="s">
        <v>860</v>
      </c>
      <c r="B425" s="8">
        <v>41937</v>
      </c>
      <c r="C425" s="9" t="s">
        <v>755</v>
      </c>
    </row>
    <row r="426" spans="1:3" x14ac:dyDescent="0.3">
      <c r="A426" s="9" t="s">
        <v>1478</v>
      </c>
      <c r="B426" s="8">
        <v>42604</v>
      </c>
      <c r="C426" s="9" t="s">
        <v>867</v>
      </c>
    </row>
    <row r="427" spans="1:3" x14ac:dyDescent="0.3">
      <c r="A427" s="9" t="s">
        <v>988</v>
      </c>
      <c r="B427" s="8">
        <v>42060</v>
      </c>
      <c r="C427" s="9" t="s">
        <v>989</v>
      </c>
    </row>
    <row r="428" spans="1:3" x14ac:dyDescent="0.3">
      <c r="A428" s="9" t="s">
        <v>387</v>
      </c>
      <c r="B428" s="8">
        <v>41480</v>
      </c>
      <c r="C428" s="9" t="s">
        <v>388</v>
      </c>
    </row>
    <row r="429" spans="1:3" x14ac:dyDescent="0.3">
      <c r="A429" s="9" t="s">
        <v>1475</v>
      </c>
      <c r="B429" s="8">
        <v>42598</v>
      </c>
      <c r="C429" s="9" t="s">
        <v>168</v>
      </c>
    </row>
    <row r="430" spans="1:3" x14ac:dyDescent="0.3">
      <c r="A430" s="9" t="s">
        <v>35</v>
      </c>
      <c r="B430" s="8">
        <v>41452</v>
      </c>
      <c r="C430" s="9" t="s">
        <v>36</v>
      </c>
    </row>
    <row r="431" spans="1:3" x14ac:dyDescent="0.3">
      <c r="A431" s="9" t="s">
        <v>702</v>
      </c>
      <c r="B431" s="8">
        <v>41772</v>
      </c>
      <c r="C431" s="9" t="s">
        <v>384</v>
      </c>
    </row>
    <row r="432" spans="1:3" x14ac:dyDescent="0.3">
      <c r="A432" s="9" t="s">
        <v>327</v>
      </c>
      <c r="B432" s="8">
        <v>41432</v>
      </c>
      <c r="C432" s="9" t="s">
        <v>328</v>
      </c>
    </row>
    <row r="433" spans="1:3" x14ac:dyDescent="0.3">
      <c r="A433" s="9" t="s">
        <v>740</v>
      </c>
      <c r="B433" s="8">
        <v>41807</v>
      </c>
      <c r="C433" s="9" t="s">
        <v>427</v>
      </c>
    </row>
    <row r="434" spans="1:3" x14ac:dyDescent="0.3">
      <c r="A434" s="9" t="s">
        <v>852</v>
      </c>
      <c r="B434" s="8">
        <v>41931</v>
      </c>
      <c r="C434" s="9" t="s">
        <v>853</v>
      </c>
    </row>
    <row r="435" spans="1:3" x14ac:dyDescent="0.3">
      <c r="A435" s="9" t="s">
        <v>408</v>
      </c>
      <c r="B435" s="8">
        <v>41494</v>
      </c>
      <c r="C435" s="9" t="s">
        <v>409</v>
      </c>
    </row>
    <row r="436" spans="1:3" x14ac:dyDescent="0.3">
      <c r="A436" s="9" t="s">
        <v>1237</v>
      </c>
      <c r="B436" s="8">
        <v>42290</v>
      </c>
      <c r="C436" s="9" t="s">
        <v>1238</v>
      </c>
    </row>
    <row r="437" spans="1:3" x14ac:dyDescent="0.3">
      <c r="A437" s="9" t="s">
        <v>723</v>
      </c>
      <c r="B437" s="8">
        <v>41793</v>
      </c>
      <c r="C437" s="9" t="s">
        <v>724</v>
      </c>
    </row>
    <row r="438" spans="1:3" x14ac:dyDescent="0.3">
      <c r="A438" s="9" t="s">
        <v>957</v>
      </c>
      <c r="B438" s="8">
        <v>42033</v>
      </c>
      <c r="C438" s="9" t="s">
        <v>653</v>
      </c>
    </row>
    <row r="439" spans="1:3" x14ac:dyDescent="0.3">
      <c r="A439" s="9" t="s">
        <v>972</v>
      </c>
      <c r="B439" s="8">
        <v>42040</v>
      </c>
      <c r="C439" s="9" t="s">
        <v>973</v>
      </c>
    </row>
    <row r="440" spans="1:3" x14ac:dyDescent="0.3">
      <c r="A440" s="9" t="s">
        <v>1345</v>
      </c>
      <c r="B440" s="8">
        <v>42439</v>
      </c>
      <c r="C440" s="9" t="s">
        <v>1153</v>
      </c>
    </row>
    <row r="441" spans="1:3" x14ac:dyDescent="0.3">
      <c r="A441" s="9" t="s">
        <v>822</v>
      </c>
      <c r="B441" s="8">
        <v>41907</v>
      </c>
      <c r="C441" s="9" t="s">
        <v>823</v>
      </c>
    </row>
    <row r="442" spans="1:3" x14ac:dyDescent="0.3">
      <c r="A442" s="9" t="s">
        <v>557</v>
      </c>
      <c r="B442" s="8">
        <v>41622</v>
      </c>
      <c r="C442" s="9" t="s">
        <v>558</v>
      </c>
    </row>
    <row r="443" spans="1:3" x14ac:dyDescent="0.3">
      <c r="A443" s="9" t="s">
        <v>1549</v>
      </c>
      <c r="B443" s="8">
        <v>42685</v>
      </c>
      <c r="C443" s="9" t="s">
        <v>1550</v>
      </c>
    </row>
    <row r="444" spans="1:3" x14ac:dyDescent="0.3">
      <c r="A444" s="9" t="s">
        <v>456</v>
      </c>
      <c r="B444" s="8">
        <v>41532</v>
      </c>
      <c r="C444" s="9" t="s">
        <v>457</v>
      </c>
    </row>
    <row r="445" spans="1:3" x14ac:dyDescent="0.3">
      <c r="A445" s="9" t="s">
        <v>916</v>
      </c>
      <c r="B445" s="8">
        <v>41998</v>
      </c>
      <c r="C445" s="9" t="s">
        <v>917</v>
      </c>
    </row>
    <row r="446" spans="1:3" x14ac:dyDescent="0.3">
      <c r="A446" s="9" t="s">
        <v>793</v>
      </c>
      <c r="B446" s="8">
        <v>41860</v>
      </c>
      <c r="C446" s="9" t="s">
        <v>794</v>
      </c>
    </row>
    <row r="447" spans="1:3" x14ac:dyDescent="0.3">
      <c r="A447" s="9" t="s">
        <v>173</v>
      </c>
      <c r="B447" s="8">
        <v>42539</v>
      </c>
      <c r="C447" s="9" t="s">
        <v>174</v>
      </c>
    </row>
    <row r="448" spans="1:3" x14ac:dyDescent="0.3">
      <c r="A448" s="9" t="s">
        <v>630</v>
      </c>
      <c r="B448" s="8">
        <v>41691</v>
      </c>
      <c r="C448" s="9" t="s">
        <v>631</v>
      </c>
    </row>
    <row r="449" spans="1:3" x14ac:dyDescent="0.3">
      <c r="A449" s="9" t="s">
        <v>1278</v>
      </c>
      <c r="B449" s="8">
        <v>42344</v>
      </c>
      <c r="C449" s="9" t="s">
        <v>417</v>
      </c>
    </row>
    <row r="450" spans="1:3" x14ac:dyDescent="0.3">
      <c r="A450" s="9" t="s">
        <v>649</v>
      </c>
      <c r="B450" s="8">
        <v>41711</v>
      </c>
      <c r="C450" s="9" t="s">
        <v>208</v>
      </c>
    </row>
    <row r="451" spans="1:3" x14ac:dyDescent="0.3">
      <c r="A451" s="9" t="s">
        <v>110</v>
      </c>
      <c r="B451" s="8">
        <v>41927</v>
      </c>
      <c r="C451" s="9" t="s">
        <v>109</v>
      </c>
    </row>
    <row r="452" spans="1:3" x14ac:dyDescent="0.3">
      <c r="A452" s="9" t="s">
        <v>650</v>
      </c>
      <c r="B452" s="8">
        <v>41713</v>
      </c>
      <c r="C452" s="9" t="s">
        <v>651</v>
      </c>
    </row>
    <row r="453" spans="1:3" x14ac:dyDescent="0.3">
      <c r="A453" s="9" t="s">
        <v>380</v>
      </c>
      <c r="B453" s="8">
        <v>41476</v>
      </c>
      <c r="C453" s="9" t="s">
        <v>219</v>
      </c>
    </row>
    <row r="454" spans="1:3" x14ac:dyDescent="0.3">
      <c r="A454" s="9" t="s">
        <v>1257</v>
      </c>
      <c r="B454" s="8">
        <v>42317</v>
      </c>
      <c r="C454" s="9" t="s">
        <v>139</v>
      </c>
    </row>
    <row r="455" spans="1:3" x14ac:dyDescent="0.3">
      <c r="A455" s="9" t="s">
        <v>939</v>
      </c>
      <c r="B455" s="8">
        <v>42014</v>
      </c>
      <c r="C455" s="9" t="s">
        <v>940</v>
      </c>
    </row>
    <row r="456" spans="1:3" x14ac:dyDescent="0.3">
      <c r="A456" s="9" t="s">
        <v>469</v>
      </c>
      <c r="B456" s="8">
        <v>41542</v>
      </c>
      <c r="C456" s="9" t="s">
        <v>226</v>
      </c>
    </row>
    <row r="457" spans="1:3" x14ac:dyDescent="0.3">
      <c r="A457" s="9" t="s">
        <v>931</v>
      </c>
      <c r="B457" s="8">
        <v>42011</v>
      </c>
      <c r="C457" s="9" t="s">
        <v>932</v>
      </c>
    </row>
    <row r="458" spans="1:3" x14ac:dyDescent="0.3">
      <c r="A458" s="9" t="s">
        <v>445</v>
      </c>
      <c r="B458" s="8">
        <v>41524</v>
      </c>
      <c r="C458" s="9" t="s">
        <v>446</v>
      </c>
    </row>
    <row r="459" spans="1:3" x14ac:dyDescent="0.3">
      <c r="A459" s="9" t="s">
        <v>1167</v>
      </c>
      <c r="B459" s="8">
        <v>42213</v>
      </c>
      <c r="C459" s="9" t="s">
        <v>1168</v>
      </c>
    </row>
    <row r="460" spans="1:3" x14ac:dyDescent="0.3">
      <c r="A460" s="9" t="s">
        <v>113</v>
      </c>
      <c r="B460" s="8">
        <v>41998</v>
      </c>
      <c r="C460" s="9" t="s">
        <v>112</v>
      </c>
    </row>
    <row r="461" spans="1:3" x14ac:dyDescent="0.3">
      <c r="A461" s="9" t="s">
        <v>526</v>
      </c>
      <c r="B461" s="8">
        <v>41593</v>
      </c>
      <c r="C461" s="9" t="s">
        <v>527</v>
      </c>
    </row>
    <row r="462" spans="1:3" x14ac:dyDescent="0.3">
      <c r="A462" s="9" t="s">
        <v>1555</v>
      </c>
      <c r="B462" s="8">
        <v>42689</v>
      </c>
      <c r="C462" s="9" t="s">
        <v>657</v>
      </c>
    </row>
    <row r="463" spans="1:3" x14ac:dyDescent="0.3">
      <c r="A463" s="9" t="s">
        <v>203</v>
      </c>
      <c r="B463" s="8">
        <v>41321</v>
      </c>
      <c r="C463" s="9" t="s">
        <v>204</v>
      </c>
    </row>
    <row r="464" spans="1:3" x14ac:dyDescent="0.3">
      <c r="A464" s="9" t="s">
        <v>1353</v>
      </c>
      <c r="B464" s="8">
        <v>42445</v>
      </c>
      <c r="C464" s="9" t="s">
        <v>1354</v>
      </c>
    </row>
    <row r="465" spans="1:3" x14ac:dyDescent="0.3">
      <c r="A465" s="9" t="s">
        <v>141</v>
      </c>
      <c r="B465" s="8">
        <v>42290</v>
      </c>
      <c r="C465" s="9" t="s">
        <v>142</v>
      </c>
    </row>
    <row r="466" spans="1:3" x14ac:dyDescent="0.3">
      <c r="A466" s="9" t="s">
        <v>1566</v>
      </c>
      <c r="B466" s="8">
        <v>42699</v>
      </c>
      <c r="C466" s="9" t="s">
        <v>635</v>
      </c>
    </row>
    <row r="467" spans="1:3" x14ac:dyDescent="0.3">
      <c r="A467" s="9" t="s">
        <v>1537</v>
      </c>
      <c r="B467" s="8">
        <v>42675</v>
      </c>
      <c r="C467" s="9" t="s">
        <v>1538</v>
      </c>
    </row>
    <row r="468" spans="1:3" x14ac:dyDescent="0.3">
      <c r="A468" s="9" t="s">
        <v>1359</v>
      </c>
      <c r="B468" s="8">
        <v>42452</v>
      </c>
      <c r="C468" s="9" t="s">
        <v>501</v>
      </c>
    </row>
    <row r="469" spans="1:3" x14ac:dyDescent="0.3">
      <c r="A469" s="9" t="s">
        <v>806</v>
      </c>
      <c r="B469" s="8">
        <v>41883</v>
      </c>
      <c r="C469" s="9" t="s">
        <v>807</v>
      </c>
    </row>
    <row r="470" spans="1:3" x14ac:dyDescent="0.3">
      <c r="A470" s="9" t="s">
        <v>1329</v>
      </c>
      <c r="B470" s="8">
        <v>42418</v>
      </c>
      <c r="C470" s="9" t="s">
        <v>298</v>
      </c>
    </row>
    <row r="471" spans="1:3" x14ac:dyDescent="0.3">
      <c r="A471" s="9" t="s">
        <v>756</v>
      </c>
      <c r="B471" s="8">
        <v>41823</v>
      </c>
      <c r="C471" s="9" t="s">
        <v>757</v>
      </c>
    </row>
    <row r="472" spans="1:3" x14ac:dyDescent="0.3">
      <c r="A472" s="9" t="s">
        <v>912</v>
      </c>
      <c r="B472" s="8">
        <v>41996</v>
      </c>
      <c r="C472" s="9" t="s">
        <v>688</v>
      </c>
    </row>
    <row r="473" spans="1:3" x14ac:dyDescent="0.3">
      <c r="A473" s="9" t="s">
        <v>1027</v>
      </c>
      <c r="B473" s="8">
        <v>42096</v>
      </c>
      <c r="C473" s="9" t="s">
        <v>1028</v>
      </c>
    </row>
    <row r="474" spans="1:3" x14ac:dyDescent="0.3">
      <c r="A474" s="9" t="s">
        <v>1515</v>
      </c>
      <c r="B474" s="8">
        <v>42659</v>
      </c>
      <c r="C474" s="9" t="s">
        <v>950</v>
      </c>
    </row>
    <row r="475" spans="1:3" x14ac:dyDescent="0.3">
      <c r="A475" s="9" t="s">
        <v>390</v>
      </c>
      <c r="B475" s="8">
        <v>41482</v>
      </c>
      <c r="C475" s="9" t="s">
        <v>391</v>
      </c>
    </row>
    <row r="476" spans="1:3" x14ac:dyDescent="0.3">
      <c r="A476" s="9" t="s">
        <v>1568</v>
      </c>
      <c r="B476" s="8">
        <v>42700</v>
      </c>
      <c r="C476" s="9" t="s">
        <v>917</v>
      </c>
    </row>
    <row r="477" spans="1:3" x14ac:dyDescent="0.3">
      <c r="A477" s="9" t="s">
        <v>836</v>
      </c>
      <c r="B477" s="8">
        <v>41914</v>
      </c>
      <c r="C477" s="9" t="s">
        <v>446</v>
      </c>
    </row>
    <row r="478" spans="1:3" x14ac:dyDescent="0.3">
      <c r="A478" s="9" t="s">
        <v>758</v>
      </c>
      <c r="B478" s="8">
        <v>41829</v>
      </c>
      <c r="C478" s="9" t="s">
        <v>628</v>
      </c>
    </row>
    <row r="479" spans="1:3" x14ac:dyDescent="0.3">
      <c r="A479" s="9" t="s">
        <v>1419</v>
      </c>
      <c r="B479" s="8">
        <v>42515</v>
      </c>
      <c r="C479" s="9" t="s">
        <v>1420</v>
      </c>
    </row>
    <row r="480" spans="1:3" x14ac:dyDescent="0.3">
      <c r="A480" s="9" t="s">
        <v>163</v>
      </c>
      <c r="B480" s="8">
        <v>42489</v>
      </c>
      <c r="C480" s="9" t="s">
        <v>162</v>
      </c>
    </row>
    <row r="481" spans="1:3" x14ac:dyDescent="0.3">
      <c r="A481" s="9" t="s">
        <v>1623</v>
      </c>
      <c r="B481" s="8">
        <v>42766</v>
      </c>
      <c r="C481" s="9" t="s">
        <v>823</v>
      </c>
    </row>
    <row r="482" spans="1:3" x14ac:dyDescent="0.3">
      <c r="A482" s="9" t="s">
        <v>1544</v>
      </c>
      <c r="B482" s="8">
        <v>42680</v>
      </c>
      <c r="C482" s="9" t="s">
        <v>61</v>
      </c>
    </row>
    <row r="483" spans="1:3" x14ac:dyDescent="0.3">
      <c r="A483" s="9" t="s">
        <v>780</v>
      </c>
      <c r="B483" s="8">
        <v>41852</v>
      </c>
      <c r="C483" s="9" t="s">
        <v>781</v>
      </c>
    </row>
    <row r="484" spans="1:3" x14ac:dyDescent="0.3">
      <c r="A484" s="9" t="s">
        <v>1376</v>
      </c>
      <c r="B484" s="8">
        <v>42464</v>
      </c>
      <c r="C484" s="9" t="s">
        <v>1377</v>
      </c>
    </row>
    <row r="485" spans="1:3" x14ac:dyDescent="0.3">
      <c r="A485" s="9" t="s">
        <v>1569</v>
      </c>
      <c r="B485" s="8">
        <v>42701</v>
      </c>
      <c r="C485" s="9" t="s">
        <v>273</v>
      </c>
    </row>
    <row r="486" spans="1:3" x14ac:dyDescent="0.3">
      <c r="A486" s="9" t="s">
        <v>721</v>
      </c>
      <c r="B486" s="8">
        <v>41792</v>
      </c>
      <c r="C486" s="9" t="s">
        <v>722</v>
      </c>
    </row>
    <row r="487" spans="1:3" x14ac:dyDescent="0.3">
      <c r="A487" s="9" t="s">
        <v>1328</v>
      </c>
      <c r="B487" s="8">
        <v>42415</v>
      </c>
      <c r="C487" s="9" t="s">
        <v>405</v>
      </c>
    </row>
    <row r="488" spans="1:3" x14ac:dyDescent="0.3">
      <c r="A488" s="9" t="s">
        <v>586</v>
      </c>
      <c r="B488" s="8">
        <v>41652</v>
      </c>
      <c r="C488" s="9" t="s">
        <v>587</v>
      </c>
    </row>
    <row r="489" spans="1:3" x14ac:dyDescent="0.3">
      <c r="A489" s="9" t="s">
        <v>1176</v>
      </c>
      <c r="B489" s="8">
        <v>42221</v>
      </c>
      <c r="C489" s="9" t="s">
        <v>1021</v>
      </c>
    </row>
    <row r="490" spans="1:3" x14ac:dyDescent="0.3">
      <c r="A490" s="9" t="s">
        <v>736</v>
      </c>
      <c r="B490" s="8">
        <v>41807</v>
      </c>
      <c r="C490" s="9" t="s">
        <v>737</v>
      </c>
    </row>
    <row r="491" spans="1:3" x14ac:dyDescent="0.3">
      <c r="A491" s="9" t="s">
        <v>1217</v>
      </c>
      <c r="B491" s="8">
        <v>42260</v>
      </c>
      <c r="C491" s="9" t="s">
        <v>1218</v>
      </c>
    </row>
    <row r="492" spans="1:3" x14ac:dyDescent="0.3">
      <c r="A492" s="9" t="s">
        <v>1393</v>
      </c>
      <c r="B492" s="8">
        <v>42485</v>
      </c>
      <c r="C492" s="9" t="s">
        <v>1394</v>
      </c>
    </row>
    <row r="493" spans="1:3" x14ac:dyDescent="0.3">
      <c r="A493" s="9" t="s">
        <v>1430</v>
      </c>
      <c r="B493" s="8">
        <v>42530</v>
      </c>
      <c r="C493" s="9" t="s">
        <v>1059</v>
      </c>
    </row>
    <row r="494" spans="1:3" x14ac:dyDescent="0.3">
      <c r="A494" s="9" t="s">
        <v>1344</v>
      </c>
      <c r="B494" s="8">
        <v>42438</v>
      </c>
      <c r="C494" s="9" t="s">
        <v>606</v>
      </c>
    </row>
    <row r="495" spans="1:3" x14ac:dyDescent="0.3">
      <c r="A495" s="9" t="s">
        <v>953</v>
      </c>
      <c r="B495" s="8">
        <v>42025</v>
      </c>
      <c r="C495" s="9" t="s">
        <v>51</v>
      </c>
    </row>
    <row r="496" spans="1:3" x14ac:dyDescent="0.3">
      <c r="A496" s="9" t="s">
        <v>889</v>
      </c>
      <c r="B496" s="8">
        <v>41967</v>
      </c>
      <c r="C496" s="9" t="s">
        <v>890</v>
      </c>
    </row>
    <row r="497" spans="1:3" x14ac:dyDescent="0.3">
      <c r="A497" s="9" t="s">
        <v>818</v>
      </c>
      <c r="B497" s="8">
        <v>41897</v>
      </c>
      <c r="C497" s="9" t="s">
        <v>819</v>
      </c>
    </row>
    <row r="498" spans="1:3" x14ac:dyDescent="0.3">
      <c r="A498" s="9" t="s">
        <v>1231</v>
      </c>
      <c r="B498" s="8">
        <v>42276</v>
      </c>
      <c r="C498" s="9" t="s">
        <v>1232</v>
      </c>
    </row>
    <row r="499" spans="1:3" x14ac:dyDescent="0.3">
      <c r="A499" s="9" t="s">
        <v>1496</v>
      </c>
      <c r="B499" s="8">
        <v>42632</v>
      </c>
      <c r="C499" s="9" t="s">
        <v>497</v>
      </c>
    </row>
    <row r="500" spans="1:3" x14ac:dyDescent="0.3">
      <c r="A500" s="9" t="s">
        <v>698</v>
      </c>
      <c r="B500" s="8">
        <v>41766</v>
      </c>
      <c r="C500" s="9" t="s">
        <v>699</v>
      </c>
    </row>
    <row r="501" spans="1:3" x14ac:dyDescent="0.3">
      <c r="A501" s="9" t="s">
        <v>507</v>
      </c>
      <c r="B501" s="8">
        <v>41578</v>
      </c>
      <c r="C501" s="9" t="s">
        <v>350</v>
      </c>
    </row>
    <row r="502" spans="1:3" x14ac:dyDescent="0.3">
      <c r="A502" s="9" t="s">
        <v>282</v>
      </c>
      <c r="B502" s="8">
        <v>41406</v>
      </c>
      <c r="C502" s="9" t="s">
        <v>283</v>
      </c>
    </row>
    <row r="503" spans="1:3" x14ac:dyDescent="0.3">
      <c r="A503" s="9" t="s">
        <v>483</v>
      </c>
      <c r="B503" s="8">
        <v>41556</v>
      </c>
      <c r="C503" s="9" t="s">
        <v>484</v>
      </c>
    </row>
    <row r="504" spans="1:3" x14ac:dyDescent="0.3">
      <c r="A504" s="9" t="s">
        <v>748</v>
      </c>
      <c r="B504" s="8">
        <v>41815</v>
      </c>
      <c r="C504" s="9" t="s">
        <v>155</v>
      </c>
    </row>
    <row r="505" spans="1:3" x14ac:dyDescent="0.3">
      <c r="A505" s="9" t="s">
        <v>1501</v>
      </c>
      <c r="B505" s="8">
        <v>42637</v>
      </c>
      <c r="C505" s="9" t="s">
        <v>674</v>
      </c>
    </row>
    <row r="506" spans="1:3" x14ac:dyDescent="0.3">
      <c r="A506" s="9" t="s">
        <v>1541</v>
      </c>
      <c r="B506" s="8">
        <v>42680</v>
      </c>
      <c r="C506" s="9" t="s">
        <v>1542</v>
      </c>
    </row>
    <row r="507" spans="1:3" x14ac:dyDescent="0.3">
      <c r="A507" s="9" t="s">
        <v>178</v>
      </c>
      <c r="B507" s="8">
        <v>42604</v>
      </c>
      <c r="C507" s="9" t="s">
        <v>177</v>
      </c>
    </row>
    <row r="508" spans="1:3" x14ac:dyDescent="0.3">
      <c r="A508" s="9" t="s">
        <v>1533</v>
      </c>
      <c r="B508" s="8">
        <v>42674</v>
      </c>
      <c r="C508" s="9" t="s">
        <v>1534</v>
      </c>
    </row>
    <row r="509" spans="1:3" x14ac:dyDescent="0.3">
      <c r="A509" s="9" t="s">
        <v>579</v>
      </c>
      <c r="B509" s="8">
        <v>41647</v>
      </c>
      <c r="C509" s="9" t="s">
        <v>391</v>
      </c>
    </row>
    <row r="510" spans="1:3" x14ac:dyDescent="0.3">
      <c r="A510" s="9" t="s">
        <v>1576</v>
      </c>
      <c r="B510" s="8">
        <v>42710</v>
      </c>
      <c r="C510" s="9" t="s">
        <v>1577</v>
      </c>
    </row>
    <row r="511" spans="1:3" x14ac:dyDescent="0.3">
      <c r="A511" s="9" t="s">
        <v>954</v>
      </c>
      <c r="B511" s="8">
        <v>42028</v>
      </c>
      <c r="C511" s="9" t="s">
        <v>492</v>
      </c>
    </row>
    <row r="512" spans="1:3" x14ac:dyDescent="0.3">
      <c r="A512" s="9" t="s">
        <v>1117</v>
      </c>
      <c r="B512" s="8">
        <v>42178</v>
      </c>
      <c r="C512" s="9" t="s">
        <v>1118</v>
      </c>
    </row>
    <row r="513" spans="1:3" x14ac:dyDescent="0.3">
      <c r="A513" s="9" t="s">
        <v>1322</v>
      </c>
      <c r="B513" s="8">
        <v>42411</v>
      </c>
      <c r="C513" s="9" t="s">
        <v>1323</v>
      </c>
    </row>
    <row r="514" spans="1:3" x14ac:dyDescent="0.3">
      <c r="A514" s="9" t="s">
        <v>184</v>
      </c>
      <c r="B514" s="8">
        <v>42668</v>
      </c>
      <c r="C514" s="9" t="s">
        <v>68</v>
      </c>
    </row>
    <row r="515" spans="1:3" x14ac:dyDescent="0.3">
      <c r="A515" s="9" t="s">
        <v>325</v>
      </c>
      <c r="B515" s="8">
        <v>41430</v>
      </c>
      <c r="C515" s="9" t="s">
        <v>326</v>
      </c>
    </row>
    <row r="516" spans="1:3" x14ac:dyDescent="0.3">
      <c r="A516" s="9" t="s">
        <v>1472</v>
      </c>
      <c r="B516" s="8">
        <v>42595</v>
      </c>
      <c r="C516" s="9" t="s">
        <v>928</v>
      </c>
    </row>
    <row r="517" spans="1:3" x14ac:dyDescent="0.3">
      <c r="A517" s="9" t="s">
        <v>945</v>
      </c>
      <c r="B517" s="8">
        <v>42017</v>
      </c>
      <c r="C517" s="9" t="s">
        <v>946</v>
      </c>
    </row>
    <row r="518" spans="1:3" x14ac:dyDescent="0.3">
      <c r="A518" s="9" t="s">
        <v>218</v>
      </c>
      <c r="B518" s="8">
        <v>41338</v>
      </c>
      <c r="C518" s="9" t="s">
        <v>219</v>
      </c>
    </row>
    <row r="519" spans="1:3" x14ac:dyDescent="0.3">
      <c r="A519" s="9" t="s">
        <v>1195</v>
      </c>
      <c r="B519" s="8">
        <v>42240</v>
      </c>
      <c r="C519" s="9" t="s">
        <v>236</v>
      </c>
    </row>
    <row r="520" spans="1:3" x14ac:dyDescent="0.3">
      <c r="A520" s="9" t="s">
        <v>1214</v>
      </c>
      <c r="B520" s="8">
        <v>42256</v>
      </c>
      <c r="C520" s="9" t="s">
        <v>1215</v>
      </c>
    </row>
    <row r="521" spans="1:3" x14ac:dyDescent="0.3">
      <c r="A521" s="9" t="s">
        <v>1595</v>
      </c>
      <c r="B521" s="8">
        <v>42730</v>
      </c>
      <c r="C521" s="9" t="s">
        <v>823</v>
      </c>
    </row>
    <row r="522" spans="1:3" x14ac:dyDescent="0.3">
      <c r="A522" s="9" t="s">
        <v>1548</v>
      </c>
      <c r="B522" s="8">
        <v>42684</v>
      </c>
      <c r="C522" s="9" t="s">
        <v>497</v>
      </c>
    </row>
    <row r="523" spans="1:3" x14ac:dyDescent="0.3">
      <c r="A523" s="9" t="s">
        <v>286</v>
      </c>
      <c r="B523" s="8">
        <v>41410</v>
      </c>
      <c r="C523" s="9" t="s">
        <v>287</v>
      </c>
    </row>
    <row r="524" spans="1:3" x14ac:dyDescent="0.3">
      <c r="A524" s="9" t="s">
        <v>611</v>
      </c>
      <c r="B524" s="8">
        <v>41673</v>
      </c>
      <c r="C524" s="9" t="s">
        <v>515</v>
      </c>
    </row>
    <row r="525" spans="1:3" x14ac:dyDescent="0.3">
      <c r="A525" s="9" t="s">
        <v>225</v>
      </c>
      <c r="B525" s="8">
        <v>41346</v>
      </c>
      <c r="C525" s="9" t="s">
        <v>226</v>
      </c>
    </row>
    <row r="526" spans="1:3" x14ac:dyDescent="0.3">
      <c r="A526" s="9" t="s">
        <v>904</v>
      </c>
      <c r="B526" s="8">
        <v>41981</v>
      </c>
      <c r="C526" s="9" t="s">
        <v>819</v>
      </c>
    </row>
    <row r="527" spans="1:3" x14ac:dyDescent="0.3">
      <c r="A527" s="9" t="s">
        <v>632</v>
      </c>
      <c r="B527" s="8">
        <v>41692</v>
      </c>
      <c r="C527" s="9" t="s">
        <v>633</v>
      </c>
    </row>
    <row r="528" spans="1:3" x14ac:dyDescent="0.3">
      <c r="A528" s="9" t="s">
        <v>1488</v>
      </c>
      <c r="B528" s="8">
        <v>42624</v>
      </c>
      <c r="C528" s="9" t="s">
        <v>228</v>
      </c>
    </row>
    <row r="529" spans="1:3" x14ac:dyDescent="0.3">
      <c r="A529" s="9" t="s">
        <v>671</v>
      </c>
      <c r="B529" s="8">
        <v>41733</v>
      </c>
      <c r="C529" s="9" t="s">
        <v>672</v>
      </c>
    </row>
    <row r="530" spans="1:3" x14ac:dyDescent="0.3">
      <c r="A530" s="9" t="s">
        <v>544</v>
      </c>
      <c r="B530" s="8">
        <v>41611</v>
      </c>
      <c r="C530" s="9" t="s">
        <v>545</v>
      </c>
    </row>
    <row r="531" spans="1:3" x14ac:dyDescent="0.3">
      <c r="A531" s="9" t="s">
        <v>1421</v>
      </c>
      <c r="B531" s="8">
        <v>42517</v>
      </c>
      <c r="C531" s="9" t="s">
        <v>1422</v>
      </c>
    </row>
    <row r="532" spans="1:3" x14ac:dyDescent="0.3">
      <c r="A532" s="9" t="s">
        <v>1339</v>
      </c>
      <c r="B532" s="8">
        <v>42433</v>
      </c>
      <c r="C532" s="9" t="s">
        <v>1340</v>
      </c>
    </row>
    <row r="533" spans="1:3" x14ac:dyDescent="0.3">
      <c r="A533" s="9" t="s">
        <v>1581</v>
      </c>
      <c r="B533" s="8">
        <v>42712</v>
      </c>
      <c r="C533" s="9" t="s">
        <v>547</v>
      </c>
    </row>
    <row r="534" spans="1:3" x14ac:dyDescent="0.3">
      <c r="A534" s="9" t="s">
        <v>851</v>
      </c>
      <c r="B534" s="8">
        <v>41930</v>
      </c>
      <c r="C534" s="9" t="s">
        <v>106</v>
      </c>
    </row>
    <row r="535" spans="1:3" x14ac:dyDescent="0.3">
      <c r="A535" s="9" t="s">
        <v>400</v>
      </c>
      <c r="B535" s="8">
        <v>41492</v>
      </c>
      <c r="C535" s="9" t="s">
        <v>401</v>
      </c>
    </row>
    <row r="536" spans="1:3" x14ac:dyDescent="0.3">
      <c r="A536" s="9" t="s">
        <v>914</v>
      </c>
      <c r="B536" s="8">
        <v>41997</v>
      </c>
      <c r="C536" s="9" t="s">
        <v>915</v>
      </c>
    </row>
    <row r="537" spans="1:3" x14ac:dyDescent="0.3">
      <c r="A537" s="9" t="s">
        <v>1148</v>
      </c>
      <c r="B537" s="8">
        <v>42201</v>
      </c>
      <c r="C537" s="9" t="s">
        <v>471</v>
      </c>
    </row>
    <row r="538" spans="1:3" x14ac:dyDescent="0.3">
      <c r="A538" s="9" t="s">
        <v>729</v>
      </c>
      <c r="B538" s="8">
        <v>41797</v>
      </c>
      <c r="C538" s="9" t="s">
        <v>309</v>
      </c>
    </row>
    <row r="539" spans="1:3" x14ac:dyDescent="0.3">
      <c r="A539" s="9" t="s">
        <v>1216</v>
      </c>
      <c r="B539" s="8">
        <v>42257</v>
      </c>
      <c r="C539" s="9" t="s">
        <v>637</v>
      </c>
    </row>
    <row r="540" spans="1:3" x14ac:dyDescent="0.3">
      <c r="A540" s="9" t="s">
        <v>669</v>
      </c>
      <c r="B540" s="8">
        <v>41730</v>
      </c>
      <c r="C540" s="9" t="s">
        <v>57</v>
      </c>
    </row>
    <row r="541" spans="1:3" x14ac:dyDescent="0.3">
      <c r="A541" s="9" t="s">
        <v>1592</v>
      </c>
      <c r="B541" s="8">
        <v>42726</v>
      </c>
      <c r="C541" s="9" t="s">
        <v>1593</v>
      </c>
    </row>
    <row r="542" spans="1:3" x14ac:dyDescent="0.3">
      <c r="A542" s="9" t="s">
        <v>1363</v>
      </c>
      <c r="B542" s="8">
        <v>42454</v>
      </c>
      <c r="C542" s="9" t="s">
        <v>744</v>
      </c>
    </row>
    <row r="543" spans="1:3" x14ac:dyDescent="0.3">
      <c r="A543" s="9" t="s">
        <v>791</v>
      </c>
      <c r="B543" s="8">
        <v>41860</v>
      </c>
      <c r="C543" s="9" t="s">
        <v>792</v>
      </c>
    </row>
    <row r="544" spans="1:3" x14ac:dyDescent="0.3">
      <c r="A544" s="9" t="s">
        <v>212</v>
      </c>
      <c r="B544" s="8">
        <v>41328</v>
      </c>
      <c r="C544" s="9" t="s">
        <v>213</v>
      </c>
    </row>
    <row r="545" spans="1:3" x14ac:dyDescent="0.3">
      <c r="A545" s="9" t="s">
        <v>1571</v>
      </c>
      <c r="B545" s="8">
        <v>42705</v>
      </c>
      <c r="C545" s="9" t="s">
        <v>309</v>
      </c>
    </row>
    <row r="546" spans="1:3" x14ac:dyDescent="0.3">
      <c r="A546" s="9" t="s">
        <v>223</v>
      </c>
      <c r="B546" s="8">
        <v>41344</v>
      </c>
      <c r="C546" s="9" t="s">
        <v>224</v>
      </c>
    </row>
    <row r="547" spans="1:3" x14ac:dyDescent="0.3">
      <c r="A547" s="9" t="s">
        <v>1191</v>
      </c>
      <c r="B547" s="8">
        <v>42238</v>
      </c>
      <c r="C547" s="9" t="s">
        <v>1192</v>
      </c>
    </row>
    <row r="548" spans="1:3" x14ac:dyDescent="0.3">
      <c r="A548" s="9" t="s">
        <v>1318</v>
      </c>
      <c r="B548" s="8">
        <v>42408</v>
      </c>
      <c r="C548" s="9" t="s">
        <v>292</v>
      </c>
    </row>
    <row r="549" spans="1:3" x14ac:dyDescent="0.3">
      <c r="A549" s="9" t="s">
        <v>270</v>
      </c>
      <c r="B549" s="8">
        <v>41397</v>
      </c>
      <c r="C549" s="9" t="s">
        <v>271</v>
      </c>
    </row>
    <row r="550" spans="1:3" x14ac:dyDescent="0.3">
      <c r="A550" s="9" t="s">
        <v>377</v>
      </c>
      <c r="B550" s="8">
        <v>41475</v>
      </c>
      <c r="C550" s="9" t="s">
        <v>378</v>
      </c>
    </row>
    <row r="551" spans="1:3" x14ac:dyDescent="0.3">
      <c r="A551" s="9" t="s">
        <v>1369</v>
      </c>
      <c r="B551" s="8">
        <v>42457</v>
      </c>
      <c r="C551" s="9" t="s">
        <v>1370</v>
      </c>
    </row>
    <row r="552" spans="1:3" x14ac:dyDescent="0.3">
      <c r="A552" s="9" t="s">
        <v>960</v>
      </c>
      <c r="B552" s="8">
        <v>42034</v>
      </c>
      <c r="C552" s="9" t="s">
        <v>90</v>
      </c>
    </row>
    <row r="553" spans="1:3" x14ac:dyDescent="0.3">
      <c r="A553" s="9" t="s">
        <v>41</v>
      </c>
      <c r="B553" s="8">
        <v>41452</v>
      </c>
      <c r="C553" s="9" t="s">
        <v>36</v>
      </c>
    </row>
    <row r="554" spans="1:3" x14ac:dyDescent="0.3">
      <c r="A554" s="9" t="s">
        <v>845</v>
      </c>
      <c r="B554" s="8">
        <v>41925</v>
      </c>
      <c r="C554" s="9" t="s">
        <v>846</v>
      </c>
    </row>
    <row r="555" spans="1:3" x14ac:dyDescent="0.3">
      <c r="A555" s="9" t="s">
        <v>276</v>
      </c>
      <c r="B555" s="8">
        <v>41401</v>
      </c>
      <c r="C555" s="9" t="s">
        <v>277</v>
      </c>
    </row>
    <row r="556" spans="1:3" x14ac:dyDescent="0.3">
      <c r="A556" s="9" t="s">
        <v>475</v>
      </c>
      <c r="B556" s="8">
        <v>41549</v>
      </c>
      <c r="C556" s="9" t="s">
        <v>476</v>
      </c>
    </row>
    <row r="557" spans="1:3" x14ac:dyDescent="0.3">
      <c r="A557" s="9" t="s">
        <v>524</v>
      </c>
      <c r="B557" s="8">
        <v>41593</v>
      </c>
      <c r="C557" s="9" t="s">
        <v>525</v>
      </c>
    </row>
    <row r="558" spans="1:3" x14ac:dyDescent="0.3">
      <c r="A558" s="9" t="s">
        <v>467</v>
      </c>
      <c r="B558" s="8">
        <v>41541</v>
      </c>
      <c r="C558" s="9" t="s">
        <v>468</v>
      </c>
    </row>
    <row r="559" spans="1:3" x14ac:dyDescent="0.3">
      <c r="A559" s="9" t="s">
        <v>1145</v>
      </c>
      <c r="B559" s="8">
        <v>42199</v>
      </c>
      <c r="C559" s="9" t="s">
        <v>674</v>
      </c>
    </row>
    <row r="560" spans="1:3" x14ac:dyDescent="0.3">
      <c r="A560" s="9" t="s">
        <v>171</v>
      </c>
      <c r="B560" s="8">
        <v>42533</v>
      </c>
      <c r="C560" s="9" t="s">
        <v>170</v>
      </c>
    </row>
    <row r="561" spans="1:3" x14ac:dyDescent="0.3">
      <c r="A561" s="9" t="s">
        <v>788</v>
      </c>
      <c r="B561" s="8">
        <v>41860</v>
      </c>
      <c r="C561" s="9" t="s">
        <v>789</v>
      </c>
    </row>
    <row r="562" spans="1:3" x14ac:dyDescent="0.3">
      <c r="A562" s="9" t="s">
        <v>683</v>
      </c>
      <c r="B562" s="8">
        <v>41744</v>
      </c>
      <c r="C562" s="9" t="s">
        <v>684</v>
      </c>
    </row>
    <row r="563" spans="1:3" x14ac:dyDescent="0.3">
      <c r="A563" s="9" t="s">
        <v>1629</v>
      </c>
      <c r="B563" s="8">
        <v>42771</v>
      </c>
      <c r="C563" s="9" t="s">
        <v>1630</v>
      </c>
    </row>
    <row r="564" spans="1:3" x14ac:dyDescent="0.3">
      <c r="A564" s="9" t="s">
        <v>1482</v>
      </c>
      <c r="B564" s="8">
        <v>42611</v>
      </c>
      <c r="C564" s="9" t="s">
        <v>1440</v>
      </c>
    </row>
    <row r="565" spans="1:3" x14ac:dyDescent="0.3">
      <c r="A565" s="9" t="s">
        <v>521</v>
      </c>
      <c r="B565" s="8">
        <v>41592</v>
      </c>
      <c r="C565" s="9" t="s">
        <v>259</v>
      </c>
    </row>
    <row r="566" spans="1:3" x14ac:dyDescent="0.3">
      <c r="A566" s="9" t="s">
        <v>1150</v>
      </c>
      <c r="B566" s="8">
        <v>42202</v>
      </c>
      <c r="C566" s="9" t="s">
        <v>244</v>
      </c>
    </row>
    <row r="567" spans="1:3" x14ac:dyDescent="0.3">
      <c r="A567" s="9" t="s">
        <v>1434</v>
      </c>
      <c r="B567" s="8">
        <v>42534</v>
      </c>
      <c r="C567" s="9" t="s">
        <v>844</v>
      </c>
    </row>
    <row r="568" spans="1:3" x14ac:dyDescent="0.3">
      <c r="A568" s="9" t="s">
        <v>161</v>
      </c>
      <c r="B568" s="8">
        <v>42489</v>
      </c>
      <c r="C568" s="9" t="s">
        <v>162</v>
      </c>
    </row>
    <row r="569" spans="1:3" x14ac:dyDescent="0.3">
      <c r="A569" s="9" t="s">
        <v>802</v>
      </c>
      <c r="B569" s="8">
        <v>41876</v>
      </c>
      <c r="C569" s="9" t="s">
        <v>803</v>
      </c>
    </row>
    <row r="570" spans="1:3" x14ac:dyDescent="0.3">
      <c r="A570" s="9" t="s">
        <v>1355</v>
      </c>
      <c r="B570" s="8">
        <v>42447</v>
      </c>
      <c r="C570" s="9" t="s">
        <v>1356</v>
      </c>
    </row>
    <row r="571" spans="1:3" x14ac:dyDescent="0.3">
      <c r="A571" s="9" t="s">
        <v>1474</v>
      </c>
      <c r="B571" s="8">
        <v>42598</v>
      </c>
      <c r="C571" s="9" t="s">
        <v>1377</v>
      </c>
    </row>
    <row r="572" spans="1:3" x14ac:dyDescent="0.3">
      <c r="A572" s="9" t="s">
        <v>55</v>
      </c>
      <c r="B572" s="8">
        <v>41468</v>
      </c>
      <c r="C572" s="9" t="s">
        <v>51</v>
      </c>
    </row>
    <row r="573" spans="1:3" x14ac:dyDescent="0.3">
      <c r="A573" s="9" t="s">
        <v>893</v>
      </c>
      <c r="B573" s="8">
        <v>41972</v>
      </c>
      <c r="C573" s="9" t="s">
        <v>695</v>
      </c>
    </row>
    <row r="574" spans="1:3" x14ac:dyDescent="0.3">
      <c r="A574" s="9" t="s">
        <v>734</v>
      </c>
      <c r="B574" s="8">
        <v>41806</v>
      </c>
      <c r="C574" s="9" t="s">
        <v>117</v>
      </c>
    </row>
    <row r="575" spans="1:3" x14ac:dyDescent="0.3">
      <c r="A575" s="9" t="s">
        <v>1547</v>
      </c>
      <c r="B575" s="8">
        <v>42682</v>
      </c>
      <c r="C575" s="9" t="s">
        <v>1215</v>
      </c>
    </row>
    <row r="576" spans="1:3" x14ac:dyDescent="0.3">
      <c r="A576" s="9" t="s">
        <v>1222</v>
      </c>
      <c r="B576" s="8">
        <v>42270</v>
      </c>
      <c r="C576" s="9" t="s">
        <v>1223</v>
      </c>
    </row>
    <row r="577" spans="1:3" x14ac:dyDescent="0.3">
      <c r="A577" s="9" t="s">
        <v>1092</v>
      </c>
      <c r="B577" s="8">
        <v>42149</v>
      </c>
      <c r="C577" s="9" t="s">
        <v>257</v>
      </c>
    </row>
    <row r="578" spans="1:3" x14ac:dyDescent="0.3">
      <c r="A578" s="9" t="s">
        <v>1382</v>
      </c>
      <c r="B578" s="8">
        <v>42471</v>
      </c>
      <c r="C578" s="9" t="s">
        <v>779</v>
      </c>
    </row>
    <row r="579" spans="1:3" x14ac:dyDescent="0.3">
      <c r="A579" s="9" t="s">
        <v>379</v>
      </c>
      <c r="B579" s="8">
        <v>41475</v>
      </c>
      <c r="C579" s="9" t="s">
        <v>236</v>
      </c>
    </row>
    <row r="580" spans="1:3" x14ac:dyDescent="0.3">
      <c r="A580" s="9" t="s">
        <v>370</v>
      </c>
      <c r="B580" s="8">
        <v>41470</v>
      </c>
      <c r="C580" s="9" t="s">
        <v>371</v>
      </c>
    </row>
    <row r="581" spans="1:3" x14ac:dyDescent="0.3">
      <c r="A581" s="9" t="s">
        <v>42</v>
      </c>
      <c r="B581" s="8">
        <v>41458</v>
      </c>
      <c r="C581" s="9" t="s">
        <v>43</v>
      </c>
    </row>
    <row r="582" spans="1:3" x14ac:dyDescent="0.3">
      <c r="A582" s="9" t="s">
        <v>782</v>
      </c>
      <c r="B582" s="8">
        <v>41854</v>
      </c>
      <c r="C582" s="9" t="s">
        <v>783</v>
      </c>
    </row>
    <row r="583" spans="1:3" x14ac:dyDescent="0.3">
      <c r="A583" s="9" t="s">
        <v>706</v>
      </c>
      <c r="B583" s="8">
        <v>41776</v>
      </c>
      <c r="C583" s="9" t="s">
        <v>707</v>
      </c>
    </row>
    <row r="584" spans="1:3" x14ac:dyDescent="0.3">
      <c r="A584" s="9" t="s">
        <v>1521</v>
      </c>
      <c r="B584" s="8">
        <v>42664</v>
      </c>
      <c r="C584" s="9" t="s">
        <v>668</v>
      </c>
    </row>
    <row r="585" spans="1:3" x14ac:dyDescent="0.3">
      <c r="A585" s="9" t="s">
        <v>1178</v>
      </c>
      <c r="B585" s="8">
        <v>42225</v>
      </c>
      <c r="C585" s="9" t="s">
        <v>760</v>
      </c>
    </row>
    <row r="586" spans="1:3" x14ac:dyDescent="0.3">
      <c r="A586" s="9" t="s">
        <v>1259</v>
      </c>
      <c r="B586" s="8">
        <v>42321</v>
      </c>
      <c r="C586" s="9" t="s">
        <v>1260</v>
      </c>
    </row>
    <row r="587" spans="1:3" x14ac:dyDescent="0.3">
      <c r="A587" s="9" t="s">
        <v>1255</v>
      </c>
      <c r="B587" s="8">
        <v>42316</v>
      </c>
      <c r="C587" s="9" t="s">
        <v>523</v>
      </c>
    </row>
    <row r="588" spans="1:3" x14ac:dyDescent="0.3">
      <c r="A588" s="9" t="s">
        <v>1065</v>
      </c>
      <c r="B588" s="8">
        <v>42126</v>
      </c>
      <c r="C588" s="9" t="s">
        <v>1066</v>
      </c>
    </row>
    <row r="589" spans="1:3" x14ac:dyDescent="0.3">
      <c r="A589" s="9" t="s">
        <v>848</v>
      </c>
      <c r="B589" s="8">
        <v>41928</v>
      </c>
      <c r="C589" s="9" t="s">
        <v>68</v>
      </c>
    </row>
    <row r="590" spans="1:3" x14ac:dyDescent="0.3">
      <c r="A590" s="9" t="s">
        <v>1157</v>
      </c>
      <c r="B590" s="8">
        <v>42207</v>
      </c>
      <c r="C590" s="9" t="s">
        <v>1158</v>
      </c>
    </row>
    <row r="591" spans="1:3" x14ac:dyDescent="0.3">
      <c r="A591" s="9" t="s">
        <v>1048</v>
      </c>
      <c r="B591" s="8">
        <v>42115</v>
      </c>
      <c r="C591" s="9" t="s">
        <v>323</v>
      </c>
    </row>
    <row r="592" spans="1:3" x14ac:dyDescent="0.3">
      <c r="A592" s="9" t="s">
        <v>1025</v>
      </c>
      <c r="B592" s="8">
        <v>42086</v>
      </c>
      <c r="C592" s="9" t="s">
        <v>1014</v>
      </c>
    </row>
    <row r="593" spans="1:3" x14ac:dyDescent="0.3">
      <c r="A593" s="9" t="s">
        <v>1350</v>
      </c>
      <c r="B593" s="8">
        <v>42444</v>
      </c>
      <c r="C593" s="9" t="s">
        <v>1351</v>
      </c>
    </row>
    <row r="594" spans="1:3" x14ac:dyDescent="0.3">
      <c r="A594" s="9" t="s">
        <v>398</v>
      </c>
      <c r="B594" s="8">
        <v>41491</v>
      </c>
      <c r="C594" s="9" t="s">
        <v>399</v>
      </c>
    </row>
    <row r="595" spans="1:3" x14ac:dyDescent="0.3">
      <c r="A595" s="9" t="s">
        <v>883</v>
      </c>
      <c r="B595" s="8">
        <v>41963</v>
      </c>
      <c r="C595" s="9" t="s">
        <v>884</v>
      </c>
    </row>
    <row r="596" spans="1:3" x14ac:dyDescent="0.3">
      <c r="A596" s="9" t="s">
        <v>107</v>
      </c>
      <c r="B596" s="8">
        <v>41901</v>
      </c>
      <c r="C596" s="9" t="s">
        <v>106</v>
      </c>
    </row>
    <row r="597" spans="1:3" x14ac:dyDescent="0.3">
      <c r="A597" s="9" t="s">
        <v>433</v>
      </c>
      <c r="B597" s="8">
        <v>41513</v>
      </c>
      <c r="C597" s="9" t="s">
        <v>434</v>
      </c>
    </row>
    <row r="598" spans="1:3" x14ac:dyDescent="0.3">
      <c r="A598" s="9" t="s">
        <v>1199</v>
      </c>
      <c r="B598" s="8">
        <v>42245</v>
      </c>
      <c r="C598" s="9" t="s">
        <v>1200</v>
      </c>
    </row>
    <row r="599" spans="1:3" x14ac:dyDescent="0.3">
      <c r="A599" s="9" t="s">
        <v>1400</v>
      </c>
      <c r="B599" s="8">
        <v>42497</v>
      </c>
      <c r="C599" s="9" t="s">
        <v>488</v>
      </c>
    </row>
    <row r="600" spans="1:3" x14ac:dyDescent="0.3">
      <c r="A600" s="9" t="s">
        <v>299</v>
      </c>
      <c r="B600" s="8">
        <v>41415</v>
      </c>
      <c r="C600" s="9" t="s">
        <v>300</v>
      </c>
    </row>
    <row r="601" spans="1:3" x14ac:dyDescent="0.3">
      <c r="A601" s="9" t="s">
        <v>584</v>
      </c>
      <c r="B601" s="8">
        <v>41651</v>
      </c>
      <c r="C601" s="9" t="s">
        <v>459</v>
      </c>
    </row>
    <row r="602" spans="1:3" x14ac:dyDescent="0.3">
      <c r="A602" s="9" t="s">
        <v>1591</v>
      </c>
      <c r="B602" s="8">
        <v>42724</v>
      </c>
      <c r="C602" s="9" t="s">
        <v>210</v>
      </c>
    </row>
    <row r="603" spans="1:3" x14ac:dyDescent="0.3">
      <c r="A603" s="9" t="s">
        <v>567</v>
      </c>
      <c r="B603" s="8">
        <v>41635</v>
      </c>
      <c r="C603" s="9" t="s">
        <v>51</v>
      </c>
    </row>
    <row r="604" spans="1:3" x14ac:dyDescent="0.3">
      <c r="A604" s="9" t="s">
        <v>812</v>
      </c>
      <c r="B604" s="8">
        <v>41891</v>
      </c>
      <c r="C604" s="9" t="s">
        <v>771</v>
      </c>
    </row>
    <row r="605" spans="1:3" x14ac:dyDescent="0.3">
      <c r="A605" s="9" t="s">
        <v>1543</v>
      </c>
      <c r="B605" s="8">
        <v>42680</v>
      </c>
      <c r="C605" s="9" t="s">
        <v>437</v>
      </c>
    </row>
    <row r="606" spans="1:3" x14ac:dyDescent="0.3">
      <c r="A606" s="9" t="s">
        <v>648</v>
      </c>
      <c r="B606" s="8">
        <v>41709</v>
      </c>
      <c r="C606" s="9" t="s">
        <v>615</v>
      </c>
    </row>
    <row r="607" spans="1:3" x14ac:dyDescent="0.3">
      <c r="A607" s="9" t="s">
        <v>743</v>
      </c>
      <c r="B607" s="8">
        <v>41810</v>
      </c>
      <c r="C607" s="9" t="s">
        <v>744</v>
      </c>
    </row>
    <row r="608" spans="1:3" x14ac:dyDescent="0.3">
      <c r="A608" s="9" t="s">
        <v>735</v>
      </c>
      <c r="B608" s="8">
        <v>41806</v>
      </c>
      <c r="C608" s="9" t="s">
        <v>208</v>
      </c>
    </row>
    <row r="609" spans="1:3" x14ac:dyDescent="0.3">
      <c r="A609" s="9" t="s">
        <v>1411</v>
      </c>
      <c r="B609" s="8">
        <v>42509</v>
      </c>
      <c r="C609" s="9" t="s">
        <v>384</v>
      </c>
    </row>
    <row r="610" spans="1:3" x14ac:dyDescent="0.3">
      <c r="A610" s="9" t="s">
        <v>183</v>
      </c>
      <c r="B610" s="8">
        <v>42637</v>
      </c>
      <c r="C610" s="9" t="s">
        <v>182</v>
      </c>
    </row>
    <row r="611" spans="1:3" x14ac:dyDescent="0.3">
      <c r="A611" s="9" t="s">
        <v>576</v>
      </c>
      <c r="B611" s="8">
        <v>41645</v>
      </c>
      <c r="C611" s="9" t="s">
        <v>577</v>
      </c>
    </row>
    <row r="612" spans="1:3" x14ac:dyDescent="0.3">
      <c r="A612" s="9" t="s">
        <v>992</v>
      </c>
      <c r="B612" s="8">
        <v>42063</v>
      </c>
      <c r="C612" s="9" t="s">
        <v>993</v>
      </c>
    </row>
    <row r="613" spans="1:3" x14ac:dyDescent="0.3">
      <c r="A613" s="9" t="s">
        <v>588</v>
      </c>
      <c r="B613" s="8">
        <v>41654</v>
      </c>
      <c r="C613" s="9" t="s">
        <v>148</v>
      </c>
    </row>
    <row r="614" spans="1:3" x14ac:dyDescent="0.3">
      <c r="A614" s="9" t="s">
        <v>79</v>
      </c>
      <c r="B614" s="8">
        <v>41675</v>
      </c>
      <c r="C614" s="9" t="s">
        <v>80</v>
      </c>
    </row>
    <row r="615" spans="1:3" x14ac:dyDescent="0.3">
      <c r="A615" s="9" t="s">
        <v>123</v>
      </c>
      <c r="B615" s="8">
        <v>42117</v>
      </c>
      <c r="C615" s="9" t="s">
        <v>124</v>
      </c>
    </row>
    <row r="616" spans="1:3" x14ac:dyDescent="0.3">
      <c r="A616" s="9" t="s">
        <v>1458</v>
      </c>
      <c r="B616" s="8">
        <v>42576</v>
      </c>
      <c r="C616" s="9" t="s">
        <v>1129</v>
      </c>
    </row>
    <row r="617" spans="1:3" x14ac:dyDescent="0.3">
      <c r="A617" s="9" t="s">
        <v>958</v>
      </c>
      <c r="B617" s="8">
        <v>42034</v>
      </c>
      <c r="C617" s="9" t="s">
        <v>959</v>
      </c>
    </row>
    <row r="618" spans="1:3" x14ac:dyDescent="0.3">
      <c r="A618" s="9" t="s">
        <v>693</v>
      </c>
      <c r="B618" s="8">
        <v>41760</v>
      </c>
      <c r="C618" s="9" t="s">
        <v>411</v>
      </c>
    </row>
    <row r="619" spans="1:3" x14ac:dyDescent="0.3">
      <c r="A619" s="9" t="s">
        <v>620</v>
      </c>
      <c r="B619" s="8">
        <v>41681</v>
      </c>
      <c r="C619" s="9" t="s">
        <v>334</v>
      </c>
    </row>
    <row r="620" spans="1:3" x14ac:dyDescent="0.3">
      <c r="A620" s="9" t="s">
        <v>572</v>
      </c>
      <c r="B620" s="8">
        <v>41644</v>
      </c>
      <c r="C620" s="9" t="s">
        <v>573</v>
      </c>
    </row>
    <row r="621" spans="1:3" x14ac:dyDescent="0.3">
      <c r="A621" s="9" t="s">
        <v>1276</v>
      </c>
      <c r="B621" s="8">
        <v>42342</v>
      </c>
      <c r="C621" s="9" t="s">
        <v>1277</v>
      </c>
    </row>
    <row r="622" spans="1:3" x14ac:dyDescent="0.3">
      <c r="A622" s="9" t="s">
        <v>718</v>
      </c>
      <c r="B622" s="8">
        <v>41791</v>
      </c>
      <c r="C622" s="9" t="s">
        <v>509</v>
      </c>
    </row>
    <row r="623" spans="1:3" x14ac:dyDescent="0.3">
      <c r="A623" s="9" t="s">
        <v>1610</v>
      </c>
      <c r="B623" s="8">
        <v>42751</v>
      </c>
      <c r="C623" s="9" t="s">
        <v>504</v>
      </c>
    </row>
    <row r="624" spans="1:3" x14ac:dyDescent="0.3">
      <c r="A624" s="9" t="s">
        <v>335</v>
      </c>
      <c r="B624" s="8">
        <v>41438</v>
      </c>
      <c r="C624" s="9" t="s">
        <v>336</v>
      </c>
    </row>
    <row r="625" spans="1:3" x14ac:dyDescent="0.3">
      <c r="A625" s="9" t="s">
        <v>361</v>
      </c>
      <c r="B625" s="8">
        <v>41457</v>
      </c>
      <c r="C625" s="9" t="s">
        <v>362</v>
      </c>
    </row>
    <row r="626" spans="1:3" x14ac:dyDescent="0.3">
      <c r="A626" s="9" t="s">
        <v>1598</v>
      </c>
      <c r="B626" s="8">
        <v>42730</v>
      </c>
      <c r="C626" s="9" t="s">
        <v>1066</v>
      </c>
    </row>
    <row r="627" spans="1:3" x14ac:dyDescent="0.3">
      <c r="A627" s="9" t="s">
        <v>710</v>
      </c>
      <c r="B627" s="8">
        <v>41786</v>
      </c>
      <c r="C627" s="9" t="s">
        <v>711</v>
      </c>
    </row>
    <row r="628" spans="1:3" x14ac:dyDescent="0.3">
      <c r="A628" s="9" t="s">
        <v>1136</v>
      </c>
      <c r="B628" s="8">
        <v>42187</v>
      </c>
      <c r="C628" s="9" t="s">
        <v>1091</v>
      </c>
    </row>
    <row r="629" spans="1:3" x14ac:dyDescent="0.3">
      <c r="A629" s="9" t="s">
        <v>211</v>
      </c>
      <c r="B629" s="8">
        <v>41327</v>
      </c>
      <c r="C629" s="9" t="s">
        <v>65</v>
      </c>
    </row>
    <row r="630" spans="1:3" x14ac:dyDescent="0.3">
      <c r="A630" s="9" t="s">
        <v>639</v>
      </c>
      <c r="B630" s="8">
        <v>41696</v>
      </c>
      <c r="C630" s="9" t="s">
        <v>640</v>
      </c>
    </row>
    <row r="631" spans="1:3" x14ac:dyDescent="0.3">
      <c r="A631" s="9" t="s">
        <v>1405</v>
      </c>
      <c r="B631" s="8">
        <v>42506</v>
      </c>
      <c r="C631" s="9" t="s">
        <v>1406</v>
      </c>
    </row>
    <row r="632" spans="1:3" x14ac:dyDescent="0.3">
      <c r="A632" s="9" t="s">
        <v>1031</v>
      </c>
      <c r="B632" s="8">
        <v>42100</v>
      </c>
      <c r="C632" s="9" t="s">
        <v>1032</v>
      </c>
    </row>
    <row r="633" spans="1:3" x14ac:dyDescent="0.3">
      <c r="A633" s="9" t="s">
        <v>936</v>
      </c>
      <c r="B633" s="8">
        <v>42013</v>
      </c>
      <c r="C633" s="9" t="s">
        <v>937</v>
      </c>
    </row>
    <row r="634" spans="1:3" x14ac:dyDescent="0.3">
      <c r="A634" s="9" t="s">
        <v>1485</v>
      </c>
      <c r="B634" s="8">
        <v>42616</v>
      </c>
      <c r="C634" s="9" t="s">
        <v>506</v>
      </c>
    </row>
    <row r="635" spans="1:3" x14ac:dyDescent="0.3">
      <c r="A635" s="9" t="s">
        <v>627</v>
      </c>
      <c r="B635" s="8">
        <v>41690</v>
      </c>
      <c r="C635" s="9" t="s">
        <v>628</v>
      </c>
    </row>
    <row r="636" spans="1:3" x14ac:dyDescent="0.3">
      <c r="A636" s="9" t="s">
        <v>1103</v>
      </c>
      <c r="B636" s="8">
        <v>42161</v>
      </c>
      <c r="C636" s="9" t="s">
        <v>257</v>
      </c>
    </row>
    <row r="637" spans="1:3" x14ac:dyDescent="0.3">
      <c r="A637" s="9" t="s">
        <v>1483</v>
      </c>
      <c r="B637" s="8">
        <v>42614</v>
      </c>
      <c r="C637" s="9" t="s">
        <v>1484</v>
      </c>
    </row>
    <row r="638" spans="1:3" x14ac:dyDescent="0.3">
      <c r="A638" s="9" t="s">
        <v>1041</v>
      </c>
      <c r="B638" s="8">
        <v>42110</v>
      </c>
      <c r="C638" s="9" t="s">
        <v>771</v>
      </c>
    </row>
    <row r="639" spans="1:3" x14ac:dyDescent="0.3">
      <c r="A639" s="9" t="s">
        <v>1123</v>
      </c>
      <c r="B639" s="8">
        <v>42180</v>
      </c>
      <c r="C639" s="9" t="s">
        <v>1099</v>
      </c>
    </row>
    <row r="640" spans="1:3" x14ac:dyDescent="0.3">
      <c r="A640" s="9" t="s">
        <v>862</v>
      </c>
      <c r="B640" s="8">
        <v>41939</v>
      </c>
      <c r="C640" s="9" t="s">
        <v>863</v>
      </c>
    </row>
    <row r="641" spans="1:3" x14ac:dyDescent="0.3">
      <c r="A641" s="9" t="s">
        <v>1480</v>
      </c>
      <c r="B641" s="8">
        <v>42604</v>
      </c>
      <c r="C641" s="9" t="s">
        <v>1333</v>
      </c>
    </row>
    <row r="642" spans="1:3" x14ac:dyDescent="0.3">
      <c r="A642" s="9" t="s">
        <v>1149</v>
      </c>
      <c r="B642" s="8">
        <v>42201</v>
      </c>
      <c r="C642" s="9" t="s">
        <v>197</v>
      </c>
    </row>
    <row r="643" spans="1:3" x14ac:dyDescent="0.3">
      <c r="A643" s="9" t="s">
        <v>540</v>
      </c>
      <c r="B643" s="8">
        <v>41603</v>
      </c>
      <c r="C643" s="9" t="s">
        <v>541</v>
      </c>
    </row>
    <row r="644" spans="1:3" x14ac:dyDescent="0.3">
      <c r="A644" s="9" t="s">
        <v>157</v>
      </c>
      <c r="B644" s="8">
        <v>42476</v>
      </c>
      <c r="C644" s="9" t="s">
        <v>158</v>
      </c>
    </row>
    <row r="645" spans="1:3" x14ac:dyDescent="0.3">
      <c r="A645" s="9" t="s">
        <v>111</v>
      </c>
      <c r="B645" s="8">
        <v>41998</v>
      </c>
      <c r="C645" s="9" t="s">
        <v>112</v>
      </c>
    </row>
    <row r="646" spans="1:3" x14ac:dyDescent="0.3">
      <c r="A646" s="9" t="s">
        <v>1614</v>
      </c>
      <c r="B646" s="8">
        <v>42752</v>
      </c>
      <c r="C646" s="9" t="s">
        <v>1351</v>
      </c>
    </row>
    <row r="647" spans="1:3" x14ac:dyDescent="0.3">
      <c r="A647" s="9" t="s">
        <v>422</v>
      </c>
      <c r="B647" s="8">
        <v>41506</v>
      </c>
      <c r="C647" s="9" t="s">
        <v>423</v>
      </c>
    </row>
    <row r="648" spans="1:3" x14ac:dyDescent="0.3">
      <c r="A648" s="9" t="s">
        <v>578</v>
      </c>
      <c r="B648" s="8">
        <v>41645</v>
      </c>
      <c r="C648" s="9" t="s">
        <v>219</v>
      </c>
    </row>
    <row r="649" spans="1:3" x14ac:dyDescent="0.3">
      <c r="A649" s="9" t="s">
        <v>1367</v>
      </c>
      <c r="B649" s="8">
        <v>42456</v>
      </c>
      <c r="C649" s="9" t="s">
        <v>1368</v>
      </c>
    </row>
    <row r="650" spans="1:3" x14ac:dyDescent="0.3">
      <c r="A650" s="9" t="s">
        <v>1447</v>
      </c>
      <c r="B650" s="8">
        <v>42551</v>
      </c>
      <c r="C650" s="9" t="s">
        <v>1021</v>
      </c>
    </row>
    <row r="651" spans="1:3" x14ac:dyDescent="0.3">
      <c r="A651" s="9" t="s">
        <v>1441</v>
      </c>
      <c r="B651" s="8">
        <v>42544</v>
      </c>
      <c r="C651" s="9" t="s">
        <v>823</v>
      </c>
    </row>
    <row r="652" spans="1:3" x14ac:dyDescent="0.3">
      <c r="A652" s="9" t="s">
        <v>1299</v>
      </c>
      <c r="B652" s="8">
        <v>42385</v>
      </c>
      <c r="C652" s="9" t="s">
        <v>997</v>
      </c>
    </row>
    <row r="653" spans="1:3" x14ac:dyDescent="0.3">
      <c r="A653" s="9" t="s">
        <v>979</v>
      </c>
      <c r="B653" s="8">
        <v>42047</v>
      </c>
      <c r="C653" s="9" t="s">
        <v>980</v>
      </c>
    </row>
    <row r="654" spans="1:3" x14ac:dyDescent="0.3">
      <c r="A654" s="9" t="s">
        <v>1445</v>
      </c>
      <c r="B654" s="8">
        <v>42549</v>
      </c>
      <c r="C654" s="9" t="s">
        <v>724</v>
      </c>
    </row>
    <row r="655" spans="1:3" x14ac:dyDescent="0.3">
      <c r="A655" s="9" t="s">
        <v>820</v>
      </c>
      <c r="B655" s="8">
        <v>41903</v>
      </c>
      <c r="C655" s="9" t="s">
        <v>821</v>
      </c>
    </row>
    <row r="656" spans="1:3" x14ac:dyDescent="0.3">
      <c r="A656" s="9" t="s">
        <v>518</v>
      </c>
      <c r="B656" s="8">
        <v>41588</v>
      </c>
      <c r="C656" s="9" t="s">
        <v>519</v>
      </c>
    </row>
    <row r="657" spans="1:3" x14ac:dyDescent="0.3">
      <c r="A657" s="9" t="s">
        <v>1070</v>
      </c>
      <c r="B657" s="8">
        <v>42136</v>
      </c>
      <c r="C657" s="9" t="s">
        <v>1071</v>
      </c>
    </row>
    <row r="658" spans="1:3" x14ac:dyDescent="0.3">
      <c r="A658" s="9" t="s">
        <v>1391</v>
      </c>
      <c r="B658" s="8">
        <v>42483</v>
      </c>
      <c r="C658" s="9" t="s">
        <v>1392</v>
      </c>
    </row>
    <row r="659" spans="1:3" x14ac:dyDescent="0.3">
      <c r="A659" s="9" t="s">
        <v>1230</v>
      </c>
      <c r="B659" s="8">
        <v>42274</v>
      </c>
      <c r="C659" s="9" t="s">
        <v>136</v>
      </c>
    </row>
    <row r="660" spans="1:3" x14ac:dyDescent="0.3">
      <c r="A660" s="9" t="s">
        <v>453</v>
      </c>
      <c r="B660" s="8">
        <v>41527</v>
      </c>
      <c r="C660" s="9" t="s">
        <v>454</v>
      </c>
    </row>
    <row r="661" spans="1:3" x14ac:dyDescent="0.3">
      <c r="A661" s="9" t="s">
        <v>796</v>
      </c>
      <c r="B661" s="8">
        <v>41871</v>
      </c>
      <c r="C661" s="9" t="s">
        <v>797</v>
      </c>
    </row>
    <row r="662" spans="1:3" x14ac:dyDescent="0.3">
      <c r="A662" s="9" t="s">
        <v>1347</v>
      </c>
      <c r="B662" s="8">
        <v>42441</v>
      </c>
      <c r="C662" s="9" t="s">
        <v>1348</v>
      </c>
    </row>
    <row r="663" spans="1:3" x14ac:dyDescent="0.3">
      <c r="A663" s="9" t="s">
        <v>410</v>
      </c>
      <c r="B663" s="8">
        <v>41495</v>
      </c>
      <c r="C663" s="9" t="s">
        <v>411</v>
      </c>
    </row>
    <row r="664" spans="1:3" x14ac:dyDescent="0.3">
      <c r="A664" s="9" t="s">
        <v>122</v>
      </c>
      <c r="B664" s="8">
        <v>42051</v>
      </c>
      <c r="C664" s="9" t="s">
        <v>121</v>
      </c>
    </row>
    <row r="665" spans="1:3" x14ac:dyDescent="0.3">
      <c r="A665" s="9" t="s">
        <v>738</v>
      </c>
      <c r="B665" s="8">
        <v>41807</v>
      </c>
      <c r="C665" s="9" t="s">
        <v>739</v>
      </c>
    </row>
    <row r="666" spans="1:3" x14ac:dyDescent="0.3">
      <c r="A666" s="9" t="s">
        <v>1396</v>
      </c>
      <c r="B666" s="8">
        <v>42493</v>
      </c>
      <c r="C666" s="9" t="s">
        <v>1397</v>
      </c>
    </row>
    <row r="667" spans="1:3" x14ac:dyDescent="0.3">
      <c r="A667" s="9" t="s">
        <v>1334</v>
      </c>
      <c r="B667" s="8">
        <v>42424</v>
      </c>
      <c r="C667" s="9" t="s">
        <v>903</v>
      </c>
    </row>
    <row r="668" spans="1:3" x14ac:dyDescent="0.3">
      <c r="A668" s="9" t="s">
        <v>1286</v>
      </c>
      <c r="B668" s="8">
        <v>42360</v>
      </c>
      <c r="C668" s="9" t="s">
        <v>539</v>
      </c>
    </row>
    <row r="669" spans="1:3" x14ac:dyDescent="0.3">
      <c r="A669" s="9" t="s">
        <v>849</v>
      </c>
      <c r="B669" s="8">
        <v>41929</v>
      </c>
      <c r="C669" s="9" t="s">
        <v>850</v>
      </c>
    </row>
    <row r="670" spans="1:3" x14ac:dyDescent="0.3">
      <c r="A670" s="9" t="s">
        <v>751</v>
      </c>
      <c r="B670" s="8">
        <v>41817</v>
      </c>
      <c r="C670" s="9" t="s">
        <v>261</v>
      </c>
    </row>
    <row r="671" spans="1:3" x14ac:dyDescent="0.3">
      <c r="A671" s="9" t="s">
        <v>1078</v>
      </c>
      <c r="B671" s="8">
        <v>42139</v>
      </c>
      <c r="C671" s="9" t="s">
        <v>746</v>
      </c>
    </row>
    <row r="672" spans="1:3" x14ac:dyDescent="0.3">
      <c r="A672" s="9" t="s">
        <v>1283</v>
      </c>
      <c r="B672" s="8">
        <v>42355</v>
      </c>
      <c r="C672" s="9" t="s">
        <v>202</v>
      </c>
    </row>
    <row r="673" spans="1:3" x14ac:dyDescent="0.3">
      <c r="A673" s="9" t="s">
        <v>201</v>
      </c>
      <c r="B673" s="8">
        <v>41320</v>
      </c>
      <c r="C673" s="9" t="s">
        <v>202</v>
      </c>
    </row>
    <row r="674" spans="1:3" x14ac:dyDescent="0.3">
      <c r="A674" s="9" t="s">
        <v>154</v>
      </c>
      <c r="B674" s="8">
        <v>42410</v>
      </c>
      <c r="C674" s="9" t="s">
        <v>155</v>
      </c>
    </row>
    <row r="675" spans="1:3" x14ac:dyDescent="0.3">
      <c r="A675" s="9" t="s">
        <v>1202</v>
      </c>
      <c r="B675" s="8">
        <v>42247</v>
      </c>
      <c r="C675" s="9" t="s">
        <v>488</v>
      </c>
    </row>
    <row r="676" spans="1:3" x14ac:dyDescent="0.3">
      <c r="A676" s="9" t="s">
        <v>369</v>
      </c>
      <c r="B676" s="8">
        <v>41469</v>
      </c>
      <c r="C676" s="9" t="s">
        <v>250</v>
      </c>
    </row>
    <row r="677" spans="1:3" x14ac:dyDescent="0.3">
      <c r="A677" s="9" t="s">
        <v>1013</v>
      </c>
      <c r="B677" s="8">
        <v>42079</v>
      </c>
      <c r="C677" s="9" t="s">
        <v>1014</v>
      </c>
    </row>
    <row r="678" spans="1:3" x14ac:dyDescent="0.3">
      <c r="A678" s="9" t="s">
        <v>826</v>
      </c>
      <c r="B678" s="8">
        <v>41908</v>
      </c>
      <c r="C678" s="9" t="s">
        <v>827</v>
      </c>
    </row>
    <row r="679" spans="1:3" x14ac:dyDescent="0.3">
      <c r="A679" s="9" t="s">
        <v>1427</v>
      </c>
      <c r="B679" s="8">
        <v>42522</v>
      </c>
      <c r="C679" s="9" t="s">
        <v>294</v>
      </c>
    </row>
    <row r="680" spans="1:3" x14ac:dyDescent="0.3">
      <c r="A680" s="9" t="s">
        <v>970</v>
      </c>
      <c r="B680" s="8">
        <v>42037</v>
      </c>
      <c r="C680" s="9" t="s">
        <v>971</v>
      </c>
    </row>
    <row r="681" spans="1:3" x14ac:dyDescent="0.3">
      <c r="A681" s="9" t="s">
        <v>489</v>
      </c>
      <c r="B681" s="8">
        <v>41565</v>
      </c>
      <c r="C681" s="9" t="s">
        <v>490</v>
      </c>
    </row>
    <row r="682" spans="1:3" x14ac:dyDescent="0.3">
      <c r="A682" s="9" t="s">
        <v>528</v>
      </c>
      <c r="B682" s="8">
        <v>41593</v>
      </c>
      <c r="C682" s="9" t="s">
        <v>529</v>
      </c>
    </row>
    <row r="683" spans="1:3" x14ac:dyDescent="0.3">
      <c r="A683" s="9" t="s">
        <v>70</v>
      </c>
      <c r="B683" s="8">
        <v>41617</v>
      </c>
      <c r="C683" s="9" t="s">
        <v>68</v>
      </c>
    </row>
    <row r="684" spans="1:3" x14ac:dyDescent="0.3">
      <c r="A684" s="9" t="s">
        <v>1179</v>
      </c>
      <c r="B684" s="8">
        <v>42225</v>
      </c>
      <c r="C684" s="9" t="s">
        <v>923</v>
      </c>
    </row>
    <row r="685" spans="1:3" x14ac:dyDescent="0.3">
      <c r="A685" s="9" t="s">
        <v>420</v>
      </c>
      <c r="B685" s="8">
        <v>41504</v>
      </c>
      <c r="C685" s="9" t="s">
        <v>421</v>
      </c>
    </row>
    <row r="686" spans="1:3" x14ac:dyDescent="0.3">
      <c r="A686" s="9" t="s">
        <v>131</v>
      </c>
      <c r="B686" s="8">
        <v>42178</v>
      </c>
      <c r="C686" s="9" t="s">
        <v>130</v>
      </c>
    </row>
    <row r="687" spans="1:3" x14ac:dyDescent="0.3">
      <c r="A687" s="9" t="s">
        <v>435</v>
      </c>
      <c r="B687" s="8">
        <v>41514</v>
      </c>
      <c r="C687" s="9" t="s">
        <v>434</v>
      </c>
    </row>
    <row r="688" spans="1:3" x14ac:dyDescent="0.3">
      <c r="A688" s="9" t="s">
        <v>967</v>
      </c>
      <c r="B688" s="8">
        <v>42036</v>
      </c>
      <c r="C688" s="9" t="s">
        <v>968</v>
      </c>
    </row>
    <row r="689" spans="1:3" x14ac:dyDescent="0.3">
      <c r="A689" s="9" t="s">
        <v>318</v>
      </c>
      <c r="B689" s="8">
        <v>41427</v>
      </c>
      <c r="C689" s="9" t="s">
        <v>319</v>
      </c>
    </row>
    <row r="690" spans="1:3" x14ac:dyDescent="0.3">
      <c r="A690" s="9" t="s">
        <v>703</v>
      </c>
      <c r="B690" s="8">
        <v>41774</v>
      </c>
      <c r="C690" s="9" t="s">
        <v>323</v>
      </c>
    </row>
    <row r="691" spans="1:3" x14ac:dyDescent="0.3">
      <c r="A691" s="9" t="s">
        <v>551</v>
      </c>
      <c r="B691" s="8">
        <v>41616</v>
      </c>
      <c r="C691" s="9" t="s">
        <v>384</v>
      </c>
    </row>
    <row r="692" spans="1:3" x14ac:dyDescent="0.3">
      <c r="A692" s="9" t="s">
        <v>1095</v>
      </c>
      <c r="B692" s="8">
        <v>42153</v>
      </c>
      <c r="C692" s="9" t="s">
        <v>1096</v>
      </c>
    </row>
    <row r="693" spans="1:3" x14ac:dyDescent="0.3">
      <c r="A693" s="9" t="s">
        <v>1026</v>
      </c>
      <c r="B693" s="8">
        <v>42091</v>
      </c>
      <c r="C693" s="9" t="s">
        <v>674</v>
      </c>
    </row>
    <row r="694" spans="1:3" x14ac:dyDescent="0.3">
      <c r="A694" s="9" t="s">
        <v>440</v>
      </c>
      <c r="B694" s="8">
        <v>41518</v>
      </c>
      <c r="C694" s="9" t="s">
        <v>250</v>
      </c>
    </row>
    <row r="695" spans="1:3" x14ac:dyDescent="0.3">
      <c r="A695" s="9" t="s">
        <v>1505</v>
      </c>
      <c r="B695" s="8">
        <v>42642</v>
      </c>
      <c r="C695" s="9" t="s">
        <v>1506</v>
      </c>
    </row>
    <row r="696" spans="1:3" x14ac:dyDescent="0.3">
      <c r="A696" s="9" t="s">
        <v>920</v>
      </c>
      <c r="B696" s="8">
        <v>41999</v>
      </c>
      <c r="C696" s="9" t="s">
        <v>921</v>
      </c>
    </row>
    <row r="697" spans="1:3" x14ac:dyDescent="0.3">
      <c r="A697" s="9" t="s">
        <v>1182</v>
      </c>
      <c r="B697" s="8">
        <v>42226</v>
      </c>
      <c r="C697" s="9" t="s">
        <v>273</v>
      </c>
    </row>
    <row r="698" spans="1:3" x14ac:dyDescent="0.3">
      <c r="A698" s="9" t="s">
        <v>1498</v>
      </c>
      <c r="B698" s="8">
        <v>42634</v>
      </c>
      <c r="C698" s="9" t="s">
        <v>1499</v>
      </c>
    </row>
    <row r="699" spans="1:3" x14ac:dyDescent="0.3">
      <c r="A699" s="9" t="s">
        <v>1562</v>
      </c>
      <c r="B699" s="8">
        <v>42698</v>
      </c>
      <c r="C699" s="9" t="s">
        <v>257</v>
      </c>
    </row>
    <row r="700" spans="1:3" x14ac:dyDescent="0.3">
      <c r="A700" s="9" t="s">
        <v>189</v>
      </c>
      <c r="B700" s="8">
        <v>42710</v>
      </c>
      <c r="C700" s="9" t="s">
        <v>187</v>
      </c>
    </row>
    <row r="701" spans="1:3" x14ac:dyDescent="0.3">
      <c r="A701" s="9" t="s">
        <v>1245</v>
      </c>
      <c r="B701" s="8">
        <v>42299</v>
      </c>
      <c r="C701" s="9" t="s">
        <v>1246</v>
      </c>
    </row>
    <row r="702" spans="1:3" x14ac:dyDescent="0.3">
      <c r="A702" s="9" t="s">
        <v>593</v>
      </c>
      <c r="B702" s="8">
        <v>41662</v>
      </c>
      <c r="C702" s="9" t="s">
        <v>594</v>
      </c>
    </row>
    <row r="703" spans="1:3" x14ac:dyDescent="0.3">
      <c r="A703" s="9" t="s">
        <v>418</v>
      </c>
      <c r="B703" s="8">
        <v>41504</v>
      </c>
      <c r="C703" s="9" t="s">
        <v>419</v>
      </c>
    </row>
    <row r="704" spans="1:3" x14ac:dyDescent="0.3">
      <c r="A704" s="9" t="s">
        <v>810</v>
      </c>
      <c r="B704" s="8">
        <v>41884</v>
      </c>
      <c r="C704" s="9" t="s">
        <v>407</v>
      </c>
    </row>
    <row r="705" spans="1:3" x14ac:dyDescent="0.3">
      <c r="A705" s="9" t="s">
        <v>140</v>
      </c>
      <c r="B705" s="8">
        <v>42224</v>
      </c>
      <c r="C705" s="9" t="s">
        <v>139</v>
      </c>
    </row>
    <row r="706" spans="1:3" x14ac:dyDescent="0.3">
      <c r="A706" s="9" t="s">
        <v>658</v>
      </c>
      <c r="B706" s="8">
        <v>41717</v>
      </c>
      <c r="C706" s="9" t="s">
        <v>659</v>
      </c>
    </row>
    <row r="707" spans="1:3" x14ac:dyDescent="0.3">
      <c r="A707" s="9" t="s">
        <v>262</v>
      </c>
      <c r="B707" s="8">
        <v>41394</v>
      </c>
      <c r="C707" s="9" t="s">
        <v>263</v>
      </c>
    </row>
    <row r="708" spans="1:3" x14ac:dyDescent="0.3">
      <c r="A708" s="9" t="s">
        <v>1364</v>
      </c>
      <c r="B708" s="8">
        <v>42454</v>
      </c>
      <c r="C708" s="9" t="s">
        <v>1365</v>
      </c>
    </row>
    <row r="709" spans="1:3" x14ac:dyDescent="0.3">
      <c r="A709" s="9" t="s">
        <v>696</v>
      </c>
      <c r="B709" s="8">
        <v>41765</v>
      </c>
      <c r="C709" s="9" t="s">
        <v>697</v>
      </c>
    </row>
    <row r="710" spans="1:3" x14ac:dyDescent="0.3">
      <c r="A710" s="9" t="s">
        <v>1600</v>
      </c>
      <c r="B710" s="8">
        <v>42736</v>
      </c>
      <c r="C710" s="9" t="s">
        <v>884</v>
      </c>
    </row>
    <row r="711" spans="1:3" x14ac:dyDescent="0.3">
      <c r="A711" s="9" t="s">
        <v>1311</v>
      </c>
      <c r="B711" s="8">
        <v>42396</v>
      </c>
      <c r="C711" s="9" t="s">
        <v>1141</v>
      </c>
    </row>
    <row r="712" spans="1:3" x14ac:dyDescent="0.3">
      <c r="A712" s="9" t="s">
        <v>624</v>
      </c>
      <c r="B712" s="8">
        <v>41684</v>
      </c>
      <c r="C712" s="9" t="s">
        <v>625</v>
      </c>
    </row>
    <row r="713" spans="1:3" x14ac:dyDescent="0.3">
      <c r="A713" s="9" t="s">
        <v>60</v>
      </c>
      <c r="B713" s="8">
        <v>41556</v>
      </c>
      <c r="C713" s="9" t="s">
        <v>61</v>
      </c>
    </row>
    <row r="714" spans="1:3" x14ac:dyDescent="0.3">
      <c r="A714" s="9" t="s">
        <v>894</v>
      </c>
      <c r="B714" s="8">
        <v>41972</v>
      </c>
      <c r="C714" s="9" t="s">
        <v>388</v>
      </c>
    </row>
    <row r="715" spans="1:3" x14ac:dyDescent="0.3">
      <c r="A715" s="9" t="s">
        <v>1177</v>
      </c>
      <c r="B715" s="8">
        <v>42222</v>
      </c>
      <c r="C715" s="9" t="s">
        <v>541</v>
      </c>
    </row>
    <row r="716" spans="1:3" x14ac:dyDescent="0.3">
      <c r="A716" s="9" t="s">
        <v>666</v>
      </c>
      <c r="B716" s="8">
        <v>41729</v>
      </c>
      <c r="C716" s="9" t="s">
        <v>250</v>
      </c>
    </row>
    <row r="717" spans="1:3" x14ac:dyDescent="0.3">
      <c r="A717" s="9" t="s">
        <v>1432</v>
      </c>
      <c r="B717" s="8">
        <v>42533</v>
      </c>
      <c r="C717" s="9" t="s">
        <v>1433</v>
      </c>
    </row>
    <row r="718" spans="1:3" x14ac:dyDescent="0.3">
      <c r="A718" s="9" t="s">
        <v>1227</v>
      </c>
      <c r="B718" s="8">
        <v>42272</v>
      </c>
      <c r="C718" s="9" t="s">
        <v>1023</v>
      </c>
    </row>
    <row r="719" spans="1:3" x14ac:dyDescent="0.3">
      <c r="A719" s="9" t="s">
        <v>601</v>
      </c>
      <c r="B719" s="8">
        <v>41666</v>
      </c>
      <c r="C719" s="9" t="s">
        <v>602</v>
      </c>
    </row>
    <row r="720" spans="1:3" x14ac:dyDescent="0.3">
      <c r="A720" s="9" t="s">
        <v>882</v>
      </c>
      <c r="B720" s="8">
        <v>41962</v>
      </c>
      <c r="C720" s="9" t="s">
        <v>401</v>
      </c>
    </row>
    <row r="721" spans="1:3" x14ac:dyDescent="0.3">
      <c r="A721" s="9" t="s">
        <v>342</v>
      </c>
      <c r="B721" s="8">
        <v>41444</v>
      </c>
      <c r="C721" s="9" t="s">
        <v>343</v>
      </c>
    </row>
    <row r="722" spans="1:3" x14ac:dyDescent="0.3">
      <c r="A722" s="9" t="s">
        <v>1514</v>
      </c>
      <c r="B722" s="8">
        <v>42657</v>
      </c>
      <c r="C722" s="9" t="s">
        <v>807</v>
      </c>
    </row>
    <row r="723" spans="1:3" x14ac:dyDescent="0.3">
      <c r="A723" s="9" t="s">
        <v>1042</v>
      </c>
      <c r="B723" s="8">
        <v>42110</v>
      </c>
      <c r="C723" s="9" t="s">
        <v>717</v>
      </c>
    </row>
    <row r="724" spans="1:3" x14ac:dyDescent="0.3">
      <c r="A724" s="9" t="s">
        <v>772</v>
      </c>
      <c r="B724" s="8">
        <v>41846</v>
      </c>
      <c r="C724" s="9" t="s">
        <v>773</v>
      </c>
    </row>
    <row r="725" spans="1:3" x14ac:dyDescent="0.3">
      <c r="A725" s="9" t="s">
        <v>214</v>
      </c>
      <c r="B725" s="8">
        <v>41328</v>
      </c>
      <c r="C725" s="9" t="s">
        <v>215</v>
      </c>
    </row>
    <row r="726" spans="1:3" x14ac:dyDescent="0.3">
      <c r="A726" s="9" t="s">
        <v>314</v>
      </c>
      <c r="B726" s="8">
        <v>41423</v>
      </c>
      <c r="C726" s="9" t="s">
        <v>315</v>
      </c>
    </row>
    <row r="727" spans="1:3" x14ac:dyDescent="0.3">
      <c r="A727" s="9" t="s">
        <v>432</v>
      </c>
      <c r="B727" s="8">
        <v>41513</v>
      </c>
      <c r="C727" s="9" t="s">
        <v>429</v>
      </c>
    </row>
    <row r="728" spans="1:3" x14ac:dyDescent="0.3">
      <c r="A728" s="9" t="s">
        <v>732</v>
      </c>
      <c r="B728" s="8">
        <v>41804</v>
      </c>
      <c r="C728" s="9" t="s">
        <v>619</v>
      </c>
    </row>
    <row r="729" spans="1:3" x14ac:dyDescent="0.3">
      <c r="A729" s="9" t="s">
        <v>1395</v>
      </c>
      <c r="B729" s="8">
        <v>42490</v>
      </c>
      <c r="C729" s="9" t="s">
        <v>336</v>
      </c>
    </row>
    <row r="730" spans="1:3" x14ac:dyDescent="0.3">
      <c r="A730" s="9" t="s">
        <v>876</v>
      </c>
      <c r="B730" s="8">
        <v>41957</v>
      </c>
      <c r="C730" s="9" t="s">
        <v>90</v>
      </c>
    </row>
    <row r="731" spans="1:3" x14ac:dyDescent="0.3">
      <c r="A731" s="9" t="s">
        <v>324</v>
      </c>
      <c r="B731" s="8">
        <v>41429</v>
      </c>
      <c r="C731" s="9" t="s">
        <v>187</v>
      </c>
    </row>
    <row r="732" spans="1:3" x14ac:dyDescent="0.3">
      <c r="A732" s="9" t="s">
        <v>646</v>
      </c>
      <c r="B732" s="8">
        <v>41707</v>
      </c>
      <c r="C732" s="9" t="s">
        <v>311</v>
      </c>
    </row>
    <row r="733" spans="1:3" x14ac:dyDescent="0.3">
      <c r="A733" s="9" t="s">
        <v>636</v>
      </c>
      <c r="B733" s="8">
        <v>41693</v>
      </c>
      <c r="C733" s="9" t="s">
        <v>637</v>
      </c>
    </row>
    <row r="734" spans="1:3" x14ac:dyDescent="0.3">
      <c r="A734" s="9" t="s">
        <v>629</v>
      </c>
      <c r="B734" s="8">
        <v>41690</v>
      </c>
      <c r="C734" s="9" t="s">
        <v>448</v>
      </c>
    </row>
    <row r="735" spans="1:3" x14ac:dyDescent="0.3">
      <c r="A735" s="9" t="s">
        <v>1084</v>
      </c>
      <c r="B735" s="8">
        <v>42142</v>
      </c>
      <c r="C735" s="9" t="s">
        <v>527</v>
      </c>
    </row>
    <row r="736" spans="1:3" x14ac:dyDescent="0.3">
      <c r="A736" s="9" t="s">
        <v>1162</v>
      </c>
      <c r="B736" s="8">
        <v>42209</v>
      </c>
      <c r="C736" s="9" t="s">
        <v>833</v>
      </c>
    </row>
    <row r="737" spans="1:3" x14ac:dyDescent="0.3">
      <c r="A737" s="9" t="s">
        <v>599</v>
      </c>
      <c r="B737" s="8">
        <v>41664</v>
      </c>
      <c r="C737" s="9" t="s">
        <v>600</v>
      </c>
    </row>
    <row r="738" spans="1:3" x14ac:dyDescent="0.3">
      <c r="A738" s="9" t="s">
        <v>1530</v>
      </c>
      <c r="B738" s="8">
        <v>42672</v>
      </c>
      <c r="C738" s="9" t="s">
        <v>1223</v>
      </c>
    </row>
    <row r="739" spans="1:3" x14ac:dyDescent="0.3">
      <c r="A739" s="9" t="s">
        <v>1324</v>
      </c>
      <c r="B739" s="8">
        <v>42411</v>
      </c>
      <c r="C739" s="9" t="s">
        <v>869</v>
      </c>
    </row>
    <row r="740" spans="1:3" x14ac:dyDescent="0.3">
      <c r="A740" s="9" t="s">
        <v>1619</v>
      </c>
      <c r="B740" s="8">
        <v>42759</v>
      </c>
      <c r="C740" s="9" t="s">
        <v>1009</v>
      </c>
    </row>
    <row r="741" spans="1:3" x14ac:dyDescent="0.3">
      <c r="A741" s="9" t="s">
        <v>1143</v>
      </c>
      <c r="B741" s="8">
        <v>42198</v>
      </c>
      <c r="C741" s="9" t="s">
        <v>1144</v>
      </c>
    </row>
    <row r="742" spans="1:3" x14ac:dyDescent="0.3">
      <c r="A742" s="9" t="s">
        <v>1309</v>
      </c>
      <c r="B742" s="8">
        <v>42395</v>
      </c>
      <c r="C742" s="9" t="s">
        <v>1310</v>
      </c>
    </row>
    <row r="743" spans="1:3" x14ac:dyDescent="0.3">
      <c r="A743" s="9" t="s">
        <v>1248</v>
      </c>
      <c r="B743" s="8">
        <v>42306</v>
      </c>
      <c r="C743" s="9" t="s">
        <v>1249</v>
      </c>
    </row>
    <row r="744" spans="1:3" x14ac:dyDescent="0.3">
      <c r="A744" s="9" t="s">
        <v>1035</v>
      </c>
      <c r="B744" s="8">
        <v>42102</v>
      </c>
      <c r="C744" s="9" t="s">
        <v>968</v>
      </c>
    </row>
    <row r="745" spans="1:3" x14ac:dyDescent="0.3">
      <c r="A745" s="9" t="s">
        <v>1413</v>
      </c>
      <c r="B745" s="8">
        <v>42510</v>
      </c>
      <c r="C745" s="9" t="s">
        <v>230</v>
      </c>
    </row>
    <row r="746" spans="1:3" x14ac:dyDescent="0.3">
      <c r="A746" s="9" t="s">
        <v>790</v>
      </c>
      <c r="B746" s="8">
        <v>41860</v>
      </c>
      <c r="C746" s="9" t="s">
        <v>362</v>
      </c>
    </row>
    <row r="747" spans="1:3" x14ac:dyDescent="0.3">
      <c r="A747" s="9" t="s">
        <v>186</v>
      </c>
      <c r="B747" s="8">
        <v>42710</v>
      </c>
      <c r="C747" s="9" t="s">
        <v>187</v>
      </c>
    </row>
    <row r="748" spans="1:3" x14ac:dyDescent="0.3">
      <c r="A748" s="9" t="s">
        <v>1169</v>
      </c>
      <c r="B748" s="8">
        <v>42213</v>
      </c>
      <c r="C748" s="9" t="s">
        <v>619</v>
      </c>
    </row>
    <row r="749" spans="1:3" x14ac:dyDescent="0.3">
      <c r="A749" s="9" t="s">
        <v>978</v>
      </c>
      <c r="B749" s="8">
        <v>42045</v>
      </c>
      <c r="C749" s="9" t="s">
        <v>797</v>
      </c>
    </row>
    <row r="750" spans="1:3" x14ac:dyDescent="0.3">
      <c r="A750" s="9" t="s">
        <v>605</v>
      </c>
      <c r="B750" s="8">
        <v>41667</v>
      </c>
      <c r="C750" s="9" t="s">
        <v>606</v>
      </c>
    </row>
    <row r="751" spans="1:3" x14ac:dyDescent="0.3">
      <c r="A751" s="9" t="s">
        <v>428</v>
      </c>
      <c r="B751" s="8">
        <v>41509</v>
      </c>
      <c r="C751" s="9" t="s">
        <v>429</v>
      </c>
    </row>
    <row r="752" spans="1:3" x14ac:dyDescent="0.3">
      <c r="A752" s="9" t="s">
        <v>1058</v>
      </c>
      <c r="B752" s="8">
        <v>42121</v>
      </c>
      <c r="C752" s="9" t="s">
        <v>1059</v>
      </c>
    </row>
    <row r="753" spans="1:3" x14ac:dyDescent="0.3">
      <c r="A753" s="9" t="s">
        <v>510</v>
      </c>
      <c r="B753" s="8">
        <v>41581</v>
      </c>
      <c r="C753" s="9" t="s">
        <v>511</v>
      </c>
    </row>
    <row r="754" spans="1:3" x14ac:dyDescent="0.3">
      <c r="A754" s="9" t="s">
        <v>443</v>
      </c>
      <c r="B754" s="8">
        <v>41519</v>
      </c>
      <c r="C754" s="9" t="s">
        <v>444</v>
      </c>
    </row>
    <row r="755" spans="1:3" x14ac:dyDescent="0.3">
      <c r="A755" s="9" t="s">
        <v>532</v>
      </c>
      <c r="B755" s="8">
        <v>41594</v>
      </c>
      <c r="C755" s="9" t="s">
        <v>246</v>
      </c>
    </row>
    <row r="756" spans="1:3" x14ac:dyDescent="0.3">
      <c r="A756" s="9" t="s">
        <v>1173</v>
      </c>
      <c r="B756" s="8">
        <v>42216</v>
      </c>
      <c r="C756" s="9" t="s">
        <v>1174</v>
      </c>
    </row>
    <row r="757" spans="1:3" x14ac:dyDescent="0.3">
      <c r="A757" s="9" t="s">
        <v>412</v>
      </c>
      <c r="B757" s="8">
        <v>41496</v>
      </c>
      <c r="C757" s="9" t="s">
        <v>413</v>
      </c>
    </row>
    <row r="758" spans="1:3" x14ac:dyDescent="0.3">
      <c r="A758" s="9" t="s">
        <v>589</v>
      </c>
      <c r="B758" s="8">
        <v>41660</v>
      </c>
      <c r="C758" s="9" t="s">
        <v>590</v>
      </c>
    </row>
    <row r="759" spans="1:3" x14ac:dyDescent="0.3">
      <c r="A759" s="9" t="s">
        <v>1319</v>
      </c>
      <c r="B759" s="8">
        <v>42409</v>
      </c>
      <c r="C759" s="9" t="s">
        <v>662</v>
      </c>
    </row>
    <row r="760" spans="1:3" x14ac:dyDescent="0.3">
      <c r="A760" s="9" t="s">
        <v>1317</v>
      </c>
      <c r="B760" s="8">
        <v>42407</v>
      </c>
      <c r="C760" s="9" t="s">
        <v>292</v>
      </c>
    </row>
    <row r="761" spans="1:3" x14ac:dyDescent="0.3">
      <c r="A761" s="9" t="s">
        <v>1594</v>
      </c>
      <c r="B761" s="8">
        <v>42727</v>
      </c>
      <c r="C761" s="9" t="s">
        <v>334</v>
      </c>
    </row>
    <row r="762" spans="1:3" x14ac:dyDescent="0.3">
      <c r="A762" s="9" t="s">
        <v>685</v>
      </c>
      <c r="B762" s="8">
        <v>41744</v>
      </c>
      <c r="C762" s="9" t="s">
        <v>686</v>
      </c>
    </row>
    <row r="763" spans="1:3" x14ac:dyDescent="0.3">
      <c r="A763" s="9" t="s">
        <v>1399</v>
      </c>
      <c r="B763" s="8">
        <v>42496</v>
      </c>
      <c r="C763" s="9" t="s">
        <v>1333</v>
      </c>
    </row>
    <row r="764" spans="1:3" x14ac:dyDescent="0.3">
      <c r="A764" s="9" t="s">
        <v>1076</v>
      </c>
      <c r="B764" s="8">
        <v>42139</v>
      </c>
      <c r="C764" s="9" t="s">
        <v>1077</v>
      </c>
    </row>
    <row r="765" spans="1:3" x14ac:dyDescent="0.3">
      <c r="A765" s="9" t="s">
        <v>943</v>
      </c>
      <c r="B765" s="8">
        <v>42015</v>
      </c>
      <c r="C765" s="9" t="s">
        <v>934</v>
      </c>
    </row>
    <row r="766" spans="1:3" x14ac:dyDescent="0.3">
      <c r="A766" s="9" t="s">
        <v>104</v>
      </c>
      <c r="B766" s="8">
        <v>41887</v>
      </c>
      <c r="C766" s="9" t="s">
        <v>103</v>
      </c>
    </row>
    <row r="767" spans="1:3" x14ac:dyDescent="0.3">
      <c r="A767" s="9" t="s">
        <v>1296</v>
      </c>
      <c r="B767" s="8">
        <v>42379</v>
      </c>
      <c r="C767" s="9" t="s">
        <v>928</v>
      </c>
    </row>
    <row r="768" spans="1:3" x14ac:dyDescent="0.3">
      <c r="A768" s="9" t="s">
        <v>297</v>
      </c>
      <c r="B768" s="8">
        <v>41414</v>
      </c>
      <c r="C768" s="9" t="s">
        <v>298</v>
      </c>
    </row>
    <row r="769" spans="1:3" x14ac:dyDescent="0.3">
      <c r="A769" s="9" t="s">
        <v>1165</v>
      </c>
      <c r="B769" s="8">
        <v>42212</v>
      </c>
      <c r="C769" s="9" t="s">
        <v>1166</v>
      </c>
    </row>
    <row r="770" spans="1:3" x14ac:dyDescent="0.3">
      <c r="A770" s="9" t="s">
        <v>673</v>
      </c>
      <c r="B770" s="8">
        <v>41734</v>
      </c>
      <c r="C770" s="9" t="s">
        <v>674</v>
      </c>
    </row>
    <row r="771" spans="1:3" x14ac:dyDescent="0.3">
      <c r="A771" s="9" t="s">
        <v>776</v>
      </c>
      <c r="B771" s="8">
        <v>41848</v>
      </c>
      <c r="C771" s="9" t="s">
        <v>777</v>
      </c>
    </row>
    <row r="772" spans="1:3" x14ac:dyDescent="0.3">
      <c r="A772" s="9" t="s">
        <v>949</v>
      </c>
      <c r="B772" s="8">
        <v>42019</v>
      </c>
      <c r="C772" s="9" t="s">
        <v>950</v>
      </c>
    </row>
    <row r="773" spans="1:3" x14ac:dyDescent="0.3">
      <c r="A773" s="9" t="s">
        <v>1493</v>
      </c>
      <c r="B773" s="8">
        <v>42629</v>
      </c>
      <c r="C773" s="9" t="s">
        <v>429</v>
      </c>
    </row>
    <row r="774" spans="1:3" x14ac:dyDescent="0.3">
      <c r="A774" s="9" t="s">
        <v>1297</v>
      </c>
      <c r="B774" s="8">
        <v>42384</v>
      </c>
      <c r="C774" s="9" t="s">
        <v>1215</v>
      </c>
    </row>
    <row r="775" spans="1:3" x14ac:dyDescent="0.3">
      <c r="A775" s="9" t="s">
        <v>290</v>
      </c>
      <c r="B775" s="8">
        <v>41411</v>
      </c>
      <c r="C775" s="9" t="s">
        <v>263</v>
      </c>
    </row>
    <row r="776" spans="1:3" x14ac:dyDescent="0.3">
      <c r="A776" s="9" t="s">
        <v>1500</v>
      </c>
      <c r="B776" s="8">
        <v>42636</v>
      </c>
      <c r="C776" s="9" t="s">
        <v>417</v>
      </c>
    </row>
    <row r="777" spans="1:3" x14ac:dyDescent="0.3">
      <c r="A777" s="9" t="s">
        <v>344</v>
      </c>
      <c r="B777" s="8">
        <v>41447</v>
      </c>
      <c r="C777" s="9" t="s">
        <v>345</v>
      </c>
    </row>
    <row r="778" spans="1:3" x14ac:dyDescent="0.3">
      <c r="A778" s="9" t="s">
        <v>1211</v>
      </c>
      <c r="B778" s="8">
        <v>42253</v>
      </c>
      <c r="C778" s="9" t="s">
        <v>328</v>
      </c>
    </row>
    <row r="779" spans="1:3" x14ac:dyDescent="0.3">
      <c r="A779" s="9" t="s">
        <v>861</v>
      </c>
      <c r="B779" s="8">
        <v>41938</v>
      </c>
      <c r="C779" s="9" t="s">
        <v>103</v>
      </c>
    </row>
    <row r="780" spans="1:3" x14ac:dyDescent="0.3">
      <c r="A780" s="9" t="s">
        <v>144</v>
      </c>
      <c r="B780" s="8">
        <v>42307</v>
      </c>
      <c r="C780" s="9" t="s">
        <v>145</v>
      </c>
    </row>
    <row r="781" spans="1:3" x14ac:dyDescent="0.3">
      <c r="A781" s="9" t="s">
        <v>462</v>
      </c>
      <c r="B781" s="8">
        <v>41537</v>
      </c>
      <c r="C781" s="9" t="s">
        <v>463</v>
      </c>
    </row>
    <row r="782" spans="1:3" x14ac:dyDescent="0.3">
      <c r="A782" s="9" t="s">
        <v>741</v>
      </c>
      <c r="B782" s="8">
        <v>41810</v>
      </c>
      <c r="C782" s="9" t="s">
        <v>742</v>
      </c>
    </row>
    <row r="783" spans="1:3" x14ac:dyDescent="0.3">
      <c r="A783" s="9" t="s">
        <v>1314</v>
      </c>
      <c r="B783" s="8">
        <v>42401</v>
      </c>
      <c r="C783" s="9" t="s">
        <v>442</v>
      </c>
    </row>
    <row r="784" spans="1:3" x14ac:dyDescent="0.3">
      <c r="A784" s="9" t="s">
        <v>1008</v>
      </c>
      <c r="B784" s="8">
        <v>42077</v>
      </c>
      <c r="C784" s="9" t="s">
        <v>1009</v>
      </c>
    </row>
    <row r="785" spans="1:3" x14ac:dyDescent="0.3">
      <c r="A785" s="9" t="s">
        <v>641</v>
      </c>
      <c r="B785" s="8">
        <v>41698</v>
      </c>
      <c r="C785" s="9" t="s">
        <v>170</v>
      </c>
    </row>
    <row r="786" spans="1:3" x14ac:dyDescent="0.3">
      <c r="A786" s="9" t="s">
        <v>458</v>
      </c>
      <c r="B786" s="8">
        <v>41533</v>
      </c>
      <c r="C786" s="9" t="s">
        <v>459</v>
      </c>
    </row>
    <row r="787" spans="1:3" x14ac:dyDescent="0.3">
      <c r="A787" s="9" t="s">
        <v>1152</v>
      </c>
      <c r="B787" s="8">
        <v>42206</v>
      </c>
      <c r="C787" s="9" t="s">
        <v>1153</v>
      </c>
    </row>
    <row r="788" spans="1:3" x14ac:dyDescent="0.3">
      <c r="A788" s="9" t="s">
        <v>1130</v>
      </c>
      <c r="B788" s="8">
        <v>42185</v>
      </c>
      <c r="C788" s="9" t="s">
        <v>1131</v>
      </c>
    </row>
    <row r="789" spans="1:3" x14ac:dyDescent="0.3">
      <c r="A789" s="9" t="s">
        <v>447</v>
      </c>
      <c r="B789" s="8">
        <v>41525</v>
      </c>
      <c r="C789" s="9" t="s">
        <v>448</v>
      </c>
    </row>
    <row r="790" spans="1:3" x14ac:dyDescent="0.3">
      <c r="A790" s="9" t="s">
        <v>1303</v>
      </c>
      <c r="B790" s="8">
        <v>42386</v>
      </c>
      <c r="C790" s="9" t="s">
        <v>637</v>
      </c>
    </row>
    <row r="791" spans="1:3" x14ac:dyDescent="0.3">
      <c r="A791" s="9" t="s">
        <v>63</v>
      </c>
      <c r="B791" s="8">
        <v>41556</v>
      </c>
      <c r="C791" s="9" t="s">
        <v>61</v>
      </c>
    </row>
    <row r="792" spans="1:3" x14ac:dyDescent="0.3">
      <c r="A792" s="9" t="s">
        <v>1300</v>
      </c>
      <c r="B792" s="8">
        <v>42386</v>
      </c>
      <c r="C792" s="9" t="s">
        <v>490</v>
      </c>
    </row>
    <row r="793" spans="1:3" x14ac:dyDescent="0.3">
      <c r="A793" s="9" t="s">
        <v>355</v>
      </c>
      <c r="B793" s="8">
        <v>41455</v>
      </c>
      <c r="C793" s="9" t="s">
        <v>356</v>
      </c>
    </row>
    <row r="794" spans="1:3" x14ac:dyDescent="0.3">
      <c r="A794" s="9" t="s">
        <v>56</v>
      </c>
      <c r="B794" s="8">
        <v>41484</v>
      </c>
      <c r="C794" s="9" t="s">
        <v>57</v>
      </c>
    </row>
    <row r="795" spans="1:3" x14ac:dyDescent="0.3">
      <c r="A795" s="9" t="s">
        <v>1239</v>
      </c>
      <c r="B795" s="8">
        <v>42295</v>
      </c>
      <c r="C795" s="9" t="s">
        <v>1240</v>
      </c>
    </row>
    <row r="796" spans="1:3" x14ac:dyDescent="0.3">
      <c r="A796" s="9" t="s">
        <v>984</v>
      </c>
      <c r="B796" s="8">
        <v>42056</v>
      </c>
      <c r="C796" s="9" t="s">
        <v>985</v>
      </c>
    </row>
    <row r="797" spans="1:3" x14ac:dyDescent="0.3">
      <c r="A797" s="9" t="s">
        <v>88</v>
      </c>
      <c r="B797" s="8">
        <v>41817</v>
      </c>
      <c r="C797" s="9" t="s">
        <v>86</v>
      </c>
    </row>
    <row r="798" spans="1:3" x14ac:dyDescent="0.3">
      <c r="A798" s="9" t="s">
        <v>512</v>
      </c>
      <c r="B798" s="8">
        <v>41581</v>
      </c>
      <c r="C798" s="9" t="s">
        <v>513</v>
      </c>
    </row>
    <row r="799" spans="1:3" x14ac:dyDescent="0.3">
      <c r="A799" s="9" t="s">
        <v>1349</v>
      </c>
      <c r="B799" s="8">
        <v>42444</v>
      </c>
      <c r="C799" s="9" t="s">
        <v>753</v>
      </c>
    </row>
    <row r="800" spans="1:3" x14ac:dyDescent="0.3">
      <c r="A800" s="9" t="s">
        <v>935</v>
      </c>
      <c r="B800" s="8">
        <v>42012</v>
      </c>
      <c r="C800" s="9" t="s">
        <v>315</v>
      </c>
    </row>
    <row r="801" spans="1:3" x14ac:dyDescent="0.3">
      <c r="A801" s="9" t="s">
        <v>209</v>
      </c>
      <c r="B801" s="8">
        <v>41326</v>
      </c>
      <c r="C801" s="9" t="s">
        <v>210</v>
      </c>
    </row>
    <row r="802" spans="1:3" x14ac:dyDescent="0.3">
      <c r="A802" s="9" t="s">
        <v>1332</v>
      </c>
      <c r="B802" s="8">
        <v>42421</v>
      </c>
      <c r="C802" s="9" t="s">
        <v>1333</v>
      </c>
    </row>
    <row r="803" spans="1:3" x14ac:dyDescent="0.3">
      <c r="A803" s="9" t="s">
        <v>160</v>
      </c>
      <c r="B803" s="8">
        <v>42476</v>
      </c>
      <c r="C803" s="9" t="s">
        <v>158</v>
      </c>
    </row>
    <row r="804" spans="1:3" x14ac:dyDescent="0.3">
      <c r="A804" s="9" t="s">
        <v>1170</v>
      </c>
      <c r="B804" s="8">
        <v>42215</v>
      </c>
      <c r="C804" s="9" t="s">
        <v>382</v>
      </c>
    </row>
    <row r="805" spans="1:3" x14ac:dyDescent="0.3">
      <c r="A805" s="9" t="s">
        <v>918</v>
      </c>
      <c r="B805" s="8">
        <v>41999</v>
      </c>
      <c r="C805" s="9" t="s">
        <v>919</v>
      </c>
    </row>
    <row r="806" spans="1:3" x14ac:dyDescent="0.3">
      <c r="A806" s="9" t="s">
        <v>1087</v>
      </c>
      <c r="B806" s="8">
        <v>42144</v>
      </c>
      <c r="C806" s="9" t="s">
        <v>246</v>
      </c>
    </row>
    <row r="807" spans="1:3" x14ac:dyDescent="0.3">
      <c r="A807" s="9" t="s">
        <v>1335</v>
      </c>
      <c r="B807" s="8">
        <v>42427</v>
      </c>
      <c r="C807" s="9" t="s">
        <v>117</v>
      </c>
    </row>
    <row r="808" spans="1:3" x14ac:dyDescent="0.3">
      <c r="A808" s="9" t="s">
        <v>1235</v>
      </c>
      <c r="B808" s="8">
        <v>42287</v>
      </c>
      <c r="C808" s="9" t="s">
        <v>145</v>
      </c>
    </row>
    <row r="809" spans="1:3" x14ac:dyDescent="0.3">
      <c r="A809" s="9" t="s">
        <v>1471</v>
      </c>
      <c r="B809" s="8">
        <v>42591</v>
      </c>
      <c r="C809" s="9" t="s">
        <v>1243</v>
      </c>
    </row>
    <row r="810" spans="1:3" x14ac:dyDescent="0.3">
      <c r="A810" s="9" t="s">
        <v>942</v>
      </c>
      <c r="B810" s="8">
        <v>42015</v>
      </c>
      <c r="C810" s="9" t="s">
        <v>61</v>
      </c>
    </row>
    <row r="811" spans="1:3" x14ac:dyDescent="0.3">
      <c r="A811" s="9" t="s">
        <v>404</v>
      </c>
      <c r="B811" s="8">
        <v>41493</v>
      </c>
      <c r="C811" s="9" t="s">
        <v>405</v>
      </c>
    </row>
    <row r="812" spans="1:3" x14ac:dyDescent="0.3">
      <c r="A812" s="9" t="s">
        <v>1558</v>
      </c>
      <c r="B812" s="8">
        <v>42694</v>
      </c>
      <c r="C812" s="9" t="s">
        <v>1559</v>
      </c>
    </row>
    <row r="813" spans="1:3" x14ac:dyDescent="0.3">
      <c r="A813" s="9" t="s">
        <v>804</v>
      </c>
      <c r="B813" s="8">
        <v>41877</v>
      </c>
      <c r="C813" s="9" t="s">
        <v>332</v>
      </c>
    </row>
    <row r="814" spans="1:3" x14ac:dyDescent="0.3">
      <c r="A814" s="9" t="s">
        <v>505</v>
      </c>
      <c r="B814" s="8">
        <v>41577</v>
      </c>
      <c r="C814" s="9" t="s">
        <v>506</v>
      </c>
    </row>
    <row r="815" spans="1:3" x14ac:dyDescent="0.3">
      <c r="A815" s="9" t="s">
        <v>1163</v>
      </c>
      <c r="B815" s="8">
        <v>42212</v>
      </c>
      <c r="C815" s="9" t="s">
        <v>1164</v>
      </c>
    </row>
    <row r="816" spans="1:3" x14ac:dyDescent="0.3">
      <c r="A816" s="9" t="s">
        <v>1064</v>
      </c>
      <c r="B816" s="8">
        <v>42125</v>
      </c>
      <c r="C816" s="9" t="s">
        <v>608</v>
      </c>
    </row>
    <row r="817" spans="1:3" x14ac:dyDescent="0.3">
      <c r="A817" s="9" t="s">
        <v>885</v>
      </c>
      <c r="B817" s="8">
        <v>41963</v>
      </c>
      <c r="C817" s="9" t="s">
        <v>554</v>
      </c>
    </row>
    <row r="818" spans="1:3" x14ac:dyDescent="0.3">
      <c r="A818" s="9" t="s">
        <v>1426</v>
      </c>
      <c r="B818" s="8">
        <v>42521</v>
      </c>
      <c r="C818" s="9" t="s">
        <v>332</v>
      </c>
    </row>
    <row r="819" spans="1:3" x14ac:dyDescent="0.3">
      <c r="A819" s="9" t="s">
        <v>229</v>
      </c>
      <c r="B819" s="8">
        <v>41352</v>
      </c>
      <c r="C819" s="9" t="s">
        <v>230</v>
      </c>
    </row>
    <row r="820" spans="1:3" x14ac:dyDescent="0.3">
      <c r="A820" s="9" t="s">
        <v>280</v>
      </c>
      <c r="B820" s="8">
        <v>41406</v>
      </c>
      <c r="C820" s="9" t="s">
        <v>281</v>
      </c>
    </row>
    <row r="821" spans="1:3" x14ac:dyDescent="0.3">
      <c r="A821" s="9" t="s">
        <v>679</v>
      </c>
      <c r="B821" s="8">
        <v>41742</v>
      </c>
      <c r="C821" s="9" t="s">
        <v>680</v>
      </c>
    </row>
    <row r="822" spans="1:3" x14ac:dyDescent="0.3">
      <c r="A822" s="9" t="s">
        <v>839</v>
      </c>
      <c r="B822" s="8">
        <v>41918</v>
      </c>
      <c r="C822" s="9" t="s">
        <v>24</v>
      </c>
    </row>
    <row r="823" spans="1:3" x14ac:dyDescent="0.3">
      <c r="A823" s="9" t="s">
        <v>1341</v>
      </c>
      <c r="B823" s="8">
        <v>42434</v>
      </c>
      <c r="C823" s="9" t="s">
        <v>378</v>
      </c>
    </row>
    <row r="824" spans="1:3" x14ac:dyDescent="0.3">
      <c r="A824" s="9" t="s">
        <v>1003</v>
      </c>
      <c r="B824" s="8">
        <v>42073</v>
      </c>
      <c r="C824" s="9" t="s">
        <v>1004</v>
      </c>
    </row>
    <row r="825" spans="1:3" x14ac:dyDescent="0.3">
      <c r="A825" s="9" t="s">
        <v>1582</v>
      </c>
      <c r="B825" s="8">
        <v>42712</v>
      </c>
      <c r="C825" s="9" t="s">
        <v>289</v>
      </c>
    </row>
    <row r="826" spans="1:3" x14ac:dyDescent="0.3">
      <c r="A826" s="9" t="s">
        <v>1560</v>
      </c>
      <c r="B826" s="8">
        <v>42695</v>
      </c>
      <c r="C826" s="9" t="s">
        <v>1561</v>
      </c>
    </row>
    <row r="827" spans="1:3" x14ac:dyDescent="0.3">
      <c r="A827" s="9" t="s">
        <v>498</v>
      </c>
      <c r="B827" s="8">
        <v>41571</v>
      </c>
      <c r="C827" s="9" t="s">
        <v>499</v>
      </c>
    </row>
    <row r="828" spans="1:3" x14ac:dyDescent="0.3">
      <c r="A828" s="9" t="s">
        <v>1267</v>
      </c>
      <c r="B828" s="8">
        <v>42330</v>
      </c>
      <c r="C828" s="9" t="s">
        <v>558</v>
      </c>
    </row>
    <row r="829" spans="1:3" x14ac:dyDescent="0.3">
      <c r="A829" s="9" t="s">
        <v>1306</v>
      </c>
      <c r="B829" s="8">
        <v>42393</v>
      </c>
      <c r="C829" s="9" t="s">
        <v>347</v>
      </c>
    </row>
    <row r="830" spans="1:3" x14ac:dyDescent="0.3">
      <c r="A830" s="9" t="s">
        <v>1271</v>
      </c>
      <c r="B830" s="8">
        <v>42336</v>
      </c>
      <c r="C830" s="9" t="s">
        <v>486</v>
      </c>
    </row>
    <row r="831" spans="1:3" x14ac:dyDescent="0.3">
      <c r="A831" s="9" t="s">
        <v>533</v>
      </c>
      <c r="B831" s="8">
        <v>41595</v>
      </c>
      <c r="C831" s="9" t="s">
        <v>395</v>
      </c>
    </row>
    <row r="832" spans="1:3" x14ac:dyDescent="0.3">
      <c r="A832" s="9" t="s">
        <v>143</v>
      </c>
      <c r="B832" s="8">
        <v>42290</v>
      </c>
      <c r="C832" s="9" t="s">
        <v>142</v>
      </c>
    </row>
    <row r="833" spans="1:3" x14ac:dyDescent="0.3">
      <c r="A833" s="9" t="s">
        <v>1589</v>
      </c>
      <c r="B833" s="8">
        <v>42723</v>
      </c>
      <c r="C833" s="9" t="s">
        <v>1590</v>
      </c>
    </row>
    <row r="834" spans="1:3" x14ac:dyDescent="0.3">
      <c r="A834" s="9" t="s">
        <v>1242</v>
      </c>
      <c r="B834" s="8">
        <v>42296</v>
      </c>
      <c r="C834" s="9" t="s">
        <v>1243</v>
      </c>
    </row>
    <row r="835" spans="1:3" x14ac:dyDescent="0.3">
      <c r="A835" s="9" t="s">
        <v>868</v>
      </c>
      <c r="B835" s="8">
        <v>41944</v>
      </c>
      <c r="C835" s="9" t="s">
        <v>869</v>
      </c>
    </row>
    <row r="836" spans="1:3" x14ac:dyDescent="0.3">
      <c r="A836" s="9" t="s">
        <v>661</v>
      </c>
      <c r="B836" s="8">
        <v>41725</v>
      </c>
      <c r="C836" s="9" t="s">
        <v>662</v>
      </c>
    </row>
    <row r="837" spans="1:3" x14ac:dyDescent="0.3">
      <c r="A837" s="9" t="s">
        <v>1380</v>
      </c>
      <c r="B837" s="8">
        <v>42469</v>
      </c>
      <c r="C837" s="9" t="s">
        <v>1381</v>
      </c>
    </row>
    <row r="838" spans="1:3" x14ac:dyDescent="0.3">
      <c r="A838" s="9" t="s">
        <v>1580</v>
      </c>
      <c r="B838" s="8">
        <v>42712</v>
      </c>
      <c r="C838" s="9" t="s">
        <v>600</v>
      </c>
    </row>
    <row r="839" spans="1:3" x14ac:dyDescent="0.3">
      <c r="A839" s="9" t="s">
        <v>1492</v>
      </c>
      <c r="B839" s="8">
        <v>42628</v>
      </c>
      <c r="C839" s="9" t="s">
        <v>827</v>
      </c>
    </row>
    <row r="840" spans="1:3" x14ac:dyDescent="0.3">
      <c r="A840" s="9" t="s">
        <v>516</v>
      </c>
      <c r="B840" s="8">
        <v>41585</v>
      </c>
      <c r="C840" s="9" t="s">
        <v>517</v>
      </c>
    </row>
    <row r="841" spans="1:3" x14ac:dyDescent="0.3">
      <c r="A841" s="9" t="s">
        <v>1398</v>
      </c>
      <c r="B841" s="8">
        <v>42496</v>
      </c>
      <c r="C841" s="9" t="s">
        <v>697</v>
      </c>
    </row>
    <row r="842" spans="1:3" x14ac:dyDescent="0.3">
      <c r="A842" s="9" t="s">
        <v>1010</v>
      </c>
      <c r="B842" s="8">
        <v>42078</v>
      </c>
      <c r="C842" s="9" t="s">
        <v>217</v>
      </c>
    </row>
    <row r="843" spans="1:3" x14ac:dyDescent="0.3">
      <c r="A843" s="9" t="s">
        <v>1113</v>
      </c>
      <c r="B843" s="8">
        <v>42173</v>
      </c>
      <c r="C843" s="9" t="s">
        <v>1114</v>
      </c>
    </row>
    <row r="844" spans="1:3" x14ac:dyDescent="0.3">
      <c r="A844" s="9" t="s">
        <v>359</v>
      </c>
      <c r="B844" s="8">
        <v>41456</v>
      </c>
      <c r="C844" s="9" t="s">
        <v>360</v>
      </c>
    </row>
    <row r="845" spans="1:3" x14ac:dyDescent="0.3">
      <c r="A845" s="9" t="s">
        <v>897</v>
      </c>
      <c r="B845" s="8">
        <v>41976</v>
      </c>
      <c r="C845" s="9" t="s">
        <v>326</v>
      </c>
    </row>
    <row r="846" spans="1:3" x14ac:dyDescent="0.3">
      <c r="A846" s="9" t="s">
        <v>83</v>
      </c>
      <c r="B846" s="8">
        <v>41763</v>
      </c>
      <c r="C846" s="9" t="s">
        <v>84</v>
      </c>
    </row>
    <row r="847" spans="1:3" x14ac:dyDescent="0.3">
      <c r="A847" s="9" t="s">
        <v>898</v>
      </c>
      <c r="B847" s="8">
        <v>41977</v>
      </c>
      <c r="C847" s="9" t="s">
        <v>899</v>
      </c>
    </row>
    <row r="848" spans="1:3" x14ac:dyDescent="0.3">
      <c r="A848" s="9" t="s">
        <v>496</v>
      </c>
      <c r="B848" s="8">
        <v>41570</v>
      </c>
      <c r="C848" s="9" t="s">
        <v>497</v>
      </c>
    </row>
    <row r="849" spans="1:3" x14ac:dyDescent="0.3">
      <c r="A849" s="9" t="s">
        <v>784</v>
      </c>
      <c r="B849" s="8">
        <v>41855</v>
      </c>
      <c r="C849" s="9" t="s">
        <v>785</v>
      </c>
    </row>
    <row r="850" spans="1:3" x14ac:dyDescent="0.3">
      <c r="A850" s="9" t="s">
        <v>312</v>
      </c>
      <c r="B850" s="8">
        <v>41423</v>
      </c>
      <c r="C850" s="9" t="s">
        <v>313</v>
      </c>
    </row>
    <row r="851" spans="1:3" x14ac:dyDescent="0.3">
      <c r="A851" s="9" t="s">
        <v>677</v>
      </c>
      <c r="B851" s="8">
        <v>41738</v>
      </c>
      <c r="C851" s="9" t="s">
        <v>678</v>
      </c>
    </row>
    <row r="852" spans="1:3" x14ac:dyDescent="0.3">
      <c r="A852" s="9" t="s">
        <v>291</v>
      </c>
      <c r="B852" s="8">
        <v>41412</v>
      </c>
      <c r="C852" s="9" t="s">
        <v>292</v>
      </c>
    </row>
    <row r="853" spans="1:3" x14ac:dyDescent="0.3">
      <c r="A853" s="9" t="s">
        <v>808</v>
      </c>
      <c r="B853" s="8">
        <v>41883</v>
      </c>
      <c r="C853" s="9" t="s">
        <v>809</v>
      </c>
    </row>
    <row r="854" spans="1:3" x14ac:dyDescent="0.3">
      <c r="A854" s="9" t="s">
        <v>1615</v>
      </c>
      <c r="B854" s="8">
        <v>42753</v>
      </c>
      <c r="C854" s="9" t="s">
        <v>884</v>
      </c>
    </row>
    <row r="855" spans="1:3" x14ac:dyDescent="0.3">
      <c r="A855" s="9" t="s">
        <v>843</v>
      </c>
      <c r="B855" s="8">
        <v>41921</v>
      </c>
      <c r="C855" s="9" t="s">
        <v>844</v>
      </c>
    </row>
    <row r="856" spans="1:3" x14ac:dyDescent="0.3">
      <c r="A856" s="9" t="s">
        <v>733</v>
      </c>
      <c r="B856" s="8">
        <v>41805</v>
      </c>
      <c r="C856" s="9" t="s">
        <v>236</v>
      </c>
    </row>
    <row r="857" spans="1:3" x14ac:dyDescent="0.3">
      <c r="A857" s="9" t="s">
        <v>981</v>
      </c>
      <c r="B857" s="8">
        <v>42050</v>
      </c>
      <c r="C857" s="9" t="s">
        <v>499</v>
      </c>
    </row>
    <row r="858" spans="1:3" x14ac:dyDescent="0.3">
      <c r="A858" s="9" t="s">
        <v>1137</v>
      </c>
      <c r="B858" s="8">
        <v>42188</v>
      </c>
      <c r="C858" s="9" t="s">
        <v>549</v>
      </c>
    </row>
    <row r="859" spans="1:3" x14ac:dyDescent="0.3">
      <c r="A859" s="9" t="s">
        <v>866</v>
      </c>
      <c r="B859" s="8">
        <v>41943</v>
      </c>
      <c r="C859" s="9" t="s">
        <v>867</v>
      </c>
    </row>
    <row r="860" spans="1:3" x14ac:dyDescent="0.3">
      <c r="A860" s="9" t="s">
        <v>1336</v>
      </c>
      <c r="B860" s="8">
        <v>42432</v>
      </c>
      <c r="C860" s="9" t="s">
        <v>1337</v>
      </c>
    </row>
    <row r="861" spans="1:3" x14ac:dyDescent="0.3">
      <c r="A861" s="9" t="s">
        <v>1180</v>
      </c>
      <c r="B861" s="8">
        <v>42225</v>
      </c>
      <c r="C861" s="9" t="s">
        <v>1181</v>
      </c>
    </row>
    <row r="862" spans="1:3" x14ac:dyDescent="0.3">
      <c r="A862" s="9" t="s">
        <v>768</v>
      </c>
      <c r="B862" s="8">
        <v>41842</v>
      </c>
      <c r="C862" s="9" t="s">
        <v>769</v>
      </c>
    </row>
    <row r="863" spans="1:3" x14ac:dyDescent="0.3">
      <c r="A863" s="9" t="s">
        <v>840</v>
      </c>
      <c r="B863" s="8">
        <v>41919</v>
      </c>
      <c r="C863" s="9" t="s">
        <v>841</v>
      </c>
    </row>
    <row r="864" spans="1:3" x14ac:dyDescent="0.3">
      <c r="A864" s="9" t="s">
        <v>239</v>
      </c>
      <c r="B864" s="8">
        <v>41361</v>
      </c>
      <c r="C864" s="9" t="s">
        <v>240</v>
      </c>
    </row>
    <row r="865" spans="1:3" x14ac:dyDescent="0.3">
      <c r="A865" s="9" t="s">
        <v>1627</v>
      </c>
      <c r="B865" s="8">
        <v>42769</v>
      </c>
      <c r="C865" s="9" t="s">
        <v>221</v>
      </c>
    </row>
    <row r="866" spans="1:3" x14ac:dyDescent="0.3">
      <c r="A866" s="9" t="s">
        <v>128</v>
      </c>
      <c r="B866" s="8">
        <v>42133</v>
      </c>
      <c r="C866" s="9" t="s">
        <v>127</v>
      </c>
    </row>
    <row r="867" spans="1:3" x14ac:dyDescent="0.3">
      <c r="A867" s="9" t="s">
        <v>922</v>
      </c>
      <c r="B867" s="8">
        <v>42001</v>
      </c>
      <c r="C867" s="9" t="s">
        <v>923</v>
      </c>
    </row>
    <row r="868" spans="1:3" x14ac:dyDescent="0.3">
      <c r="A868" s="9" t="s">
        <v>32</v>
      </c>
      <c r="B868" s="8">
        <v>41397</v>
      </c>
      <c r="C868" s="9" t="s">
        <v>24</v>
      </c>
    </row>
    <row r="869" spans="1:3" x14ac:dyDescent="0.3">
      <c r="A869" s="9" t="s">
        <v>1342</v>
      </c>
      <c r="B869" s="8">
        <v>42436</v>
      </c>
      <c r="C869" s="9" t="s">
        <v>1343</v>
      </c>
    </row>
    <row r="870" spans="1:3" x14ac:dyDescent="0.3">
      <c r="A870" s="9" t="s">
        <v>1556</v>
      </c>
      <c r="B870" s="8">
        <v>42689</v>
      </c>
      <c r="C870" s="9" t="s">
        <v>72</v>
      </c>
    </row>
    <row r="871" spans="1:3" x14ac:dyDescent="0.3">
      <c r="A871" s="9" t="s">
        <v>1291</v>
      </c>
      <c r="B871" s="8">
        <v>42364</v>
      </c>
      <c r="C871" s="9" t="s">
        <v>711</v>
      </c>
    </row>
    <row r="872" spans="1:3" x14ac:dyDescent="0.3">
      <c r="A872" s="9" t="s">
        <v>243</v>
      </c>
      <c r="B872" s="8">
        <v>41382</v>
      </c>
      <c r="C872" s="9" t="s">
        <v>244</v>
      </c>
    </row>
    <row r="873" spans="1:3" x14ac:dyDescent="0.3">
      <c r="A873" s="9" t="s">
        <v>190</v>
      </c>
      <c r="B873" s="8">
        <v>41314</v>
      </c>
      <c r="C873" s="9" t="s">
        <v>68</v>
      </c>
    </row>
    <row r="874" spans="1:3" x14ac:dyDescent="0.3">
      <c r="A874" s="9" t="s">
        <v>1495</v>
      </c>
      <c r="B874" s="8">
        <v>42631</v>
      </c>
      <c r="C874" s="9" t="s">
        <v>1444</v>
      </c>
    </row>
    <row r="875" spans="1:3" x14ac:dyDescent="0.3">
      <c r="A875" s="9" t="s">
        <v>102</v>
      </c>
      <c r="B875" s="8">
        <v>41887</v>
      </c>
      <c r="C875" s="9" t="s">
        <v>103</v>
      </c>
    </row>
    <row r="876" spans="1:3" x14ac:dyDescent="0.3">
      <c r="A876" s="9" t="s">
        <v>1326</v>
      </c>
      <c r="B876" s="8">
        <v>42414</v>
      </c>
      <c r="C876" s="9" t="s">
        <v>1327</v>
      </c>
    </row>
    <row r="877" spans="1:3" x14ac:dyDescent="0.3">
      <c r="A877" s="9" t="s">
        <v>607</v>
      </c>
      <c r="B877" s="8">
        <v>41670</v>
      </c>
      <c r="C877" s="9" t="s">
        <v>608</v>
      </c>
    </row>
    <row r="878" spans="1:3" x14ac:dyDescent="0.3">
      <c r="A878" s="9" t="s">
        <v>1121</v>
      </c>
      <c r="B878" s="8">
        <v>42180</v>
      </c>
      <c r="C878" s="9" t="s">
        <v>1122</v>
      </c>
    </row>
    <row r="879" spans="1:3" x14ac:dyDescent="0.3">
      <c r="A879" s="9" t="s">
        <v>181</v>
      </c>
      <c r="B879" s="8">
        <v>42637</v>
      </c>
      <c r="C879" s="9" t="s">
        <v>182</v>
      </c>
    </row>
    <row r="880" spans="1:3" x14ac:dyDescent="0.3">
      <c r="A880" s="9" t="s">
        <v>888</v>
      </c>
      <c r="B880" s="8">
        <v>41964</v>
      </c>
      <c r="C880" s="9" t="s">
        <v>343</v>
      </c>
    </row>
    <row r="881" spans="1:3" x14ac:dyDescent="0.3">
      <c r="A881" s="9" t="s">
        <v>1272</v>
      </c>
      <c r="B881" s="8">
        <v>42336</v>
      </c>
      <c r="C881" s="9" t="s">
        <v>1273</v>
      </c>
    </row>
    <row r="882" spans="1:3" x14ac:dyDescent="0.3">
      <c r="A882" s="9" t="s">
        <v>811</v>
      </c>
      <c r="B882" s="8">
        <v>41890</v>
      </c>
      <c r="C882" s="9" t="s">
        <v>511</v>
      </c>
    </row>
    <row r="883" spans="1:3" x14ac:dyDescent="0.3">
      <c r="A883" s="9" t="s">
        <v>824</v>
      </c>
      <c r="B883" s="8">
        <v>41908</v>
      </c>
      <c r="C883" s="9" t="s">
        <v>825</v>
      </c>
    </row>
    <row r="884" spans="1:3" x14ac:dyDescent="0.3">
      <c r="A884" s="9" t="s">
        <v>474</v>
      </c>
      <c r="B884" s="8">
        <v>41548</v>
      </c>
      <c r="C884" s="9" t="s">
        <v>384</v>
      </c>
    </row>
    <row r="885" spans="1:3" x14ac:dyDescent="0.3">
      <c r="A885" s="9" t="s">
        <v>464</v>
      </c>
      <c r="B885" s="8">
        <v>41538</v>
      </c>
      <c r="C885" s="9" t="s">
        <v>465</v>
      </c>
    </row>
    <row r="886" spans="1:3" x14ac:dyDescent="0.3">
      <c r="A886" s="9" t="s">
        <v>1094</v>
      </c>
      <c r="B886" s="8">
        <v>42151</v>
      </c>
      <c r="C886" s="9" t="s">
        <v>1057</v>
      </c>
    </row>
    <row r="887" spans="1:3" x14ac:dyDescent="0.3">
      <c r="A887" s="9" t="s">
        <v>101</v>
      </c>
      <c r="B887" s="8">
        <v>41877</v>
      </c>
      <c r="C887" s="9" t="s">
        <v>97</v>
      </c>
    </row>
    <row r="888" spans="1:3" x14ac:dyDescent="0.3">
      <c r="A888" s="9" t="s">
        <v>1220</v>
      </c>
      <c r="B888" s="8">
        <v>42262</v>
      </c>
      <c r="C888" s="9" t="s">
        <v>1210</v>
      </c>
    </row>
    <row r="889" spans="1:3" x14ac:dyDescent="0.3">
      <c r="A889" s="9" t="s">
        <v>316</v>
      </c>
      <c r="B889" s="8">
        <v>41425</v>
      </c>
      <c r="C889" s="9" t="s">
        <v>317</v>
      </c>
    </row>
    <row r="890" spans="1:3" x14ac:dyDescent="0.3">
      <c r="A890" s="9" t="s">
        <v>1470</v>
      </c>
      <c r="B890" s="8">
        <v>42591</v>
      </c>
      <c r="C890" s="9" t="s">
        <v>1269</v>
      </c>
    </row>
    <row r="891" spans="1:3" x14ac:dyDescent="0.3">
      <c r="A891" s="9" t="s">
        <v>1423</v>
      </c>
      <c r="B891" s="8">
        <v>42518</v>
      </c>
      <c r="C891" s="9" t="s">
        <v>1377</v>
      </c>
    </row>
    <row r="892" spans="1:3" x14ac:dyDescent="0.3">
      <c r="A892" s="9" t="s">
        <v>1090</v>
      </c>
      <c r="B892" s="8">
        <v>42148</v>
      </c>
      <c r="C892" s="9" t="s">
        <v>1091</v>
      </c>
    </row>
    <row r="893" spans="1:3" x14ac:dyDescent="0.3">
      <c r="A893" s="9" t="s">
        <v>50</v>
      </c>
      <c r="B893" s="8">
        <v>41468</v>
      </c>
      <c r="C893" s="9" t="s">
        <v>51</v>
      </c>
    </row>
    <row r="894" spans="1:3" x14ac:dyDescent="0.3">
      <c r="A894" s="9" t="s">
        <v>1516</v>
      </c>
      <c r="B894" s="8">
        <v>42660</v>
      </c>
      <c r="C894" s="9" t="s">
        <v>1059</v>
      </c>
    </row>
    <row r="895" spans="1:3" x14ac:dyDescent="0.3">
      <c r="A895" s="9" t="s">
        <v>977</v>
      </c>
      <c r="B895" s="8">
        <v>42045</v>
      </c>
      <c r="C895" s="9" t="s">
        <v>697</v>
      </c>
    </row>
    <row r="896" spans="1:3" x14ac:dyDescent="0.3">
      <c r="A896" s="9" t="s">
        <v>805</v>
      </c>
      <c r="B896" s="8">
        <v>41882</v>
      </c>
      <c r="C896" s="9" t="s">
        <v>692</v>
      </c>
    </row>
    <row r="897" spans="1:3" x14ac:dyDescent="0.3">
      <c r="A897" s="9" t="s">
        <v>64</v>
      </c>
      <c r="B897" s="8">
        <v>41558</v>
      </c>
      <c r="C897" s="9" t="s">
        <v>65</v>
      </c>
    </row>
    <row r="898" spans="1:3" x14ac:dyDescent="0.3">
      <c r="A898" s="9" t="s">
        <v>948</v>
      </c>
      <c r="B898" s="8">
        <v>42019</v>
      </c>
      <c r="C898" s="9" t="s">
        <v>221</v>
      </c>
    </row>
    <row r="899" spans="1:3" x14ac:dyDescent="0.3">
      <c r="A899" s="9" t="s">
        <v>1466</v>
      </c>
      <c r="B899" s="8">
        <v>42587</v>
      </c>
      <c r="C899" s="9" t="s">
        <v>1467</v>
      </c>
    </row>
    <row r="900" spans="1:3" x14ac:dyDescent="0.3">
      <c r="A900" s="9" t="s">
        <v>1491</v>
      </c>
      <c r="B900" s="8">
        <v>42626</v>
      </c>
      <c r="C900" s="9" t="s">
        <v>606</v>
      </c>
    </row>
    <row r="901" spans="1:3" x14ac:dyDescent="0.3">
      <c r="A901" s="9" t="s">
        <v>1151</v>
      </c>
      <c r="B901" s="8">
        <v>42203</v>
      </c>
      <c r="C901" s="9" t="s">
        <v>431</v>
      </c>
    </row>
    <row r="902" spans="1:3" x14ac:dyDescent="0.3">
      <c r="A902" s="9" t="s">
        <v>634</v>
      </c>
      <c r="B902" s="8">
        <v>41692</v>
      </c>
      <c r="C902" s="9" t="s">
        <v>635</v>
      </c>
    </row>
    <row r="903" spans="1:3" x14ac:dyDescent="0.3">
      <c r="A903" s="9" t="s">
        <v>1373</v>
      </c>
      <c r="B903" s="8">
        <v>42461</v>
      </c>
      <c r="C903" s="9" t="s">
        <v>228</v>
      </c>
    </row>
    <row r="904" spans="1:3" x14ac:dyDescent="0.3">
      <c r="A904" s="9" t="s">
        <v>166</v>
      </c>
      <c r="B904" s="8">
        <v>42490</v>
      </c>
      <c r="C904" s="9" t="s">
        <v>165</v>
      </c>
    </row>
    <row r="905" spans="1:3" x14ac:dyDescent="0.3">
      <c r="A905" s="9" t="s">
        <v>392</v>
      </c>
      <c r="B905" s="8">
        <v>41483</v>
      </c>
      <c r="C905" s="9" t="s">
        <v>393</v>
      </c>
    </row>
    <row r="906" spans="1:3" x14ac:dyDescent="0.3">
      <c r="A906" s="9" t="s">
        <v>1282</v>
      </c>
      <c r="B906" s="8">
        <v>42352</v>
      </c>
      <c r="C906" s="9" t="s">
        <v>919</v>
      </c>
    </row>
    <row r="907" spans="1:3" x14ac:dyDescent="0.3">
      <c r="A907" s="9" t="s">
        <v>179</v>
      </c>
      <c r="B907" s="8">
        <v>42629</v>
      </c>
      <c r="C907" s="9" t="s">
        <v>139</v>
      </c>
    </row>
    <row r="908" spans="1:3" x14ac:dyDescent="0.3">
      <c r="A908" s="9" t="s">
        <v>1046</v>
      </c>
      <c r="B908" s="8">
        <v>42112</v>
      </c>
      <c r="C908" s="9" t="s">
        <v>1047</v>
      </c>
    </row>
    <row r="909" spans="1:3" x14ac:dyDescent="0.3">
      <c r="A909" s="9" t="s">
        <v>638</v>
      </c>
      <c r="B909" s="8">
        <v>41693</v>
      </c>
      <c r="C909" s="9" t="s">
        <v>547</v>
      </c>
    </row>
    <row r="910" spans="1:3" x14ac:dyDescent="0.3">
      <c r="A910" s="9" t="s">
        <v>535</v>
      </c>
      <c r="B910" s="8">
        <v>41596</v>
      </c>
      <c r="C910" s="9" t="s">
        <v>501</v>
      </c>
    </row>
    <row r="911" spans="1:3" x14ac:dyDescent="0.3">
      <c r="A911" s="9" t="s">
        <v>424</v>
      </c>
      <c r="B911" s="8">
        <v>41508</v>
      </c>
      <c r="C911" s="9" t="s">
        <v>425</v>
      </c>
    </row>
    <row r="912" spans="1:3" x14ac:dyDescent="0.3">
      <c r="A912" s="9" t="s">
        <v>1154</v>
      </c>
      <c r="B912" s="8">
        <v>42206</v>
      </c>
      <c r="C912" s="9" t="s">
        <v>1155</v>
      </c>
    </row>
    <row r="913" spans="1:3" x14ac:dyDescent="0.3">
      <c r="A913" s="9" t="s">
        <v>720</v>
      </c>
      <c r="B913" s="8">
        <v>41792</v>
      </c>
      <c r="C913" s="9" t="s">
        <v>482</v>
      </c>
    </row>
    <row r="914" spans="1:3" x14ac:dyDescent="0.3">
      <c r="A914" s="9" t="s">
        <v>1072</v>
      </c>
      <c r="B914" s="8">
        <v>42136</v>
      </c>
      <c r="C914" s="9" t="s">
        <v>1073</v>
      </c>
    </row>
    <row r="915" spans="1:3" x14ac:dyDescent="0.3">
      <c r="A915" s="9" t="s">
        <v>1056</v>
      </c>
      <c r="B915" s="8">
        <v>42120</v>
      </c>
      <c r="C915" s="9" t="s">
        <v>1057</v>
      </c>
    </row>
    <row r="916" spans="1:3" x14ac:dyDescent="0.3">
      <c r="A916" s="9" t="s">
        <v>1437</v>
      </c>
      <c r="B916" s="8">
        <v>42538</v>
      </c>
      <c r="C916" s="9" t="s">
        <v>1438</v>
      </c>
    </row>
    <row r="917" spans="1:3" x14ac:dyDescent="0.3">
      <c r="A917" s="9" t="s">
        <v>1443</v>
      </c>
      <c r="B917" s="8">
        <v>42549</v>
      </c>
      <c r="C917" s="9" t="s">
        <v>1444</v>
      </c>
    </row>
    <row r="918" spans="1:3" x14ac:dyDescent="0.3">
      <c r="A918" s="9" t="s">
        <v>837</v>
      </c>
      <c r="B918" s="8">
        <v>41914</v>
      </c>
      <c r="C918" s="9" t="s">
        <v>148</v>
      </c>
    </row>
    <row r="919" spans="1:3" x14ac:dyDescent="0.3">
      <c r="A919" s="9" t="s">
        <v>1605</v>
      </c>
      <c r="B919" s="8">
        <v>42743</v>
      </c>
      <c r="C919" s="9" t="s">
        <v>928</v>
      </c>
    </row>
    <row r="920" spans="1:3" x14ac:dyDescent="0.3">
      <c r="A920" s="9" t="s">
        <v>466</v>
      </c>
      <c r="B920" s="8">
        <v>41541</v>
      </c>
      <c r="C920" s="9" t="s">
        <v>347</v>
      </c>
    </row>
    <row r="921" spans="1:3" x14ac:dyDescent="0.3">
      <c r="A921" s="9" t="s">
        <v>406</v>
      </c>
      <c r="B921" s="8">
        <v>41493</v>
      </c>
      <c r="C921" s="9" t="s">
        <v>407</v>
      </c>
    </row>
    <row r="922" spans="1:3" x14ac:dyDescent="0.3">
      <c r="A922" s="9" t="s">
        <v>663</v>
      </c>
      <c r="B922" s="8">
        <v>41727</v>
      </c>
      <c r="C922" s="9" t="s">
        <v>664</v>
      </c>
    </row>
    <row r="923" spans="1:3" x14ac:dyDescent="0.3">
      <c r="A923" s="9" t="s">
        <v>1513</v>
      </c>
      <c r="B923" s="8">
        <v>42656</v>
      </c>
      <c r="C923" s="9" t="s">
        <v>850</v>
      </c>
    </row>
    <row r="924" spans="1:3" x14ac:dyDescent="0.3">
      <c r="A924" s="9" t="s">
        <v>1194</v>
      </c>
      <c r="B924" s="8">
        <v>42240</v>
      </c>
      <c r="C924" s="9" t="s">
        <v>255</v>
      </c>
    </row>
    <row r="925" spans="1:3" x14ac:dyDescent="0.3">
      <c r="A925" s="9" t="s">
        <v>1111</v>
      </c>
      <c r="B925" s="8">
        <v>42167</v>
      </c>
      <c r="C925" s="9" t="s">
        <v>1112</v>
      </c>
    </row>
    <row r="926" spans="1:3" x14ac:dyDescent="0.3">
      <c r="A926" s="9" t="s">
        <v>1266</v>
      </c>
      <c r="B926" s="8">
        <v>42328</v>
      </c>
      <c r="C926" s="9" t="s">
        <v>926</v>
      </c>
    </row>
    <row r="927" spans="1:3" x14ac:dyDescent="0.3">
      <c r="A927" s="9" t="s">
        <v>108</v>
      </c>
      <c r="B927" s="8">
        <v>41927</v>
      </c>
      <c r="C927" s="9" t="s">
        <v>109</v>
      </c>
    </row>
    <row r="928" spans="1:3" x14ac:dyDescent="0.3">
      <c r="A928" s="9" t="s">
        <v>1625</v>
      </c>
      <c r="B928" s="8">
        <v>42768</v>
      </c>
      <c r="C928" s="9" t="s">
        <v>1626</v>
      </c>
    </row>
    <row r="929" spans="1:3" x14ac:dyDescent="0.3">
      <c r="A929" s="9" t="s">
        <v>1489</v>
      </c>
      <c r="B929" s="8">
        <v>42625</v>
      </c>
      <c r="C929" s="9" t="s">
        <v>1490</v>
      </c>
    </row>
    <row r="930" spans="1:3" x14ac:dyDescent="0.3">
      <c r="A930" s="9" t="s">
        <v>500</v>
      </c>
      <c r="B930" s="8">
        <v>41573</v>
      </c>
      <c r="C930" s="9" t="s">
        <v>501</v>
      </c>
    </row>
    <row r="931" spans="1:3" x14ac:dyDescent="0.3">
      <c r="A931" s="9" t="s">
        <v>296</v>
      </c>
      <c r="B931" s="8">
        <v>41414</v>
      </c>
      <c r="C931" s="9" t="s">
        <v>230</v>
      </c>
    </row>
    <row r="932" spans="1:3" x14ac:dyDescent="0.3">
      <c r="A932" s="9" t="s">
        <v>1585</v>
      </c>
      <c r="B932" s="8">
        <v>42719</v>
      </c>
      <c r="C932" s="9" t="s">
        <v>1586</v>
      </c>
    </row>
    <row r="933" spans="1:3" x14ac:dyDescent="0.3">
      <c r="A933" s="9" t="s">
        <v>1082</v>
      </c>
      <c r="B933" s="8">
        <v>42141</v>
      </c>
      <c r="C933" s="9" t="s">
        <v>341</v>
      </c>
    </row>
    <row r="934" spans="1:3" x14ac:dyDescent="0.3">
      <c r="A934" s="9" t="s">
        <v>1107</v>
      </c>
      <c r="B934" s="8">
        <v>42164</v>
      </c>
      <c r="C934" s="9" t="s">
        <v>1108</v>
      </c>
    </row>
    <row r="935" spans="1:3" x14ac:dyDescent="0.3">
      <c r="A935" s="9" t="s">
        <v>414</v>
      </c>
      <c r="B935" s="8">
        <v>41498</v>
      </c>
      <c r="C935" s="9" t="s">
        <v>240</v>
      </c>
    </row>
    <row r="936" spans="1:3" x14ac:dyDescent="0.3">
      <c r="A936" s="9" t="s">
        <v>1570</v>
      </c>
      <c r="B936" s="8">
        <v>42703</v>
      </c>
      <c r="C936" s="9" t="s">
        <v>334</v>
      </c>
    </row>
    <row r="937" spans="1:3" x14ac:dyDescent="0.3">
      <c r="A937" s="9" t="s">
        <v>231</v>
      </c>
      <c r="B937" s="8">
        <v>41354</v>
      </c>
      <c r="C937" s="9" t="s">
        <v>232</v>
      </c>
    </row>
    <row r="938" spans="1:3" x14ac:dyDescent="0.3">
      <c r="A938" s="9" t="s">
        <v>712</v>
      </c>
      <c r="B938" s="8">
        <v>41786</v>
      </c>
      <c r="C938" s="9" t="s">
        <v>713</v>
      </c>
    </row>
    <row r="939" spans="1:3" x14ac:dyDescent="0.3">
      <c r="A939" s="9" t="s">
        <v>880</v>
      </c>
      <c r="B939" s="8">
        <v>41959</v>
      </c>
      <c r="C939" s="9" t="s">
        <v>831</v>
      </c>
    </row>
    <row r="940" spans="1:3" x14ac:dyDescent="0.3">
      <c r="A940" s="9" t="s">
        <v>786</v>
      </c>
      <c r="B940" s="8">
        <v>41856</v>
      </c>
      <c r="C940" s="9" t="s">
        <v>787</v>
      </c>
    </row>
    <row r="941" spans="1:3" x14ac:dyDescent="0.3">
      <c r="A941" s="9" t="s">
        <v>1622</v>
      </c>
      <c r="B941" s="8">
        <v>42765</v>
      </c>
      <c r="C941" s="9" t="s">
        <v>1081</v>
      </c>
    </row>
    <row r="942" spans="1:3" x14ac:dyDescent="0.3">
      <c r="A942" s="9" t="s">
        <v>479</v>
      </c>
      <c r="B942" s="8">
        <v>41550</v>
      </c>
      <c r="C942" s="9" t="s">
        <v>321</v>
      </c>
    </row>
    <row r="943" spans="1:3" x14ac:dyDescent="0.3">
      <c r="A943" s="9" t="s">
        <v>1280</v>
      </c>
      <c r="B943" s="8">
        <v>42345</v>
      </c>
      <c r="C943" s="9" t="s">
        <v>168</v>
      </c>
    </row>
    <row r="944" spans="1:3" x14ac:dyDescent="0.3">
      <c r="A944" s="9" t="s">
        <v>164</v>
      </c>
      <c r="B944" s="8">
        <v>42490</v>
      </c>
      <c r="C944" s="9" t="s">
        <v>165</v>
      </c>
    </row>
    <row r="945" spans="1:3" x14ac:dyDescent="0.3">
      <c r="A945" s="9" t="s">
        <v>585</v>
      </c>
      <c r="B945" s="8">
        <v>41652</v>
      </c>
      <c r="C945" s="9" t="s">
        <v>347</v>
      </c>
    </row>
    <row r="946" spans="1:3" x14ac:dyDescent="0.3">
      <c r="A946" s="9" t="s">
        <v>1390</v>
      </c>
      <c r="B946" s="8">
        <v>42483</v>
      </c>
      <c r="C946" s="9" t="s">
        <v>874</v>
      </c>
    </row>
    <row r="947" spans="1:3" x14ac:dyDescent="0.3">
      <c r="A947" s="9" t="s">
        <v>1183</v>
      </c>
      <c r="B947" s="8">
        <v>42228</v>
      </c>
      <c r="C947" s="9" t="s">
        <v>1184</v>
      </c>
    </row>
    <row r="948" spans="1:3" x14ac:dyDescent="0.3">
      <c r="A948" s="9" t="s">
        <v>1579</v>
      </c>
      <c r="B948" s="8">
        <v>42712</v>
      </c>
      <c r="C948" s="9" t="s">
        <v>823</v>
      </c>
    </row>
    <row r="949" spans="1:3" x14ac:dyDescent="0.3">
      <c r="A949" s="9" t="s">
        <v>1518</v>
      </c>
      <c r="B949" s="8">
        <v>42663</v>
      </c>
      <c r="C949" s="9" t="s">
        <v>112</v>
      </c>
    </row>
    <row r="950" spans="1:3" x14ac:dyDescent="0.3">
      <c r="A950" s="9" t="s">
        <v>835</v>
      </c>
      <c r="B950" s="8">
        <v>41913</v>
      </c>
      <c r="C950" s="9" t="s">
        <v>821</v>
      </c>
    </row>
    <row r="951" spans="1:3" x14ac:dyDescent="0.3">
      <c r="A951" s="9" t="s">
        <v>383</v>
      </c>
      <c r="B951" s="8">
        <v>41479</v>
      </c>
      <c r="C951" s="9" t="s">
        <v>384</v>
      </c>
    </row>
    <row r="952" spans="1:3" x14ac:dyDescent="0.3">
      <c r="A952" s="9" t="s">
        <v>670</v>
      </c>
      <c r="B952" s="8">
        <v>41731</v>
      </c>
      <c r="C952" s="9" t="s">
        <v>388</v>
      </c>
    </row>
    <row r="953" spans="1:3" x14ac:dyDescent="0.3">
      <c r="A953" s="9" t="s">
        <v>1213</v>
      </c>
      <c r="B953" s="8">
        <v>42255</v>
      </c>
      <c r="C953" s="9" t="s">
        <v>742</v>
      </c>
    </row>
    <row r="954" spans="1:3" x14ac:dyDescent="0.3">
      <c r="A954" s="9" t="s">
        <v>1520</v>
      </c>
      <c r="B954" s="8">
        <v>42664</v>
      </c>
      <c r="C954" s="9" t="s">
        <v>219</v>
      </c>
    </row>
    <row r="955" spans="1:3" x14ac:dyDescent="0.3">
      <c r="A955" s="9" t="s">
        <v>1228</v>
      </c>
      <c r="B955" s="8">
        <v>42273</v>
      </c>
      <c r="C955" s="9" t="s">
        <v>1229</v>
      </c>
    </row>
    <row r="956" spans="1:3" x14ac:dyDescent="0.3">
      <c r="A956" s="9" t="s">
        <v>1015</v>
      </c>
      <c r="B956" s="8">
        <v>42081</v>
      </c>
      <c r="C956" s="9" t="s">
        <v>1016</v>
      </c>
    </row>
    <row r="957" spans="1:3" x14ac:dyDescent="0.3">
      <c r="A957" s="9" t="s">
        <v>308</v>
      </c>
      <c r="B957" s="8">
        <v>41421</v>
      </c>
      <c r="C957" s="9" t="s">
        <v>309</v>
      </c>
    </row>
    <row r="958" spans="1:3" x14ac:dyDescent="0.3">
      <c r="A958" s="9" t="s">
        <v>1033</v>
      </c>
      <c r="B958" s="8">
        <v>42102</v>
      </c>
      <c r="C958" s="9" t="s">
        <v>1034</v>
      </c>
    </row>
    <row r="959" spans="1:3" x14ac:dyDescent="0.3">
      <c r="A959" s="9" t="s">
        <v>118</v>
      </c>
      <c r="B959" s="8">
        <v>42024</v>
      </c>
      <c r="C959" s="9" t="s">
        <v>117</v>
      </c>
    </row>
    <row r="960" spans="1:3" x14ac:dyDescent="0.3">
      <c r="A960" s="9" t="s">
        <v>603</v>
      </c>
      <c r="B960" s="8">
        <v>41667</v>
      </c>
      <c r="C960" s="9" t="s">
        <v>604</v>
      </c>
    </row>
    <row r="961" spans="1:3" x14ac:dyDescent="0.3">
      <c r="A961" s="9" t="s">
        <v>1061</v>
      </c>
      <c r="B961" s="8">
        <v>42123</v>
      </c>
      <c r="C961" s="9" t="s">
        <v>633</v>
      </c>
    </row>
    <row r="962" spans="1:3" x14ac:dyDescent="0.3">
      <c r="A962" s="9" t="s">
        <v>120</v>
      </c>
      <c r="B962" s="8">
        <v>42051</v>
      </c>
      <c r="C962" s="9" t="s">
        <v>121</v>
      </c>
    </row>
    <row r="963" spans="1:3" x14ac:dyDescent="0.3">
      <c r="A963" s="9" t="s">
        <v>1254</v>
      </c>
      <c r="B963" s="8">
        <v>42313</v>
      </c>
      <c r="C963" s="9" t="s">
        <v>1057</v>
      </c>
    </row>
    <row r="964" spans="1:3" x14ac:dyDescent="0.3">
      <c r="A964" s="9" t="s">
        <v>687</v>
      </c>
      <c r="B964" s="8">
        <v>41759</v>
      </c>
      <c r="C964" s="9" t="s">
        <v>688</v>
      </c>
    </row>
    <row r="965" spans="1:3" x14ac:dyDescent="0.3">
      <c r="A965" s="9" t="s">
        <v>1126</v>
      </c>
      <c r="B965" s="8">
        <v>42181</v>
      </c>
      <c r="C965" s="9" t="s">
        <v>1127</v>
      </c>
    </row>
    <row r="966" spans="1:3" x14ac:dyDescent="0.3">
      <c r="A966" s="9" t="s">
        <v>1383</v>
      </c>
      <c r="B966" s="8">
        <v>42475</v>
      </c>
      <c r="C966" s="9" t="s">
        <v>492</v>
      </c>
    </row>
    <row r="967" spans="1:3" x14ac:dyDescent="0.3">
      <c r="A967" s="9" t="s">
        <v>719</v>
      </c>
      <c r="B967" s="8">
        <v>41791</v>
      </c>
      <c r="C967" s="9" t="s">
        <v>182</v>
      </c>
    </row>
    <row r="968" spans="1:3" x14ac:dyDescent="0.3">
      <c r="A968" s="9" t="s">
        <v>1307</v>
      </c>
      <c r="B968" s="8">
        <v>42395</v>
      </c>
      <c r="C968" s="9" t="s">
        <v>1308</v>
      </c>
    </row>
    <row r="969" spans="1:3" x14ac:dyDescent="0.3">
      <c r="A969" s="9" t="s">
        <v>247</v>
      </c>
      <c r="B969" s="8">
        <v>41389</v>
      </c>
      <c r="C969" s="9" t="s">
        <v>248</v>
      </c>
    </row>
    <row r="970" spans="1:3" x14ac:dyDescent="0.3">
      <c r="A970" s="9" t="s">
        <v>530</v>
      </c>
      <c r="B970" s="8">
        <v>41594</v>
      </c>
      <c r="C970" s="9" t="s">
        <v>531</v>
      </c>
    </row>
    <row r="971" spans="1:3" x14ac:dyDescent="0.3">
      <c r="A971" s="9" t="s">
        <v>1022</v>
      </c>
      <c r="B971" s="8">
        <v>42085</v>
      </c>
      <c r="C971" s="9" t="s">
        <v>1023</v>
      </c>
    </row>
    <row r="972" spans="1:3" x14ac:dyDescent="0.3">
      <c r="A972" s="9" t="s">
        <v>1325</v>
      </c>
      <c r="B972" s="8">
        <v>42414</v>
      </c>
      <c r="C972" s="9" t="s">
        <v>577</v>
      </c>
    </row>
    <row r="973" spans="1:3" x14ac:dyDescent="0.3">
      <c r="A973" s="9" t="s">
        <v>74</v>
      </c>
      <c r="B973" s="8">
        <v>41641</v>
      </c>
      <c r="C973" s="9" t="s">
        <v>72</v>
      </c>
    </row>
    <row r="974" spans="1:3" x14ac:dyDescent="0.3">
      <c r="A974" s="9" t="s">
        <v>1139</v>
      </c>
      <c r="B974" s="8">
        <v>42194</v>
      </c>
      <c r="C974" s="9" t="s">
        <v>917</v>
      </c>
    </row>
    <row r="975" spans="1:3" x14ac:dyDescent="0.3">
      <c r="A975" s="9" t="s">
        <v>1201</v>
      </c>
      <c r="B975" s="8">
        <v>42247</v>
      </c>
      <c r="C975" s="9" t="s">
        <v>827</v>
      </c>
    </row>
    <row r="976" spans="1:3" x14ac:dyDescent="0.3">
      <c r="A976" s="9" t="s">
        <v>1281</v>
      </c>
      <c r="B976" s="8">
        <v>42346</v>
      </c>
      <c r="C976" s="9" t="s">
        <v>962</v>
      </c>
    </row>
    <row r="977" spans="1:3" x14ac:dyDescent="0.3">
      <c r="A977" s="9" t="s">
        <v>1449</v>
      </c>
      <c r="B977" s="8">
        <v>42554</v>
      </c>
      <c r="C977" s="9" t="s">
        <v>130</v>
      </c>
    </row>
    <row r="978" spans="1:3" x14ac:dyDescent="0.3">
      <c r="A978" s="9" t="s">
        <v>1262</v>
      </c>
      <c r="B978" s="8">
        <v>42323</v>
      </c>
      <c r="C978" s="9" t="s">
        <v>1263</v>
      </c>
    </row>
    <row r="979" spans="1:3" x14ac:dyDescent="0.3">
      <c r="A979" s="9" t="s">
        <v>1510</v>
      </c>
      <c r="B979" s="8">
        <v>42653</v>
      </c>
      <c r="C979" s="9" t="s">
        <v>1451</v>
      </c>
    </row>
    <row r="980" spans="1:3" x14ac:dyDescent="0.3">
      <c r="A980" s="9" t="s">
        <v>766</v>
      </c>
      <c r="B980" s="8">
        <v>41840</v>
      </c>
      <c r="C980" s="9" t="s">
        <v>767</v>
      </c>
    </row>
    <row r="981" spans="1:3" x14ac:dyDescent="0.3">
      <c r="A981" s="9" t="s">
        <v>1241</v>
      </c>
      <c r="B981" s="8">
        <v>42296</v>
      </c>
      <c r="C981" s="9" t="s">
        <v>306</v>
      </c>
    </row>
    <row r="982" spans="1:3" x14ac:dyDescent="0.3">
      <c r="A982" s="9" t="s">
        <v>1186</v>
      </c>
      <c r="B982" s="8">
        <v>42235</v>
      </c>
      <c r="C982" s="9" t="s">
        <v>1172</v>
      </c>
    </row>
    <row r="983" spans="1:3" x14ac:dyDescent="0.3">
      <c r="A983" s="9" t="s">
        <v>1439</v>
      </c>
      <c r="B983" s="8">
        <v>42539</v>
      </c>
      <c r="C983" s="9" t="s">
        <v>1440</v>
      </c>
    </row>
    <row r="984" spans="1:3" x14ac:dyDescent="0.3">
      <c r="A984" s="9" t="s">
        <v>348</v>
      </c>
      <c r="B984" s="8">
        <v>41449</v>
      </c>
      <c r="C984" s="9" t="s">
        <v>287</v>
      </c>
    </row>
    <row r="985" spans="1:3" x14ac:dyDescent="0.3">
      <c r="A985" s="9" t="s">
        <v>278</v>
      </c>
      <c r="B985" s="8">
        <v>41402</v>
      </c>
      <c r="C985" s="9" t="s">
        <v>246</v>
      </c>
    </row>
    <row r="986" spans="1:3" x14ac:dyDescent="0.3">
      <c r="A986" s="9" t="s">
        <v>1244</v>
      </c>
      <c r="B986" s="8">
        <v>42299</v>
      </c>
      <c r="C986" s="9" t="s">
        <v>133</v>
      </c>
    </row>
    <row r="987" spans="1:3" x14ac:dyDescent="0.3">
      <c r="A987" s="9" t="s">
        <v>1298</v>
      </c>
      <c r="B987" s="8">
        <v>42384</v>
      </c>
      <c r="C987" s="9" t="s">
        <v>1229</v>
      </c>
    </row>
    <row r="988" spans="1:3" x14ac:dyDescent="0.3">
      <c r="A988" s="9" t="s">
        <v>691</v>
      </c>
      <c r="B988" s="8">
        <v>41759</v>
      </c>
      <c r="C988" s="9" t="s">
        <v>692</v>
      </c>
    </row>
    <row r="989" spans="1:3" x14ac:dyDescent="0.3">
      <c r="A989" s="9" t="s">
        <v>955</v>
      </c>
      <c r="B989" s="8">
        <v>42030</v>
      </c>
      <c r="C989" s="9" t="s">
        <v>531</v>
      </c>
    </row>
    <row r="990" spans="1:3" x14ac:dyDescent="0.3">
      <c r="A990" s="9" t="s">
        <v>1209</v>
      </c>
      <c r="B990" s="8">
        <v>42252</v>
      </c>
      <c r="C990" s="9" t="s">
        <v>1210</v>
      </c>
    </row>
    <row r="991" spans="1:3" x14ac:dyDescent="0.3">
      <c r="A991" s="9" t="s">
        <v>1236</v>
      </c>
      <c r="B991" s="8">
        <v>42288</v>
      </c>
      <c r="C991" s="9" t="s">
        <v>709</v>
      </c>
    </row>
    <row r="992" spans="1:3" x14ac:dyDescent="0.3">
      <c r="A992" s="9" t="s">
        <v>167</v>
      </c>
      <c r="B992" s="8">
        <v>42533</v>
      </c>
      <c r="C992" s="9" t="s">
        <v>168</v>
      </c>
    </row>
    <row r="993" spans="1:3" x14ac:dyDescent="0.3">
      <c r="A993" s="9" t="s">
        <v>1001</v>
      </c>
      <c r="B993" s="8">
        <v>42072</v>
      </c>
      <c r="C993" s="9" t="s">
        <v>1002</v>
      </c>
    </row>
    <row r="994" spans="1:3" x14ac:dyDescent="0.3">
      <c r="A994" s="9" t="s">
        <v>1138</v>
      </c>
      <c r="B994" s="8">
        <v>42192</v>
      </c>
      <c r="C994" s="9" t="s">
        <v>1007</v>
      </c>
    </row>
    <row r="995" spans="1:3" x14ac:dyDescent="0.3">
      <c r="A995" s="9" t="s">
        <v>389</v>
      </c>
      <c r="B995" s="8">
        <v>41481</v>
      </c>
      <c r="C995" s="9" t="s">
        <v>230</v>
      </c>
    </row>
    <row r="996" spans="1:3" x14ac:dyDescent="0.3">
      <c r="A996" s="9" t="s">
        <v>961</v>
      </c>
      <c r="B996" s="8">
        <v>42035</v>
      </c>
      <c r="C996" s="9" t="s">
        <v>962</v>
      </c>
    </row>
    <row r="997" spans="1:3" x14ac:dyDescent="0.3">
      <c r="A997" s="9" t="s">
        <v>477</v>
      </c>
      <c r="B997" s="8">
        <v>41550</v>
      </c>
      <c r="C997" s="9" t="s">
        <v>478</v>
      </c>
    </row>
    <row r="998" spans="1:3" x14ac:dyDescent="0.3">
      <c r="A998" s="9" t="s">
        <v>1159</v>
      </c>
      <c r="B998" s="8">
        <v>42207</v>
      </c>
      <c r="C998" s="9" t="s">
        <v>731</v>
      </c>
    </row>
    <row r="999" spans="1:3" x14ac:dyDescent="0.3">
      <c r="A999" s="9" t="s">
        <v>295</v>
      </c>
      <c r="B999" s="8">
        <v>41413</v>
      </c>
      <c r="C999" s="9" t="s">
        <v>271</v>
      </c>
    </row>
    <row r="1000" spans="1:3" x14ac:dyDescent="0.3">
      <c r="A1000" s="9" t="s">
        <v>235</v>
      </c>
      <c r="B1000" s="8">
        <v>41358</v>
      </c>
      <c r="C1000" s="9" t="s">
        <v>236</v>
      </c>
    </row>
    <row r="1001" spans="1:3" x14ac:dyDescent="0.3">
      <c r="A1001" s="9" t="s">
        <v>1476</v>
      </c>
      <c r="B1001" s="8">
        <v>42600</v>
      </c>
      <c r="C1001" s="9" t="s">
        <v>783</v>
      </c>
    </row>
    <row r="1002" spans="1:3" x14ac:dyDescent="0.3">
      <c r="A1002" s="9" t="s">
        <v>1414</v>
      </c>
      <c r="B1002" s="8">
        <v>42510</v>
      </c>
      <c r="C1002" s="9" t="s">
        <v>1240</v>
      </c>
    </row>
    <row r="1003" spans="1:3" x14ac:dyDescent="0.3">
      <c r="A1003" s="9" t="s">
        <v>642</v>
      </c>
      <c r="B1003" s="8">
        <v>41702</v>
      </c>
      <c r="C1003" s="9" t="s">
        <v>643</v>
      </c>
    </row>
    <row r="1004" spans="1:3" x14ac:dyDescent="0.3">
      <c r="A1004" s="9" t="s">
        <v>1583</v>
      </c>
      <c r="B1004" s="8">
        <v>42716</v>
      </c>
      <c r="C1004" s="9" t="s">
        <v>797</v>
      </c>
    </row>
    <row r="1005" spans="1:3" x14ac:dyDescent="0.3">
      <c r="A1005" s="9" t="s">
        <v>1316</v>
      </c>
      <c r="B1005" s="8">
        <v>42406</v>
      </c>
      <c r="C1005" s="9" t="s">
        <v>896</v>
      </c>
    </row>
    <row r="1006" spans="1:3" x14ac:dyDescent="0.3">
      <c r="A1006" s="9" t="s">
        <v>956</v>
      </c>
      <c r="B1006" s="8">
        <v>42032</v>
      </c>
      <c r="C1006" s="9" t="s">
        <v>393</v>
      </c>
    </row>
    <row r="1007" spans="1:3" x14ac:dyDescent="0.3">
      <c r="A1007" s="9" t="s">
        <v>1511</v>
      </c>
      <c r="B1007" s="8">
        <v>42654</v>
      </c>
      <c r="C1007" s="9" t="s">
        <v>1210</v>
      </c>
    </row>
    <row r="1008" spans="1:3" x14ac:dyDescent="0.3">
      <c r="A1008" s="9" t="s">
        <v>881</v>
      </c>
      <c r="B1008" s="8">
        <v>41960</v>
      </c>
      <c r="C1008" s="9" t="s">
        <v>863</v>
      </c>
    </row>
    <row r="1009" spans="1:3" x14ac:dyDescent="0.3">
      <c r="A1009" s="9" t="s">
        <v>125</v>
      </c>
      <c r="B1009" s="8">
        <v>42117</v>
      </c>
      <c r="C1009" s="9" t="s">
        <v>124</v>
      </c>
    </row>
    <row r="1010" spans="1:3" x14ac:dyDescent="0.3">
      <c r="A1010" s="9" t="s">
        <v>1301</v>
      </c>
      <c r="B1010" s="8">
        <v>42386</v>
      </c>
      <c r="C1010" s="9" t="s">
        <v>1302</v>
      </c>
    </row>
    <row r="1011" spans="1:3" x14ac:dyDescent="0.3">
      <c r="A1011" s="9" t="s">
        <v>1608</v>
      </c>
      <c r="B1011" s="8">
        <v>42750</v>
      </c>
      <c r="C1011" s="9" t="s">
        <v>1609</v>
      </c>
    </row>
    <row r="1012" spans="1:3" x14ac:dyDescent="0.3">
      <c r="A1012" s="9" t="s">
        <v>180</v>
      </c>
      <c r="B1012" s="8">
        <v>42629</v>
      </c>
      <c r="C1012" s="9" t="s">
        <v>139</v>
      </c>
    </row>
    <row r="1013" spans="1:3" x14ac:dyDescent="0.3">
      <c r="A1013" s="9" t="s">
        <v>320</v>
      </c>
      <c r="B1013" s="8">
        <v>41428</v>
      </c>
      <c r="C1013" s="9" t="s">
        <v>321</v>
      </c>
    </row>
    <row r="1014" spans="1:3" x14ac:dyDescent="0.3">
      <c r="A1014" s="9" t="s">
        <v>616</v>
      </c>
      <c r="B1014" s="8">
        <v>41678</v>
      </c>
      <c r="C1014" s="9" t="s">
        <v>617</v>
      </c>
    </row>
    <row r="1015" spans="1:3" x14ac:dyDescent="0.3">
      <c r="A1015" s="9" t="s">
        <v>256</v>
      </c>
      <c r="B1015" s="8">
        <v>41392</v>
      </c>
      <c r="C1015" s="9" t="s">
        <v>257</v>
      </c>
    </row>
    <row r="1016" spans="1:3" x14ac:dyDescent="0.3">
      <c r="A1016" s="9" t="s">
        <v>676</v>
      </c>
      <c r="B1016" s="8">
        <v>41734</v>
      </c>
      <c r="C1016" s="9" t="s">
        <v>174</v>
      </c>
    </row>
    <row r="1017" spans="1:3" x14ac:dyDescent="0.3">
      <c r="A1017" s="9" t="s">
        <v>91</v>
      </c>
      <c r="B1017" s="8">
        <v>41836</v>
      </c>
      <c r="C1017" s="9" t="s">
        <v>90</v>
      </c>
    </row>
    <row r="1018" spans="1:3" x14ac:dyDescent="0.3">
      <c r="A1018" s="9" t="s">
        <v>1473</v>
      </c>
      <c r="B1018" s="8">
        <v>42597</v>
      </c>
      <c r="C1018" s="9" t="s">
        <v>869</v>
      </c>
    </row>
    <row r="1019" spans="1:3" x14ac:dyDescent="0.3">
      <c r="A1019" s="9" t="s">
        <v>147</v>
      </c>
      <c r="B1019" s="8">
        <v>42352</v>
      </c>
      <c r="C1019" s="9" t="s">
        <v>148</v>
      </c>
    </row>
    <row r="1020" spans="1:3" x14ac:dyDescent="0.3">
      <c r="A1020" s="9" t="s">
        <v>1599</v>
      </c>
      <c r="B1020" s="8">
        <v>42733</v>
      </c>
      <c r="C1020" s="9" t="s">
        <v>499</v>
      </c>
    </row>
    <row r="1021" spans="1:3" x14ac:dyDescent="0.3">
      <c r="A1021" s="9" t="s">
        <v>1060</v>
      </c>
      <c r="B1021" s="8">
        <v>42122</v>
      </c>
      <c r="C1021" s="9" t="s">
        <v>371</v>
      </c>
    </row>
    <row r="1022" spans="1:3" x14ac:dyDescent="0.3">
      <c r="A1022" s="9" t="s">
        <v>905</v>
      </c>
      <c r="B1022" s="8">
        <v>41981</v>
      </c>
      <c r="C1022" s="9" t="s">
        <v>906</v>
      </c>
    </row>
    <row r="1023" spans="1:3" x14ac:dyDescent="0.3">
      <c r="A1023" s="9" t="s">
        <v>1450</v>
      </c>
      <c r="B1023" s="8">
        <v>42556</v>
      </c>
      <c r="C1023" s="9" t="s">
        <v>1451</v>
      </c>
    </row>
    <row r="1024" spans="1:3" x14ac:dyDescent="0.3">
      <c r="A1024" s="9" t="s">
        <v>770</v>
      </c>
      <c r="B1024" s="8">
        <v>41843</v>
      </c>
      <c r="C1024" s="9" t="s">
        <v>771</v>
      </c>
    </row>
    <row r="1025" spans="1:3" x14ac:dyDescent="0.3">
      <c r="A1025" s="9" t="s">
        <v>451</v>
      </c>
      <c r="B1025" s="8">
        <v>41527</v>
      </c>
      <c r="C1025" s="9" t="s">
        <v>452</v>
      </c>
    </row>
    <row r="1026" spans="1:3" x14ac:dyDescent="0.3">
      <c r="A1026" s="9" t="s">
        <v>1289</v>
      </c>
      <c r="B1026" s="8">
        <v>42364</v>
      </c>
      <c r="C1026" s="9" t="s">
        <v>1290</v>
      </c>
    </row>
    <row r="1027" spans="1:3" x14ac:dyDescent="0.3">
      <c r="A1027" s="9" t="s">
        <v>1005</v>
      </c>
      <c r="B1027" s="8">
        <v>42076</v>
      </c>
      <c r="C1027" s="9" t="s">
        <v>973</v>
      </c>
    </row>
    <row r="1028" spans="1:3" x14ac:dyDescent="0.3">
      <c r="A1028" s="9" t="s">
        <v>1551</v>
      </c>
      <c r="B1028" s="8">
        <v>42686</v>
      </c>
      <c r="C1028" s="9" t="s">
        <v>1552</v>
      </c>
    </row>
    <row r="1029" spans="1:3" x14ac:dyDescent="0.3">
      <c r="A1029" s="9" t="s">
        <v>1279</v>
      </c>
      <c r="B1029" s="8">
        <v>42345</v>
      </c>
      <c r="C1029" s="9" t="s">
        <v>242</v>
      </c>
    </row>
    <row r="1030" spans="1:3" x14ac:dyDescent="0.3">
      <c r="A1030" s="9" t="s">
        <v>1384</v>
      </c>
      <c r="B1030" s="8">
        <v>42481</v>
      </c>
      <c r="C1030" s="9" t="s">
        <v>823</v>
      </c>
    </row>
    <row r="1031" spans="1:3" x14ac:dyDescent="0.3">
      <c r="A1031" s="9" t="s">
        <v>1616</v>
      </c>
      <c r="B1031" s="8">
        <v>42756</v>
      </c>
      <c r="C1031" s="9" t="s">
        <v>983</v>
      </c>
    </row>
    <row r="1032" spans="1:3" x14ac:dyDescent="0.3">
      <c r="A1032" s="9" t="s">
        <v>415</v>
      </c>
      <c r="B1032" s="8">
        <v>41499</v>
      </c>
      <c r="C1032" s="9" t="s">
        <v>407</v>
      </c>
    </row>
    <row r="1033" spans="1:3" x14ac:dyDescent="0.3">
      <c r="A1033" s="9" t="s">
        <v>704</v>
      </c>
      <c r="B1033" s="8">
        <v>41776</v>
      </c>
      <c r="C1033" s="9" t="s">
        <v>705</v>
      </c>
    </row>
    <row r="1034" spans="1:3" x14ac:dyDescent="0.3">
      <c r="A1034" s="9" t="s">
        <v>854</v>
      </c>
      <c r="B1034" s="8">
        <v>41931</v>
      </c>
      <c r="C1034" s="9" t="s">
        <v>771</v>
      </c>
    </row>
    <row r="1035" spans="1:3" x14ac:dyDescent="0.3">
      <c r="A1035" s="9" t="s">
        <v>1124</v>
      </c>
      <c r="B1035" s="8">
        <v>42181</v>
      </c>
      <c r="C1035" s="9" t="s">
        <v>563</v>
      </c>
    </row>
    <row r="1036" spans="1:3" x14ac:dyDescent="0.3">
      <c r="A1036" s="9" t="s">
        <v>597</v>
      </c>
      <c r="B1036" s="8">
        <v>41663</v>
      </c>
      <c r="C1036" s="9" t="s">
        <v>598</v>
      </c>
    </row>
    <row r="1037" spans="1:3" x14ac:dyDescent="0.3">
      <c r="A1037" s="9" t="s">
        <v>1456</v>
      </c>
      <c r="B1037" s="8">
        <v>42565</v>
      </c>
      <c r="C1037" s="9" t="s">
        <v>468</v>
      </c>
    </row>
    <row r="1038" spans="1:3" x14ac:dyDescent="0.3">
      <c r="A1038" s="9" t="s">
        <v>1508</v>
      </c>
      <c r="B1038" s="8">
        <v>42649</v>
      </c>
      <c r="C1038" s="9" t="s">
        <v>65</v>
      </c>
    </row>
  </sheetData>
  <conditionalFormatting sqref="A1:A1038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437A-2172-FB40-A417-C68E8B779155}">
  <dimension ref="A4:N28"/>
  <sheetViews>
    <sheetView workbookViewId="0">
      <selection activeCell="P12" sqref="P12"/>
    </sheetView>
  </sheetViews>
  <sheetFormatPr defaultColWidth="11.19921875" defaultRowHeight="15.6" x14ac:dyDescent="0.3"/>
  <cols>
    <col min="1" max="1" width="15.59765625" bestFit="1" customWidth="1"/>
    <col min="2" max="2" width="7.69921875" bestFit="1" customWidth="1"/>
    <col min="4" max="4" width="15.59765625" bestFit="1" customWidth="1"/>
    <col min="5" max="5" width="8.19921875" bestFit="1" customWidth="1"/>
    <col min="10" max="10" width="16" bestFit="1" customWidth="1"/>
  </cols>
  <sheetData>
    <row r="4" spans="1:14" x14ac:dyDescent="0.3">
      <c r="A4" s="12" t="s">
        <v>1643</v>
      </c>
      <c r="B4" s="13" t="s">
        <v>1641</v>
      </c>
      <c r="D4" s="12" t="s">
        <v>1643</v>
      </c>
      <c r="E4" s="13" t="s">
        <v>1642</v>
      </c>
      <c r="J4" s="12" t="s">
        <v>1643</v>
      </c>
      <c r="K4" s="13" t="s">
        <v>1641</v>
      </c>
      <c r="M4" s="12" t="s">
        <v>1643</v>
      </c>
      <c r="N4" s="13" t="s">
        <v>1642</v>
      </c>
    </row>
    <row r="5" spans="1:14" x14ac:dyDescent="0.3">
      <c r="A5" s="2" t="s">
        <v>1631</v>
      </c>
      <c r="B5" s="4">
        <v>0.05</v>
      </c>
      <c r="D5" s="2" t="s">
        <v>1631</v>
      </c>
      <c r="E5" s="4">
        <v>0.02</v>
      </c>
      <c r="J5" s="2">
        <v>0</v>
      </c>
      <c r="K5" s="4">
        <v>0.05</v>
      </c>
      <c r="M5" s="2">
        <v>0</v>
      </c>
      <c r="N5" s="4">
        <v>0.02</v>
      </c>
    </row>
    <row r="6" spans="1:14" x14ac:dyDescent="0.3">
      <c r="A6" s="2" t="s">
        <v>1632</v>
      </c>
      <c r="B6" s="4">
        <v>0.1</v>
      </c>
      <c r="D6" s="2" t="s">
        <v>1632</v>
      </c>
      <c r="E6" s="5">
        <f>E5+5%</f>
        <v>7.0000000000000007E-2</v>
      </c>
      <c r="J6" s="2">
        <v>10</v>
      </c>
      <c r="K6" s="4">
        <v>0.1</v>
      </c>
      <c r="M6" s="2">
        <v>10</v>
      </c>
      <c r="N6" s="4">
        <f>N5+5%</f>
        <v>7.0000000000000007E-2</v>
      </c>
    </row>
    <row r="7" spans="1:14" x14ac:dyDescent="0.3">
      <c r="A7" s="2" t="s">
        <v>1633</v>
      </c>
      <c r="B7" s="4">
        <v>0.15000000000000002</v>
      </c>
      <c r="D7" s="2" t="s">
        <v>1633</v>
      </c>
      <c r="E7" s="5">
        <f t="shared" ref="E7:E14" si="0">E6+5%</f>
        <v>0.12000000000000001</v>
      </c>
      <c r="J7" s="2">
        <v>20</v>
      </c>
      <c r="K7" s="4">
        <v>0.15000000000000002</v>
      </c>
      <c r="M7" s="2">
        <v>20</v>
      </c>
      <c r="N7" s="4">
        <f t="shared" ref="N7:N14" si="1">N6+5%</f>
        <v>0.12000000000000001</v>
      </c>
    </row>
    <row r="8" spans="1:14" x14ac:dyDescent="0.3">
      <c r="A8" s="2" t="s">
        <v>1634</v>
      </c>
      <c r="B8" s="4">
        <v>0.2</v>
      </c>
      <c r="D8" s="2" t="s">
        <v>1634</v>
      </c>
      <c r="E8" s="5">
        <f t="shared" si="0"/>
        <v>0.17</v>
      </c>
      <c r="J8" s="2">
        <v>30</v>
      </c>
      <c r="K8" s="4">
        <v>0.2</v>
      </c>
      <c r="M8" s="2">
        <v>30</v>
      </c>
      <c r="N8" s="4">
        <f t="shared" si="1"/>
        <v>0.17</v>
      </c>
    </row>
    <row r="9" spans="1:14" x14ac:dyDescent="0.3">
      <c r="A9" s="2" t="s">
        <v>1635</v>
      </c>
      <c r="B9" s="4">
        <v>0.22</v>
      </c>
      <c r="D9" s="2" t="s">
        <v>1635</v>
      </c>
      <c r="E9" s="5">
        <f t="shared" si="0"/>
        <v>0.22000000000000003</v>
      </c>
      <c r="J9" s="2">
        <v>40</v>
      </c>
      <c r="K9" s="4">
        <v>0.22</v>
      </c>
      <c r="M9" s="2">
        <v>40</v>
      </c>
      <c r="N9" s="4">
        <f t="shared" si="1"/>
        <v>0.22000000000000003</v>
      </c>
    </row>
    <row r="10" spans="1:14" x14ac:dyDescent="0.3">
      <c r="A10" s="2" t="s">
        <v>1636</v>
      </c>
      <c r="B10" s="4">
        <v>0.24</v>
      </c>
      <c r="D10" s="2" t="s">
        <v>1636</v>
      </c>
      <c r="E10" s="5">
        <f t="shared" si="0"/>
        <v>0.27</v>
      </c>
      <c r="J10" s="2">
        <v>50</v>
      </c>
      <c r="K10" s="4">
        <v>0.24</v>
      </c>
      <c r="M10" s="2">
        <v>50</v>
      </c>
      <c r="N10" s="4">
        <f t="shared" si="1"/>
        <v>0.27</v>
      </c>
    </row>
    <row r="11" spans="1:14" x14ac:dyDescent="0.3">
      <c r="A11" s="2" t="s">
        <v>1637</v>
      </c>
      <c r="B11" s="4">
        <v>0.26</v>
      </c>
      <c r="D11" s="2" t="s">
        <v>1637</v>
      </c>
      <c r="E11" s="5">
        <f t="shared" si="0"/>
        <v>0.32</v>
      </c>
      <c r="J11" s="2">
        <v>60</v>
      </c>
      <c r="K11" s="4">
        <v>0.26</v>
      </c>
      <c r="M11" s="2">
        <v>60</v>
      </c>
      <c r="N11" s="4">
        <f t="shared" si="1"/>
        <v>0.32</v>
      </c>
    </row>
    <row r="12" spans="1:14" x14ac:dyDescent="0.3">
      <c r="A12" s="2" t="s">
        <v>1638</v>
      </c>
      <c r="B12" s="4">
        <v>0.28000000000000003</v>
      </c>
      <c r="D12" s="2" t="s">
        <v>1638</v>
      </c>
      <c r="E12" s="5">
        <f t="shared" si="0"/>
        <v>0.37</v>
      </c>
      <c r="J12" s="2">
        <v>70</v>
      </c>
      <c r="K12" s="4">
        <v>0.28000000000000003</v>
      </c>
      <c r="M12" s="2">
        <v>70</v>
      </c>
      <c r="N12" s="4">
        <f t="shared" si="1"/>
        <v>0.37</v>
      </c>
    </row>
    <row r="13" spans="1:14" x14ac:dyDescent="0.3">
      <c r="A13" s="2" t="s">
        <v>1639</v>
      </c>
      <c r="B13" s="4">
        <v>0.30000000000000004</v>
      </c>
      <c r="D13" s="2" t="s">
        <v>1639</v>
      </c>
      <c r="E13" s="5">
        <f t="shared" si="0"/>
        <v>0.42</v>
      </c>
      <c r="J13" s="2">
        <v>80</v>
      </c>
      <c r="K13" s="4">
        <v>0.30000000000000004</v>
      </c>
      <c r="M13" s="2">
        <v>80</v>
      </c>
      <c r="N13" s="4">
        <f t="shared" si="1"/>
        <v>0.42</v>
      </c>
    </row>
    <row r="14" spans="1:14" x14ac:dyDescent="0.3">
      <c r="A14" s="2" t="s">
        <v>1640</v>
      </c>
      <c r="B14" s="4">
        <v>0.32000000000000006</v>
      </c>
      <c r="D14" s="2" t="s">
        <v>1640</v>
      </c>
      <c r="E14" s="5">
        <f t="shared" si="0"/>
        <v>0.47</v>
      </c>
      <c r="J14" s="2">
        <v>90</v>
      </c>
      <c r="K14" s="4">
        <v>0.32000000000000006</v>
      </c>
      <c r="M14" s="2">
        <v>90</v>
      </c>
      <c r="N14" s="4">
        <f t="shared" si="1"/>
        <v>0.47</v>
      </c>
    </row>
    <row r="15" spans="1:14" x14ac:dyDescent="0.3">
      <c r="A15" s="2"/>
    </row>
    <row r="16" spans="1:14" x14ac:dyDescent="0.3">
      <c r="A16" s="2"/>
    </row>
    <row r="17" spans="1:1" x14ac:dyDescent="0.3">
      <c r="A17" s="2"/>
    </row>
    <row r="18" spans="1:1" x14ac:dyDescent="0.3">
      <c r="A18" s="2"/>
    </row>
    <row r="19" spans="1:1" x14ac:dyDescent="0.3">
      <c r="A19" s="2"/>
    </row>
    <row r="20" spans="1:1" x14ac:dyDescent="0.3">
      <c r="A20" s="2"/>
    </row>
    <row r="21" spans="1:1" x14ac:dyDescent="0.3">
      <c r="A21" s="2"/>
    </row>
    <row r="22" spans="1:1" x14ac:dyDescent="0.3">
      <c r="A22" s="2"/>
    </row>
    <row r="23" spans="1:1" x14ac:dyDescent="0.3">
      <c r="A23" s="2"/>
    </row>
    <row r="24" spans="1:1" x14ac:dyDescent="0.3">
      <c r="A24" s="2"/>
    </row>
    <row r="25" spans="1:1" x14ac:dyDescent="0.3">
      <c r="A25" s="2"/>
    </row>
    <row r="26" spans="1:1" x14ac:dyDescent="0.3">
      <c r="A26" s="2"/>
    </row>
    <row r="27" spans="1:1" x14ac:dyDescent="0.3">
      <c r="A27" s="2"/>
    </row>
    <row r="28" spans="1:1" x14ac:dyDescent="0.3">
      <c r="A2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</vt:lpstr>
      <vt:lpstr>Revenue sheet</vt:lpstr>
      <vt:lpstr>Table</vt:lpstr>
      <vt:lpstr>QTY &amp; shipping cost</vt:lpstr>
      <vt:lpstr>State and cust type</vt:lpstr>
      <vt:lpstr>Cost and price details</vt:lpstr>
      <vt:lpstr>Account, order priority and cat</vt:lpstr>
      <vt:lpstr>Order date customer name</vt:lpstr>
      <vt:lpstr>Tax and discount slab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Sudipta Nayak</cp:lastModifiedBy>
  <dcterms:created xsi:type="dcterms:W3CDTF">2021-03-16T12:34:04Z</dcterms:created>
  <dcterms:modified xsi:type="dcterms:W3CDTF">2023-02-23T07:55:43Z</dcterms:modified>
</cp:coreProperties>
</file>