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showInkAnnotation="0" codeName="Questa_cartella_di_lavoro" defaultThemeVersion="124226"/>
  <xr:revisionPtr revIDLastSave="4811" documentId="13_ncr:1_{6562CF09-A932-4632-ADC2-268BF8CF1D46}" xr6:coauthVersionLast="47" xr6:coauthVersionMax="47" xr10:uidLastSave="{FF294493-F340-4E6A-95D5-E49438FDF084}"/>
  <bookViews>
    <workbookView xWindow="-108" yWindow="-108" windowWidth="23256" windowHeight="12456" tabRatio="759" activeTab="5" xr2:uid="{00000000-000D-0000-FFFF-FFFF00000000}"/>
  </bookViews>
  <sheets>
    <sheet name="info" sheetId="1" r:id="rId1"/>
    <sheet name="riassuntoTotale" sheetId="10" r:id="rId2"/>
    <sheet name="statisticheTotale" sheetId="11" r:id="rId3"/>
    <sheet name="riassuntoInBudget" sheetId="2" r:id="rId4"/>
    <sheet name="statisticheInBudget" sheetId="3" r:id="rId5"/>
    <sheet name="Antonio Albanese" sheetId="4" r:id="rId6"/>
    <sheet name="Francesco Pio Contaldo" sheetId="5" r:id="rId7"/>
    <sheet name="Cristyan Esposito" sheetId="6" r:id="rId8"/>
    <sheet name="Iliano Fasolino" sheetId="7" r:id="rId9"/>
    <sheet name="Marco Greco" sheetId="8" r:id="rId10"/>
    <sheet name="Giuseppe Pio Sorrentino" sheetId="9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9" l="1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4" i="3" l="1"/>
  <c r="B4" i="3"/>
  <c r="B9" i="11"/>
  <c r="B6" i="11"/>
  <c r="B4" i="11"/>
  <c r="G10" i="2"/>
  <c r="G12" i="2"/>
  <c r="G13" i="2"/>
  <c r="G14" i="2"/>
  <c r="G22" i="2"/>
  <c r="G23" i="2"/>
  <c r="G25" i="2"/>
  <c r="G35" i="2"/>
  <c r="G36" i="2"/>
  <c r="G37" i="2"/>
  <c r="G43" i="2"/>
  <c r="G44" i="2"/>
  <c r="G45" i="2"/>
  <c r="G46" i="2"/>
  <c r="G47" i="2"/>
  <c r="G48" i="2"/>
  <c r="G52" i="2"/>
  <c r="G54" i="2"/>
  <c r="G55" i="2"/>
  <c r="G56" i="2"/>
  <c r="G57" i="2"/>
  <c r="G58" i="2"/>
  <c r="G59" i="2"/>
  <c r="G64" i="2"/>
  <c r="G66" i="2"/>
  <c r="G67" i="2"/>
  <c r="G68" i="2"/>
  <c r="G70" i="2"/>
  <c r="G77" i="2"/>
  <c r="G79" i="2"/>
  <c r="G80" i="2"/>
  <c r="G87" i="2"/>
  <c r="G88" i="2"/>
  <c r="G89" i="2"/>
  <c r="G90" i="2"/>
  <c r="G91" i="2"/>
  <c r="F8" i="2"/>
  <c r="F9" i="2"/>
  <c r="F12" i="2"/>
  <c r="F13" i="2"/>
  <c r="F14" i="2"/>
  <c r="F19" i="2"/>
  <c r="F20" i="2"/>
  <c r="F21" i="2"/>
  <c r="F25" i="2"/>
  <c r="F32" i="2"/>
  <c r="F37" i="2"/>
  <c r="F42" i="2"/>
  <c r="F43" i="2"/>
  <c r="F46" i="2"/>
  <c r="F47" i="2"/>
  <c r="F52" i="2"/>
  <c r="F53" i="2"/>
  <c r="F54" i="2"/>
  <c r="F58" i="2"/>
  <c r="F59" i="2"/>
  <c r="F64" i="2"/>
  <c r="F65" i="2"/>
  <c r="F71" i="2"/>
  <c r="F75" i="2"/>
  <c r="F76" i="2"/>
  <c r="F81" i="2"/>
  <c r="F82" i="2"/>
  <c r="F83" i="2"/>
  <c r="F85" i="2"/>
  <c r="F86" i="2"/>
  <c r="F87" i="2"/>
  <c r="F88" i="2"/>
  <c r="F95" i="2"/>
  <c r="E9" i="2"/>
  <c r="E10" i="2"/>
  <c r="E13" i="2"/>
  <c r="E22" i="2"/>
  <c r="E24" i="2"/>
  <c r="E30" i="2"/>
  <c r="E31" i="2"/>
  <c r="E32" i="2"/>
  <c r="E33" i="2"/>
  <c r="E35" i="2"/>
  <c r="E36" i="2"/>
  <c r="E37" i="2"/>
  <c r="E44" i="2"/>
  <c r="E45" i="2"/>
  <c r="E46" i="2"/>
  <c r="E55" i="2"/>
  <c r="E56" i="2"/>
  <c r="E57" i="2"/>
  <c r="E58" i="2"/>
  <c r="E65" i="2"/>
  <c r="E67" i="2"/>
  <c r="E68" i="2"/>
  <c r="E71" i="2"/>
  <c r="E72" i="2"/>
  <c r="E74" i="2"/>
  <c r="E80" i="2"/>
  <c r="E82" i="2"/>
  <c r="E83" i="2"/>
  <c r="E84" i="2"/>
  <c r="E85" i="2"/>
  <c r="E86" i="2"/>
  <c r="E92" i="2"/>
  <c r="D7" i="2"/>
  <c r="D13" i="2"/>
  <c r="D14" i="2"/>
  <c r="D19" i="2"/>
  <c r="D21" i="2"/>
  <c r="D25" i="2"/>
  <c r="D26" i="2"/>
  <c r="D29" i="2"/>
  <c r="D30" i="2"/>
  <c r="D33" i="2"/>
  <c r="D34" i="2"/>
  <c r="D41" i="2"/>
  <c r="D43" i="2"/>
  <c r="D44" i="2"/>
  <c r="D49" i="2"/>
  <c r="D55" i="2"/>
  <c r="D56" i="2"/>
  <c r="D61" i="2"/>
  <c r="D66" i="2"/>
  <c r="D70" i="2"/>
  <c r="D74" i="2"/>
  <c r="D75" i="2"/>
  <c r="D78" i="2"/>
  <c r="D80" i="2"/>
  <c r="D82" i="2"/>
  <c r="D83" i="2"/>
  <c r="D89" i="2"/>
  <c r="D94" i="2"/>
  <c r="C7" i="2"/>
  <c r="C14" i="2"/>
  <c r="C19" i="2"/>
  <c r="C26" i="2"/>
  <c r="C31" i="2"/>
  <c r="C49" i="2"/>
  <c r="C53" i="2"/>
  <c r="C54" i="2"/>
  <c r="C57" i="2"/>
  <c r="C58" i="2"/>
  <c r="C59" i="2"/>
  <c r="C60" i="2"/>
  <c r="C61" i="2"/>
  <c r="C65" i="2"/>
  <c r="C66" i="2"/>
  <c r="C69" i="2"/>
  <c r="C71" i="2"/>
  <c r="C79" i="2"/>
  <c r="C80" i="2"/>
  <c r="C81" i="2"/>
  <c r="C82" i="2"/>
  <c r="C92" i="2"/>
  <c r="C93" i="2"/>
  <c r="C94" i="2"/>
  <c r="I5" i="4"/>
  <c r="I6" i="4"/>
  <c r="I7" i="4"/>
  <c r="I8" i="4"/>
  <c r="I9" i="4"/>
  <c r="I10" i="4"/>
  <c r="I11" i="4"/>
  <c r="B9" i="2" s="1"/>
  <c r="I12" i="4"/>
  <c r="B10" i="2" s="1"/>
  <c r="I13" i="4"/>
  <c r="B11" i="2" s="1"/>
  <c r="I14" i="4"/>
  <c r="B12" i="2" s="1"/>
  <c r="I15" i="4"/>
  <c r="B13" i="2" s="1"/>
  <c r="I16" i="4"/>
  <c r="B14" i="2" s="1"/>
  <c r="I17" i="4"/>
  <c r="I18" i="4"/>
  <c r="I19" i="4"/>
  <c r="I20" i="4"/>
  <c r="I21" i="4"/>
  <c r="I22" i="4"/>
  <c r="I23" i="4"/>
  <c r="B21" i="2" s="1"/>
  <c r="I24" i="4"/>
  <c r="B22" i="2" s="1"/>
  <c r="I25" i="4"/>
  <c r="B23" i="2" s="1"/>
  <c r="I26" i="4"/>
  <c r="B24" i="2" s="1"/>
  <c r="I27" i="4"/>
  <c r="B25" i="2" s="1"/>
  <c r="I28" i="4"/>
  <c r="B26" i="2" s="1"/>
  <c r="I29" i="4"/>
  <c r="I30" i="4"/>
  <c r="I31" i="4"/>
  <c r="I32" i="4"/>
  <c r="I33" i="4"/>
  <c r="I34" i="4"/>
  <c r="I35" i="4"/>
  <c r="B33" i="2" s="1"/>
  <c r="I36" i="4"/>
  <c r="B34" i="2" s="1"/>
  <c r="I37" i="4"/>
  <c r="B35" i="2" s="1"/>
  <c r="I38" i="4"/>
  <c r="B36" i="2" s="1"/>
  <c r="I39" i="4"/>
  <c r="B37" i="2" s="1"/>
  <c r="I40" i="4"/>
  <c r="B38" i="2" s="1"/>
  <c r="I41" i="4"/>
  <c r="I42" i="4"/>
  <c r="I43" i="4"/>
  <c r="I44" i="4"/>
  <c r="I45" i="4"/>
  <c r="I46" i="4"/>
  <c r="I47" i="4"/>
  <c r="B45" i="2" s="1"/>
  <c r="I48" i="4"/>
  <c r="B46" i="2" s="1"/>
  <c r="I49" i="4"/>
  <c r="B47" i="2" s="1"/>
  <c r="I50" i="4"/>
  <c r="B48" i="2" s="1"/>
  <c r="I51" i="4"/>
  <c r="B49" i="2" s="1"/>
  <c r="I52" i="4"/>
  <c r="B50" i="2" s="1"/>
  <c r="I53" i="4"/>
  <c r="I54" i="4"/>
  <c r="I55" i="4"/>
  <c r="I56" i="4"/>
  <c r="I57" i="4"/>
  <c r="I58" i="4"/>
  <c r="I59" i="4"/>
  <c r="B57" i="2" s="1"/>
  <c r="I60" i="4"/>
  <c r="B58" i="2" s="1"/>
  <c r="I61" i="4"/>
  <c r="B59" i="2" s="1"/>
  <c r="I62" i="4"/>
  <c r="B60" i="2" s="1"/>
  <c r="I63" i="4"/>
  <c r="B61" i="2" s="1"/>
  <c r="I64" i="4"/>
  <c r="B62" i="2" s="1"/>
  <c r="I65" i="4"/>
  <c r="I66" i="4"/>
  <c r="I67" i="4"/>
  <c r="I68" i="4"/>
  <c r="I69" i="4"/>
  <c r="I70" i="4"/>
  <c r="I71" i="4"/>
  <c r="B69" i="2" s="1"/>
  <c r="I72" i="4"/>
  <c r="B70" i="2" s="1"/>
  <c r="I73" i="4"/>
  <c r="B71" i="2" s="1"/>
  <c r="I74" i="4"/>
  <c r="B72" i="2" s="1"/>
  <c r="I75" i="4"/>
  <c r="B73" i="2" s="1"/>
  <c r="I76" i="4"/>
  <c r="B74" i="2" s="1"/>
  <c r="I77" i="4"/>
  <c r="I78" i="4"/>
  <c r="I79" i="4"/>
  <c r="I80" i="4"/>
  <c r="I81" i="4"/>
  <c r="I82" i="4"/>
  <c r="I83" i="4"/>
  <c r="I84" i="4"/>
  <c r="B80" i="2" s="1"/>
  <c r="I85" i="4"/>
  <c r="I86" i="4"/>
  <c r="B82" i="2" s="1"/>
  <c r="I87" i="4"/>
  <c r="I88" i="4"/>
  <c r="I89" i="4"/>
  <c r="I90" i="4"/>
  <c r="I91" i="4"/>
  <c r="I92" i="4"/>
  <c r="I93" i="4"/>
  <c r="I94" i="4"/>
  <c r="I95" i="4"/>
  <c r="B91" i="2" s="1"/>
  <c r="I96" i="4"/>
  <c r="B92" i="2" s="1"/>
  <c r="I97" i="4"/>
  <c r="B93" i="2" s="1"/>
  <c r="I98" i="4"/>
  <c r="B94" i="2" s="1"/>
  <c r="I99" i="4"/>
  <c r="B95" i="2" s="1"/>
  <c r="I100" i="4"/>
  <c r="B96" i="2" s="1"/>
  <c r="D3" i="2"/>
  <c r="D4" i="2"/>
  <c r="D5" i="2"/>
  <c r="D6" i="2"/>
  <c r="D8" i="2"/>
  <c r="D10" i="2"/>
  <c r="D11" i="2"/>
  <c r="D12" i="2"/>
  <c r="D15" i="2"/>
  <c r="D16" i="2"/>
  <c r="D17" i="2"/>
  <c r="D18" i="2"/>
  <c r="D20" i="2"/>
  <c r="D22" i="2"/>
  <c r="D23" i="2"/>
  <c r="D24" i="2"/>
  <c r="D27" i="2"/>
  <c r="D28" i="2"/>
  <c r="D31" i="2"/>
  <c r="D32" i="2"/>
  <c r="D35" i="2"/>
  <c r="D36" i="2"/>
  <c r="D37" i="2"/>
  <c r="D38" i="2"/>
  <c r="D39" i="2"/>
  <c r="D40" i="2"/>
  <c r="D42" i="2"/>
  <c r="D45" i="2"/>
  <c r="D46" i="2"/>
  <c r="D47" i="2"/>
  <c r="D48" i="2"/>
  <c r="D50" i="2"/>
  <c r="D51" i="2"/>
  <c r="D52" i="2"/>
  <c r="D53" i="2"/>
  <c r="D54" i="2"/>
  <c r="D57" i="2"/>
  <c r="D58" i="2"/>
  <c r="D59" i="2"/>
  <c r="D60" i="2"/>
  <c r="D62" i="2"/>
  <c r="D63" i="2"/>
  <c r="D64" i="2"/>
  <c r="D65" i="2"/>
  <c r="D67" i="2"/>
  <c r="D68" i="2"/>
  <c r="D69" i="2"/>
  <c r="D71" i="2"/>
  <c r="D72" i="2"/>
  <c r="D73" i="2"/>
  <c r="D76" i="2"/>
  <c r="D77" i="2"/>
  <c r="D79" i="2"/>
  <c r="D81" i="2"/>
  <c r="D84" i="2"/>
  <c r="D85" i="2"/>
  <c r="D86" i="2"/>
  <c r="D87" i="2"/>
  <c r="D88" i="2"/>
  <c r="D90" i="2"/>
  <c r="D91" i="2"/>
  <c r="D92" i="2"/>
  <c r="D93" i="2"/>
  <c r="D95" i="2"/>
  <c r="D96" i="2"/>
  <c r="E93" i="2"/>
  <c r="E96" i="2"/>
  <c r="F90" i="2"/>
  <c r="F96" i="2"/>
  <c r="B83" i="2"/>
  <c r="B84" i="2"/>
  <c r="B85" i="2"/>
  <c r="B86" i="2"/>
  <c r="B87" i="2"/>
  <c r="B88" i="2"/>
  <c r="B89" i="2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B5" i="11" s="1"/>
  <c r="C89" i="2"/>
  <c r="I5" i="3"/>
  <c r="C9" i="3"/>
  <c r="C8" i="3"/>
  <c r="I9" i="3"/>
  <c r="I8" i="3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9" i="2"/>
  <c r="G95" i="2"/>
  <c r="G96" i="2"/>
  <c r="C85" i="2"/>
  <c r="C86" i="2"/>
  <c r="C87" i="2"/>
  <c r="C88" i="2"/>
  <c r="C90" i="2"/>
  <c r="C91" i="2"/>
  <c r="C95" i="2"/>
  <c r="C96" i="2"/>
  <c r="F95" i="10"/>
  <c r="F96" i="10"/>
  <c r="G95" i="10"/>
  <c r="G96" i="10"/>
  <c r="D95" i="10"/>
  <c r="D96" i="10"/>
  <c r="B95" i="10"/>
  <c r="B96" i="10"/>
  <c r="G40" i="2"/>
  <c r="B3" i="2"/>
  <c r="B4" i="2"/>
  <c r="B5" i="2"/>
  <c r="B6" i="2"/>
  <c r="B7" i="2"/>
  <c r="B8" i="2"/>
  <c r="B15" i="2"/>
  <c r="B16" i="2"/>
  <c r="B17" i="2"/>
  <c r="B18" i="2"/>
  <c r="B19" i="2"/>
  <c r="B20" i="2"/>
  <c r="B27" i="2"/>
  <c r="B28" i="2"/>
  <c r="B29" i="2"/>
  <c r="B30" i="2"/>
  <c r="B31" i="2"/>
  <c r="B32" i="2"/>
  <c r="B39" i="2"/>
  <c r="B40" i="2"/>
  <c r="B41" i="2"/>
  <c r="B42" i="2"/>
  <c r="B43" i="2"/>
  <c r="B44" i="2"/>
  <c r="B51" i="2"/>
  <c r="B52" i="2"/>
  <c r="B53" i="2"/>
  <c r="B54" i="2"/>
  <c r="B55" i="2"/>
  <c r="B56" i="2"/>
  <c r="B63" i="2"/>
  <c r="B64" i="2"/>
  <c r="B65" i="2"/>
  <c r="B66" i="2"/>
  <c r="B67" i="2"/>
  <c r="B68" i="2"/>
  <c r="B75" i="2"/>
  <c r="B76" i="2"/>
  <c r="B77" i="2"/>
  <c r="B78" i="2"/>
  <c r="B79" i="2"/>
  <c r="B81" i="2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B90" i="2"/>
  <c r="C3" i="2"/>
  <c r="C5" i="2"/>
  <c r="C6" i="2"/>
  <c r="C8" i="2"/>
  <c r="C9" i="2"/>
  <c r="C10" i="2"/>
  <c r="C11" i="2"/>
  <c r="C12" i="2"/>
  <c r="C13" i="2"/>
  <c r="C15" i="2"/>
  <c r="C16" i="2"/>
  <c r="C17" i="2"/>
  <c r="C18" i="2"/>
  <c r="C20" i="2"/>
  <c r="C21" i="2"/>
  <c r="C22" i="2"/>
  <c r="C23" i="2"/>
  <c r="C24" i="2"/>
  <c r="C25" i="2"/>
  <c r="C27" i="2"/>
  <c r="C28" i="2"/>
  <c r="C29" i="2"/>
  <c r="C30" i="2"/>
  <c r="C32" i="2"/>
  <c r="C33" i="2"/>
  <c r="C34" i="2"/>
  <c r="C35" i="2"/>
  <c r="C36" i="2"/>
  <c r="C37" i="2"/>
  <c r="C39" i="2"/>
  <c r="C40" i="2"/>
  <c r="C41" i="2"/>
  <c r="C42" i="2"/>
  <c r="C43" i="2"/>
  <c r="C44" i="2"/>
  <c r="C45" i="2"/>
  <c r="C46" i="2"/>
  <c r="C47" i="2"/>
  <c r="C50" i="2"/>
  <c r="C51" i="2"/>
  <c r="C52" i="2"/>
  <c r="C55" i="2"/>
  <c r="C56" i="2"/>
  <c r="C62" i="2"/>
  <c r="C63" i="2"/>
  <c r="C64" i="2"/>
  <c r="C67" i="2"/>
  <c r="C68" i="2"/>
  <c r="C74" i="2"/>
  <c r="C75" i="2"/>
  <c r="C76" i="2"/>
  <c r="C77" i="2"/>
  <c r="C78" i="2"/>
  <c r="C83" i="2"/>
  <c r="C84" i="2"/>
  <c r="E3" i="2"/>
  <c r="E4" i="2"/>
  <c r="E5" i="2"/>
  <c r="E6" i="2"/>
  <c r="E7" i="2"/>
  <c r="E8" i="2"/>
  <c r="E11" i="2"/>
  <c r="E14" i="2"/>
  <c r="E15" i="2"/>
  <c r="E16" i="2"/>
  <c r="E17" i="2"/>
  <c r="E18" i="2"/>
  <c r="E19" i="2"/>
  <c r="E20" i="2"/>
  <c r="E21" i="2"/>
  <c r="E23" i="2"/>
  <c r="E26" i="2"/>
  <c r="E27" i="2"/>
  <c r="E28" i="2"/>
  <c r="E34" i="2"/>
  <c r="E38" i="2"/>
  <c r="E39" i="2"/>
  <c r="E40" i="2"/>
  <c r="E41" i="2"/>
  <c r="E47" i="2"/>
  <c r="E48" i="2"/>
  <c r="E49" i="2"/>
  <c r="E50" i="2"/>
  <c r="E51" i="2"/>
  <c r="E52" i="2"/>
  <c r="E53" i="2"/>
  <c r="E54" i="2"/>
  <c r="E59" i="2"/>
  <c r="E60" i="2"/>
  <c r="E61" i="2"/>
  <c r="E62" i="2"/>
  <c r="E63" i="2"/>
  <c r="E64" i="2"/>
  <c r="E77" i="2"/>
  <c r="E78" i="2"/>
  <c r="E79" i="2"/>
  <c r="E81" i="2"/>
  <c r="E87" i="2"/>
  <c r="E88" i="2"/>
  <c r="E89" i="2"/>
  <c r="E90" i="2"/>
  <c r="E91" i="2"/>
  <c r="F3" i="2"/>
  <c r="F4" i="2"/>
  <c r="F5" i="2"/>
  <c r="F6" i="2"/>
  <c r="F10" i="2"/>
  <c r="F11" i="2"/>
  <c r="F15" i="2"/>
  <c r="F16" i="2"/>
  <c r="F17" i="2"/>
  <c r="F18" i="2"/>
  <c r="F22" i="2"/>
  <c r="F23" i="2"/>
  <c r="F26" i="2"/>
  <c r="F27" i="2"/>
  <c r="F28" i="2"/>
  <c r="F29" i="2"/>
  <c r="F30" i="2"/>
  <c r="F31" i="2"/>
  <c r="F33" i="2"/>
  <c r="F34" i="2"/>
  <c r="F35" i="2"/>
  <c r="F36" i="2"/>
  <c r="F38" i="2"/>
  <c r="F40" i="2"/>
  <c r="F44" i="2"/>
  <c r="F45" i="2"/>
  <c r="F48" i="2"/>
  <c r="F49" i="2"/>
  <c r="F50" i="2"/>
  <c r="F51" i="2"/>
  <c r="F55" i="2"/>
  <c r="F56" i="2"/>
  <c r="F57" i="2"/>
  <c r="F60" i="2"/>
  <c r="F61" i="2"/>
  <c r="F62" i="2"/>
  <c r="F63" i="2"/>
  <c r="F72" i="2"/>
  <c r="F73" i="2"/>
  <c r="F74" i="2"/>
  <c r="F78" i="2"/>
  <c r="F79" i="2"/>
  <c r="F80" i="2"/>
  <c r="F84" i="2"/>
  <c r="F89" i="2"/>
  <c r="F91" i="2"/>
  <c r="F92" i="2"/>
  <c r="G3" i="2"/>
  <c r="G4" i="2"/>
  <c r="G5" i="2"/>
  <c r="G6" i="2"/>
  <c r="G7" i="2"/>
  <c r="G8" i="2"/>
  <c r="G9" i="2"/>
  <c r="G15" i="2"/>
  <c r="G16" i="2"/>
  <c r="G17" i="2"/>
  <c r="G18" i="2"/>
  <c r="G19" i="2"/>
  <c r="G20" i="2"/>
  <c r="G21" i="2"/>
  <c r="G26" i="2"/>
  <c r="G27" i="2"/>
  <c r="G28" i="2"/>
  <c r="G29" i="2"/>
  <c r="G30" i="2"/>
  <c r="G31" i="2"/>
  <c r="G32" i="2"/>
  <c r="G33" i="2"/>
  <c r="G34" i="2"/>
  <c r="G38" i="2"/>
  <c r="G41" i="2"/>
  <c r="G50" i="2"/>
  <c r="G51" i="2"/>
  <c r="G53" i="2"/>
  <c r="G60" i="2"/>
  <c r="G61" i="2"/>
  <c r="G62" i="2"/>
  <c r="G63" i="2"/>
  <c r="G65" i="2"/>
  <c r="G71" i="2"/>
  <c r="G72" i="2"/>
  <c r="G73" i="2"/>
  <c r="G74" i="2"/>
  <c r="G78" i="2"/>
  <c r="G81" i="2"/>
  <c r="G82" i="2"/>
  <c r="G83" i="2"/>
  <c r="G84" i="2"/>
  <c r="G85" i="2"/>
  <c r="G86" i="2"/>
  <c r="G92" i="2"/>
  <c r="B7" i="11" l="1"/>
  <c r="C4" i="3"/>
  <c r="G11" i="2"/>
  <c r="F7" i="2"/>
  <c r="D9" i="2"/>
  <c r="F5" i="3"/>
  <c r="F4" i="3"/>
  <c r="E76" i="2"/>
  <c r="E94" i="2"/>
  <c r="E73" i="2"/>
  <c r="E75" i="2"/>
  <c r="E42" i="2"/>
  <c r="I7" i="3"/>
  <c r="I6" i="3"/>
  <c r="C48" i="2"/>
  <c r="C72" i="2"/>
  <c r="D5" i="3"/>
  <c r="G5" i="3"/>
  <c r="E5" i="3"/>
  <c r="C73" i="2"/>
  <c r="C5" i="3"/>
  <c r="C70" i="2"/>
  <c r="C38" i="2"/>
  <c r="C4" i="2"/>
  <c r="H5" i="3"/>
  <c r="C7" i="3"/>
  <c r="E66" i="2"/>
  <c r="E69" i="2"/>
  <c r="D7" i="3"/>
  <c r="E7" i="3"/>
  <c r="E25" i="2"/>
  <c r="F7" i="3"/>
  <c r="E43" i="2"/>
  <c r="E70" i="2"/>
  <c r="C6" i="3"/>
  <c r="G94" i="2"/>
  <c r="F67" i="2"/>
  <c r="F41" i="2"/>
  <c r="G93" i="2"/>
  <c r="F94" i="2"/>
  <c r="F68" i="2"/>
  <c r="F39" i="2"/>
  <c r="F93" i="2"/>
  <c r="E95" i="2"/>
  <c r="H7" i="3"/>
  <c r="G4" i="3"/>
  <c r="G76" i="2"/>
  <c r="G75" i="2"/>
  <c r="F9" i="3"/>
  <c r="G49" i="2"/>
  <c r="G42" i="2"/>
  <c r="G39" i="2"/>
  <c r="G24" i="2"/>
  <c r="G69" i="2"/>
  <c r="G8" i="3"/>
  <c r="F24" i="2"/>
  <c r="F66" i="2"/>
  <c r="F70" i="2"/>
  <c r="F69" i="2"/>
  <c r="F8" i="3"/>
  <c r="G7" i="3"/>
  <c r="E12" i="2"/>
  <c r="H8" i="3"/>
  <c r="G9" i="3"/>
  <c r="F77" i="2"/>
  <c r="G6" i="3"/>
  <c r="F6" i="3"/>
  <c r="H6" i="3"/>
  <c r="E6" i="3"/>
  <c r="D6" i="3"/>
  <c r="D9" i="3"/>
  <c r="E9" i="3"/>
  <c r="H9" i="3"/>
  <c r="D8" i="3"/>
  <c r="E8" i="3"/>
  <c r="F2" i="10"/>
  <c r="I4" i="4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2" i="10"/>
  <c r="I4" i="9"/>
  <c r="G2" i="2" s="1"/>
  <c r="I4" i="8"/>
  <c r="F2" i="2" s="1"/>
  <c r="I4" i="7"/>
  <c r="E2" i="2" s="1"/>
  <c r="I4" i="6"/>
  <c r="D2" i="2" s="1"/>
  <c r="B6" i="3" s="1"/>
  <c r="I4" i="5"/>
  <c r="C2" i="2" s="1"/>
  <c r="B5" i="3" s="1"/>
  <c r="A9" i="11"/>
  <c r="A8" i="11"/>
  <c r="A7" i="11"/>
  <c r="A6" i="11"/>
  <c r="A5" i="11"/>
  <c r="A4" i="11"/>
  <c r="G1" i="10"/>
  <c r="F1" i="10"/>
  <c r="E1" i="10"/>
  <c r="D1" i="10"/>
  <c r="C1" i="10"/>
  <c r="B1" i="10"/>
  <c r="A2" i="1"/>
  <c r="A3" i="1"/>
  <c r="B8" i="11" l="1"/>
  <c r="B9" i="3"/>
  <c r="B8" i="3"/>
  <c r="B7" i="3"/>
  <c r="D4" i="3"/>
  <c r="H4" i="3"/>
  <c r="E4" i="3"/>
  <c r="B2" i="2"/>
  <c r="A7" i="1"/>
  <c r="A6" i="1"/>
  <c r="A5" i="1"/>
  <c r="A4" i="1"/>
  <c r="A14" i="11" l="1"/>
  <c r="D1" i="9"/>
  <c r="C1" i="9"/>
  <c r="D1" i="8"/>
  <c r="C1" i="8"/>
  <c r="D1" i="7"/>
  <c r="C1" i="7"/>
  <c r="D1" i="6"/>
  <c r="C1" i="6"/>
  <c r="D1" i="5"/>
  <c r="C1" i="5"/>
  <c r="D1" i="4"/>
  <c r="C1" i="4"/>
  <c r="A9" i="3"/>
  <c r="A8" i="3"/>
  <c r="A7" i="3"/>
  <c r="A6" i="3"/>
  <c r="A5" i="3"/>
  <c r="A4" i="3"/>
  <c r="G1" i="2"/>
  <c r="F1" i="2"/>
  <c r="E1" i="2"/>
  <c r="D1" i="2"/>
  <c r="C1" i="2"/>
  <c r="B1" i="2"/>
  <c r="A14" i="3" l="1"/>
</calcChain>
</file>

<file path=xl/sharedStrings.xml><?xml version="1.0" encoding="utf-8"?>
<sst xmlns="http://schemas.openxmlformats.org/spreadsheetml/2006/main" count="1188" uniqueCount="395">
  <si>
    <t>matricola</t>
  </si>
  <si>
    <t xml:space="preserve">nome </t>
  </si>
  <si>
    <t>cognome</t>
  </si>
  <si>
    <t>istruzioni</t>
  </si>
  <si>
    <t>caselle input project manager</t>
  </si>
  <si>
    <t xml:space="preserve">Antonio </t>
  </si>
  <si>
    <t>Albanese</t>
  </si>
  <si>
    <t>caselle input team</t>
  </si>
  <si>
    <t>Francesco Pio</t>
  </si>
  <si>
    <t>Contaldo</t>
  </si>
  <si>
    <t>dati non modificabili</t>
  </si>
  <si>
    <t xml:space="preserve">Crystian </t>
  </si>
  <si>
    <t>Esposito</t>
  </si>
  <si>
    <t>titoli non modificabili</t>
  </si>
  <si>
    <t>Iliano</t>
  </si>
  <si>
    <t>Fasolino</t>
  </si>
  <si>
    <t xml:space="preserve">Marco </t>
  </si>
  <si>
    <t>Greco</t>
  </si>
  <si>
    <t>Giuseppe Pio</t>
  </si>
  <si>
    <t>Sorrentino</t>
  </si>
  <si>
    <t>inserire valori solo nelle caselle di input</t>
  </si>
  <si>
    <r>
      <t>password per sbloccare la</t>
    </r>
    <r>
      <rPr>
        <sz val="11"/>
        <rFont val="Calibri"/>
        <family val="2"/>
        <scheme val="minor"/>
      </rPr>
      <t xml:space="preserve"> protezione : </t>
    </r>
    <r>
      <rPr>
        <sz val="11"/>
        <color theme="0" tint="-0.14999847407452621"/>
        <rFont val="Calibri"/>
        <family val="2"/>
        <scheme val="minor"/>
      </rPr>
      <t>U2FsdGVkX1+FH1bXLZKO86mlvJsM4IkH25YXXZkxCpM5Te9DF5OIGoQMMcKqAfpz</t>
    </r>
  </si>
  <si>
    <t>U2FsdGVkX19QkHVqrDYWimh3WO0goLvn6wvXZlep8785saQ5bAfacYdsdjlRP/uW</t>
  </si>
  <si>
    <t>PASSWORD</t>
  </si>
  <si>
    <t>PMs</t>
  </si>
  <si>
    <t>U2FsdGVkX19BsJ7RzCPrO9wFHSav2fDIeYJ0LHHT8jg=</t>
  </si>
  <si>
    <t>Antonio Albanese</t>
  </si>
  <si>
    <t>U2FsdGVkX1+bXv8eIBO5/hREGsKGv31XB1hdjE9PRyQ=</t>
  </si>
  <si>
    <t>Francesco Pio Contaldo</t>
  </si>
  <si>
    <t>U2FsdGVkX1+7KSXjXPj9YWv92nC8HzBNIc/8iDu31js=</t>
  </si>
  <si>
    <t>Cristyan Esposito</t>
  </si>
  <si>
    <t>U2FsdGVkX1+U+yb/QgckxT8W7/TIrhoodrIutDp9rPA=</t>
  </si>
  <si>
    <t>Iliano Fasolino</t>
  </si>
  <si>
    <t>U2FsdGVkX18WwbSnO7XFhqel7JNLvCMtdbpQWCyMWiU=</t>
  </si>
  <si>
    <t>Marco Greco</t>
  </si>
  <si>
    <t>U2FsdGVkX18HD/rx4ylPc3czIbgHeTABI+oP9BiEx4U=</t>
  </si>
  <si>
    <t>Giuseppe Pio Sorrentino</t>
  </si>
  <si>
    <t>U2FsdGVkX1/wVwMkAPjuqO/FXiMO5RrINhGXxqhlQvs=</t>
  </si>
  <si>
    <t>Pagina satistiche</t>
  </si>
  <si>
    <t>id</t>
  </si>
  <si>
    <t>numero ore lavoro</t>
  </si>
  <si>
    <t>ore lavoro totali</t>
  </si>
  <si>
    <t>numero ore lavoro totali</t>
  </si>
  <si>
    <t>RAD</t>
  </si>
  <si>
    <t>SDD</t>
  </si>
  <si>
    <t>ODD</t>
  </si>
  <si>
    <t>Implementazione</t>
  </si>
  <si>
    <t>Testing</t>
  </si>
  <si>
    <t>Manuali</t>
  </si>
  <si>
    <t>Lavoratore</t>
  </si>
  <si>
    <t>Data</t>
  </si>
  <si>
    <t>Attività</t>
  </si>
  <si>
    <t>Task</t>
  </si>
  <si>
    <t>Descrizione</t>
  </si>
  <si>
    <t>Ore lavoro complessive</t>
  </si>
  <si>
    <t>Ore lavoro lezione lab.</t>
  </si>
  <si>
    <t>Ore lavoro complessive validate</t>
  </si>
  <si>
    <t>Ore lavoro lezione lab. Validate</t>
  </si>
  <si>
    <t>Ore lavoro complessive validate - Ore lavoro complessive lezione lab. Validate</t>
  </si>
  <si>
    <t>Meeting</t>
  </si>
  <si>
    <t>C11_M1</t>
  </si>
  <si>
    <t>C11_M2</t>
  </si>
  <si>
    <t>current system scenariosSpotahome</t>
  </si>
  <si>
    <t>produzione di scenari riguardanti Spotahome</t>
  </si>
  <si>
    <t>C11_M3</t>
  </si>
  <si>
    <t>Scenarios</t>
  </si>
  <si>
    <t>Produzione scenari SC1.3 e 1.1</t>
  </si>
  <si>
    <t xml:space="preserve">current system activity diagram Spotahome </t>
  </si>
  <si>
    <t>Produzione AD Spotahome</t>
  </si>
  <si>
    <t>C11_M4</t>
  </si>
  <si>
    <t>Use cases</t>
  </si>
  <si>
    <t>Produzione Use case UC_1.3</t>
  </si>
  <si>
    <t>Define functional requirments</t>
  </si>
  <si>
    <t>Scrittura requisiti RF_1.1 RF_1.2 RF_1.3 RF_1.4</t>
  </si>
  <si>
    <t>Define non-functional requirments</t>
  </si>
  <si>
    <t>Scrittura RNF_5</t>
  </si>
  <si>
    <t>Activity Diagrams</t>
  </si>
  <si>
    <t>AD Annuncio Affitto</t>
  </si>
  <si>
    <t>User story</t>
  </si>
  <si>
    <t>US_6</t>
  </si>
  <si>
    <t>C11_M5</t>
  </si>
  <si>
    <t>Navigational Path</t>
  </si>
  <si>
    <t>Scrittura navigational path user page NP_2</t>
  </si>
  <si>
    <t>Mockups</t>
  </si>
  <si>
    <t>Scrittura Mockup1.0</t>
  </si>
  <si>
    <t>Entity Boundary e Control</t>
  </si>
  <si>
    <t>Scrittura entity Boundary e Controll dello scenario 1.3</t>
  </si>
  <si>
    <t>Writing RAD</t>
  </si>
  <si>
    <t>Prima stesura del RAD</t>
  </si>
  <si>
    <t>C11_M6</t>
  </si>
  <si>
    <t>Sequence diagram</t>
  </si>
  <si>
    <t>SD_3 Annuncio</t>
  </si>
  <si>
    <t>Define ER schema</t>
  </si>
  <si>
    <t>Define ER scheme</t>
  </si>
  <si>
    <t>Design goals</t>
  </si>
  <si>
    <t>Define design goals</t>
  </si>
  <si>
    <t>C11_M7</t>
  </si>
  <si>
    <t>writing SDD</t>
  </si>
  <si>
    <t>Define project architecture</t>
  </si>
  <si>
    <t>HW/SW mapping</t>
  </si>
  <si>
    <t>0.25</t>
  </si>
  <si>
    <t>Define logic data model</t>
  </si>
  <si>
    <t>Logic_model</t>
  </si>
  <si>
    <t>Define software control flow type</t>
  </si>
  <si>
    <t>Writing the Global control and flows</t>
  </si>
  <si>
    <t>C11_M8</t>
  </si>
  <si>
    <t>TP_7</t>
  </si>
  <si>
    <t>Writing TP_7</t>
  </si>
  <si>
    <t>TCP_7</t>
  </si>
  <si>
    <t>Writing TCP_7</t>
  </si>
  <si>
    <t>C11_M9</t>
  </si>
  <si>
    <t>C11_M10</t>
  </si>
  <si>
    <t>Define Class Attributes and signatures</t>
  </si>
  <si>
    <t>scrittura Class_Interface_Segnalazione</t>
  </si>
  <si>
    <t>Define object design goals</t>
  </si>
  <si>
    <t>Definizione degli object design goals</t>
  </si>
  <si>
    <t>Implementation</t>
  </si>
  <si>
    <t>developing front end</t>
  </si>
  <si>
    <t>developing-front end</t>
  </si>
  <si>
    <t>developing back-end</t>
  </si>
  <si>
    <t>developing-back end</t>
  </si>
  <si>
    <t>writing ODD</t>
  </si>
  <si>
    <t>Writing ODD</t>
  </si>
  <si>
    <t>dveloping front-end</t>
  </si>
  <si>
    <t>dveloping back-end</t>
  </si>
  <si>
    <t>ODD review</t>
  </si>
  <si>
    <t>Developing Back end</t>
  </si>
  <si>
    <t>Developing back end</t>
  </si>
  <si>
    <t>Writing alloggioDAO tp</t>
  </si>
  <si>
    <t>Writing alloggioDAO tcs</t>
  </si>
  <si>
    <t>writing report table</t>
  </si>
  <si>
    <t>Kick-off meeting</t>
  </si>
  <si>
    <t>Project Graphic</t>
  </si>
  <si>
    <t>Logo</t>
  </si>
  <si>
    <t>creazione logo UniRentHub</t>
  </si>
  <si>
    <t>Palette</t>
  </si>
  <si>
    <t>creazione palette colori</t>
  </si>
  <si>
    <t>final fix logo</t>
  </si>
  <si>
    <t>final fix palette</t>
  </si>
  <si>
    <t>Current System Scenarios Facebook</t>
  </si>
  <si>
    <t>SC affitto casa + SC pubblicazione annuncio</t>
  </si>
  <si>
    <t>URH -&gt; (SC 5_1 &amp; SC 5_2)</t>
  </si>
  <si>
    <t>Current System AD</t>
  </si>
  <si>
    <t>AD Facebook Affitto Casa</t>
  </si>
  <si>
    <t>UseCases</t>
  </si>
  <si>
    <t>UC_5 Recensione</t>
  </si>
  <si>
    <t>Define functional requirements</t>
  </si>
  <si>
    <t>scrittura RF_1.8, RF_2.9, RF_3.1, RF_3.2</t>
  </si>
  <si>
    <t>Define non-functional requirements</t>
  </si>
  <si>
    <t>scrittura RNF_3</t>
  </si>
  <si>
    <t>Define User Story</t>
  </si>
  <si>
    <t>Definizione US_2.0 relativo al  "Login"</t>
  </si>
  <si>
    <t>NP_5 Recensione</t>
  </si>
  <si>
    <t>Mockup_5 Login</t>
  </si>
  <si>
    <t>Define Boundary, Control and Entity Objects</t>
  </si>
  <si>
    <t>Aggiunta di Entity, Boundary e Control alla tabella comune</t>
  </si>
  <si>
    <t>Writing Rad</t>
  </si>
  <si>
    <t>Prima stesura RAD</t>
  </si>
  <si>
    <t xml:space="preserve">Meeting </t>
  </si>
  <si>
    <t>definizione design goals DG_3, DG_4</t>
  </si>
  <si>
    <t>Define ER Schema</t>
  </si>
  <si>
    <t>Entita relazione Schema ER</t>
  </si>
  <si>
    <t>Concept e rappresentazione ER</t>
  </si>
  <si>
    <t xml:space="preserve">SD_Prenotazione_Visita_Alloggio </t>
  </si>
  <si>
    <t>Class Diagram</t>
  </si>
  <si>
    <t>Implementazione Class diagram</t>
  </si>
  <si>
    <t>Rad review</t>
  </si>
  <si>
    <t>Boundary Condition</t>
  </si>
  <si>
    <t>UCBC_4</t>
  </si>
  <si>
    <t>Define System Access Control</t>
  </si>
  <si>
    <t>Definizione degli accessi al sistema</t>
  </si>
  <si>
    <t>Writing SDD</t>
  </si>
  <si>
    <t>scrittura del SDD</t>
  </si>
  <si>
    <t>Define Access Control Matrix</t>
  </si>
  <si>
    <t>Definizione della matrice degli accessi</t>
  </si>
  <si>
    <t>Writing System Test Plan Document</t>
  </si>
  <si>
    <t>Definizione di TP_Recensione</t>
  </si>
  <si>
    <t>Writing System Test Case Specification Document</t>
  </si>
  <si>
    <t>Definizione TCS_Recensione</t>
  </si>
  <si>
    <t>meeting per testing e presentazione progetto</t>
  </si>
  <si>
    <t>Define Class attributes and signatures</t>
  </si>
  <si>
    <t>Scrittura Class Interface Recensione</t>
  </si>
  <si>
    <t>Build Database</t>
  </si>
  <si>
    <t>Developing Back-end</t>
  </si>
  <si>
    <t>Developing Front-end</t>
  </si>
  <si>
    <t>Writing Unit Test Plan Document</t>
  </si>
  <si>
    <t>scrittura di TP_ClienteDAO</t>
  </si>
  <si>
    <t>Writing Unit Test Case Specification Document</t>
  </si>
  <si>
    <t>scrittura TCS_ClienteDAO</t>
  </si>
  <si>
    <t>Writing Test Incident Report</t>
  </si>
  <si>
    <t>Test Incident Report</t>
  </si>
  <si>
    <t>Writing Test Summary Report</t>
  </si>
  <si>
    <t>Test Summary Report</t>
  </si>
  <si>
    <t>Review Test Documents</t>
  </si>
  <si>
    <t>Giorno</t>
  </si>
  <si>
    <t>Current system scenarios</t>
  </si>
  <si>
    <t>scrittura SC_2.1 Scenario Annuncio affitto su Spotahome</t>
  </si>
  <si>
    <t>meeting per scenari e activity diagram</t>
  </si>
  <si>
    <t>Current system activity diagram</t>
  </si>
  <si>
    <t>creazione activity diagram annuncio proprietario su spotahome</t>
  </si>
  <si>
    <t>meeting per use case e requirement elicitation</t>
  </si>
  <si>
    <t>scrittura SC_2.1 Scenario prenotazione visita, scrittura SC_2.2 Scenario ricerca alloggio</t>
  </si>
  <si>
    <t>Activity diagrams</t>
  </si>
  <si>
    <t>creazione activity diagram annuncio proprietario URH</t>
  </si>
  <si>
    <t>scrittura UC_1 Use case Prenotazione visita alloggio</t>
  </si>
  <si>
    <t>creazione UCD_Utente registrato</t>
  </si>
  <si>
    <t>scrittura RF_1.6, RF_1.7. RF_2.6, RF_2.7, RF_2.8, RF_6.0</t>
  </si>
  <si>
    <t>Define Actors</t>
  </si>
  <si>
    <t>Definizione degli attori del sistema</t>
  </si>
  <si>
    <t>scrittura RNF_4</t>
  </si>
  <si>
    <t>Definizione US_3.1 relativo al RF 3.1 "Creazione Annuncio"</t>
  </si>
  <si>
    <t>meeting per requirement elicitation e requirements analysis</t>
  </si>
  <si>
    <t>scrittura del RAD</t>
  </si>
  <si>
    <t>creazione UCD_Utente_Locatore</t>
  </si>
  <si>
    <t>creazione NP_ricerca_alloggio</t>
  </si>
  <si>
    <t xml:space="preserve"> riproduzione Mock-up Pagina alloggio</t>
  </si>
  <si>
    <t>Define boundary, entity, control objects</t>
  </si>
  <si>
    <t>Aggiunta degli oggetti Entità, Boundary e Control nella tabella da UC_1 e da SC_2.3</t>
  </si>
  <si>
    <t xml:space="preserve">meeting per requirement analysis e system design </t>
  </si>
  <si>
    <t>Define Scheme ER</t>
  </si>
  <si>
    <t>Definizione schema ER</t>
  </si>
  <si>
    <t>definizione design goals DG_9, DG_10, DG_11</t>
  </si>
  <si>
    <t>Define subsystems</t>
  </si>
  <si>
    <t>Definizione dei sottosistemi della piattaforma UniRentHub</t>
  </si>
  <si>
    <t>Define project layers</t>
  </si>
  <si>
    <t>Definizione del layer dei sottosistemi</t>
  </si>
  <si>
    <t>Define Class Diagram</t>
  </si>
  <si>
    <t>Definizione del class diagram</t>
  </si>
  <si>
    <t>meeting per system design e revisione RAD</t>
  </si>
  <si>
    <t>RAD review</t>
  </si>
  <si>
    <t>Revisione del RAD</t>
  </si>
  <si>
    <t>meeting per system design e testing</t>
  </si>
  <si>
    <t>Definizione di TP_Prenotazione visita</t>
  </si>
  <si>
    <t>Definizione TCS_Prenotazione Visita</t>
  </si>
  <si>
    <t>meeting per fase di implementazione e object design</t>
  </si>
  <si>
    <t>Define Project Packages</t>
  </si>
  <si>
    <t>definizione dei package del sistema</t>
  </si>
  <si>
    <t>scrittura Class_Interface_Cliente</t>
  </si>
  <si>
    <t>scrittura del ODD</t>
  </si>
  <si>
    <t>Build database</t>
  </si>
  <si>
    <t>build and fix del db</t>
  </si>
  <si>
    <t>Fix ed insert dati</t>
  </si>
  <si>
    <t>Correzione package del sistema</t>
  </si>
  <si>
    <t>Define Design Patterns</t>
  </si>
  <si>
    <t>Scrittura design patterns</t>
  </si>
  <si>
    <t>Developing front-end</t>
  </si>
  <si>
    <t>Developing back-end</t>
  </si>
  <si>
    <t>scrittura del TIR</t>
  </si>
  <si>
    <t>scrittura del TSR</t>
  </si>
  <si>
    <t>Manual</t>
  </si>
  <si>
    <t>Writing User Manual</t>
  </si>
  <si>
    <t>scrittura del MU</t>
  </si>
  <si>
    <t>Writing Installation Guide</t>
  </si>
  <si>
    <t>scrittura del MDI</t>
  </si>
  <si>
    <t>Ore lavoro Complessive</t>
  </si>
  <si>
    <t>Current System Scenarios</t>
  </si>
  <si>
    <t>SC Utente Interessato + SC Annuncio Affitto + various fixes</t>
  </si>
  <si>
    <t>URH -&gt; (SC 6_1 &amp; SC 6_2)</t>
  </si>
  <si>
    <t>Current System Activity Diagrams</t>
  </si>
  <si>
    <t>AD Spotahome UserSide + various AD fixes</t>
  </si>
  <si>
    <t>AD Annuncio Proprietario + various fixes</t>
  </si>
  <si>
    <t>UC_2 Annuncio studente</t>
  </si>
  <si>
    <t>UCD_3 Admin</t>
  </si>
  <si>
    <t>Scrittura RF_1.10, RF_2.4, RF_2.5, RF_6.2</t>
  </si>
  <si>
    <t>Scrittura RNF_6</t>
  </si>
  <si>
    <t>US_1.0</t>
  </si>
  <si>
    <t>NP_4 Acquisto Casa</t>
  </si>
  <si>
    <t>Mockup_1 Homepage</t>
  </si>
  <si>
    <t>NP_4 Acquisto Casa final fix</t>
  </si>
  <si>
    <t>Define Design Goals</t>
  </si>
  <si>
    <t>Tabella Design Goals + DG_5, DG_6</t>
  </si>
  <si>
    <t>Sequence Diagram</t>
  </si>
  <si>
    <t>SD_2 Affitto Studente</t>
  </si>
  <si>
    <t>Define Persitence Entity</t>
  </si>
  <si>
    <t>Definizione delle entità del progetto</t>
  </si>
  <si>
    <t>UCBC_2</t>
  </si>
  <si>
    <t>Define How to Protect Sensitive Data</t>
  </si>
  <si>
    <t>Writing Define How to Protect Sensitive Data</t>
  </si>
  <si>
    <t>SDD Review</t>
  </si>
  <si>
    <t>Test Plan</t>
  </si>
  <si>
    <t>Writing Test Plan Annuncio</t>
  </si>
  <si>
    <t>Test Case Specification</t>
  </si>
  <si>
    <t>Writing Test Case Specification Annuncio</t>
  </si>
  <si>
    <t>Define Class Attributes Signatures</t>
  </si>
  <si>
    <t>Scrittura Class Interface Dipendente</t>
  </si>
  <si>
    <t>Test Plan PostDAO</t>
  </si>
  <si>
    <t>Test Case Specification PostDAO</t>
  </si>
  <si>
    <t>User Manual</t>
  </si>
  <si>
    <t>Installation Guide</t>
  </si>
  <si>
    <t>current system scenarios Facebook</t>
  </si>
  <si>
    <t xml:space="preserve">produzione di scenari riguardanti lcoatore mette annuncio </t>
  </si>
  <si>
    <t>produzione scenari SC_2.0 e SC_3.1</t>
  </si>
  <si>
    <t>current system activity diagrams</t>
  </si>
  <si>
    <t>produzione AD Facebook degli scenari</t>
  </si>
  <si>
    <t>produzione UC UC_3.1</t>
  </si>
  <si>
    <t>UCD_4 Homechecker</t>
  </si>
  <si>
    <t>define functional requirements</t>
  </si>
  <si>
    <t>scrittura requisiti RF_2.0/2.1/3.0/1.4/1.9/1.10</t>
  </si>
  <si>
    <t>define non-functional requirements</t>
  </si>
  <si>
    <t>scrittura RNF_1</t>
  </si>
  <si>
    <t>Scrittura User Story  US_4.0</t>
  </si>
  <si>
    <t>statechart diagram</t>
  </si>
  <si>
    <t>scrittura statechart diagram alloggio</t>
  </si>
  <si>
    <t xml:space="preserve">Navigational path </t>
  </si>
  <si>
    <t>scrittura navigational path NP_4.0</t>
  </si>
  <si>
    <t>Scrittura mockup3.0</t>
  </si>
  <si>
    <t>scrittura entity boundary e control degli scenari SC_2.0/3.0 e di UC_3.1</t>
  </si>
  <si>
    <t>Define design goal</t>
  </si>
  <si>
    <t>Definizione dei design goal  DG_9 DG_10</t>
  </si>
  <si>
    <t xml:space="preserve">Define ER schema </t>
  </si>
  <si>
    <t>Definizione dello schema ER</t>
  </si>
  <si>
    <t>Define persistence entity</t>
  </si>
  <si>
    <t>Definizione delle persistence entity</t>
  </si>
  <si>
    <t>Define subsystem</t>
  </si>
  <si>
    <t>Definizione dei sottosistemi del progetto</t>
  </si>
  <si>
    <t>definizione dei layer di progetto</t>
  </si>
  <si>
    <t>scrittura dell'SDD</t>
  </si>
  <si>
    <t>Boundary Conditions</t>
  </si>
  <si>
    <t>Definzione delle boundary condition UCBC_1</t>
  </si>
  <si>
    <t>Definizione del mapping Hardware e software</t>
  </si>
  <si>
    <t>Scrittura Test Plan TC_8</t>
  </si>
  <si>
    <t>Writing System Test Case Specification Plan Document</t>
  </si>
  <si>
    <t>Scrittura TCS_8</t>
  </si>
  <si>
    <t>C11_M11</t>
  </si>
  <si>
    <t>Scrittura Class_interface_Affitto</t>
  </si>
  <si>
    <t>Define Object Design Goals</t>
  </si>
  <si>
    <t>Define desing Patterns</t>
  </si>
  <si>
    <t>scrittura di TP_AffittoDAO</t>
  </si>
  <si>
    <t>scrittura di TCS_AffittoDAO</t>
  </si>
  <si>
    <t xml:space="preserve">Execute tests </t>
  </si>
  <si>
    <t xml:space="preserve">Esecuzione test di Unità </t>
  </si>
  <si>
    <t>Sviluppo test di Sistema</t>
  </si>
  <si>
    <t>Execute tests</t>
  </si>
  <si>
    <t>Esecuzione test di Sistema</t>
  </si>
  <si>
    <t>C11_M1 Kick-off meeting</t>
  </si>
  <si>
    <t xml:space="preserve"> Meeting n°2 </t>
  </si>
  <si>
    <t>Meeting  n°3</t>
  </si>
  <si>
    <t>Scenarios URH</t>
  </si>
  <si>
    <t>SC_1.1 + SC_1.2</t>
  </si>
  <si>
    <t>Meeting  n°4</t>
  </si>
  <si>
    <t>UC_6 Caricazione Annuncio</t>
  </si>
  <si>
    <t>UCD6_Studente</t>
  </si>
  <si>
    <t>Scrittura requisiti RF_1.0, RF_2.2, RF_2.3, RF_6.1</t>
  </si>
  <si>
    <t>Scirttura requisiti RNF_2</t>
  </si>
  <si>
    <t>User Story</t>
  </si>
  <si>
    <t>US_5 Prenotazione Visita</t>
  </si>
  <si>
    <t>Meeting  n°5</t>
  </si>
  <si>
    <t>Define Dynamic Model</t>
  </si>
  <si>
    <t>Statechart Diagram</t>
  </si>
  <si>
    <t>NP_3 Caricazione Annuncio</t>
  </si>
  <si>
    <t>MockUp_6 Risultati Ricerca</t>
  </si>
  <si>
    <t>Define Buondary, control and entity</t>
  </si>
  <si>
    <t>Aggiunta di Buondary, control e entity alla tabella comune</t>
  </si>
  <si>
    <t>Meeting  n°6</t>
  </si>
  <si>
    <t>Define Desing goal</t>
  </si>
  <si>
    <t>Tabella Desing goal</t>
  </si>
  <si>
    <t>Writing rad</t>
  </si>
  <si>
    <t>writing rad</t>
  </si>
  <si>
    <t>Meeting n°7</t>
  </si>
  <si>
    <t>Boundry Condition</t>
  </si>
  <si>
    <t>UCBC_3</t>
  </si>
  <si>
    <t>Define How to protect sensitive data</t>
  </si>
  <si>
    <t>Writing Define How to protect sensitive data</t>
  </si>
  <si>
    <t>Define Logic Data Model</t>
  </si>
  <si>
    <t>Definizione  del modello logico</t>
  </si>
  <si>
    <t>Meeting n°8</t>
  </si>
  <si>
    <t>Revisione SDD</t>
  </si>
  <si>
    <t>Test Plan pubblicazione annuncio</t>
  </si>
  <si>
    <t>Test Case Specification Pubblicazione annuncio</t>
  </si>
  <si>
    <t>Meeting n°9</t>
  </si>
  <si>
    <t>c11_M10</t>
  </si>
  <si>
    <t>Meeting n°10</t>
  </si>
  <si>
    <t>Definizione degli ocject design goals</t>
  </si>
  <si>
    <t>Define Class Attributes and signature</t>
  </si>
  <si>
    <t>Class interface Alloggio</t>
  </si>
  <si>
    <t>Define Trade Off</t>
  </si>
  <si>
    <t>Developing Front end</t>
  </si>
  <si>
    <t>Scrittura test plan DipendeneDAO</t>
  </si>
  <si>
    <t>Scrittura test case specification DipendeneDAO</t>
  </si>
  <si>
    <t>Developing Unit Test</t>
  </si>
  <si>
    <t>Developing unit test</t>
  </si>
  <si>
    <t>Developing System test</t>
  </si>
  <si>
    <t>Developing system test</t>
  </si>
  <si>
    <t>Execute Test</t>
  </si>
  <si>
    <t>Writing unit test plan document</t>
  </si>
  <si>
    <t>Writing unit test case specification document</t>
  </si>
  <si>
    <t>develop system testing</t>
  </si>
  <si>
    <t>develop unit testing</t>
  </si>
  <si>
    <t>Developing unit tests</t>
  </si>
  <si>
    <t>Developing system tests</t>
  </si>
  <si>
    <t>Writing test incident report</t>
  </si>
  <si>
    <t xml:space="preserve">Sviluppo test di Unità </t>
  </si>
  <si>
    <t>fix bug e aggiunta alert</t>
  </si>
  <si>
    <t>Project graphics</t>
  </si>
  <si>
    <t>fix bug del sito e aggiunta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</si>
</sst>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C8E48"/>
        <bgColor indexed="64"/>
      </patternFill>
    </fill>
    <fill>
      <patternFill patternType="solid">
        <fgColor rgb="FFB5DCA5"/>
        <bgColor indexed="64"/>
      </patternFill>
    </fill>
    <fill>
      <patternFill patternType="solid">
        <fgColor rgb="FFEEEDE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3" xfId="0" applyFill="1" applyBorder="1"/>
    <xf numFmtId="0" fontId="0" fillId="3" borderId="1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14" xfId="0" applyFill="1" applyBorder="1"/>
    <xf numFmtId="0" fontId="0" fillId="3" borderId="8" xfId="0" applyFill="1" applyBorder="1"/>
    <xf numFmtId="0" fontId="0" fillId="4" borderId="3" xfId="0" applyFill="1" applyBorder="1"/>
    <xf numFmtId="0" fontId="0" fillId="4" borderId="5" xfId="0" applyFill="1" applyBorder="1"/>
    <xf numFmtId="0" fontId="1" fillId="4" borderId="7" xfId="0" applyFont="1" applyFill="1" applyBorder="1"/>
    <xf numFmtId="0" fontId="0" fillId="4" borderId="0" xfId="0" applyFill="1"/>
    <xf numFmtId="0" fontId="0" fillId="4" borderId="6" xfId="0" applyFill="1" applyBorder="1"/>
    <xf numFmtId="0" fontId="0" fillId="4" borderId="14" xfId="0" applyFill="1" applyBorder="1"/>
    <xf numFmtId="0" fontId="0" fillId="4" borderId="8" xfId="0" applyFill="1" applyBorder="1"/>
    <xf numFmtId="0" fontId="0" fillId="4" borderId="13" xfId="0" applyFill="1" applyBorder="1"/>
    <xf numFmtId="0" fontId="0" fillId="4" borderId="4" xfId="0" applyFill="1" applyBorder="1"/>
    <xf numFmtId="0" fontId="4" fillId="3" borderId="0" xfId="0" applyFont="1" applyFill="1"/>
    <xf numFmtId="0" fontId="4" fillId="3" borderId="14" xfId="0" applyFont="1" applyFill="1" applyBorder="1"/>
    <xf numFmtId="0" fontId="5" fillId="0" borderId="0" xfId="0" applyFont="1"/>
    <xf numFmtId="0" fontId="5" fillId="3" borderId="0" xfId="0" applyFont="1" applyFill="1"/>
    <xf numFmtId="0" fontId="5" fillId="3" borderId="14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6" borderId="16" xfId="0" applyFill="1" applyBorder="1"/>
    <xf numFmtId="0" fontId="0" fillId="7" borderId="1" xfId="0" applyFill="1" applyBorder="1"/>
    <xf numFmtId="0" fontId="0" fillId="5" borderId="0" xfId="0" applyFill="1"/>
    <xf numFmtId="0" fontId="1" fillId="5" borderId="0" xfId="0" applyFont="1" applyFill="1"/>
    <xf numFmtId="0" fontId="1" fillId="5" borderId="2" xfId="0" applyFont="1" applyFill="1" applyBorder="1"/>
    <xf numFmtId="0" fontId="1" fillId="5" borderId="9" xfId="0" applyFont="1" applyFill="1" applyBorder="1"/>
    <xf numFmtId="14" fontId="0" fillId="6" borderId="0" xfId="0" applyNumberFormat="1" applyFill="1"/>
    <xf numFmtId="0" fontId="1" fillId="5" borderId="17" xfId="0" applyFont="1" applyFill="1" applyBorder="1"/>
    <xf numFmtId="1" fontId="1" fillId="5" borderId="1" xfId="0" applyNumberFormat="1" applyFont="1" applyFill="1" applyBorder="1"/>
    <xf numFmtId="20" fontId="1" fillId="5" borderId="1" xfId="0" applyNumberFormat="1" applyFont="1" applyFill="1" applyBorder="1"/>
    <xf numFmtId="14" fontId="1" fillId="5" borderId="15" xfId="0" applyNumberFormat="1" applyFont="1" applyFill="1" applyBorder="1"/>
    <xf numFmtId="0" fontId="0" fillId="7" borderId="15" xfId="0" applyFill="1" applyBorder="1"/>
    <xf numFmtId="0" fontId="0" fillId="7" borderId="15" xfId="0" applyFill="1" applyBorder="1" applyAlignment="1">
      <alignment horizontal="center"/>
    </xf>
    <xf numFmtId="0" fontId="7" fillId="7" borderId="1" xfId="0" applyFont="1" applyFill="1" applyBorder="1"/>
    <xf numFmtId="0" fontId="0" fillId="7" borderId="0" xfId="0" applyFill="1"/>
    <xf numFmtId="0" fontId="8" fillId="7" borderId="1" xfId="0" applyFont="1" applyFill="1" applyBorder="1"/>
    <xf numFmtId="0" fontId="8" fillId="7" borderId="15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7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14" fontId="1" fillId="5" borderId="1" xfId="0" applyNumberFormat="1" applyFont="1" applyFill="1" applyBorder="1"/>
    <xf numFmtId="0" fontId="0" fillId="7" borderId="1" xfId="0" applyFill="1" applyBorder="1" applyAlignment="1">
      <alignment horizontal="center" vertical="center"/>
    </xf>
    <xf numFmtId="0" fontId="6" fillId="7" borderId="1" xfId="0" applyFont="1" applyFill="1" applyBorder="1"/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" fillId="5" borderId="16" xfId="0" applyFont="1" applyFill="1" applyBorder="1"/>
    <xf numFmtId="20" fontId="1" fillId="5" borderId="16" xfId="0" applyNumberFormat="1" applyFont="1" applyFill="1" applyBorder="1"/>
    <xf numFmtId="14" fontId="1" fillId="5" borderId="18" xfId="0" applyNumberFormat="1" applyFont="1" applyFill="1" applyBorder="1"/>
    <xf numFmtId="0" fontId="5" fillId="7" borderId="1" xfId="0" applyFont="1" applyFill="1" applyBorder="1" applyAlignment="1">
      <alignment wrapText="1"/>
    </xf>
    <xf numFmtId="0" fontId="0" fillId="0" borderId="4" xfId="0" applyBorder="1"/>
    <xf numFmtId="0" fontId="0" fillId="0" borderId="2" xfId="0" applyBorder="1"/>
    <xf numFmtId="0" fontId="8" fillId="7" borderId="1" xfId="0" applyFont="1" applyFill="1" applyBorder="1" applyAlignment="1">
      <alignment wrapText="1"/>
    </xf>
    <xf numFmtId="0" fontId="5" fillId="7" borderId="15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5" xfId="0" applyFont="1" applyFill="1" applyBorder="1"/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/>
    </xf>
    <xf numFmtId="0" fontId="1" fillId="5" borderId="19" xfId="0" applyFont="1" applyFill="1" applyBorder="1"/>
    <xf numFmtId="0" fontId="0" fillId="0" borderId="13" xfId="0" applyBorder="1"/>
    <xf numFmtId="0" fontId="0" fillId="0" borderId="20" xfId="0" applyBorder="1"/>
    <xf numFmtId="0" fontId="0" fillId="0" borderId="9" xfId="0" applyBorder="1"/>
    <xf numFmtId="0" fontId="0" fillId="0" borderId="8" xfId="0" applyBorder="1"/>
    <xf numFmtId="0" fontId="1" fillId="5" borderId="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0" fillId="0" borderId="7" xfId="0" applyBorder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EEEDED"/>
      <color rgb="FF5C8E48"/>
      <color rgb="FFB5DCA5"/>
      <color rgb="FFC5D9F1"/>
      <color rgb="FFD8E4B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Albanese</c:v>
                </c:pt>
              </c:strCache>
            </c:strRef>
          </c:tx>
          <c:marker>
            <c:symbol val="none"/>
          </c:marker>
          <c:cat>
            <c:numRef>
              <c:f>riassuntoTotale!$A$2:$A$96</c:f>
              <c:numCache>
                <c:formatCode>m/d/yyyy</c:formatCode>
                <c:ptCount val="9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</c:numCache>
            </c:numRef>
          </c:cat>
          <c:val>
            <c:numRef>
              <c:f>riassuntoTotale!$B$2:$B$94</c:f>
              <c:numCache>
                <c:formatCode>General</c:formatCode>
                <c:ptCount val="93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0.34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0.5</c:v>
                </c:pt>
                <c:pt idx="17">
                  <c:v>0.17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1</c:v>
                </c:pt>
                <c:pt idx="23">
                  <c:v>0.25</c:v>
                </c:pt>
                <c:pt idx="24">
                  <c:v>0.09</c:v>
                </c:pt>
                <c:pt idx="25">
                  <c:v>0.25</c:v>
                </c:pt>
                <c:pt idx="26">
                  <c:v>0.25</c:v>
                </c:pt>
                <c:pt idx="27">
                  <c:v>0</c:v>
                </c:pt>
                <c:pt idx="28">
                  <c:v>1.5</c:v>
                </c:pt>
                <c:pt idx="29">
                  <c:v>0.25</c:v>
                </c:pt>
                <c:pt idx="30">
                  <c:v>0.5</c:v>
                </c:pt>
                <c:pt idx="31">
                  <c:v>0.25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1.5</c:v>
                </c:pt>
                <c:pt idx="36">
                  <c:v>0</c:v>
                </c:pt>
                <c:pt idx="37">
                  <c:v>0.25</c:v>
                </c:pt>
                <c:pt idx="38">
                  <c:v>0.5</c:v>
                </c:pt>
                <c:pt idx="39">
                  <c:v>0.25</c:v>
                </c:pt>
                <c:pt idx="40">
                  <c:v>0</c:v>
                </c:pt>
                <c:pt idx="41">
                  <c:v>0</c:v>
                </c:pt>
                <c:pt idx="42">
                  <c:v>1.5</c:v>
                </c:pt>
                <c:pt idx="43">
                  <c:v>0.25</c:v>
                </c:pt>
                <c:pt idx="44">
                  <c:v>0</c:v>
                </c:pt>
                <c:pt idx="45">
                  <c:v>0.25</c:v>
                </c:pt>
                <c:pt idx="46">
                  <c:v>0.5</c:v>
                </c:pt>
                <c:pt idx="47">
                  <c:v>0.25</c:v>
                </c:pt>
                <c:pt idx="48">
                  <c:v>0</c:v>
                </c:pt>
                <c:pt idx="49">
                  <c:v>1.5</c:v>
                </c:pt>
                <c:pt idx="50">
                  <c:v>0.5</c:v>
                </c:pt>
                <c:pt idx="51">
                  <c:v>0</c:v>
                </c:pt>
                <c:pt idx="52">
                  <c:v>0.5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1.1599999999999999</c:v>
                </c:pt>
                <c:pt idx="65">
                  <c:v>1</c:v>
                </c:pt>
                <c:pt idx="66">
                  <c:v>0</c:v>
                </c:pt>
                <c:pt idx="67">
                  <c:v>0.5</c:v>
                </c:pt>
                <c:pt idx="68">
                  <c:v>2</c:v>
                </c:pt>
                <c:pt idx="69">
                  <c:v>3</c:v>
                </c:pt>
                <c:pt idx="70">
                  <c:v>0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0.5</c:v>
                </c:pt>
                <c:pt idx="76">
                  <c:v>0</c:v>
                </c:pt>
                <c:pt idx="77">
                  <c:v>0</c:v>
                </c:pt>
                <c:pt idx="78">
                  <c:v>1.5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0.5</c:v>
                </c:pt>
                <c:pt idx="85">
                  <c:v>0.5</c:v>
                </c:pt>
                <c:pt idx="86">
                  <c:v>0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D-4D8A-9294-8CF5DA03E32E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Contaldo</c:v>
                </c:pt>
              </c:strCache>
            </c:strRef>
          </c:tx>
          <c:marker>
            <c:symbol val="none"/>
          </c:marker>
          <c:cat>
            <c:numRef>
              <c:f>riassuntoTotale!$A$2:$A$96</c:f>
              <c:numCache>
                <c:formatCode>m/d/yyyy</c:formatCode>
                <c:ptCount val="9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</c:numCache>
            </c:numRef>
          </c:cat>
          <c:val>
            <c:numRef>
              <c:f>riassuntoTotale!$C$2:$C$94</c:f>
              <c:numCache>
                <c:formatCode>General</c:formatCode>
                <c:ptCount val="93"/>
                <c:pt idx="0">
                  <c:v>1.5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0.5</c:v>
                </c:pt>
                <c:pt idx="9">
                  <c:v>0.25</c:v>
                </c:pt>
                <c:pt idx="10">
                  <c:v>0.34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1</c:v>
                </c:pt>
                <c:pt idx="16">
                  <c:v>0</c:v>
                </c:pt>
                <c:pt idx="17">
                  <c:v>0.17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0.17</c:v>
                </c:pt>
                <c:pt idx="28">
                  <c:v>1.5</c:v>
                </c:pt>
                <c:pt idx="29">
                  <c:v>0.15</c:v>
                </c:pt>
                <c:pt idx="30">
                  <c:v>0.1</c:v>
                </c:pt>
                <c:pt idx="31">
                  <c:v>0.5</c:v>
                </c:pt>
                <c:pt idx="32">
                  <c:v>0.5</c:v>
                </c:pt>
                <c:pt idx="33">
                  <c:v>0</c:v>
                </c:pt>
                <c:pt idx="34">
                  <c:v>0.5</c:v>
                </c:pt>
                <c:pt idx="35">
                  <c:v>1.5</c:v>
                </c:pt>
                <c:pt idx="36">
                  <c:v>0.25</c:v>
                </c:pt>
                <c:pt idx="37">
                  <c:v>1</c:v>
                </c:pt>
                <c:pt idx="38">
                  <c:v>1</c:v>
                </c:pt>
                <c:pt idx="39">
                  <c:v>0.75</c:v>
                </c:pt>
                <c:pt idx="40">
                  <c:v>0.25</c:v>
                </c:pt>
                <c:pt idx="41">
                  <c:v>1</c:v>
                </c:pt>
                <c:pt idx="42">
                  <c:v>1.5</c:v>
                </c:pt>
                <c:pt idx="43">
                  <c:v>1.5</c:v>
                </c:pt>
                <c:pt idx="44">
                  <c:v>0.25</c:v>
                </c:pt>
                <c:pt idx="45">
                  <c:v>0</c:v>
                </c:pt>
                <c:pt idx="46">
                  <c:v>0.74</c:v>
                </c:pt>
                <c:pt idx="47">
                  <c:v>1.5</c:v>
                </c:pt>
                <c:pt idx="48">
                  <c:v>0</c:v>
                </c:pt>
                <c:pt idx="49">
                  <c:v>1.5</c:v>
                </c:pt>
                <c:pt idx="50">
                  <c:v>0</c:v>
                </c:pt>
                <c:pt idx="51">
                  <c:v>0.66</c:v>
                </c:pt>
                <c:pt idx="52">
                  <c:v>0</c:v>
                </c:pt>
                <c:pt idx="53">
                  <c:v>0.33</c:v>
                </c:pt>
                <c:pt idx="54">
                  <c:v>0</c:v>
                </c:pt>
                <c:pt idx="55">
                  <c:v>0</c:v>
                </c:pt>
                <c:pt idx="56">
                  <c:v>1.5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1.1599999999999999</c:v>
                </c:pt>
                <c:pt idx="65">
                  <c:v>0.5</c:v>
                </c:pt>
                <c:pt idx="66">
                  <c:v>2.5</c:v>
                </c:pt>
                <c:pt idx="67">
                  <c:v>3</c:v>
                </c:pt>
                <c:pt idx="68">
                  <c:v>3</c:v>
                </c:pt>
                <c:pt idx="69">
                  <c:v>1.75</c:v>
                </c:pt>
                <c:pt idx="70">
                  <c:v>3</c:v>
                </c:pt>
                <c:pt idx="71">
                  <c:v>2.75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0.5</c:v>
                </c:pt>
                <c:pt idx="85">
                  <c:v>0.5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D-4D8A-9294-8CF5DA03E32E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Esposito</c:v>
                </c:pt>
              </c:strCache>
            </c:strRef>
          </c:tx>
          <c:marker>
            <c:symbol val="none"/>
          </c:marker>
          <c:cat>
            <c:numRef>
              <c:f>riassuntoTotale!$A$2:$A$96</c:f>
              <c:numCache>
                <c:formatCode>m/d/yyyy</c:formatCode>
                <c:ptCount val="9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</c:numCache>
            </c:numRef>
          </c:cat>
          <c:val>
            <c:numRef>
              <c:f>riassuntoTotale!$D$2:$D$94</c:f>
              <c:numCache>
                <c:formatCode>General</c:formatCode>
                <c:ptCount val="93"/>
                <c:pt idx="0">
                  <c:v>1.5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0.17</c:v>
                </c:pt>
                <c:pt idx="21">
                  <c:v>1.5</c:v>
                </c:pt>
                <c:pt idx="22">
                  <c:v>0</c:v>
                </c:pt>
                <c:pt idx="23">
                  <c:v>0.75</c:v>
                </c:pt>
                <c:pt idx="24">
                  <c:v>0.25</c:v>
                </c:pt>
                <c:pt idx="25">
                  <c:v>0.67</c:v>
                </c:pt>
                <c:pt idx="26">
                  <c:v>0.41000000000000003</c:v>
                </c:pt>
                <c:pt idx="27">
                  <c:v>0.41000000000000003</c:v>
                </c:pt>
                <c:pt idx="28">
                  <c:v>1.5</c:v>
                </c:pt>
                <c:pt idx="29">
                  <c:v>0.51</c:v>
                </c:pt>
                <c:pt idx="30">
                  <c:v>0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0.5</c:v>
                </c:pt>
                <c:pt idx="35">
                  <c:v>1.5</c:v>
                </c:pt>
                <c:pt idx="36">
                  <c:v>0.25</c:v>
                </c:pt>
                <c:pt idx="37">
                  <c:v>0.25</c:v>
                </c:pt>
                <c:pt idx="38">
                  <c:v>0.5</c:v>
                </c:pt>
                <c:pt idx="39">
                  <c:v>0.5</c:v>
                </c:pt>
                <c:pt idx="40">
                  <c:v>0.33</c:v>
                </c:pt>
                <c:pt idx="41">
                  <c:v>0.75</c:v>
                </c:pt>
                <c:pt idx="42">
                  <c:v>1.5</c:v>
                </c:pt>
                <c:pt idx="43">
                  <c:v>1.5</c:v>
                </c:pt>
                <c:pt idx="44">
                  <c:v>0</c:v>
                </c:pt>
                <c:pt idx="45">
                  <c:v>0.33</c:v>
                </c:pt>
                <c:pt idx="46">
                  <c:v>0.21</c:v>
                </c:pt>
                <c:pt idx="47">
                  <c:v>1.5</c:v>
                </c:pt>
                <c:pt idx="48">
                  <c:v>0</c:v>
                </c:pt>
                <c:pt idx="49">
                  <c:v>1.5</c:v>
                </c:pt>
                <c:pt idx="50">
                  <c:v>0</c:v>
                </c:pt>
                <c:pt idx="51">
                  <c:v>0.66</c:v>
                </c:pt>
                <c:pt idx="52">
                  <c:v>0.33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4.51</c:v>
                </c:pt>
                <c:pt idx="65">
                  <c:v>0</c:v>
                </c:pt>
                <c:pt idx="66">
                  <c:v>2</c:v>
                </c:pt>
                <c:pt idx="67">
                  <c:v>3.99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1.08</c:v>
                </c:pt>
                <c:pt idx="74">
                  <c:v>2.41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1.5</c:v>
                </c:pt>
                <c:pt idx="80">
                  <c:v>3.5</c:v>
                </c:pt>
                <c:pt idx="81">
                  <c:v>1.5</c:v>
                </c:pt>
                <c:pt idx="82">
                  <c:v>0</c:v>
                </c:pt>
                <c:pt idx="83">
                  <c:v>0</c:v>
                </c:pt>
                <c:pt idx="84">
                  <c:v>0.57999999999999996</c:v>
                </c:pt>
                <c:pt idx="85">
                  <c:v>2.16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D-4D8A-9294-8CF5DA03E32E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Fasolino</c:v>
                </c:pt>
              </c:strCache>
            </c:strRef>
          </c:tx>
          <c:marker>
            <c:symbol val="none"/>
          </c:marker>
          <c:cat>
            <c:numRef>
              <c:f>riassuntoTotale!$A$2:$A$96</c:f>
              <c:numCache>
                <c:formatCode>m/d/yyyy</c:formatCode>
                <c:ptCount val="9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</c:numCache>
            </c:numRef>
          </c:cat>
          <c:val>
            <c:numRef>
              <c:f>riassuntoTotale!$E$2:$E$94</c:f>
              <c:numCache>
                <c:formatCode>General</c:formatCode>
                <c:ptCount val="93"/>
                <c:pt idx="0">
                  <c:v>1.5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0.5</c:v>
                </c:pt>
                <c:pt idx="9">
                  <c:v>0.25</c:v>
                </c:pt>
                <c:pt idx="10">
                  <c:v>0.34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1</c:v>
                </c:pt>
                <c:pt idx="16">
                  <c:v>0.17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0.5</c:v>
                </c:pt>
                <c:pt idx="23">
                  <c:v>0.75</c:v>
                </c:pt>
                <c:pt idx="24">
                  <c:v>0.5</c:v>
                </c:pt>
                <c:pt idx="25">
                  <c:v>0.5</c:v>
                </c:pt>
                <c:pt idx="26">
                  <c:v>0.25</c:v>
                </c:pt>
                <c:pt idx="27">
                  <c:v>0.1</c:v>
                </c:pt>
                <c:pt idx="28">
                  <c:v>1.5</c:v>
                </c:pt>
                <c:pt idx="29">
                  <c:v>0.15</c:v>
                </c:pt>
                <c:pt idx="30">
                  <c:v>0.1</c:v>
                </c:pt>
                <c:pt idx="31">
                  <c:v>0.5</c:v>
                </c:pt>
                <c:pt idx="32">
                  <c:v>0</c:v>
                </c:pt>
                <c:pt idx="33">
                  <c:v>0.5</c:v>
                </c:pt>
                <c:pt idx="34">
                  <c:v>0.15</c:v>
                </c:pt>
                <c:pt idx="35">
                  <c:v>1.5</c:v>
                </c:pt>
                <c:pt idx="36">
                  <c:v>0.25</c:v>
                </c:pt>
                <c:pt idx="37">
                  <c:v>0.5</c:v>
                </c:pt>
                <c:pt idx="38">
                  <c:v>1</c:v>
                </c:pt>
                <c:pt idx="39">
                  <c:v>0</c:v>
                </c:pt>
                <c:pt idx="40">
                  <c:v>0.9</c:v>
                </c:pt>
                <c:pt idx="41">
                  <c:v>1.8</c:v>
                </c:pt>
                <c:pt idx="42">
                  <c:v>1.5</c:v>
                </c:pt>
                <c:pt idx="43">
                  <c:v>0</c:v>
                </c:pt>
                <c:pt idx="44">
                  <c:v>0.25</c:v>
                </c:pt>
                <c:pt idx="45">
                  <c:v>0.25</c:v>
                </c:pt>
                <c:pt idx="46">
                  <c:v>0</c:v>
                </c:pt>
                <c:pt idx="47">
                  <c:v>0.5</c:v>
                </c:pt>
                <c:pt idx="48">
                  <c:v>0</c:v>
                </c:pt>
                <c:pt idx="49">
                  <c:v>1.5</c:v>
                </c:pt>
                <c:pt idx="50">
                  <c:v>0.5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1.3099999999999998</c:v>
                </c:pt>
                <c:pt idx="65">
                  <c:v>0</c:v>
                </c:pt>
                <c:pt idx="66">
                  <c:v>2.5</c:v>
                </c:pt>
                <c:pt idx="67">
                  <c:v>3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1.65</c:v>
                </c:pt>
                <c:pt idx="74">
                  <c:v>1.2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0.88</c:v>
                </c:pt>
                <c:pt idx="84">
                  <c:v>0</c:v>
                </c:pt>
                <c:pt idx="85">
                  <c:v>0.75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D-4D8A-9294-8CF5DA03E32E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Greco</c:v>
                </c:pt>
              </c:strCache>
            </c:strRef>
          </c:tx>
          <c:marker>
            <c:symbol val="none"/>
          </c:marker>
          <c:cat>
            <c:numRef>
              <c:f>riassuntoTotale!$A$2:$A$96</c:f>
              <c:numCache>
                <c:formatCode>m/d/yyyy</c:formatCode>
                <c:ptCount val="9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</c:numCache>
            </c:numRef>
          </c:cat>
          <c:val>
            <c:numRef>
              <c:f>riassuntoTotale!$F$2:$F$94</c:f>
              <c:numCache>
                <c:formatCode>General</c:formatCode>
                <c:ptCount val="93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0.34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0.5</c:v>
                </c:pt>
                <c:pt idx="17">
                  <c:v>0.17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1.25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0.5</c:v>
                </c:pt>
                <c:pt idx="30">
                  <c:v>0.25</c:v>
                </c:pt>
                <c:pt idx="31">
                  <c:v>0.25</c:v>
                </c:pt>
                <c:pt idx="32">
                  <c:v>0</c:v>
                </c:pt>
                <c:pt idx="33">
                  <c:v>0.25</c:v>
                </c:pt>
                <c:pt idx="34">
                  <c:v>0.5</c:v>
                </c:pt>
                <c:pt idx="35">
                  <c:v>1.5</c:v>
                </c:pt>
                <c:pt idx="36">
                  <c:v>0.25</c:v>
                </c:pt>
                <c:pt idx="37">
                  <c:v>0.75</c:v>
                </c:pt>
                <c:pt idx="38">
                  <c:v>0</c:v>
                </c:pt>
                <c:pt idx="39">
                  <c:v>0.5</c:v>
                </c:pt>
                <c:pt idx="40">
                  <c:v>0.25</c:v>
                </c:pt>
                <c:pt idx="41">
                  <c:v>0.5</c:v>
                </c:pt>
                <c:pt idx="42">
                  <c:v>1.5</c:v>
                </c:pt>
                <c:pt idx="43">
                  <c:v>0.25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1.5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2.16</c:v>
                </c:pt>
                <c:pt idx="65">
                  <c:v>2.5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0.5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1.1499999999999999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FD-4D8A-9294-8CF5DA03E32E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Sorrentino</c:v>
                </c:pt>
              </c:strCache>
            </c:strRef>
          </c:tx>
          <c:marker>
            <c:symbol val="none"/>
          </c:marker>
          <c:cat>
            <c:numRef>
              <c:f>riassuntoTotale!$A$2:$A$96</c:f>
              <c:numCache>
                <c:formatCode>m/d/yyyy</c:formatCode>
                <c:ptCount val="9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</c:numCache>
            </c:numRef>
          </c:cat>
          <c:val>
            <c:numRef>
              <c:f>riassuntoTotale!$G$2:$G$94</c:f>
              <c:numCache>
                <c:formatCode>General</c:formatCode>
                <c:ptCount val="93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0.34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</c:v>
                </c:pt>
                <c:pt idx="17">
                  <c:v>0.17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1.25</c:v>
                </c:pt>
                <c:pt idx="23">
                  <c:v>0.25</c:v>
                </c:pt>
                <c:pt idx="24">
                  <c:v>0.25</c:v>
                </c:pt>
                <c:pt idx="25">
                  <c:v>0.15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0.25</c:v>
                </c:pt>
                <c:pt idx="30">
                  <c:v>0.25</c:v>
                </c:pt>
                <c:pt idx="31">
                  <c:v>0.15</c:v>
                </c:pt>
                <c:pt idx="32">
                  <c:v>0.5</c:v>
                </c:pt>
                <c:pt idx="33">
                  <c:v>0.25</c:v>
                </c:pt>
                <c:pt idx="34">
                  <c:v>0</c:v>
                </c:pt>
                <c:pt idx="35">
                  <c:v>1.5</c:v>
                </c:pt>
                <c:pt idx="36">
                  <c:v>0.5</c:v>
                </c:pt>
                <c:pt idx="37">
                  <c:v>1</c:v>
                </c:pt>
                <c:pt idx="38">
                  <c:v>0</c:v>
                </c:pt>
                <c:pt idx="39">
                  <c:v>0.5</c:v>
                </c:pt>
                <c:pt idx="40">
                  <c:v>1</c:v>
                </c:pt>
                <c:pt idx="41">
                  <c:v>0.76</c:v>
                </c:pt>
                <c:pt idx="42">
                  <c:v>1.5</c:v>
                </c:pt>
                <c:pt idx="43">
                  <c:v>0</c:v>
                </c:pt>
                <c:pt idx="44">
                  <c:v>0.25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1.5</c:v>
                </c:pt>
                <c:pt idx="50">
                  <c:v>0.5</c:v>
                </c:pt>
                <c:pt idx="51">
                  <c:v>1</c:v>
                </c:pt>
                <c:pt idx="52">
                  <c:v>0.5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1.1599999999999999</c:v>
                </c:pt>
                <c:pt idx="65">
                  <c:v>0</c:v>
                </c:pt>
                <c:pt idx="66">
                  <c:v>0</c:v>
                </c:pt>
                <c:pt idx="67">
                  <c:v>1.5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2.5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0.5</c:v>
                </c:pt>
                <c:pt idx="84">
                  <c:v>2</c:v>
                </c:pt>
                <c:pt idx="85">
                  <c:v>0.5</c:v>
                </c:pt>
                <c:pt idx="86">
                  <c:v>0</c:v>
                </c:pt>
                <c:pt idx="87">
                  <c:v>1.65</c:v>
                </c:pt>
                <c:pt idx="88">
                  <c:v>1.5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FD-4D8A-9294-8CF5DA03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1824"/>
        <c:axId val="46143360"/>
      </c:lineChart>
      <c:dateAx>
        <c:axId val="46141824"/>
        <c:scaling>
          <c:orientation val="minMax"/>
          <c:max val="45309"/>
        </c:scaling>
        <c:delete val="0"/>
        <c:axPos val="b"/>
        <c:numFmt formatCode="m/d/yyyy" sourceLinked="0"/>
        <c:majorTickMark val="none"/>
        <c:minorTickMark val="none"/>
        <c:tickLblPos val="nextTo"/>
        <c:crossAx val="46143360"/>
        <c:crosses val="autoZero"/>
        <c:auto val="0"/>
        <c:lblOffset val="100"/>
        <c:baseTimeUnit val="days"/>
        <c:minorUnit val="1"/>
        <c:minorTimeUnit val="days"/>
      </c:dateAx>
      <c:valAx>
        <c:axId val="4614336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46141824"/>
        <c:crosses val="autoZero"/>
        <c:crossBetween val="between"/>
      </c:valAx>
      <c:spPr>
        <a:ln>
          <a:solidFill>
            <a:schemeClr val="accent1">
              <a:alpha val="97000"/>
            </a:schemeClr>
          </a:solidFill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Albanese</c:v>
                </c:pt>
              </c:strCache>
            </c:strRef>
          </c:tx>
          <c:marker>
            <c:symbol val="none"/>
          </c:marker>
          <c:cat>
            <c:numRef>
              <c:f>riassuntoInBudget!$A$2:$A$96</c:f>
              <c:numCache>
                <c:formatCode>m/d/yyyy</c:formatCode>
                <c:ptCount val="9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</c:numCache>
            </c:numRef>
          </c:cat>
          <c:val>
            <c:numRef>
              <c:f>riassuntoInBudget!$B$2:$B$94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0.25</c:v>
                </c:pt>
                <c:pt idx="24">
                  <c:v>0.09</c:v>
                </c:pt>
                <c:pt idx="25">
                  <c:v>0.25</c:v>
                </c:pt>
                <c:pt idx="26">
                  <c:v>0.25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0.5</c:v>
                </c:pt>
                <c:pt idx="31">
                  <c:v>0.25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0.25</c:v>
                </c:pt>
                <c:pt idx="38">
                  <c:v>0.5</c:v>
                </c:pt>
                <c:pt idx="39">
                  <c:v>0.25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0.25</c:v>
                </c:pt>
                <c:pt idx="44">
                  <c:v>0</c:v>
                </c:pt>
                <c:pt idx="45">
                  <c:v>0.25</c:v>
                </c:pt>
                <c:pt idx="46">
                  <c:v>0.5</c:v>
                </c:pt>
                <c:pt idx="47">
                  <c:v>0.25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</c:v>
                </c:pt>
                <c:pt idx="52">
                  <c:v>0.5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1.1599999999999999</c:v>
                </c:pt>
                <c:pt idx="65">
                  <c:v>1</c:v>
                </c:pt>
                <c:pt idx="66">
                  <c:v>0</c:v>
                </c:pt>
                <c:pt idx="67">
                  <c:v>0.5</c:v>
                </c:pt>
                <c:pt idx="68">
                  <c:v>2</c:v>
                </c:pt>
                <c:pt idx="69">
                  <c:v>3</c:v>
                </c:pt>
                <c:pt idx="70">
                  <c:v>0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0.5</c:v>
                </c:pt>
                <c:pt idx="76">
                  <c:v>0</c:v>
                </c:pt>
                <c:pt idx="77">
                  <c:v>0</c:v>
                </c:pt>
                <c:pt idx="78">
                  <c:v>1.5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0.5</c:v>
                </c:pt>
                <c:pt idx="85">
                  <c:v>0.5</c:v>
                </c:pt>
                <c:pt idx="86">
                  <c:v>0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F-42B2-B2A4-ACE5D8D7B3F6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Contaldo</c:v>
                </c:pt>
              </c:strCache>
            </c:strRef>
          </c:tx>
          <c:marker>
            <c:symbol val="none"/>
          </c:marker>
          <c:cat>
            <c:numRef>
              <c:f>riassuntoInBudget!$A$2:$A$96</c:f>
              <c:numCache>
                <c:formatCode>m/d/yyyy</c:formatCode>
                <c:ptCount val="9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</c:numCache>
            </c:numRef>
          </c:cat>
          <c:val>
            <c:numRef>
              <c:f>riassuntoInBudget!$C$2:$C$94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0.25</c:v>
                </c:pt>
                <c:pt idx="10">
                  <c:v>0.34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0.17</c:v>
                </c:pt>
                <c:pt idx="28">
                  <c:v>0</c:v>
                </c:pt>
                <c:pt idx="29">
                  <c:v>0.15</c:v>
                </c:pt>
                <c:pt idx="30">
                  <c:v>0.1</c:v>
                </c:pt>
                <c:pt idx="31">
                  <c:v>0.5</c:v>
                </c:pt>
                <c:pt idx="32">
                  <c:v>0.5</c:v>
                </c:pt>
                <c:pt idx="33">
                  <c:v>0</c:v>
                </c:pt>
                <c:pt idx="34">
                  <c:v>0.5</c:v>
                </c:pt>
                <c:pt idx="35">
                  <c:v>0</c:v>
                </c:pt>
                <c:pt idx="36">
                  <c:v>0.25</c:v>
                </c:pt>
                <c:pt idx="37">
                  <c:v>1</c:v>
                </c:pt>
                <c:pt idx="38">
                  <c:v>1</c:v>
                </c:pt>
                <c:pt idx="39">
                  <c:v>0.75</c:v>
                </c:pt>
                <c:pt idx="40">
                  <c:v>0.25</c:v>
                </c:pt>
                <c:pt idx="41">
                  <c:v>1</c:v>
                </c:pt>
                <c:pt idx="42">
                  <c:v>0</c:v>
                </c:pt>
                <c:pt idx="43">
                  <c:v>1.5</c:v>
                </c:pt>
                <c:pt idx="44">
                  <c:v>0.25</c:v>
                </c:pt>
                <c:pt idx="45">
                  <c:v>0</c:v>
                </c:pt>
                <c:pt idx="46">
                  <c:v>0.74</c:v>
                </c:pt>
                <c:pt idx="47">
                  <c:v>1.5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0.66</c:v>
                </c:pt>
                <c:pt idx="52">
                  <c:v>0</c:v>
                </c:pt>
                <c:pt idx="53">
                  <c:v>0.33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1.1599999999999999</c:v>
                </c:pt>
                <c:pt idx="65">
                  <c:v>0.5</c:v>
                </c:pt>
                <c:pt idx="66">
                  <c:v>2.5</c:v>
                </c:pt>
                <c:pt idx="67">
                  <c:v>3</c:v>
                </c:pt>
                <c:pt idx="68">
                  <c:v>3</c:v>
                </c:pt>
                <c:pt idx="69">
                  <c:v>1.75</c:v>
                </c:pt>
                <c:pt idx="70">
                  <c:v>3</c:v>
                </c:pt>
                <c:pt idx="71">
                  <c:v>2.75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0.5</c:v>
                </c:pt>
                <c:pt idx="85">
                  <c:v>0.5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F-42B2-B2A4-ACE5D8D7B3F6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Esposito</c:v>
                </c:pt>
              </c:strCache>
            </c:strRef>
          </c:tx>
          <c:marker>
            <c:symbol val="none"/>
          </c:marker>
          <c:cat>
            <c:numRef>
              <c:f>riassuntoInBudget!$A$2:$A$96</c:f>
              <c:numCache>
                <c:formatCode>m/d/yyyy</c:formatCode>
                <c:ptCount val="9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</c:numCache>
            </c:numRef>
          </c:cat>
          <c:val>
            <c:numRef>
              <c:f>riassuntoInBudget!$D$2:$D$94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0.17</c:v>
                </c:pt>
                <c:pt idx="21">
                  <c:v>0</c:v>
                </c:pt>
                <c:pt idx="22">
                  <c:v>0</c:v>
                </c:pt>
                <c:pt idx="23">
                  <c:v>0.75</c:v>
                </c:pt>
                <c:pt idx="24">
                  <c:v>0.25</c:v>
                </c:pt>
                <c:pt idx="25">
                  <c:v>0.67</c:v>
                </c:pt>
                <c:pt idx="26">
                  <c:v>0.41000000000000003</c:v>
                </c:pt>
                <c:pt idx="27">
                  <c:v>0.41000000000000003</c:v>
                </c:pt>
                <c:pt idx="28">
                  <c:v>0</c:v>
                </c:pt>
                <c:pt idx="29">
                  <c:v>0.51</c:v>
                </c:pt>
                <c:pt idx="30">
                  <c:v>0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0.5</c:v>
                </c:pt>
                <c:pt idx="35">
                  <c:v>0</c:v>
                </c:pt>
                <c:pt idx="36">
                  <c:v>0.25</c:v>
                </c:pt>
                <c:pt idx="37">
                  <c:v>0.25</c:v>
                </c:pt>
                <c:pt idx="38">
                  <c:v>0.5</c:v>
                </c:pt>
                <c:pt idx="39">
                  <c:v>0.5</c:v>
                </c:pt>
                <c:pt idx="40">
                  <c:v>0.33</c:v>
                </c:pt>
                <c:pt idx="41">
                  <c:v>0.75</c:v>
                </c:pt>
                <c:pt idx="42">
                  <c:v>0</c:v>
                </c:pt>
                <c:pt idx="43">
                  <c:v>1.5</c:v>
                </c:pt>
                <c:pt idx="44">
                  <c:v>0</c:v>
                </c:pt>
                <c:pt idx="45">
                  <c:v>0.33</c:v>
                </c:pt>
                <c:pt idx="46">
                  <c:v>0.21</c:v>
                </c:pt>
                <c:pt idx="47">
                  <c:v>1.5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0.66</c:v>
                </c:pt>
                <c:pt idx="52">
                  <c:v>0.33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4.51</c:v>
                </c:pt>
                <c:pt idx="65">
                  <c:v>0</c:v>
                </c:pt>
                <c:pt idx="66">
                  <c:v>2</c:v>
                </c:pt>
                <c:pt idx="67">
                  <c:v>3.99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1.08</c:v>
                </c:pt>
                <c:pt idx="74">
                  <c:v>2.41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1.5</c:v>
                </c:pt>
                <c:pt idx="80">
                  <c:v>3.5</c:v>
                </c:pt>
                <c:pt idx="81">
                  <c:v>1.5</c:v>
                </c:pt>
                <c:pt idx="82">
                  <c:v>0</c:v>
                </c:pt>
                <c:pt idx="83">
                  <c:v>0</c:v>
                </c:pt>
                <c:pt idx="84">
                  <c:v>0.57999999999999996</c:v>
                </c:pt>
                <c:pt idx="85">
                  <c:v>2.16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F-42B2-B2A4-ACE5D8D7B3F6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Fasolino</c:v>
                </c:pt>
              </c:strCache>
            </c:strRef>
          </c:tx>
          <c:marker>
            <c:symbol val="none"/>
          </c:marker>
          <c:cat>
            <c:numRef>
              <c:f>riassuntoInBudget!$A$2:$A$96</c:f>
              <c:numCache>
                <c:formatCode>m/d/yyyy</c:formatCode>
                <c:ptCount val="9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</c:numCache>
            </c:numRef>
          </c:cat>
          <c:val>
            <c:numRef>
              <c:f>riassuntoInBudget!$E$2:$E$94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0.25</c:v>
                </c:pt>
                <c:pt idx="10">
                  <c:v>0.34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0.75</c:v>
                </c:pt>
                <c:pt idx="24">
                  <c:v>0.5</c:v>
                </c:pt>
                <c:pt idx="25">
                  <c:v>0.5</c:v>
                </c:pt>
                <c:pt idx="26">
                  <c:v>0.25</c:v>
                </c:pt>
                <c:pt idx="27">
                  <c:v>0.1</c:v>
                </c:pt>
                <c:pt idx="28">
                  <c:v>0</c:v>
                </c:pt>
                <c:pt idx="29">
                  <c:v>0.15</c:v>
                </c:pt>
                <c:pt idx="30">
                  <c:v>0.1</c:v>
                </c:pt>
                <c:pt idx="31">
                  <c:v>0.5</c:v>
                </c:pt>
                <c:pt idx="32">
                  <c:v>0</c:v>
                </c:pt>
                <c:pt idx="33">
                  <c:v>0.5</c:v>
                </c:pt>
                <c:pt idx="34">
                  <c:v>0.15</c:v>
                </c:pt>
                <c:pt idx="35">
                  <c:v>0</c:v>
                </c:pt>
                <c:pt idx="36">
                  <c:v>0.25</c:v>
                </c:pt>
                <c:pt idx="37">
                  <c:v>0.5</c:v>
                </c:pt>
                <c:pt idx="38">
                  <c:v>1</c:v>
                </c:pt>
                <c:pt idx="39">
                  <c:v>0</c:v>
                </c:pt>
                <c:pt idx="40">
                  <c:v>0.9</c:v>
                </c:pt>
                <c:pt idx="41">
                  <c:v>1.8</c:v>
                </c:pt>
                <c:pt idx="42">
                  <c:v>0</c:v>
                </c:pt>
                <c:pt idx="43">
                  <c:v>0</c:v>
                </c:pt>
                <c:pt idx="44">
                  <c:v>0.25</c:v>
                </c:pt>
                <c:pt idx="45">
                  <c:v>0.25</c:v>
                </c:pt>
                <c:pt idx="46">
                  <c:v>0</c:v>
                </c:pt>
                <c:pt idx="47">
                  <c:v>0.5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1.3099999999999998</c:v>
                </c:pt>
                <c:pt idx="65">
                  <c:v>0</c:v>
                </c:pt>
                <c:pt idx="66">
                  <c:v>2.5</c:v>
                </c:pt>
                <c:pt idx="67">
                  <c:v>3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1.65</c:v>
                </c:pt>
                <c:pt idx="74">
                  <c:v>1.2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0.88</c:v>
                </c:pt>
                <c:pt idx="84">
                  <c:v>0</c:v>
                </c:pt>
                <c:pt idx="85">
                  <c:v>0.75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F-42B2-B2A4-ACE5D8D7B3F6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Greco</c:v>
                </c:pt>
              </c:strCache>
            </c:strRef>
          </c:tx>
          <c:marker>
            <c:symbol val="none"/>
          </c:marker>
          <c:cat>
            <c:numRef>
              <c:f>riassuntoInBudget!$A$2:$A$96</c:f>
              <c:numCache>
                <c:formatCode>m/d/yyyy</c:formatCode>
                <c:ptCount val="9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</c:numCache>
            </c:numRef>
          </c:cat>
          <c:val>
            <c:numRef>
              <c:f>riassuntoInBudget!$F$2:$F$94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0.25</c:v>
                </c:pt>
                <c:pt idx="31">
                  <c:v>0.25</c:v>
                </c:pt>
                <c:pt idx="32">
                  <c:v>0</c:v>
                </c:pt>
                <c:pt idx="33">
                  <c:v>0.25</c:v>
                </c:pt>
                <c:pt idx="34">
                  <c:v>0.5</c:v>
                </c:pt>
                <c:pt idx="35">
                  <c:v>0</c:v>
                </c:pt>
                <c:pt idx="36">
                  <c:v>0.25</c:v>
                </c:pt>
                <c:pt idx="37">
                  <c:v>0.75</c:v>
                </c:pt>
                <c:pt idx="38">
                  <c:v>0</c:v>
                </c:pt>
                <c:pt idx="39">
                  <c:v>0.5</c:v>
                </c:pt>
                <c:pt idx="40">
                  <c:v>0.25</c:v>
                </c:pt>
                <c:pt idx="41">
                  <c:v>0.5</c:v>
                </c:pt>
                <c:pt idx="42">
                  <c:v>0</c:v>
                </c:pt>
                <c:pt idx="43">
                  <c:v>0.25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2.16</c:v>
                </c:pt>
                <c:pt idx="65">
                  <c:v>2.5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0.5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1.1499999999999999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9F-42B2-B2A4-ACE5D8D7B3F6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Sorrentino</c:v>
                </c:pt>
              </c:strCache>
            </c:strRef>
          </c:tx>
          <c:marker>
            <c:symbol val="none"/>
          </c:marker>
          <c:cat>
            <c:numRef>
              <c:f>riassuntoInBudget!$A$2:$A$96</c:f>
              <c:numCache>
                <c:formatCode>m/d/yyyy</c:formatCode>
                <c:ptCount val="9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</c:numCache>
            </c:numRef>
          </c:cat>
          <c:val>
            <c:numRef>
              <c:f>riassuntoInBudget!$G$2:$G$94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1.25</c:v>
                </c:pt>
                <c:pt idx="23">
                  <c:v>0.25</c:v>
                </c:pt>
                <c:pt idx="24">
                  <c:v>0.25</c:v>
                </c:pt>
                <c:pt idx="25">
                  <c:v>0.15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0.25</c:v>
                </c:pt>
                <c:pt idx="31">
                  <c:v>0.15</c:v>
                </c:pt>
                <c:pt idx="32">
                  <c:v>0.5</c:v>
                </c:pt>
                <c:pt idx="33">
                  <c:v>0.25</c:v>
                </c:pt>
                <c:pt idx="34">
                  <c:v>0</c:v>
                </c:pt>
                <c:pt idx="35">
                  <c:v>0</c:v>
                </c:pt>
                <c:pt idx="36">
                  <c:v>0.5</c:v>
                </c:pt>
                <c:pt idx="37">
                  <c:v>1</c:v>
                </c:pt>
                <c:pt idx="38">
                  <c:v>0</c:v>
                </c:pt>
                <c:pt idx="39">
                  <c:v>0.5</c:v>
                </c:pt>
                <c:pt idx="40">
                  <c:v>1</c:v>
                </c:pt>
                <c:pt idx="41">
                  <c:v>0.76</c:v>
                </c:pt>
                <c:pt idx="42">
                  <c:v>0</c:v>
                </c:pt>
                <c:pt idx="43">
                  <c:v>0</c:v>
                </c:pt>
                <c:pt idx="44">
                  <c:v>0.25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1</c:v>
                </c:pt>
                <c:pt idx="52">
                  <c:v>0.5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1.1599999999999999</c:v>
                </c:pt>
                <c:pt idx="65">
                  <c:v>0</c:v>
                </c:pt>
                <c:pt idx="66">
                  <c:v>0</c:v>
                </c:pt>
                <c:pt idx="67">
                  <c:v>1.5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2.5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0.5</c:v>
                </c:pt>
                <c:pt idx="84">
                  <c:v>2</c:v>
                </c:pt>
                <c:pt idx="85">
                  <c:v>0.5</c:v>
                </c:pt>
                <c:pt idx="86">
                  <c:v>0</c:v>
                </c:pt>
                <c:pt idx="87">
                  <c:v>1.65</c:v>
                </c:pt>
                <c:pt idx="88">
                  <c:v>1.5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9F-42B2-B2A4-ACE5D8D7B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1824"/>
        <c:axId val="46143360"/>
      </c:lineChart>
      <c:dateAx>
        <c:axId val="46141824"/>
        <c:scaling>
          <c:orientation val="minMax"/>
          <c:max val="45309"/>
        </c:scaling>
        <c:delete val="0"/>
        <c:axPos val="b"/>
        <c:numFmt formatCode="m/d/yyyy" sourceLinked="0"/>
        <c:majorTickMark val="none"/>
        <c:minorTickMark val="none"/>
        <c:tickLblPos val="nextTo"/>
        <c:crossAx val="46143360"/>
        <c:crosses val="autoZero"/>
        <c:auto val="0"/>
        <c:lblOffset val="100"/>
        <c:baseTimeUnit val="days"/>
        <c:minorUnit val="1"/>
        <c:minorTimeUnit val="days"/>
      </c:dateAx>
      <c:valAx>
        <c:axId val="4614336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46141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</xdr:colOff>
      <xdr:row>17</xdr:row>
      <xdr:rowOff>0</xdr:rowOff>
    </xdr:from>
    <xdr:to>
      <xdr:col>19</xdr:col>
      <xdr:colOff>243840</xdr:colOff>
      <xdr:row>31</xdr:row>
      <xdr:rowOff>91440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CEF952-A410-44DD-A998-2416C200D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17</xdr:row>
      <xdr:rowOff>19050</xdr:rowOff>
    </xdr:from>
    <xdr:to>
      <xdr:col>17</xdr:col>
      <xdr:colOff>236220</xdr:colOff>
      <xdr:row>31</xdr:row>
      <xdr:rowOff>53340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L28"/>
  <sheetViews>
    <sheetView workbookViewId="0">
      <selection activeCell="F24" sqref="F24"/>
    </sheetView>
  </sheetViews>
  <sheetFormatPr defaultRowHeight="14.4" x14ac:dyDescent="0.3"/>
  <cols>
    <col min="1" max="1" width="20.88671875" customWidth="1"/>
    <col min="2" max="2" width="13.44140625" customWidth="1"/>
    <col min="3" max="3" width="17" customWidth="1"/>
    <col min="6" max="6" width="13.5546875" customWidth="1"/>
    <col min="7" max="7" width="22.6640625" customWidth="1"/>
    <col min="8" max="8" width="9.88671875" customWidth="1"/>
    <col min="9" max="9" width="31.109375" customWidth="1"/>
    <col min="12" max="12" width="18.109375" customWidth="1"/>
  </cols>
  <sheetData>
    <row r="1" spans="1:12" x14ac:dyDescent="0.3">
      <c r="A1" s="30" t="s">
        <v>0</v>
      </c>
      <c r="B1" s="30" t="s">
        <v>1</v>
      </c>
      <c r="C1" s="30" t="s">
        <v>2</v>
      </c>
      <c r="F1" s="2" t="s">
        <v>3</v>
      </c>
      <c r="G1" s="15"/>
      <c r="H1" s="31"/>
      <c r="I1" s="22" t="s">
        <v>4</v>
      </c>
      <c r="J1" s="22"/>
      <c r="K1" s="22"/>
      <c r="L1" s="23"/>
    </row>
    <row r="2" spans="1:12" x14ac:dyDescent="0.3">
      <c r="A2" s="31" t="str">
        <f>TEXT(512115427,"0000000000")</f>
        <v>0512115427</v>
      </c>
      <c r="B2" s="31" t="s">
        <v>5</v>
      </c>
      <c r="C2" s="31" t="s">
        <v>6</v>
      </c>
      <c r="G2" s="16"/>
      <c r="H2" s="33"/>
      <c r="I2" s="18" t="s">
        <v>7</v>
      </c>
      <c r="J2" s="18"/>
      <c r="K2" s="18"/>
      <c r="L2" s="19"/>
    </row>
    <row r="3" spans="1:12" x14ac:dyDescent="0.3">
      <c r="A3" s="31" t="str">
        <f>TEXT(512115910,"0000000000")</f>
        <v>0512115910</v>
      </c>
      <c r="B3" s="31" t="s">
        <v>8</v>
      </c>
      <c r="C3" s="31" t="s">
        <v>9</v>
      </c>
      <c r="G3" s="16"/>
      <c r="H3" s="1"/>
      <c r="I3" s="18" t="s">
        <v>10</v>
      </c>
      <c r="J3" s="18"/>
      <c r="K3" s="18"/>
      <c r="L3" s="19"/>
    </row>
    <row r="4" spans="1:12" x14ac:dyDescent="0.3">
      <c r="A4" s="31" t="str">
        <f>TEXT(512106454,"0000000000")</f>
        <v>0512106454</v>
      </c>
      <c r="B4" s="31" t="s">
        <v>11</v>
      </c>
      <c r="C4" s="31" t="s">
        <v>12</v>
      </c>
      <c r="G4" s="16"/>
      <c r="H4" s="29"/>
      <c r="I4" s="18" t="s">
        <v>13</v>
      </c>
      <c r="J4" s="18"/>
      <c r="K4" s="18"/>
      <c r="L4" s="19"/>
    </row>
    <row r="5" spans="1:12" x14ac:dyDescent="0.3">
      <c r="A5" s="31" t="str">
        <f>TEXT(512108680,"0000000000")</f>
        <v>0512108680</v>
      </c>
      <c r="B5" s="31" t="s">
        <v>14</v>
      </c>
      <c r="C5" s="31" t="s">
        <v>15</v>
      </c>
      <c r="G5" s="16"/>
      <c r="H5" s="18"/>
      <c r="I5" s="18"/>
      <c r="J5" s="18"/>
      <c r="K5" s="18"/>
      <c r="L5" s="19"/>
    </row>
    <row r="6" spans="1:12" ht="15" thickBot="1" x14ac:dyDescent="0.35">
      <c r="A6" s="32" t="str">
        <f>TEXT(512114908,"0000000000")</f>
        <v>0512114908</v>
      </c>
      <c r="B6" s="32" t="s">
        <v>16</v>
      </c>
      <c r="C6" s="32" t="s">
        <v>17</v>
      </c>
      <c r="G6" s="17"/>
      <c r="H6" s="20"/>
      <c r="I6" s="20"/>
      <c r="J6" s="20"/>
      <c r="K6" s="20"/>
      <c r="L6" s="21"/>
    </row>
    <row r="7" spans="1:12" x14ac:dyDescent="0.3">
      <c r="A7" s="31" t="str">
        <f>TEXT(512114332,"0000000000")</f>
        <v>0512114332</v>
      </c>
      <c r="B7" s="31" t="s">
        <v>18</v>
      </c>
      <c r="C7" s="31" t="s">
        <v>19</v>
      </c>
      <c r="G7" s="6" t="s">
        <v>20</v>
      </c>
      <c r="H7" s="7"/>
      <c r="I7" s="7"/>
      <c r="J7" s="7"/>
      <c r="K7" s="7"/>
      <c r="L7" s="8"/>
    </row>
    <row r="8" spans="1:12" x14ac:dyDescent="0.3">
      <c r="G8" s="9" t="s">
        <v>21</v>
      </c>
      <c r="H8" s="10"/>
      <c r="I8" s="27" t="s">
        <v>22</v>
      </c>
      <c r="J8" s="10"/>
      <c r="K8" s="10"/>
      <c r="L8" s="11"/>
    </row>
    <row r="9" spans="1:12" x14ac:dyDescent="0.3">
      <c r="G9" s="9"/>
      <c r="H9" s="10"/>
      <c r="I9" s="10"/>
      <c r="J9" s="10"/>
      <c r="K9" s="10"/>
      <c r="L9" s="11"/>
    </row>
    <row r="10" spans="1:12" x14ac:dyDescent="0.3">
      <c r="G10" s="9"/>
      <c r="H10" s="10"/>
      <c r="I10" s="10"/>
      <c r="J10" s="10"/>
      <c r="K10" s="10"/>
      <c r="L10" s="11"/>
    </row>
    <row r="11" spans="1:12" x14ac:dyDescent="0.3">
      <c r="G11" s="9" t="s">
        <v>23</v>
      </c>
      <c r="H11" s="27"/>
      <c r="I11" s="10"/>
      <c r="J11" s="10"/>
      <c r="K11" s="10"/>
      <c r="L11" s="11"/>
    </row>
    <row r="12" spans="1:12" x14ac:dyDescent="0.3">
      <c r="G12" s="9" t="s">
        <v>24</v>
      </c>
      <c r="H12" s="27" t="s">
        <v>25</v>
      </c>
      <c r="I12" s="24"/>
      <c r="J12" s="10"/>
      <c r="K12" s="10"/>
      <c r="L12" s="11"/>
    </row>
    <row r="13" spans="1:12" x14ac:dyDescent="0.3">
      <c r="G13" s="9" t="s">
        <v>26</v>
      </c>
      <c r="H13" s="27" t="s">
        <v>27</v>
      </c>
      <c r="I13" s="24"/>
      <c r="J13" s="10"/>
      <c r="K13" s="10"/>
      <c r="L13" s="11"/>
    </row>
    <row r="14" spans="1:12" x14ac:dyDescent="0.3">
      <c r="G14" s="9" t="s">
        <v>28</v>
      </c>
      <c r="H14" s="27" t="s">
        <v>29</v>
      </c>
      <c r="I14" s="24"/>
      <c r="J14" s="10"/>
      <c r="K14" s="10"/>
      <c r="L14" s="11"/>
    </row>
    <row r="15" spans="1:12" x14ac:dyDescent="0.3">
      <c r="G15" s="9" t="s">
        <v>30</v>
      </c>
      <c r="H15" s="27" t="s">
        <v>31</v>
      </c>
      <c r="I15" s="24"/>
      <c r="J15" s="10"/>
      <c r="K15" s="10"/>
      <c r="L15" s="11"/>
    </row>
    <row r="16" spans="1:12" x14ac:dyDescent="0.3">
      <c r="G16" s="9" t="s">
        <v>32</v>
      </c>
      <c r="H16" s="27" t="s">
        <v>33</v>
      </c>
      <c r="I16" s="24"/>
      <c r="J16" s="10"/>
      <c r="K16" s="10"/>
      <c r="L16" s="11"/>
    </row>
    <row r="17" spans="7:12" x14ac:dyDescent="0.3">
      <c r="G17" s="9" t="s">
        <v>34</v>
      </c>
      <c r="H17" s="27" t="s">
        <v>35</v>
      </c>
      <c r="I17" s="24"/>
      <c r="J17" s="10"/>
      <c r="K17" s="10"/>
      <c r="L17" s="11"/>
    </row>
    <row r="18" spans="7:12" ht="15" thickBot="1" x14ac:dyDescent="0.35">
      <c r="G18" s="12" t="s">
        <v>36</v>
      </c>
      <c r="H18" s="28" t="s">
        <v>37</v>
      </c>
      <c r="I18" s="25"/>
      <c r="J18" s="13"/>
      <c r="K18" s="13"/>
      <c r="L18" s="14"/>
    </row>
    <row r="28" spans="7:12" x14ac:dyDescent="0.3">
      <c r="I28" s="26"/>
    </row>
  </sheetData>
  <sheetProtection algorithmName="SHA-512" hashValue="gPfQmvybeV5KH3oG103ZttunFiXYuYZqnoI9GSPuiopLE+Bh6X5h7vy3H7I165grkJw3DN5lgdsvDGcHiVSE4Q==" saltValue="1w6pdSgVh90EJd1KYmcFog==" spinCount="100000" sheet="1" objects="1" scenarios="1"/>
  <protectedRanges>
    <protectedRange algorithmName="SHA-512" hashValue="UE3IwWHIRwZYC/aNfrlnSRhaurRWYJjen+R7JZe4gDINd8Qc2lYXBe33FmPPdEPqIKgUEUiD4xbop2Rm5PQq1w==" saltValue="Rxzm7PorX9inpRhJBvI3Kg==" spinCount="100000" sqref="A2:C8" name="Intervallo1"/>
  </protectedRange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glio8"/>
  <dimension ref="A1:I108"/>
  <sheetViews>
    <sheetView topLeftCell="A88" workbookViewId="0">
      <selection activeCell="E115" sqref="E115"/>
    </sheetView>
  </sheetViews>
  <sheetFormatPr defaultRowHeight="14.4" x14ac:dyDescent="0.3"/>
  <cols>
    <col min="1" max="1" width="23.88671875" customWidth="1"/>
    <col min="2" max="2" width="28" customWidth="1"/>
    <col min="3" max="3" width="29.88671875" customWidth="1"/>
    <col min="4" max="4" width="48.33203125" customWidth="1"/>
    <col min="5" max="5" width="20.44140625" customWidth="1"/>
    <col min="6" max="6" width="19.6640625" customWidth="1"/>
    <col min="7" max="7" width="27.5546875" customWidth="1"/>
    <col min="8" max="8" width="27" customWidth="1"/>
    <col min="9" max="9" width="64.88671875" customWidth="1"/>
  </cols>
  <sheetData>
    <row r="1" spans="1:9" x14ac:dyDescent="0.3">
      <c r="B1" s="35" t="s">
        <v>49</v>
      </c>
      <c r="C1" s="35" t="str">
        <f>info!A6</f>
        <v>0512114908</v>
      </c>
      <c r="D1" s="35" t="str">
        <f>info!C6</f>
        <v>Greco</v>
      </c>
    </row>
    <row r="3" spans="1:9" x14ac:dyDescent="0.3">
      <c r="A3" s="30" t="s">
        <v>194</v>
      </c>
      <c r="B3" s="30" t="s">
        <v>51</v>
      </c>
      <c r="C3" s="30" t="s">
        <v>52</v>
      </c>
      <c r="D3" s="30" t="s">
        <v>53</v>
      </c>
      <c r="E3" s="41" t="s">
        <v>54</v>
      </c>
      <c r="F3" s="40" t="s">
        <v>55</v>
      </c>
      <c r="G3" s="41" t="s">
        <v>56</v>
      </c>
      <c r="H3" s="40" t="s">
        <v>57</v>
      </c>
      <c r="I3" s="40" t="s">
        <v>58</v>
      </c>
    </row>
    <row r="4" spans="1:9" x14ac:dyDescent="0.3">
      <c r="A4" s="42">
        <v>45215</v>
      </c>
      <c r="B4" s="33" t="s">
        <v>59</v>
      </c>
      <c r="C4" s="33" t="s">
        <v>60</v>
      </c>
      <c r="D4" s="33" t="s">
        <v>59</v>
      </c>
      <c r="E4" s="54">
        <v>1.5</v>
      </c>
      <c r="F4" s="63">
        <v>1.5</v>
      </c>
      <c r="G4" s="60">
        <v>1.5</v>
      </c>
      <c r="H4" s="60">
        <v>1.5</v>
      </c>
      <c r="I4" s="60">
        <f>G4-H4</f>
        <v>0</v>
      </c>
    </row>
    <row r="5" spans="1:9" x14ac:dyDescent="0.3">
      <c r="A5" s="42">
        <v>45216</v>
      </c>
      <c r="B5" s="33"/>
      <c r="C5" s="33"/>
      <c r="D5" s="33"/>
      <c r="E5" s="54"/>
      <c r="F5" s="63"/>
      <c r="G5" s="60"/>
      <c r="H5" s="60"/>
      <c r="I5" s="60">
        <f t="shared" ref="I5:I68" si="0">G5-H5</f>
        <v>0</v>
      </c>
    </row>
    <row r="6" spans="1:9" x14ac:dyDescent="0.3">
      <c r="A6" s="42">
        <v>45217</v>
      </c>
      <c r="B6" s="33"/>
      <c r="C6" s="33"/>
      <c r="D6" s="33"/>
      <c r="E6" s="54"/>
      <c r="F6" s="63"/>
      <c r="G6" s="60"/>
      <c r="H6" s="60"/>
      <c r="I6" s="60">
        <f t="shared" si="0"/>
        <v>0</v>
      </c>
    </row>
    <row r="7" spans="1:9" x14ac:dyDescent="0.3">
      <c r="A7" s="42">
        <v>45218</v>
      </c>
      <c r="B7" s="33"/>
      <c r="C7" s="33"/>
      <c r="D7" s="33"/>
      <c r="E7" s="54"/>
      <c r="F7" s="63"/>
      <c r="G7" s="60"/>
      <c r="H7" s="60"/>
      <c r="I7" s="60">
        <f t="shared" si="0"/>
        <v>0</v>
      </c>
    </row>
    <row r="8" spans="1:9" x14ac:dyDescent="0.3">
      <c r="A8" s="42">
        <v>45219</v>
      </c>
      <c r="B8" s="33"/>
      <c r="C8" s="33"/>
      <c r="D8" s="33"/>
      <c r="E8" s="54"/>
      <c r="F8" s="63"/>
      <c r="G8" s="60"/>
      <c r="H8" s="60"/>
      <c r="I8" s="60">
        <f t="shared" si="0"/>
        <v>0</v>
      </c>
    </row>
    <row r="9" spans="1:9" x14ac:dyDescent="0.3">
      <c r="A9" s="42">
        <v>45220</v>
      </c>
      <c r="B9" s="33"/>
      <c r="C9" s="33"/>
      <c r="D9" s="33"/>
      <c r="E9" s="54"/>
      <c r="F9" s="63"/>
      <c r="G9" s="60"/>
      <c r="H9" s="60"/>
      <c r="I9" s="60">
        <f t="shared" si="0"/>
        <v>0</v>
      </c>
    </row>
    <row r="10" spans="1:9" x14ac:dyDescent="0.3">
      <c r="A10" s="42">
        <v>45221</v>
      </c>
      <c r="B10" s="33"/>
      <c r="C10" s="33"/>
      <c r="D10" s="33"/>
      <c r="E10" s="54"/>
      <c r="F10" s="63"/>
      <c r="G10" s="60"/>
      <c r="H10" s="60"/>
      <c r="I10" s="60">
        <f t="shared" si="0"/>
        <v>0</v>
      </c>
    </row>
    <row r="11" spans="1:9" x14ac:dyDescent="0.3">
      <c r="A11" s="42">
        <v>45222</v>
      </c>
      <c r="B11" s="33" t="s">
        <v>59</v>
      </c>
      <c r="C11" s="33" t="s">
        <v>61</v>
      </c>
      <c r="D11" s="33" t="s">
        <v>59</v>
      </c>
      <c r="E11" s="54">
        <v>1.5</v>
      </c>
      <c r="F11" s="63">
        <v>1.5</v>
      </c>
      <c r="G11" s="60">
        <v>1.5</v>
      </c>
      <c r="H11" s="60">
        <v>1.5</v>
      </c>
      <c r="I11" s="60">
        <f t="shared" si="0"/>
        <v>0</v>
      </c>
    </row>
    <row r="12" spans="1:9" x14ac:dyDescent="0.3">
      <c r="A12" s="42">
        <v>45223</v>
      </c>
      <c r="B12" s="43" t="s">
        <v>43</v>
      </c>
      <c r="C12" s="43" t="s">
        <v>289</v>
      </c>
      <c r="D12" s="43" t="s">
        <v>290</v>
      </c>
      <c r="E12" s="63">
        <v>1</v>
      </c>
      <c r="F12" s="63">
        <v>0</v>
      </c>
      <c r="G12" s="60">
        <v>0.34</v>
      </c>
      <c r="H12" s="60">
        <v>0</v>
      </c>
      <c r="I12" s="60">
        <f t="shared" si="0"/>
        <v>0.34</v>
      </c>
    </row>
    <row r="13" spans="1:9" x14ac:dyDescent="0.3">
      <c r="A13" s="42">
        <v>45224</v>
      </c>
      <c r="B13" s="33"/>
      <c r="C13" s="33"/>
      <c r="D13" s="33"/>
      <c r="E13" s="54"/>
      <c r="F13" s="64"/>
      <c r="G13" s="60"/>
      <c r="H13" s="60"/>
      <c r="I13" s="60">
        <f t="shared" si="0"/>
        <v>0</v>
      </c>
    </row>
    <row r="14" spans="1:9" x14ac:dyDescent="0.3">
      <c r="A14" s="42">
        <v>45225</v>
      </c>
      <c r="B14" s="33"/>
      <c r="C14" s="33"/>
      <c r="D14" s="33"/>
      <c r="E14" s="54"/>
      <c r="F14" s="63"/>
      <c r="G14" s="60"/>
      <c r="H14" s="60"/>
      <c r="I14" s="60">
        <f t="shared" si="0"/>
        <v>0</v>
      </c>
    </row>
    <row r="15" spans="1:9" x14ac:dyDescent="0.3">
      <c r="A15" s="42">
        <v>45226</v>
      </c>
      <c r="B15" s="33"/>
      <c r="C15" s="33"/>
      <c r="D15" s="33"/>
      <c r="E15" s="54"/>
      <c r="F15" s="63"/>
      <c r="G15" s="60"/>
      <c r="H15" s="60"/>
      <c r="I15" s="60">
        <f t="shared" si="0"/>
        <v>0</v>
      </c>
    </row>
    <row r="16" spans="1:9" x14ac:dyDescent="0.3">
      <c r="A16" s="42">
        <v>45227</v>
      </c>
      <c r="B16" s="33"/>
      <c r="C16" s="33"/>
      <c r="D16" s="33"/>
      <c r="E16" s="54"/>
      <c r="F16" s="63"/>
      <c r="G16" s="60"/>
      <c r="H16" s="60"/>
      <c r="I16" s="60">
        <f t="shared" si="0"/>
        <v>0</v>
      </c>
    </row>
    <row r="17" spans="1:9" x14ac:dyDescent="0.3">
      <c r="A17" s="42">
        <v>45228</v>
      </c>
      <c r="B17" s="33"/>
      <c r="C17" s="33"/>
      <c r="D17" s="33"/>
      <c r="E17" s="54"/>
      <c r="F17" s="63"/>
      <c r="G17" s="60"/>
      <c r="H17" s="60"/>
      <c r="I17" s="60">
        <f t="shared" si="0"/>
        <v>0</v>
      </c>
    </row>
    <row r="18" spans="1:9" x14ac:dyDescent="0.3">
      <c r="A18" s="42">
        <v>45229</v>
      </c>
      <c r="B18" s="33" t="s">
        <v>59</v>
      </c>
      <c r="C18" s="33" t="s">
        <v>64</v>
      </c>
      <c r="D18" s="33" t="s">
        <v>59</v>
      </c>
      <c r="E18" s="54">
        <v>1.5</v>
      </c>
      <c r="F18" s="63">
        <v>1.5</v>
      </c>
      <c r="G18" s="60">
        <v>1.5</v>
      </c>
      <c r="H18" s="60">
        <v>1.5</v>
      </c>
      <c r="I18" s="60">
        <f t="shared" si="0"/>
        <v>0</v>
      </c>
    </row>
    <row r="19" spans="1:9" x14ac:dyDescent="0.3">
      <c r="A19" s="42">
        <v>45230</v>
      </c>
      <c r="B19" s="47"/>
      <c r="C19" s="47"/>
      <c r="D19" s="47"/>
      <c r="E19" s="65"/>
      <c r="F19" s="63"/>
      <c r="G19" s="60"/>
      <c r="H19" s="60"/>
      <c r="I19" s="60">
        <f t="shared" si="0"/>
        <v>0</v>
      </c>
    </row>
    <row r="20" spans="1:9" x14ac:dyDescent="0.3">
      <c r="A20" s="42">
        <v>45231</v>
      </c>
      <c r="B20" s="33" t="s">
        <v>43</v>
      </c>
      <c r="C20" s="33" t="s">
        <v>65</v>
      </c>
      <c r="D20" s="33" t="s">
        <v>291</v>
      </c>
      <c r="E20" s="54">
        <v>0.5</v>
      </c>
      <c r="F20" s="63">
        <v>0</v>
      </c>
      <c r="G20" s="60">
        <v>0.5</v>
      </c>
      <c r="H20" s="60">
        <v>0</v>
      </c>
      <c r="I20" s="60">
        <f t="shared" si="0"/>
        <v>0.5</v>
      </c>
    </row>
    <row r="21" spans="1:9" x14ac:dyDescent="0.3">
      <c r="A21" s="42">
        <v>45232</v>
      </c>
      <c r="B21" s="33" t="s">
        <v>43</v>
      </c>
      <c r="C21" s="33" t="s">
        <v>292</v>
      </c>
      <c r="D21" s="33" t="s">
        <v>293</v>
      </c>
      <c r="E21" s="54">
        <v>0.25</v>
      </c>
      <c r="F21" s="63">
        <v>0</v>
      </c>
      <c r="G21" s="60">
        <v>0.17</v>
      </c>
      <c r="H21" s="60">
        <v>0</v>
      </c>
      <c r="I21" s="60">
        <f t="shared" si="0"/>
        <v>0.17</v>
      </c>
    </row>
    <row r="22" spans="1:9" x14ac:dyDescent="0.3">
      <c r="A22" s="42">
        <v>45233</v>
      </c>
      <c r="B22" s="33"/>
      <c r="C22" s="33"/>
      <c r="D22" s="33"/>
      <c r="E22" s="54"/>
      <c r="F22" s="63"/>
      <c r="G22" s="60"/>
      <c r="H22" s="60"/>
      <c r="I22" s="60">
        <f t="shared" si="0"/>
        <v>0</v>
      </c>
    </row>
    <row r="23" spans="1:9" x14ac:dyDescent="0.3">
      <c r="A23" s="42">
        <v>45234</v>
      </c>
      <c r="B23" s="33"/>
      <c r="C23" s="33"/>
      <c r="D23" s="33"/>
      <c r="E23" s="54"/>
      <c r="F23" s="63"/>
      <c r="G23" s="60"/>
      <c r="H23" s="60"/>
      <c r="I23" s="60">
        <f t="shared" si="0"/>
        <v>0</v>
      </c>
    </row>
    <row r="24" spans="1:9" x14ac:dyDescent="0.3">
      <c r="A24" s="42">
        <v>45235</v>
      </c>
      <c r="B24" s="33"/>
      <c r="C24" s="33"/>
      <c r="D24" s="33"/>
      <c r="E24" s="54"/>
      <c r="F24" s="63"/>
      <c r="G24" s="60"/>
      <c r="H24" s="60"/>
      <c r="I24" s="60">
        <f t="shared" si="0"/>
        <v>0</v>
      </c>
    </row>
    <row r="25" spans="1:9" x14ac:dyDescent="0.3">
      <c r="A25" s="42">
        <v>45236</v>
      </c>
      <c r="B25" s="33" t="s">
        <v>59</v>
      </c>
      <c r="C25" s="33" t="s">
        <v>69</v>
      </c>
      <c r="D25" s="33" t="s">
        <v>59</v>
      </c>
      <c r="E25" s="54">
        <v>1.5</v>
      </c>
      <c r="F25" s="63">
        <v>1.5</v>
      </c>
      <c r="G25" s="60">
        <v>1.5</v>
      </c>
      <c r="H25" s="60">
        <v>1.5</v>
      </c>
      <c r="I25" s="60">
        <f t="shared" si="0"/>
        <v>0</v>
      </c>
    </row>
    <row r="26" spans="1:9" x14ac:dyDescent="0.3">
      <c r="A26" s="42">
        <v>45237</v>
      </c>
      <c r="B26" s="50" t="s">
        <v>43</v>
      </c>
      <c r="C26" s="50" t="s">
        <v>70</v>
      </c>
      <c r="D26" s="50" t="s">
        <v>294</v>
      </c>
      <c r="E26" s="59">
        <v>1</v>
      </c>
      <c r="F26" s="75">
        <v>0</v>
      </c>
      <c r="G26" s="60">
        <v>1</v>
      </c>
      <c r="H26" s="60">
        <v>0</v>
      </c>
      <c r="I26" s="60">
        <f t="shared" si="0"/>
        <v>1</v>
      </c>
    </row>
    <row r="27" spans="1:9" x14ac:dyDescent="0.3">
      <c r="A27" s="42">
        <v>45237</v>
      </c>
      <c r="B27" s="50" t="s">
        <v>43</v>
      </c>
      <c r="C27" s="50" t="s">
        <v>70</v>
      </c>
      <c r="D27" s="50" t="s">
        <v>295</v>
      </c>
      <c r="E27" s="59">
        <v>0.25</v>
      </c>
      <c r="F27" s="75">
        <v>0</v>
      </c>
      <c r="G27" s="60">
        <v>0.25</v>
      </c>
      <c r="H27" s="60">
        <v>0</v>
      </c>
      <c r="I27" s="60">
        <f t="shared" si="0"/>
        <v>0.25</v>
      </c>
    </row>
    <row r="28" spans="1:9" x14ac:dyDescent="0.3">
      <c r="A28" s="42">
        <v>45238</v>
      </c>
      <c r="B28" s="50" t="s">
        <v>43</v>
      </c>
      <c r="C28" s="33" t="s">
        <v>296</v>
      </c>
      <c r="D28" s="33" t="s">
        <v>297</v>
      </c>
      <c r="E28" s="54">
        <v>0.25</v>
      </c>
      <c r="F28" s="63">
        <v>0</v>
      </c>
      <c r="G28" s="60">
        <v>0.25</v>
      </c>
      <c r="H28" s="60">
        <v>0</v>
      </c>
      <c r="I28" s="60">
        <f t="shared" si="0"/>
        <v>0.25</v>
      </c>
    </row>
    <row r="29" spans="1:9" x14ac:dyDescent="0.3">
      <c r="A29" s="42">
        <v>45239</v>
      </c>
      <c r="B29" s="50" t="s">
        <v>43</v>
      </c>
      <c r="C29" s="33" t="s">
        <v>298</v>
      </c>
      <c r="D29" s="33" t="s">
        <v>299</v>
      </c>
      <c r="E29" s="54">
        <v>0.25</v>
      </c>
      <c r="F29" s="63">
        <v>0</v>
      </c>
      <c r="G29" s="60">
        <v>0.25</v>
      </c>
      <c r="H29" s="60">
        <v>0</v>
      </c>
      <c r="I29" s="60">
        <f t="shared" si="0"/>
        <v>0.25</v>
      </c>
    </row>
    <row r="30" spans="1:9" x14ac:dyDescent="0.3">
      <c r="A30" s="42">
        <v>45240</v>
      </c>
      <c r="B30" s="50" t="s">
        <v>43</v>
      </c>
      <c r="C30" s="50" t="s">
        <v>78</v>
      </c>
      <c r="D30" s="50" t="s">
        <v>300</v>
      </c>
      <c r="E30" s="59">
        <v>0.25</v>
      </c>
      <c r="F30" s="75">
        <v>0</v>
      </c>
      <c r="G30" s="60">
        <v>0.25</v>
      </c>
      <c r="H30" s="60">
        <v>0</v>
      </c>
      <c r="I30" s="60">
        <f t="shared" si="0"/>
        <v>0.25</v>
      </c>
    </row>
    <row r="31" spans="1:9" x14ac:dyDescent="0.3">
      <c r="A31" s="42">
        <v>45241</v>
      </c>
      <c r="B31" s="33"/>
      <c r="C31" s="33"/>
      <c r="D31" s="33"/>
      <c r="E31" s="54"/>
      <c r="F31" s="63"/>
      <c r="G31" s="60"/>
      <c r="H31" s="60"/>
      <c r="I31" s="60">
        <f t="shared" si="0"/>
        <v>0</v>
      </c>
    </row>
    <row r="32" spans="1:9" x14ac:dyDescent="0.3">
      <c r="A32" s="42">
        <v>45242</v>
      </c>
      <c r="B32" s="33"/>
      <c r="C32" s="33"/>
      <c r="D32" s="33"/>
      <c r="E32" s="54"/>
      <c r="F32" s="63"/>
      <c r="G32" s="60"/>
      <c r="H32" s="60"/>
      <c r="I32" s="60">
        <f t="shared" si="0"/>
        <v>0</v>
      </c>
    </row>
    <row r="33" spans="1:9" x14ac:dyDescent="0.3">
      <c r="A33" s="42">
        <v>45243</v>
      </c>
      <c r="B33" s="33" t="s">
        <v>59</v>
      </c>
      <c r="C33" s="33" t="s">
        <v>80</v>
      </c>
      <c r="D33" s="33" t="s">
        <v>59</v>
      </c>
      <c r="E33" s="54">
        <v>1.5</v>
      </c>
      <c r="F33" s="63">
        <v>1.5</v>
      </c>
      <c r="G33" s="60">
        <v>1.5</v>
      </c>
      <c r="H33" s="60">
        <v>1.5</v>
      </c>
      <c r="I33" s="60">
        <f t="shared" si="0"/>
        <v>0</v>
      </c>
    </row>
    <row r="34" spans="1:9" x14ac:dyDescent="0.3">
      <c r="A34" s="42">
        <v>45244</v>
      </c>
      <c r="B34" s="50" t="s">
        <v>43</v>
      </c>
      <c r="C34" s="50" t="s">
        <v>301</v>
      </c>
      <c r="D34" s="50" t="s">
        <v>302</v>
      </c>
      <c r="E34" s="59">
        <v>0.5</v>
      </c>
      <c r="F34" s="63">
        <v>0</v>
      </c>
      <c r="G34" s="60">
        <v>0.5</v>
      </c>
      <c r="H34" s="60">
        <v>0</v>
      </c>
      <c r="I34" s="60">
        <f t="shared" si="0"/>
        <v>0.5</v>
      </c>
    </row>
    <row r="35" spans="1:9" x14ac:dyDescent="0.3">
      <c r="A35" s="42">
        <v>45245</v>
      </c>
      <c r="B35" s="50" t="s">
        <v>43</v>
      </c>
      <c r="C35" s="33" t="s">
        <v>303</v>
      </c>
      <c r="D35" s="33" t="s">
        <v>304</v>
      </c>
      <c r="E35" s="54">
        <v>0.25</v>
      </c>
      <c r="F35" s="63">
        <v>0</v>
      </c>
      <c r="G35" s="60">
        <v>0.25</v>
      </c>
      <c r="H35" s="60">
        <v>0</v>
      </c>
      <c r="I35" s="60">
        <f t="shared" si="0"/>
        <v>0.25</v>
      </c>
    </row>
    <row r="36" spans="1:9" x14ac:dyDescent="0.3">
      <c r="A36" s="42">
        <v>45246</v>
      </c>
      <c r="B36" s="50" t="s">
        <v>43</v>
      </c>
      <c r="C36" s="33" t="s">
        <v>83</v>
      </c>
      <c r="D36" s="33" t="s">
        <v>305</v>
      </c>
      <c r="E36" s="54">
        <v>0.25</v>
      </c>
      <c r="F36" s="63">
        <v>0</v>
      </c>
      <c r="G36" s="60">
        <v>0.25</v>
      </c>
      <c r="H36" s="60">
        <v>0</v>
      </c>
      <c r="I36" s="60">
        <f t="shared" si="0"/>
        <v>0.25</v>
      </c>
    </row>
    <row r="37" spans="1:9" x14ac:dyDescent="0.3">
      <c r="A37" s="42">
        <v>45247</v>
      </c>
      <c r="B37" s="47"/>
      <c r="C37" s="47"/>
      <c r="D37" s="47"/>
      <c r="E37" s="65"/>
      <c r="F37" s="63"/>
      <c r="G37" s="60"/>
      <c r="H37" s="60"/>
      <c r="I37" s="60">
        <f t="shared" si="0"/>
        <v>0</v>
      </c>
    </row>
    <row r="38" spans="1:9" x14ac:dyDescent="0.3">
      <c r="A38" s="42">
        <v>45248</v>
      </c>
      <c r="B38" s="33" t="s">
        <v>43</v>
      </c>
      <c r="C38" s="33" t="s">
        <v>85</v>
      </c>
      <c r="D38" s="33" t="s">
        <v>306</v>
      </c>
      <c r="E38" s="54">
        <v>0.25</v>
      </c>
      <c r="F38" s="63">
        <v>0</v>
      </c>
      <c r="G38" s="60">
        <v>0.25</v>
      </c>
      <c r="H38" s="60">
        <v>0</v>
      </c>
      <c r="I38" s="60">
        <f t="shared" si="0"/>
        <v>0.25</v>
      </c>
    </row>
    <row r="39" spans="1:9" x14ac:dyDescent="0.3">
      <c r="A39" s="42">
        <v>45249</v>
      </c>
      <c r="B39" s="33" t="s">
        <v>43</v>
      </c>
      <c r="C39" s="50" t="s">
        <v>87</v>
      </c>
      <c r="D39" s="50" t="s">
        <v>157</v>
      </c>
      <c r="E39" s="59">
        <v>0.5</v>
      </c>
      <c r="F39" s="75">
        <v>0</v>
      </c>
      <c r="G39" s="60">
        <v>0.5</v>
      </c>
      <c r="H39" s="60">
        <v>0</v>
      </c>
      <c r="I39" s="60">
        <f t="shared" si="0"/>
        <v>0.5</v>
      </c>
    </row>
    <row r="40" spans="1:9" x14ac:dyDescent="0.3">
      <c r="A40" s="42">
        <v>45250</v>
      </c>
      <c r="B40" s="33" t="s">
        <v>158</v>
      </c>
      <c r="C40" s="33" t="s">
        <v>89</v>
      </c>
      <c r="D40" s="33" t="s">
        <v>59</v>
      </c>
      <c r="E40" s="54">
        <v>1.5</v>
      </c>
      <c r="F40" s="63">
        <v>1.5</v>
      </c>
      <c r="G40" s="60">
        <v>1.5</v>
      </c>
      <c r="H40" s="60">
        <v>1.5</v>
      </c>
      <c r="I40" s="60">
        <f t="shared" si="0"/>
        <v>0</v>
      </c>
    </row>
    <row r="41" spans="1:9" x14ac:dyDescent="0.3">
      <c r="A41" s="42">
        <v>45251</v>
      </c>
      <c r="B41" s="33" t="s">
        <v>44</v>
      </c>
      <c r="C41" s="50" t="s">
        <v>307</v>
      </c>
      <c r="D41" s="33" t="s">
        <v>308</v>
      </c>
      <c r="E41" s="54">
        <v>0.25</v>
      </c>
      <c r="F41" s="63">
        <v>0</v>
      </c>
      <c r="G41" s="60">
        <v>0.25</v>
      </c>
      <c r="H41" s="60">
        <v>0</v>
      </c>
      <c r="I41" s="60">
        <f t="shared" si="0"/>
        <v>0.25</v>
      </c>
    </row>
    <row r="42" spans="1:9" x14ac:dyDescent="0.3">
      <c r="A42" s="42">
        <v>45252</v>
      </c>
      <c r="B42" s="33" t="s">
        <v>44</v>
      </c>
      <c r="C42" s="50" t="s">
        <v>309</v>
      </c>
      <c r="D42" s="50" t="s">
        <v>310</v>
      </c>
      <c r="E42" s="62">
        <v>0.25</v>
      </c>
      <c r="F42" s="62">
        <v>0</v>
      </c>
      <c r="G42" s="60">
        <v>0.25</v>
      </c>
      <c r="H42" s="60">
        <v>0</v>
      </c>
      <c r="I42" s="60">
        <f t="shared" si="0"/>
        <v>0.25</v>
      </c>
    </row>
    <row r="43" spans="1:9" x14ac:dyDescent="0.3">
      <c r="A43" s="42">
        <v>45253</v>
      </c>
      <c r="B43" s="47"/>
      <c r="C43" s="47"/>
      <c r="D43" s="47"/>
      <c r="E43" s="59"/>
      <c r="F43" s="74"/>
      <c r="G43" s="60"/>
      <c r="H43" s="60"/>
      <c r="I43" s="60">
        <f t="shared" si="0"/>
        <v>0</v>
      </c>
    </row>
    <row r="44" spans="1:9" x14ac:dyDescent="0.3">
      <c r="A44" s="42">
        <v>45254</v>
      </c>
      <c r="B44" s="50" t="s">
        <v>44</v>
      </c>
      <c r="C44" s="50" t="s">
        <v>311</v>
      </c>
      <c r="D44" s="50" t="s">
        <v>312</v>
      </c>
      <c r="E44" s="59">
        <v>0.25</v>
      </c>
      <c r="F44" s="75">
        <v>0</v>
      </c>
      <c r="G44" s="60">
        <v>0.25</v>
      </c>
      <c r="H44" s="60">
        <v>0</v>
      </c>
      <c r="I44" s="60">
        <f t="shared" si="0"/>
        <v>0.25</v>
      </c>
    </row>
    <row r="45" spans="1:9" x14ac:dyDescent="0.3">
      <c r="A45" s="42">
        <v>45254</v>
      </c>
      <c r="B45" s="50" t="s">
        <v>44</v>
      </c>
      <c r="C45" s="50" t="s">
        <v>313</v>
      </c>
      <c r="D45" s="50" t="s">
        <v>314</v>
      </c>
      <c r="E45" s="59">
        <v>0.25</v>
      </c>
      <c r="F45" s="75">
        <v>0</v>
      </c>
      <c r="G45" s="60">
        <v>0.25</v>
      </c>
      <c r="H45" s="60">
        <v>0</v>
      </c>
      <c r="I45" s="60">
        <f t="shared" si="0"/>
        <v>0.25</v>
      </c>
    </row>
    <row r="46" spans="1:9" x14ac:dyDescent="0.3">
      <c r="A46" s="42">
        <v>45255</v>
      </c>
      <c r="B46" s="50" t="s">
        <v>44</v>
      </c>
      <c r="C46" s="50" t="s">
        <v>271</v>
      </c>
      <c r="D46" s="50" t="s">
        <v>91</v>
      </c>
      <c r="E46" s="59">
        <v>0.25</v>
      </c>
      <c r="F46" s="75">
        <v>0</v>
      </c>
      <c r="G46" s="78">
        <v>0.25</v>
      </c>
      <c r="H46" s="60">
        <v>0</v>
      </c>
      <c r="I46" s="60">
        <f t="shared" si="0"/>
        <v>0.25</v>
      </c>
    </row>
    <row r="47" spans="1:9" x14ac:dyDescent="0.3">
      <c r="A47" s="42">
        <v>45256</v>
      </c>
      <c r="B47" s="50" t="s">
        <v>44</v>
      </c>
      <c r="C47" s="50" t="s">
        <v>224</v>
      </c>
      <c r="D47" s="50" t="s">
        <v>315</v>
      </c>
      <c r="E47" s="59">
        <v>0.25</v>
      </c>
      <c r="F47" s="75">
        <v>0</v>
      </c>
      <c r="G47" s="60">
        <v>0.25</v>
      </c>
      <c r="H47" s="60">
        <v>0</v>
      </c>
      <c r="I47" s="60">
        <f t="shared" si="0"/>
        <v>0.25</v>
      </c>
    </row>
    <row r="48" spans="1:9" x14ac:dyDescent="0.3">
      <c r="A48" s="42">
        <v>45256</v>
      </c>
      <c r="B48" s="50" t="s">
        <v>44</v>
      </c>
      <c r="C48" s="50" t="s">
        <v>171</v>
      </c>
      <c r="D48" s="33" t="s">
        <v>316</v>
      </c>
      <c r="E48" s="54">
        <v>0.25</v>
      </c>
      <c r="F48" s="63">
        <v>0</v>
      </c>
      <c r="G48" s="60">
        <v>0.25</v>
      </c>
      <c r="H48" s="60">
        <v>0</v>
      </c>
      <c r="I48" s="60">
        <f t="shared" si="0"/>
        <v>0.25</v>
      </c>
    </row>
    <row r="49" spans="1:9" x14ac:dyDescent="0.3">
      <c r="A49" s="42">
        <v>45257</v>
      </c>
      <c r="B49" s="33" t="s">
        <v>158</v>
      </c>
      <c r="C49" s="33" t="s">
        <v>96</v>
      </c>
      <c r="D49" s="33" t="s">
        <v>59</v>
      </c>
      <c r="E49" s="54">
        <v>1.5</v>
      </c>
      <c r="F49" s="63">
        <v>1.5</v>
      </c>
      <c r="G49" s="60">
        <v>1.5</v>
      </c>
      <c r="H49" s="60">
        <v>1.5</v>
      </c>
      <c r="I49" s="60">
        <f t="shared" si="0"/>
        <v>0</v>
      </c>
    </row>
    <row r="50" spans="1:9" x14ac:dyDescent="0.3">
      <c r="A50" s="42">
        <v>45258</v>
      </c>
      <c r="B50" s="33" t="s">
        <v>44</v>
      </c>
      <c r="C50" s="50" t="s">
        <v>317</v>
      </c>
      <c r="D50" s="33" t="s">
        <v>318</v>
      </c>
      <c r="E50" s="54">
        <v>0.25</v>
      </c>
      <c r="F50" s="63">
        <v>0</v>
      </c>
      <c r="G50" s="60">
        <v>0.25</v>
      </c>
      <c r="H50" s="60">
        <v>0</v>
      </c>
      <c r="I50" s="60">
        <f t="shared" si="0"/>
        <v>0.25</v>
      </c>
    </row>
    <row r="51" spans="1:9" x14ac:dyDescent="0.3">
      <c r="A51" s="42">
        <v>45259</v>
      </c>
      <c r="B51" s="33"/>
      <c r="C51" s="33"/>
      <c r="D51" s="33"/>
      <c r="E51" s="54"/>
      <c r="F51" s="63"/>
      <c r="G51" s="60"/>
      <c r="H51" s="60"/>
      <c r="I51" s="60">
        <f t="shared" si="0"/>
        <v>0</v>
      </c>
    </row>
    <row r="52" spans="1:9" x14ac:dyDescent="0.3">
      <c r="A52" s="42">
        <v>45260</v>
      </c>
      <c r="B52" s="33"/>
      <c r="C52" s="33"/>
      <c r="D52" s="33"/>
      <c r="E52" s="54"/>
      <c r="F52" s="63"/>
      <c r="G52" s="60"/>
      <c r="H52" s="60"/>
      <c r="I52" s="60">
        <f t="shared" si="0"/>
        <v>0</v>
      </c>
    </row>
    <row r="53" spans="1:9" x14ac:dyDescent="0.3">
      <c r="A53" s="42">
        <v>45261</v>
      </c>
      <c r="B53" s="33" t="s">
        <v>44</v>
      </c>
      <c r="C53" s="33" t="s">
        <v>98</v>
      </c>
      <c r="D53" s="33" t="s">
        <v>319</v>
      </c>
      <c r="E53" s="54">
        <v>0.5</v>
      </c>
      <c r="F53" s="63">
        <v>0</v>
      </c>
      <c r="G53" s="60">
        <v>0.5</v>
      </c>
      <c r="H53" s="60">
        <v>0</v>
      </c>
      <c r="I53" s="60">
        <f t="shared" si="0"/>
        <v>0.5</v>
      </c>
    </row>
    <row r="54" spans="1:9" x14ac:dyDescent="0.3">
      <c r="A54" s="42">
        <v>45262</v>
      </c>
      <c r="B54" s="33"/>
      <c r="C54" s="33"/>
      <c r="D54" s="33"/>
      <c r="E54" s="54"/>
      <c r="F54" s="63"/>
      <c r="G54" s="60"/>
      <c r="H54" s="60"/>
      <c r="I54" s="60">
        <f t="shared" si="0"/>
        <v>0</v>
      </c>
    </row>
    <row r="55" spans="1:9" x14ac:dyDescent="0.3">
      <c r="A55" s="42">
        <v>45263</v>
      </c>
      <c r="B55" s="33"/>
      <c r="C55" s="33"/>
      <c r="D55" s="33"/>
      <c r="E55" s="54"/>
      <c r="F55" s="63"/>
      <c r="G55" s="60"/>
      <c r="H55" s="60"/>
      <c r="I55" s="60">
        <f t="shared" si="0"/>
        <v>0</v>
      </c>
    </row>
    <row r="56" spans="1:9" x14ac:dyDescent="0.3">
      <c r="A56" s="42">
        <v>45264</v>
      </c>
      <c r="B56" s="33" t="s">
        <v>59</v>
      </c>
      <c r="C56" s="33" t="s">
        <v>105</v>
      </c>
      <c r="D56" s="33" t="s">
        <v>59</v>
      </c>
      <c r="E56" s="54">
        <v>1.5</v>
      </c>
      <c r="F56" s="63">
        <v>1.5</v>
      </c>
      <c r="G56" s="60">
        <v>1.5</v>
      </c>
      <c r="H56" s="60">
        <v>1.5</v>
      </c>
      <c r="I56" s="60">
        <f t="shared" si="0"/>
        <v>0</v>
      </c>
    </row>
    <row r="57" spans="1:9" x14ac:dyDescent="0.3">
      <c r="A57" s="42">
        <v>45265</v>
      </c>
      <c r="B57" s="33"/>
      <c r="C57" s="33"/>
      <c r="D57" s="33"/>
      <c r="E57" s="54"/>
      <c r="F57" s="63"/>
      <c r="G57" s="60"/>
      <c r="H57" s="60"/>
      <c r="I57" s="60">
        <f t="shared" si="0"/>
        <v>0</v>
      </c>
    </row>
    <row r="58" spans="1:9" x14ac:dyDescent="0.3">
      <c r="A58" s="42">
        <v>45266</v>
      </c>
      <c r="B58" s="33" t="s">
        <v>47</v>
      </c>
      <c r="C58" s="33" t="s">
        <v>175</v>
      </c>
      <c r="D58" s="33" t="s">
        <v>320</v>
      </c>
      <c r="E58" s="54">
        <v>1</v>
      </c>
      <c r="F58" s="63">
        <v>0</v>
      </c>
      <c r="G58" s="60">
        <v>1</v>
      </c>
      <c r="H58" s="60">
        <v>0</v>
      </c>
      <c r="I58" s="60">
        <f t="shared" si="0"/>
        <v>1</v>
      </c>
    </row>
    <row r="59" spans="1:9" x14ac:dyDescent="0.3">
      <c r="A59" s="42">
        <v>45267</v>
      </c>
      <c r="B59" s="33"/>
      <c r="C59" s="33"/>
      <c r="D59" s="33"/>
      <c r="E59" s="54"/>
      <c r="F59" s="63"/>
      <c r="G59" s="60"/>
      <c r="H59" s="60"/>
      <c r="I59" s="60">
        <f t="shared" si="0"/>
        <v>0</v>
      </c>
    </row>
    <row r="60" spans="1:9" x14ac:dyDescent="0.3">
      <c r="A60" s="42">
        <v>45268</v>
      </c>
      <c r="B60" s="33"/>
      <c r="C60" s="33"/>
      <c r="D60" s="33"/>
      <c r="E60" s="54"/>
      <c r="F60" s="63"/>
      <c r="G60" s="60"/>
      <c r="H60" s="60"/>
      <c r="I60" s="60">
        <f t="shared" si="0"/>
        <v>0</v>
      </c>
    </row>
    <row r="61" spans="1:9" x14ac:dyDescent="0.3">
      <c r="A61" s="42">
        <v>45269</v>
      </c>
      <c r="B61" s="50"/>
      <c r="C61" s="50"/>
      <c r="D61" s="50"/>
      <c r="E61" s="59"/>
      <c r="F61" s="75"/>
      <c r="G61" s="60"/>
      <c r="H61" s="60"/>
      <c r="I61" s="60">
        <f t="shared" si="0"/>
        <v>0</v>
      </c>
    </row>
    <row r="62" spans="1:9" x14ac:dyDescent="0.3">
      <c r="A62" s="42">
        <v>45270</v>
      </c>
      <c r="B62" s="33" t="s">
        <v>47</v>
      </c>
      <c r="C62" s="33" t="s">
        <v>321</v>
      </c>
      <c r="D62" s="33" t="s">
        <v>322</v>
      </c>
      <c r="E62" s="54">
        <v>1</v>
      </c>
      <c r="F62" s="63">
        <v>0</v>
      </c>
      <c r="G62" s="60">
        <v>1</v>
      </c>
      <c r="H62" s="60">
        <v>0</v>
      </c>
      <c r="I62" s="60">
        <f t="shared" si="0"/>
        <v>1</v>
      </c>
    </row>
    <row r="63" spans="1:9" x14ac:dyDescent="0.3">
      <c r="A63" s="42">
        <v>45271</v>
      </c>
      <c r="B63" s="33" t="s">
        <v>158</v>
      </c>
      <c r="C63" s="33" t="s">
        <v>110</v>
      </c>
      <c r="D63" s="33" t="s">
        <v>59</v>
      </c>
      <c r="E63" s="54">
        <v>1.5</v>
      </c>
      <c r="F63" s="63">
        <v>1.5</v>
      </c>
      <c r="G63" s="60">
        <v>1.5</v>
      </c>
      <c r="H63" s="60">
        <v>1.5</v>
      </c>
      <c r="I63" s="60">
        <f t="shared" si="0"/>
        <v>0</v>
      </c>
    </row>
    <row r="64" spans="1:9" x14ac:dyDescent="0.3">
      <c r="A64" s="42">
        <v>45272</v>
      </c>
      <c r="B64" s="33"/>
      <c r="C64" s="33"/>
      <c r="D64" s="33"/>
      <c r="E64" s="54"/>
      <c r="F64" s="63"/>
      <c r="G64" s="60"/>
      <c r="H64" s="60"/>
      <c r="I64" s="60">
        <f t="shared" si="0"/>
        <v>0</v>
      </c>
    </row>
    <row r="65" spans="1:9" x14ac:dyDescent="0.3">
      <c r="A65" s="42">
        <v>45273</v>
      </c>
      <c r="B65" s="33"/>
      <c r="C65" s="33"/>
      <c r="D65" s="33"/>
      <c r="E65" s="54"/>
      <c r="F65" s="63"/>
      <c r="G65" s="60"/>
      <c r="H65" s="60"/>
      <c r="I65" s="60">
        <f t="shared" si="0"/>
        <v>0</v>
      </c>
    </row>
    <row r="66" spans="1:9" x14ac:dyDescent="0.3">
      <c r="A66" s="42">
        <v>45274</v>
      </c>
      <c r="B66" s="33"/>
      <c r="C66" s="33"/>
      <c r="D66" s="33"/>
      <c r="E66" s="54"/>
      <c r="F66" s="63"/>
      <c r="G66" s="60"/>
      <c r="H66" s="60"/>
      <c r="I66" s="60">
        <f t="shared" si="0"/>
        <v>0</v>
      </c>
    </row>
    <row r="67" spans="1:9" x14ac:dyDescent="0.3">
      <c r="A67" s="42">
        <v>45275</v>
      </c>
      <c r="B67" s="33"/>
      <c r="C67" s="33"/>
      <c r="D67" s="33"/>
      <c r="E67" s="54"/>
      <c r="F67" s="63"/>
      <c r="G67" s="60"/>
      <c r="H67" s="60"/>
      <c r="I67" s="60">
        <f t="shared" si="0"/>
        <v>0</v>
      </c>
    </row>
    <row r="68" spans="1:9" x14ac:dyDescent="0.3">
      <c r="A68" s="42">
        <v>45276</v>
      </c>
      <c r="B68" s="33"/>
      <c r="C68" s="33"/>
      <c r="D68" s="33"/>
      <c r="E68" s="54"/>
      <c r="F68" s="63"/>
      <c r="G68" s="60"/>
      <c r="H68" s="60"/>
      <c r="I68" s="60">
        <f t="shared" si="0"/>
        <v>0</v>
      </c>
    </row>
    <row r="69" spans="1:9" x14ac:dyDescent="0.3">
      <c r="A69" s="42">
        <v>45277</v>
      </c>
      <c r="B69" s="33"/>
      <c r="C69" s="33"/>
      <c r="D69" s="33"/>
      <c r="E69" s="54"/>
      <c r="F69" s="63"/>
      <c r="G69" s="60"/>
      <c r="H69" s="60"/>
      <c r="I69" s="60">
        <f t="shared" ref="I69:I108" si="1">G69-H69</f>
        <v>0</v>
      </c>
    </row>
    <row r="70" spans="1:9" x14ac:dyDescent="0.3">
      <c r="A70" s="42">
        <v>45278</v>
      </c>
      <c r="B70" s="33"/>
      <c r="C70" s="33"/>
      <c r="D70" s="33"/>
      <c r="E70" s="54"/>
      <c r="F70" s="63"/>
      <c r="G70" s="60"/>
      <c r="H70" s="60"/>
      <c r="I70" s="60">
        <f t="shared" si="1"/>
        <v>0</v>
      </c>
    </row>
    <row r="71" spans="1:9" x14ac:dyDescent="0.3">
      <c r="A71" s="42">
        <v>45279</v>
      </c>
      <c r="B71" s="33" t="s">
        <v>59</v>
      </c>
      <c r="C71" s="33" t="s">
        <v>323</v>
      </c>
      <c r="D71" s="33" t="s">
        <v>59</v>
      </c>
      <c r="E71" s="54">
        <v>1.1599999999999999</v>
      </c>
      <c r="F71" s="63">
        <v>0</v>
      </c>
      <c r="G71" s="60">
        <v>1.1599999999999999</v>
      </c>
      <c r="H71" s="60">
        <v>0</v>
      </c>
      <c r="I71" s="60">
        <f t="shared" si="1"/>
        <v>1.1599999999999999</v>
      </c>
    </row>
    <row r="72" spans="1:9" x14ac:dyDescent="0.3">
      <c r="A72" s="42">
        <v>45279</v>
      </c>
      <c r="B72" s="50" t="s">
        <v>45</v>
      </c>
      <c r="C72" s="50" t="s">
        <v>283</v>
      </c>
      <c r="D72" s="50" t="s">
        <v>324</v>
      </c>
      <c r="E72" s="54">
        <v>1</v>
      </c>
      <c r="F72" s="63">
        <v>0</v>
      </c>
      <c r="G72" s="60">
        <v>1</v>
      </c>
      <c r="H72" s="60">
        <v>0</v>
      </c>
      <c r="I72" s="60">
        <f t="shared" si="1"/>
        <v>1</v>
      </c>
    </row>
    <row r="73" spans="1:9" x14ac:dyDescent="0.3">
      <c r="A73" s="42">
        <v>45280</v>
      </c>
      <c r="B73" s="33" t="s">
        <v>116</v>
      </c>
      <c r="C73" s="33" t="s">
        <v>183</v>
      </c>
      <c r="D73" s="33" t="s">
        <v>183</v>
      </c>
      <c r="E73" s="54">
        <v>2</v>
      </c>
      <c r="F73" s="63">
        <v>0</v>
      </c>
      <c r="G73" s="60">
        <v>2</v>
      </c>
      <c r="H73" s="60">
        <v>0</v>
      </c>
      <c r="I73" s="60">
        <f t="shared" si="1"/>
        <v>2</v>
      </c>
    </row>
    <row r="74" spans="1:9" x14ac:dyDescent="0.3">
      <c r="A74" s="42">
        <v>45280</v>
      </c>
      <c r="B74" s="33" t="s">
        <v>116</v>
      </c>
      <c r="C74" s="33" t="s">
        <v>184</v>
      </c>
      <c r="D74" s="33" t="s">
        <v>184</v>
      </c>
      <c r="E74" s="54">
        <v>0.5</v>
      </c>
      <c r="F74" s="63">
        <v>0</v>
      </c>
      <c r="G74" s="60">
        <v>0.5</v>
      </c>
      <c r="H74" s="60">
        <v>0</v>
      </c>
      <c r="I74" s="60">
        <f t="shared" si="1"/>
        <v>0.5</v>
      </c>
    </row>
    <row r="75" spans="1:9" x14ac:dyDescent="0.3">
      <c r="A75" s="42">
        <v>45281</v>
      </c>
      <c r="B75" s="33" t="s">
        <v>116</v>
      </c>
      <c r="C75" s="33" t="s">
        <v>183</v>
      </c>
      <c r="D75" s="33" t="s">
        <v>183</v>
      </c>
      <c r="E75" s="54">
        <v>2</v>
      </c>
      <c r="F75" s="63">
        <v>0</v>
      </c>
      <c r="G75" s="60">
        <v>2</v>
      </c>
      <c r="H75" s="60">
        <v>0</v>
      </c>
      <c r="I75" s="60">
        <f t="shared" si="1"/>
        <v>2</v>
      </c>
    </row>
    <row r="76" spans="1:9" x14ac:dyDescent="0.3">
      <c r="A76" s="42">
        <v>45281</v>
      </c>
      <c r="B76" s="33" t="s">
        <v>116</v>
      </c>
      <c r="C76" s="33" t="s">
        <v>184</v>
      </c>
      <c r="D76" s="33" t="s">
        <v>184</v>
      </c>
      <c r="E76" s="54">
        <v>1</v>
      </c>
      <c r="F76" s="63">
        <v>0</v>
      </c>
      <c r="G76" s="60">
        <v>1</v>
      </c>
      <c r="H76" s="60">
        <v>0</v>
      </c>
      <c r="I76" s="60">
        <f t="shared" si="1"/>
        <v>1</v>
      </c>
    </row>
    <row r="77" spans="1:9" x14ac:dyDescent="0.3">
      <c r="A77" s="42">
        <v>45252</v>
      </c>
      <c r="B77" s="33" t="s">
        <v>45</v>
      </c>
      <c r="C77" s="33" t="s">
        <v>325</v>
      </c>
      <c r="D77" s="33" t="s">
        <v>115</v>
      </c>
      <c r="E77" s="54">
        <v>0.5</v>
      </c>
      <c r="F77" s="63">
        <v>0</v>
      </c>
      <c r="G77" s="60">
        <v>0.5</v>
      </c>
      <c r="H77" s="60">
        <v>0</v>
      </c>
      <c r="I77" s="60">
        <f t="shared" si="1"/>
        <v>0.5</v>
      </c>
    </row>
    <row r="78" spans="1:9" x14ac:dyDescent="0.3">
      <c r="A78" s="42">
        <v>45282</v>
      </c>
      <c r="B78" s="33" t="s">
        <v>116</v>
      </c>
      <c r="C78" s="33" t="s">
        <v>183</v>
      </c>
      <c r="D78" s="33" t="s">
        <v>183</v>
      </c>
      <c r="E78" s="54">
        <v>0.5</v>
      </c>
      <c r="F78" s="63">
        <v>0</v>
      </c>
      <c r="G78" s="60">
        <v>0.5</v>
      </c>
      <c r="H78" s="60">
        <v>0</v>
      </c>
      <c r="I78" s="60">
        <f t="shared" si="1"/>
        <v>0.5</v>
      </c>
    </row>
    <row r="79" spans="1:9" x14ac:dyDescent="0.3">
      <c r="A79" s="42">
        <v>45282</v>
      </c>
      <c r="B79" s="33" t="s">
        <v>116</v>
      </c>
      <c r="C79" s="33" t="s">
        <v>184</v>
      </c>
      <c r="D79" s="33" t="s">
        <v>184</v>
      </c>
      <c r="E79" s="54">
        <v>0.5</v>
      </c>
      <c r="F79" s="63">
        <v>0</v>
      </c>
      <c r="G79" s="60">
        <v>0.5</v>
      </c>
      <c r="H79" s="60">
        <v>0</v>
      </c>
      <c r="I79" s="60">
        <f t="shared" si="1"/>
        <v>0.5</v>
      </c>
    </row>
    <row r="80" spans="1:9" x14ac:dyDescent="0.3">
      <c r="A80" s="42">
        <v>45283</v>
      </c>
      <c r="B80" s="33" t="s">
        <v>116</v>
      </c>
      <c r="C80" s="33" t="s">
        <v>183</v>
      </c>
      <c r="D80" s="33" t="s">
        <v>183</v>
      </c>
      <c r="E80" s="54">
        <v>2</v>
      </c>
      <c r="F80" s="63">
        <v>0</v>
      </c>
      <c r="G80" s="60">
        <v>2</v>
      </c>
      <c r="H80" s="60">
        <v>0</v>
      </c>
      <c r="I80" s="60">
        <f t="shared" si="1"/>
        <v>2</v>
      </c>
    </row>
    <row r="81" spans="1:9" x14ac:dyDescent="0.3">
      <c r="A81" s="42">
        <v>45283</v>
      </c>
      <c r="B81" s="33" t="s">
        <v>116</v>
      </c>
      <c r="C81" s="33" t="s">
        <v>184</v>
      </c>
      <c r="D81" s="33" t="s">
        <v>184</v>
      </c>
      <c r="E81" s="54">
        <v>1</v>
      </c>
      <c r="F81" s="63">
        <v>0</v>
      </c>
      <c r="G81" s="60">
        <v>1</v>
      </c>
      <c r="H81" s="60">
        <v>0</v>
      </c>
      <c r="I81" s="60">
        <f t="shared" si="1"/>
        <v>1</v>
      </c>
    </row>
    <row r="82" spans="1:9" x14ac:dyDescent="0.3">
      <c r="A82" s="42">
        <v>45284</v>
      </c>
      <c r="B82" s="33" t="s">
        <v>116</v>
      </c>
      <c r="C82" s="33" t="s">
        <v>183</v>
      </c>
      <c r="D82" s="33" t="s">
        <v>183</v>
      </c>
      <c r="E82" s="54">
        <v>1</v>
      </c>
      <c r="F82" s="63">
        <v>0</v>
      </c>
      <c r="G82" s="60">
        <v>1</v>
      </c>
      <c r="H82" s="60">
        <v>0</v>
      </c>
      <c r="I82" s="60">
        <f t="shared" si="1"/>
        <v>1</v>
      </c>
    </row>
    <row r="83" spans="1:9" x14ac:dyDescent="0.3">
      <c r="A83" s="42">
        <v>45284</v>
      </c>
      <c r="B83" s="33" t="s">
        <v>116</v>
      </c>
      <c r="C83" s="33" t="s">
        <v>184</v>
      </c>
      <c r="D83" s="33" t="s">
        <v>184</v>
      </c>
      <c r="E83" s="54">
        <v>1</v>
      </c>
      <c r="F83" s="63">
        <v>0</v>
      </c>
      <c r="G83" s="60">
        <v>1</v>
      </c>
      <c r="H83" s="60">
        <v>0</v>
      </c>
      <c r="I83" s="60">
        <f t="shared" si="1"/>
        <v>1</v>
      </c>
    </row>
    <row r="84" spans="1:9" x14ac:dyDescent="0.3">
      <c r="A84" s="42">
        <v>45285</v>
      </c>
      <c r="B84" s="54"/>
      <c r="C84" s="54"/>
      <c r="D84" s="54"/>
      <c r="E84" s="54"/>
      <c r="F84" s="63"/>
      <c r="G84" s="60"/>
      <c r="H84" s="60"/>
      <c r="I84" s="60">
        <f t="shared" si="1"/>
        <v>0</v>
      </c>
    </row>
    <row r="85" spans="1:9" x14ac:dyDescent="0.3">
      <c r="A85" s="42">
        <v>45286</v>
      </c>
      <c r="B85" s="33"/>
      <c r="C85" s="33"/>
      <c r="D85" s="33"/>
      <c r="E85" s="54"/>
      <c r="F85" s="63"/>
      <c r="G85" s="60"/>
      <c r="H85" s="60"/>
      <c r="I85" s="60">
        <f t="shared" si="1"/>
        <v>0</v>
      </c>
    </row>
    <row r="86" spans="1:9" x14ac:dyDescent="0.3">
      <c r="A86" s="42">
        <v>45287</v>
      </c>
      <c r="B86" s="33" t="s">
        <v>116</v>
      </c>
      <c r="C86" s="33" t="s">
        <v>183</v>
      </c>
      <c r="D86" s="33" t="s">
        <v>183</v>
      </c>
      <c r="E86" s="54">
        <v>4</v>
      </c>
      <c r="F86" s="63">
        <v>0</v>
      </c>
      <c r="G86" s="60">
        <v>4</v>
      </c>
      <c r="H86" s="60">
        <v>0</v>
      </c>
      <c r="I86" s="60">
        <f t="shared" si="1"/>
        <v>4</v>
      </c>
    </row>
    <row r="87" spans="1:9" x14ac:dyDescent="0.3">
      <c r="A87" s="42">
        <v>45288</v>
      </c>
      <c r="B87" s="33" t="s">
        <v>116</v>
      </c>
      <c r="C87" s="33" t="s">
        <v>183</v>
      </c>
      <c r="D87" s="33" t="s">
        <v>183</v>
      </c>
      <c r="E87" s="54">
        <v>2</v>
      </c>
      <c r="F87" s="63">
        <v>0</v>
      </c>
      <c r="G87" s="60">
        <v>2</v>
      </c>
      <c r="H87" s="60">
        <v>0</v>
      </c>
      <c r="I87" s="60">
        <f t="shared" si="1"/>
        <v>2</v>
      </c>
    </row>
    <row r="88" spans="1:9" x14ac:dyDescent="0.3">
      <c r="A88" s="42">
        <v>45289</v>
      </c>
      <c r="B88" s="50" t="s">
        <v>45</v>
      </c>
      <c r="C88" s="50" t="s">
        <v>326</v>
      </c>
      <c r="D88" s="50" t="s">
        <v>244</v>
      </c>
      <c r="E88" s="54">
        <v>2</v>
      </c>
      <c r="F88" s="63">
        <v>0</v>
      </c>
      <c r="G88" s="60">
        <v>2</v>
      </c>
      <c r="H88" s="60">
        <v>0</v>
      </c>
      <c r="I88" s="60">
        <f t="shared" si="1"/>
        <v>2</v>
      </c>
    </row>
    <row r="89" spans="1:9" x14ac:dyDescent="0.3">
      <c r="A89" s="42">
        <v>45290</v>
      </c>
      <c r="B89" s="33" t="s">
        <v>45</v>
      </c>
      <c r="C89" s="33" t="s">
        <v>125</v>
      </c>
      <c r="D89" s="33" t="s">
        <v>125</v>
      </c>
      <c r="E89" s="54">
        <v>0.5</v>
      </c>
      <c r="F89" s="63">
        <v>0</v>
      </c>
      <c r="G89" s="60">
        <v>0.5</v>
      </c>
      <c r="H89" s="60">
        <v>0</v>
      </c>
      <c r="I89" s="60">
        <f t="shared" si="1"/>
        <v>0.5</v>
      </c>
    </row>
    <row r="90" spans="1:9" x14ac:dyDescent="0.3">
      <c r="A90" s="42">
        <v>45291</v>
      </c>
      <c r="B90" s="33"/>
      <c r="C90" s="33"/>
      <c r="D90" s="33"/>
      <c r="E90" s="54"/>
      <c r="F90" s="63"/>
      <c r="G90" s="60"/>
      <c r="H90" s="60"/>
      <c r="I90" s="60">
        <f t="shared" si="1"/>
        <v>0</v>
      </c>
    </row>
    <row r="91" spans="1:9" x14ac:dyDescent="0.3">
      <c r="A91" s="42">
        <v>45292</v>
      </c>
      <c r="B91" s="33"/>
      <c r="C91" s="33"/>
      <c r="D91" s="33"/>
      <c r="E91" s="54"/>
      <c r="F91" s="63"/>
      <c r="G91" s="60"/>
      <c r="H91" s="60"/>
      <c r="I91" s="60">
        <f t="shared" si="1"/>
        <v>0</v>
      </c>
    </row>
    <row r="92" spans="1:9" x14ac:dyDescent="0.3">
      <c r="A92" s="42">
        <v>45293</v>
      </c>
      <c r="B92" s="33"/>
      <c r="C92" s="33"/>
      <c r="D92" s="33"/>
      <c r="E92" s="54"/>
      <c r="F92" s="63"/>
      <c r="G92" s="60"/>
      <c r="H92" s="60"/>
      <c r="I92" s="60">
        <f t="shared" si="1"/>
        <v>0</v>
      </c>
    </row>
    <row r="93" spans="1:9" x14ac:dyDescent="0.3">
      <c r="A93" s="42">
        <v>45294</v>
      </c>
      <c r="B93" s="33"/>
      <c r="C93" s="33"/>
      <c r="D93" s="33"/>
      <c r="E93" s="54"/>
      <c r="F93" s="63"/>
      <c r="G93" s="60"/>
      <c r="H93" s="60"/>
      <c r="I93" s="60">
        <f t="shared" si="1"/>
        <v>0</v>
      </c>
    </row>
    <row r="94" spans="1:9" x14ac:dyDescent="0.3">
      <c r="A94" s="42">
        <v>45295</v>
      </c>
      <c r="B94" s="50" t="s">
        <v>116</v>
      </c>
      <c r="C94" s="50" t="s">
        <v>126</v>
      </c>
      <c r="D94" s="50" t="s">
        <v>183</v>
      </c>
      <c r="E94" s="59">
        <v>2</v>
      </c>
      <c r="F94" s="63">
        <v>0</v>
      </c>
      <c r="G94" s="60">
        <v>2</v>
      </c>
      <c r="H94" s="60">
        <v>0</v>
      </c>
      <c r="I94" s="60">
        <f t="shared" si="1"/>
        <v>2</v>
      </c>
    </row>
    <row r="95" spans="1:9" x14ac:dyDescent="0.3">
      <c r="A95" s="42">
        <v>45296</v>
      </c>
      <c r="B95" s="33"/>
      <c r="C95" s="33"/>
      <c r="D95" s="33"/>
      <c r="E95" s="54"/>
      <c r="F95" s="63"/>
      <c r="G95" s="60"/>
      <c r="H95" s="60"/>
      <c r="I95" s="60">
        <f t="shared" si="1"/>
        <v>0</v>
      </c>
    </row>
    <row r="96" spans="1:9" x14ac:dyDescent="0.3">
      <c r="A96" s="42">
        <v>45297</v>
      </c>
      <c r="B96" s="33"/>
      <c r="C96" s="33"/>
      <c r="D96" s="33"/>
      <c r="E96" s="54"/>
      <c r="F96" s="63"/>
      <c r="G96" s="60"/>
      <c r="H96" s="60"/>
      <c r="I96" s="60">
        <f t="shared" si="1"/>
        <v>0</v>
      </c>
    </row>
    <row r="97" spans="1:9" x14ac:dyDescent="0.3">
      <c r="A97" s="42">
        <v>45298</v>
      </c>
      <c r="B97" s="33" t="s">
        <v>116</v>
      </c>
      <c r="C97" s="33" t="s">
        <v>126</v>
      </c>
      <c r="D97" s="33" t="s">
        <v>392</v>
      </c>
      <c r="E97" s="54">
        <v>2</v>
      </c>
      <c r="F97" s="63">
        <v>0</v>
      </c>
      <c r="G97" s="60">
        <v>2</v>
      </c>
      <c r="H97" s="60">
        <v>0</v>
      </c>
      <c r="I97" s="60">
        <f t="shared" si="1"/>
        <v>2</v>
      </c>
    </row>
    <row r="98" spans="1:9" x14ac:dyDescent="0.3">
      <c r="A98" s="42">
        <v>45299</v>
      </c>
      <c r="B98" s="33" t="s">
        <v>47</v>
      </c>
      <c r="C98" s="33" t="s">
        <v>185</v>
      </c>
      <c r="D98" s="50" t="s">
        <v>327</v>
      </c>
      <c r="E98" s="54">
        <v>1</v>
      </c>
      <c r="F98" s="63">
        <v>0</v>
      </c>
      <c r="G98" s="60">
        <v>1</v>
      </c>
      <c r="H98" s="60">
        <v>0</v>
      </c>
      <c r="I98" s="60">
        <f t="shared" si="1"/>
        <v>1</v>
      </c>
    </row>
    <row r="99" spans="1:9" x14ac:dyDescent="0.3">
      <c r="A99" s="42">
        <v>45300</v>
      </c>
      <c r="B99" s="33" t="s">
        <v>47</v>
      </c>
      <c r="C99" s="33" t="s">
        <v>187</v>
      </c>
      <c r="D99" s="50" t="s">
        <v>328</v>
      </c>
      <c r="E99" s="54">
        <v>1</v>
      </c>
      <c r="F99" s="63">
        <v>0</v>
      </c>
      <c r="G99" s="60">
        <v>1</v>
      </c>
      <c r="H99" s="60">
        <v>0</v>
      </c>
      <c r="I99" s="60">
        <f t="shared" si="1"/>
        <v>1</v>
      </c>
    </row>
    <row r="100" spans="1:9" x14ac:dyDescent="0.3">
      <c r="A100" s="42">
        <v>45301</v>
      </c>
      <c r="B100" s="33"/>
      <c r="C100" s="33"/>
      <c r="D100" s="33"/>
      <c r="E100" s="54"/>
      <c r="F100" s="63"/>
      <c r="G100" s="60"/>
      <c r="H100" s="60"/>
      <c r="I100" s="60">
        <f t="shared" si="1"/>
        <v>0</v>
      </c>
    </row>
    <row r="101" spans="1:9" x14ac:dyDescent="0.3">
      <c r="A101" s="42">
        <v>45302</v>
      </c>
      <c r="B101" s="33" t="s">
        <v>116</v>
      </c>
      <c r="C101" s="50" t="s">
        <v>388</v>
      </c>
      <c r="D101" s="50" t="s">
        <v>391</v>
      </c>
      <c r="E101" s="59">
        <v>1.1499999999999999</v>
      </c>
      <c r="F101" s="63">
        <v>0</v>
      </c>
      <c r="G101" s="60">
        <v>1.1499999999999999</v>
      </c>
      <c r="H101" s="60">
        <v>0</v>
      </c>
      <c r="I101" s="60">
        <f t="shared" si="1"/>
        <v>1.1499999999999999</v>
      </c>
    </row>
    <row r="102" spans="1:9" x14ac:dyDescent="0.3">
      <c r="A102" s="42">
        <v>45303</v>
      </c>
      <c r="B102" s="33" t="s">
        <v>116</v>
      </c>
      <c r="C102" s="33" t="s">
        <v>389</v>
      </c>
      <c r="D102" s="50" t="s">
        <v>331</v>
      </c>
      <c r="E102" s="49">
        <v>1</v>
      </c>
      <c r="F102" s="49">
        <v>0</v>
      </c>
      <c r="G102" s="60">
        <v>1</v>
      </c>
      <c r="H102" s="60">
        <v>0</v>
      </c>
      <c r="I102" s="60">
        <f t="shared" si="1"/>
        <v>1</v>
      </c>
    </row>
    <row r="103" spans="1:9" x14ac:dyDescent="0.3">
      <c r="A103" s="42">
        <v>45304</v>
      </c>
      <c r="B103" s="33"/>
      <c r="C103" s="33"/>
      <c r="D103" s="33"/>
      <c r="E103" s="54"/>
      <c r="F103" s="63"/>
      <c r="G103" s="60"/>
      <c r="H103" s="60"/>
      <c r="I103" s="60">
        <f t="shared" si="1"/>
        <v>0</v>
      </c>
    </row>
    <row r="104" spans="1:9" x14ac:dyDescent="0.3">
      <c r="A104" s="42">
        <v>45305</v>
      </c>
      <c r="B104" s="33"/>
      <c r="C104" s="33"/>
      <c r="D104" s="33"/>
      <c r="E104" s="54"/>
      <c r="F104" s="63"/>
      <c r="G104" s="60"/>
      <c r="H104" s="60"/>
      <c r="I104" s="60">
        <f t="shared" si="1"/>
        <v>0</v>
      </c>
    </row>
    <row r="105" spans="1:9" x14ac:dyDescent="0.3">
      <c r="A105" s="42">
        <v>45306</v>
      </c>
      <c r="B105" s="33" t="s">
        <v>47</v>
      </c>
      <c r="C105" s="33" t="s">
        <v>329</v>
      </c>
      <c r="D105" s="50" t="s">
        <v>330</v>
      </c>
      <c r="E105" s="54">
        <v>0.5</v>
      </c>
      <c r="F105" s="63">
        <v>0</v>
      </c>
      <c r="G105" s="60">
        <v>0.5</v>
      </c>
      <c r="H105" s="60">
        <v>0</v>
      </c>
      <c r="I105" s="60">
        <f t="shared" si="1"/>
        <v>0.5</v>
      </c>
    </row>
    <row r="106" spans="1:9" x14ac:dyDescent="0.3">
      <c r="A106" s="42">
        <v>45307</v>
      </c>
      <c r="B106" s="33" t="s">
        <v>47</v>
      </c>
      <c r="C106" s="33" t="s">
        <v>332</v>
      </c>
      <c r="D106" s="50" t="s">
        <v>333</v>
      </c>
      <c r="E106" s="49">
        <v>0.5</v>
      </c>
      <c r="F106" s="49">
        <v>0</v>
      </c>
      <c r="G106" s="60">
        <v>0.5</v>
      </c>
      <c r="H106" s="60">
        <v>0</v>
      </c>
      <c r="I106" s="60">
        <f t="shared" si="1"/>
        <v>0.5</v>
      </c>
    </row>
    <row r="107" spans="1:9" x14ac:dyDescent="0.3">
      <c r="A107" s="42">
        <v>45308</v>
      </c>
      <c r="B107" s="33"/>
      <c r="C107" s="33"/>
      <c r="D107" s="33"/>
      <c r="E107" s="49"/>
      <c r="F107" s="49"/>
      <c r="G107" s="60"/>
      <c r="H107" s="60"/>
      <c r="I107" s="60">
        <f t="shared" si="1"/>
        <v>0</v>
      </c>
    </row>
    <row r="108" spans="1:9" x14ac:dyDescent="0.3">
      <c r="A108" s="42">
        <v>45309</v>
      </c>
      <c r="B108" s="33"/>
      <c r="C108" s="33"/>
      <c r="D108" s="33"/>
      <c r="E108" s="49"/>
      <c r="F108" s="49"/>
      <c r="G108" s="60"/>
      <c r="H108" s="60"/>
      <c r="I108" s="60">
        <f t="shared" si="1"/>
        <v>0</v>
      </c>
    </row>
  </sheetData>
  <sheetProtection algorithmName="SHA-512" hashValue="4XbnbLop/Y58OcKvYArkMGxcLpX+VdEhmRiru/EUCp5ADbFbm9c2zX2N6gD/JBK8CUuoxXPpA24/qoILTMkCpg==" saltValue="fdR9AL8qFfD+KRHUXeLAdw==" spinCount="100000" sheet="1" insertRows="0"/>
  <protectedRanges>
    <protectedRange algorithmName="SHA-512" hashValue="2EAVjrSHVNLaa4BQKp9wAoQ+aagA6+YiD9+ExvdxQB9jqtq4oRTc7Q3oFWKVhtbc/10G3PJ98dNqIskeuyaDvA==" saltValue="UHaNt1mu0k7vn306GfexRA==" spinCount="100000" sqref="G1:I1048576" name="PM"/>
    <protectedRange algorithmName="SHA-512" hashValue="dNDWiaaw/VbuaA+5D+F68JxyAp0rVsrtmwp8y1V2KXVCKlU8aeCfvCSFeCdoPIIWIGUYX9mk7/ZpLxGNkE1wWQ==" saltValue="5KDUrDV8EDb3O8d5rr2wMA==" spinCount="100000" sqref="A1:F71 A85:F85 A73:A84 B84:F84 A86:A87 E86:F86 A72:E72 E73:E83 F72:F83 A88:E88 E87 F87:F88 A89:F1048576" name="TM"/>
    <protectedRange algorithmName="SHA-512" hashValue="qKWpq5NM5WmsYFYwxP65MJWbdivZe9RyXvmlzVxfxfDMHHMgSCiPgDfhkg/PCOfvUeyBeOUmNjBJGXMQgkQf3Q==" saltValue="u2dFeXsMX06fwcTjJ0oPLA==" spinCount="100000" sqref="C74:D74" name="TM_1"/>
    <protectedRange algorithmName="SHA-512" hashValue="qKWpq5NM5WmsYFYwxP65MJWbdivZe9RyXvmlzVxfxfDMHHMgSCiPgDfhkg/PCOfvUeyBeOUmNjBJGXMQgkQf3Q==" saltValue="u2dFeXsMX06fwcTjJ0oPLA==" spinCount="100000" sqref="C76:D77" name="TM_2"/>
    <protectedRange algorithmName="SHA-512" hashValue="qKWpq5NM5WmsYFYwxP65MJWbdivZe9RyXvmlzVxfxfDMHHMgSCiPgDfhkg/PCOfvUeyBeOUmNjBJGXMQgkQf3Q==" saltValue="u2dFeXsMX06fwcTjJ0oPLA==" spinCount="100000" sqref="C79:D79" name="TM_3"/>
    <protectedRange algorithmName="SHA-512" hashValue="qKWpq5NM5WmsYFYwxP65MJWbdivZe9RyXvmlzVxfxfDMHHMgSCiPgDfhkg/PCOfvUeyBeOUmNjBJGXMQgkQf3Q==" saltValue="u2dFeXsMX06fwcTjJ0oPLA==" spinCount="100000" sqref="C81:D81" name="TM_4"/>
    <protectedRange algorithmName="SHA-512" hashValue="qKWpq5NM5WmsYFYwxP65MJWbdivZe9RyXvmlzVxfxfDMHHMgSCiPgDfhkg/PCOfvUeyBeOUmNjBJGXMQgkQf3Q==" saltValue="u2dFeXsMX06fwcTjJ0oPLA==" spinCount="100000" sqref="C83:D83" name="TM_5"/>
    <protectedRange algorithmName="SHA-512" hashValue="qKWpq5NM5WmsYFYwxP65MJWbdivZe9RyXvmlzVxfxfDMHHMgSCiPgDfhkg/PCOfvUeyBeOUmNjBJGXMQgkQf3Q==" saltValue="u2dFeXsMX06fwcTjJ0oPLA==" spinCount="100000" sqref="C73:D73" name="TM_6"/>
    <protectedRange algorithmName="SHA-512" hashValue="qKWpq5NM5WmsYFYwxP65MJWbdivZe9RyXvmlzVxfxfDMHHMgSCiPgDfhkg/PCOfvUeyBeOUmNjBJGXMQgkQf3Q==" saltValue="u2dFeXsMX06fwcTjJ0oPLA==" spinCount="100000" sqref="C75:D75" name="TM_7"/>
    <protectedRange algorithmName="SHA-512" hashValue="qKWpq5NM5WmsYFYwxP65MJWbdivZe9RyXvmlzVxfxfDMHHMgSCiPgDfhkg/PCOfvUeyBeOUmNjBJGXMQgkQf3Q==" saltValue="u2dFeXsMX06fwcTjJ0oPLA==" spinCount="100000" sqref="C78:D78" name="TM_8"/>
    <protectedRange algorithmName="SHA-512" hashValue="qKWpq5NM5WmsYFYwxP65MJWbdivZe9RyXvmlzVxfxfDMHHMgSCiPgDfhkg/PCOfvUeyBeOUmNjBJGXMQgkQf3Q==" saltValue="u2dFeXsMX06fwcTjJ0oPLA==" spinCount="100000" sqref="C80:D80" name="TM_9"/>
    <protectedRange algorithmName="SHA-512" hashValue="qKWpq5NM5WmsYFYwxP65MJWbdivZe9RyXvmlzVxfxfDMHHMgSCiPgDfhkg/PCOfvUeyBeOUmNjBJGXMQgkQf3Q==" saltValue="u2dFeXsMX06fwcTjJ0oPLA==" spinCount="100000" sqref="C82:D82 C86:D87" name="TM_10"/>
    <protectedRange algorithmName="SHA-512" hashValue="qKWpq5NM5WmsYFYwxP65MJWbdivZe9RyXvmlzVxfxfDMHHMgSCiPgDfhkg/PCOfvUeyBeOUmNjBJGXMQgkQf3Q==" saltValue="u2dFeXsMX06fwcTjJ0oPLA==" spinCount="100000" sqref="B73:B83 B86:B87" name="TM_11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oglio9"/>
  <dimension ref="A1:I105"/>
  <sheetViews>
    <sheetView topLeftCell="A85" zoomScaleNormal="100" workbookViewId="0">
      <selection activeCell="E112" sqref="E112"/>
    </sheetView>
  </sheetViews>
  <sheetFormatPr defaultRowHeight="14.4" x14ac:dyDescent="0.3"/>
  <cols>
    <col min="1" max="1" width="22.44140625" customWidth="1"/>
    <col min="2" max="2" width="24.33203125" customWidth="1"/>
    <col min="3" max="3" width="31.33203125" customWidth="1"/>
    <col min="4" max="4" width="39.44140625" customWidth="1"/>
    <col min="5" max="5" width="20.33203125" customWidth="1"/>
    <col min="6" max="6" width="19.5546875" customWidth="1"/>
    <col min="7" max="7" width="27.5546875" customWidth="1"/>
    <col min="8" max="8" width="26.6640625" customWidth="1"/>
    <col min="9" max="9" width="65.44140625" customWidth="1"/>
  </cols>
  <sheetData>
    <row r="1" spans="1:9" x14ac:dyDescent="0.3">
      <c r="B1" s="35" t="s">
        <v>49</v>
      </c>
      <c r="C1" s="35" t="str">
        <f>info!A7</f>
        <v>0512114332</v>
      </c>
      <c r="D1" s="35" t="str">
        <f>info!C7</f>
        <v>Sorrentino</v>
      </c>
    </row>
    <row r="3" spans="1:9" x14ac:dyDescent="0.3">
      <c r="A3" s="30" t="s">
        <v>194</v>
      </c>
      <c r="B3" s="66" t="s">
        <v>51</v>
      </c>
      <c r="C3" s="66" t="s">
        <v>52</v>
      </c>
      <c r="D3" s="66" t="s">
        <v>53</v>
      </c>
      <c r="E3" s="67" t="s">
        <v>54</v>
      </c>
      <c r="F3" s="40" t="s">
        <v>55</v>
      </c>
      <c r="G3" s="41" t="s">
        <v>56</v>
      </c>
      <c r="H3" s="40" t="s">
        <v>57</v>
      </c>
      <c r="I3" s="40" t="s">
        <v>58</v>
      </c>
    </row>
    <row r="4" spans="1:9" x14ac:dyDescent="0.3">
      <c r="A4" s="68">
        <v>45215</v>
      </c>
      <c r="B4" s="33" t="s">
        <v>59</v>
      </c>
      <c r="C4" s="33" t="s">
        <v>334</v>
      </c>
      <c r="D4" s="33" t="s">
        <v>59</v>
      </c>
      <c r="E4" s="49">
        <v>1.5</v>
      </c>
      <c r="F4" s="44">
        <v>1.5</v>
      </c>
      <c r="G4" s="51">
        <v>1.5</v>
      </c>
      <c r="H4" s="51">
        <v>1.5</v>
      </c>
      <c r="I4" s="51">
        <f>G4-H4</f>
        <v>0</v>
      </c>
    </row>
    <row r="5" spans="1:9" x14ac:dyDescent="0.3">
      <c r="A5" s="68">
        <v>45216</v>
      </c>
      <c r="B5" s="33"/>
      <c r="C5" s="33"/>
      <c r="D5" s="33"/>
      <c r="E5" s="49"/>
      <c r="F5" s="44"/>
      <c r="G5" s="51"/>
      <c r="H5" s="51"/>
      <c r="I5" s="51">
        <f t="shared" ref="I5:I68" si="0">G5-H5</f>
        <v>0</v>
      </c>
    </row>
    <row r="6" spans="1:9" x14ac:dyDescent="0.3">
      <c r="A6" s="68">
        <v>45217</v>
      </c>
      <c r="B6" s="33"/>
      <c r="C6" s="33"/>
      <c r="D6" s="33"/>
      <c r="E6" s="49"/>
      <c r="F6" s="44"/>
      <c r="G6" s="51"/>
      <c r="H6" s="51"/>
      <c r="I6" s="51">
        <f t="shared" si="0"/>
        <v>0</v>
      </c>
    </row>
    <row r="7" spans="1:9" x14ac:dyDescent="0.3">
      <c r="A7" s="68">
        <v>45218</v>
      </c>
      <c r="B7" s="33"/>
      <c r="C7" s="33"/>
      <c r="D7" s="33"/>
      <c r="E7" s="49"/>
      <c r="F7" s="44"/>
      <c r="G7" s="51"/>
      <c r="H7" s="51"/>
      <c r="I7" s="51">
        <f t="shared" si="0"/>
        <v>0</v>
      </c>
    </row>
    <row r="8" spans="1:9" x14ac:dyDescent="0.3">
      <c r="A8" s="68">
        <v>45219</v>
      </c>
      <c r="B8" s="33"/>
      <c r="C8" s="33"/>
      <c r="D8" s="33"/>
      <c r="E8" s="49"/>
      <c r="F8" s="44"/>
      <c r="G8" s="51"/>
      <c r="H8" s="51"/>
      <c r="I8" s="51">
        <f t="shared" si="0"/>
        <v>0</v>
      </c>
    </row>
    <row r="9" spans="1:9" x14ac:dyDescent="0.3">
      <c r="A9" s="68">
        <v>45220</v>
      </c>
      <c r="B9" s="33"/>
      <c r="C9" s="33"/>
      <c r="D9" s="33"/>
      <c r="E9" s="49"/>
      <c r="F9" s="44"/>
      <c r="G9" s="51"/>
      <c r="H9" s="51"/>
      <c r="I9" s="51">
        <f t="shared" si="0"/>
        <v>0</v>
      </c>
    </row>
    <row r="10" spans="1:9" x14ac:dyDescent="0.3">
      <c r="A10" s="68">
        <v>45221</v>
      </c>
      <c r="B10" s="33"/>
      <c r="C10" s="33"/>
      <c r="D10" s="33"/>
      <c r="E10" s="49"/>
      <c r="F10" s="44"/>
      <c r="G10" s="51"/>
      <c r="H10" s="51"/>
      <c r="I10" s="51">
        <f t="shared" si="0"/>
        <v>0</v>
      </c>
    </row>
    <row r="11" spans="1:9" x14ac:dyDescent="0.3">
      <c r="A11" s="68">
        <v>45222</v>
      </c>
      <c r="B11" s="33" t="s">
        <v>59</v>
      </c>
      <c r="C11" s="33" t="s">
        <v>61</v>
      </c>
      <c r="D11" s="33" t="s">
        <v>335</v>
      </c>
      <c r="E11" s="49">
        <v>1.5</v>
      </c>
      <c r="F11" s="44">
        <v>1.5</v>
      </c>
      <c r="G11" s="51">
        <v>1.5</v>
      </c>
      <c r="H11" s="51">
        <v>1.5</v>
      </c>
      <c r="I11" s="51">
        <f t="shared" si="0"/>
        <v>0</v>
      </c>
    </row>
    <row r="12" spans="1:9" x14ac:dyDescent="0.3">
      <c r="A12" s="68">
        <v>45223</v>
      </c>
      <c r="B12" s="57" t="s">
        <v>43</v>
      </c>
      <c r="C12" s="33" t="s">
        <v>139</v>
      </c>
      <c r="D12" s="33" t="s">
        <v>140</v>
      </c>
      <c r="E12" s="49">
        <v>0.5</v>
      </c>
      <c r="F12" s="44">
        <v>0</v>
      </c>
      <c r="G12" s="51">
        <v>0.34</v>
      </c>
      <c r="H12" s="51">
        <v>0</v>
      </c>
      <c r="I12" s="51">
        <f t="shared" si="0"/>
        <v>0.34</v>
      </c>
    </row>
    <row r="13" spans="1:9" x14ac:dyDescent="0.3">
      <c r="A13" s="68">
        <v>45224</v>
      </c>
      <c r="B13" s="33"/>
      <c r="C13" s="33"/>
      <c r="D13" s="33"/>
      <c r="E13" s="49"/>
      <c r="F13" s="44"/>
      <c r="G13" s="51"/>
      <c r="H13" s="51"/>
      <c r="I13" s="51">
        <f t="shared" si="0"/>
        <v>0</v>
      </c>
    </row>
    <row r="14" spans="1:9" x14ac:dyDescent="0.3">
      <c r="A14" s="68">
        <v>45225</v>
      </c>
      <c r="B14" s="33"/>
      <c r="C14" s="33"/>
      <c r="D14" s="33"/>
      <c r="E14" s="49"/>
      <c r="F14" s="44"/>
      <c r="G14" s="51"/>
      <c r="H14" s="51"/>
      <c r="I14" s="51">
        <f t="shared" si="0"/>
        <v>0</v>
      </c>
    </row>
    <row r="15" spans="1:9" x14ac:dyDescent="0.3">
      <c r="A15" s="68">
        <v>45226</v>
      </c>
      <c r="B15" s="33"/>
      <c r="C15" s="33"/>
      <c r="D15" s="33"/>
      <c r="E15" s="49"/>
      <c r="F15" s="44"/>
      <c r="G15" s="51"/>
      <c r="H15" s="51"/>
      <c r="I15" s="51">
        <f t="shared" si="0"/>
        <v>0</v>
      </c>
    </row>
    <row r="16" spans="1:9" x14ac:dyDescent="0.3">
      <c r="A16" s="68">
        <v>45227</v>
      </c>
      <c r="B16" s="33"/>
      <c r="C16" s="33"/>
      <c r="D16" s="33"/>
      <c r="E16" s="49"/>
      <c r="F16" s="44"/>
      <c r="G16" s="51"/>
      <c r="H16" s="51"/>
      <c r="I16" s="51">
        <f t="shared" si="0"/>
        <v>0</v>
      </c>
    </row>
    <row r="17" spans="1:9" x14ac:dyDescent="0.3">
      <c r="A17" s="68">
        <v>45228</v>
      </c>
      <c r="B17" s="33"/>
      <c r="C17" s="33"/>
      <c r="D17" s="33"/>
      <c r="E17" s="49"/>
      <c r="F17" s="44"/>
      <c r="G17" s="51"/>
      <c r="H17" s="51"/>
      <c r="I17" s="51">
        <f t="shared" si="0"/>
        <v>0</v>
      </c>
    </row>
    <row r="18" spans="1:9" x14ac:dyDescent="0.3">
      <c r="A18" s="68">
        <v>45229</v>
      </c>
      <c r="B18" s="33" t="s">
        <v>59</v>
      </c>
      <c r="C18" s="33" t="s">
        <v>64</v>
      </c>
      <c r="D18" s="33" t="s">
        <v>336</v>
      </c>
      <c r="E18" s="49">
        <v>1.5</v>
      </c>
      <c r="F18" s="44">
        <v>1.5</v>
      </c>
      <c r="G18" s="51">
        <v>1.5</v>
      </c>
      <c r="H18" s="51">
        <v>1.5</v>
      </c>
      <c r="I18" s="51">
        <f t="shared" si="0"/>
        <v>0</v>
      </c>
    </row>
    <row r="19" spans="1:9" x14ac:dyDescent="0.3">
      <c r="A19" s="68">
        <v>45230</v>
      </c>
      <c r="B19" s="57"/>
      <c r="C19" s="33"/>
      <c r="D19" s="33"/>
      <c r="E19" s="49"/>
      <c r="F19" s="44"/>
      <c r="G19" s="51"/>
      <c r="H19" s="51"/>
      <c r="I19" s="51">
        <f t="shared" si="0"/>
        <v>0</v>
      </c>
    </row>
    <row r="20" spans="1:9" x14ac:dyDescent="0.3">
      <c r="A20" s="68">
        <v>45231</v>
      </c>
      <c r="B20" s="57" t="s">
        <v>43</v>
      </c>
      <c r="C20" s="33" t="s">
        <v>337</v>
      </c>
      <c r="D20" s="33" t="s">
        <v>338</v>
      </c>
      <c r="E20" s="49">
        <v>1</v>
      </c>
      <c r="F20" s="44">
        <v>0</v>
      </c>
      <c r="G20" s="51">
        <v>1</v>
      </c>
      <c r="H20" s="51">
        <v>0</v>
      </c>
      <c r="I20" s="51">
        <f t="shared" si="0"/>
        <v>1</v>
      </c>
    </row>
    <row r="21" spans="1:9" x14ac:dyDescent="0.3">
      <c r="A21" s="68">
        <v>45232</v>
      </c>
      <c r="B21" s="57" t="s">
        <v>43</v>
      </c>
      <c r="C21" s="33" t="s">
        <v>142</v>
      </c>
      <c r="D21" s="33" t="s">
        <v>143</v>
      </c>
      <c r="E21" s="49">
        <v>1</v>
      </c>
      <c r="F21" s="44">
        <v>0</v>
      </c>
      <c r="G21" s="51">
        <v>0.17</v>
      </c>
      <c r="H21" s="51">
        <v>0</v>
      </c>
      <c r="I21" s="51">
        <f t="shared" si="0"/>
        <v>0.17</v>
      </c>
    </row>
    <row r="22" spans="1:9" x14ac:dyDescent="0.3">
      <c r="A22" s="68">
        <v>45233</v>
      </c>
      <c r="B22" s="33"/>
      <c r="C22" s="33"/>
      <c r="D22" s="33"/>
      <c r="E22" s="49"/>
      <c r="F22" s="44"/>
      <c r="G22" s="51"/>
      <c r="H22" s="51"/>
      <c r="I22" s="51">
        <f t="shared" si="0"/>
        <v>0</v>
      </c>
    </row>
    <row r="23" spans="1:9" x14ac:dyDescent="0.3">
      <c r="A23" s="68">
        <v>45234</v>
      </c>
      <c r="B23" s="33"/>
      <c r="C23" s="33"/>
      <c r="D23" s="33"/>
      <c r="E23" s="49"/>
      <c r="F23" s="44"/>
      <c r="G23" s="51"/>
      <c r="H23" s="51"/>
      <c r="I23" s="51">
        <f t="shared" si="0"/>
        <v>0</v>
      </c>
    </row>
    <row r="24" spans="1:9" x14ac:dyDescent="0.3">
      <c r="A24" s="68">
        <v>45235</v>
      </c>
      <c r="B24" s="33"/>
      <c r="C24" s="33"/>
      <c r="D24" s="33"/>
      <c r="E24" s="49"/>
      <c r="F24" s="44"/>
      <c r="G24" s="51"/>
      <c r="H24" s="51"/>
      <c r="I24" s="51">
        <f t="shared" si="0"/>
        <v>0</v>
      </c>
    </row>
    <row r="25" spans="1:9" x14ac:dyDescent="0.3">
      <c r="A25" s="68">
        <v>45236</v>
      </c>
      <c r="B25" s="33" t="s">
        <v>59</v>
      </c>
      <c r="C25" s="33" t="s">
        <v>69</v>
      </c>
      <c r="D25" s="33" t="s">
        <v>339</v>
      </c>
      <c r="E25" s="49">
        <v>1.5</v>
      </c>
      <c r="F25" s="44">
        <v>1.5</v>
      </c>
      <c r="G25" s="51">
        <v>1.5</v>
      </c>
      <c r="H25" s="51">
        <v>1.5</v>
      </c>
      <c r="I25" s="51">
        <f t="shared" si="0"/>
        <v>0</v>
      </c>
    </row>
    <row r="26" spans="1:9" x14ac:dyDescent="0.3">
      <c r="A26" s="68">
        <v>45237</v>
      </c>
      <c r="B26" s="69" t="s">
        <v>43</v>
      </c>
      <c r="C26" s="50" t="s">
        <v>144</v>
      </c>
      <c r="D26" s="50" t="s">
        <v>340</v>
      </c>
      <c r="E26" s="62">
        <v>1</v>
      </c>
      <c r="F26" s="73">
        <v>0</v>
      </c>
      <c r="G26" s="51">
        <v>1</v>
      </c>
      <c r="H26" s="51">
        <v>0</v>
      </c>
      <c r="I26" s="51">
        <f t="shared" si="0"/>
        <v>1</v>
      </c>
    </row>
    <row r="27" spans="1:9" x14ac:dyDescent="0.3">
      <c r="A27" s="68">
        <v>45237</v>
      </c>
      <c r="B27" s="69" t="s">
        <v>43</v>
      </c>
      <c r="C27" s="50" t="s">
        <v>144</v>
      </c>
      <c r="D27" s="50" t="s">
        <v>341</v>
      </c>
      <c r="E27" s="62">
        <v>0.25</v>
      </c>
      <c r="F27" s="73">
        <v>0</v>
      </c>
      <c r="G27" s="51">
        <v>0.25</v>
      </c>
      <c r="H27" s="51">
        <v>0</v>
      </c>
      <c r="I27" s="51">
        <f t="shared" si="0"/>
        <v>0.25</v>
      </c>
    </row>
    <row r="28" spans="1:9" x14ac:dyDescent="0.3">
      <c r="A28" s="68">
        <v>45238</v>
      </c>
      <c r="B28" s="57" t="s">
        <v>43</v>
      </c>
      <c r="C28" s="50" t="s">
        <v>146</v>
      </c>
      <c r="D28" s="33" t="s">
        <v>342</v>
      </c>
      <c r="E28" s="49">
        <v>0.25</v>
      </c>
      <c r="F28" s="44">
        <v>0</v>
      </c>
      <c r="G28" s="51">
        <v>0.25</v>
      </c>
      <c r="H28" s="51">
        <v>0</v>
      </c>
      <c r="I28" s="51">
        <f t="shared" si="0"/>
        <v>0.25</v>
      </c>
    </row>
    <row r="29" spans="1:9" x14ac:dyDescent="0.3">
      <c r="A29" s="68">
        <v>45239</v>
      </c>
      <c r="B29" s="57" t="s">
        <v>43</v>
      </c>
      <c r="C29" s="50" t="s">
        <v>148</v>
      </c>
      <c r="D29" s="33" t="s">
        <v>343</v>
      </c>
      <c r="E29" s="49">
        <v>0.25</v>
      </c>
      <c r="F29" s="44">
        <v>0</v>
      </c>
      <c r="G29" s="51">
        <v>0.25</v>
      </c>
      <c r="H29" s="51">
        <v>0</v>
      </c>
      <c r="I29" s="51">
        <f t="shared" si="0"/>
        <v>0.25</v>
      </c>
    </row>
    <row r="30" spans="1:9" x14ac:dyDescent="0.3">
      <c r="A30" s="68">
        <v>45240</v>
      </c>
      <c r="B30" s="50" t="s">
        <v>43</v>
      </c>
      <c r="C30" s="50" t="s">
        <v>344</v>
      </c>
      <c r="D30" s="50" t="s">
        <v>345</v>
      </c>
      <c r="E30" s="62">
        <v>0.15</v>
      </c>
      <c r="F30" s="73">
        <v>0</v>
      </c>
      <c r="G30" s="51">
        <v>0.15</v>
      </c>
      <c r="H30" s="51">
        <v>0</v>
      </c>
      <c r="I30" s="51">
        <f t="shared" si="0"/>
        <v>0.15</v>
      </c>
    </row>
    <row r="31" spans="1:9" x14ac:dyDescent="0.3">
      <c r="A31" s="68">
        <v>45241</v>
      </c>
      <c r="B31" s="49"/>
      <c r="C31" s="49"/>
      <c r="D31" s="49"/>
      <c r="E31" s="49"/>
      <c r="F31" s="44"/>
      <c r="G31" s="51"/>
      <c r="H31" s="51"/>
      <c r="I31" s="51">
        <f t="shared" si="0"/>
        <v>0</v>
      </c>
    </row>
    <row r="32" spans="1:9" x14ac:dyDescent="0.3">
      <c r="A32" s="68">
        <v>45242</v>
      </c>
      <c r="B32" s="33"/>
      <c r="C32" s="33"/>
      <c r="D32" s="33"/>
      <c r="E32" s="49"/>
      <c r="F32" s="44"/>
      <c r="G32" s="51"/>
      <c r="H32" s="51"/>
      <c r="I32" s="51">
        <f t="shared" si="0"/>
        <v>0</v>
      </c>
    </row>
    <row r="33" spans="1:9" x14ac:dyDescent="0.3">
      <c r="A33" s="68">
        <v>45243</v>
      </c>
      <c r="B33" s="33" t="s">
        <v>158</v>
      </c>
      <c r="C33" s="33" t="s">
        <v>80</v>
      </c>
      <c r="D33" s="33" t="s">
        <v>346</v>
      </c>
      <c r="E33" s="49">
        <v>1.5</v>
      </c>
      <c r="F33" s="44">
        <v>1.5</v>
      </c>
      <c r="G33" s="51">
        <v>1.5</v>
      </c>
      <c r="H33" s="51">
        <v>1.5</v>
      </c>
      <c r="I33" s="51">
        <f t="shared" si="0"/>
        <v>0</v>
      </c>
    </row>
    <row r="34" spans="1:9" x14ac:dyDescent="0.3">
      <c r="A34" s="68">
        <v>45244</v>
      </c>
      <c r="B34" s="69" t="s">
        <v>43</v>
      </c>
      <c r="C34" s="50" t="s">
        <v>347</v>
      </c>
      <c r="D34" s="50" t="s">
        <v>348</v>
      </c>
      <c r="E34" s="62">
        <v>0.25</v>
      </c>
      <c r="F34" s="44">
        <v>0</v>
      </c>
      <c r="G34" s="51">
        <v>0.25</v>
      </c>
      <c r="H34" s="51">
        <v>0</v>
      </c>
      <c r="I34" s="51">
        <f t="shared" si="0"/>
        <v>0.25</v>
      </c>
    </row>
    <row r="35" spans="1:9" x14ac:dyDescent="0.3">
      <c r="A35" s="68">
        <v>45245</v>
      </c>
      <c r="B35" s="57" t="s">
        <v>43</v>
      </c>
      <c r="C35" s="33" t="s">
        <v>347</v>
      </c>
      <c r="D35" s="33" t="s">
        <v>349</v>
      </c>
      <c r="E35" s="49">
        <v>0.25</v>
      </c>
      <c r="F35" s="44">
        <v>0</v>
      </c>
      <c r="G35" s="51">
        <v>0.25</v>
      </c>
      <c r="H35" s="51">
        <v>0</v>
      </c>
      <c r="I35" s="51">
        <f t="shared" si="0"/>
        <v>0.25</v>
      </c>
    </row>
    <row r="36" spans="1:9" x14ac:dyDescent="0.3">
      <c r="A36" s="68">
        <v>45246</v>
      </c>
      <c r="B36" s="57" t="s">
        <v>43</v>
      </c>
      <c r="C36" s="33" t="s">
        <v>347</v>
      </c>
      <c r="D36" s="33" t="s">
        <v>350</v>
      </c>
      <c r="E36" s="49">
        <v>0.15</v>
      </c>
      <c r="F36" s="44">
        <v>0</v>
      </c>
      <c r="G36" s="51">
        <v>0.15</v>
      </c>
      <c r="H36" s="51">
        <v>0</v>
      </c>
      <c r="I36" s="51">
        <f t="shared" si="0"/>
        <v>0.15</v>
      </c>
    </row>
    <row r="37" spans="1:9" x14ac:dyDescent="0.3">
      <c r="A37" s="68">
        <v>45247</v>
      </c>
      <c r="B37" s="57" t="s">
        <v>43</v>
      </c>
      <c r="C37" s="33" t="s">
        <v>351</v>
      </c>
      <c r="D37" s="33" t="s">
        <v>352</v>
      </c>
      <c r="E37" s="49">
        <v>0.5</v>
      </c>
      <c r="F37" s="44">
        <v>0</v>
      </c>
      <c r="G37" s="51">
        <v>0.5</v>
      </c>
      <c r="H37" s="51">
        <v>0</v>
      </c>
      <c r="I37" s="51">
        <f t="shared" si="0"/>
        <v>0.5</v>
      </c>
    </row>
    <row r="38" spans="1:9" x14ac:dyDescent="0.3">
      <c r="A38" s="68">
        <v>45248</v>
      </c>
      <c r="B38" s="69" t="s">
        <v>43</v>
      </c>
      <c r="C38" s="50" t="s">
        <v>156</v>
      </c>
      <c r="D38" s="50" t="s">
        <v>87</v>
      </c>
      <c r="E38" s="62">
        <v>0.25</v>
      </c>
      <c r="F38" s="73">
        <v>0</v>
      </c>
      <c r="G38" s="51">
        <v>0.25</v>
      </c>
      <c r="H38" s="51">
        <v>0</v>
      </c>
      <c r="I38" s="51">
        <f t="shared" si="0"/>
        <v>0.25</v>
      </c>
    </row>
    <row r="39" spans="1:9" x14ac:dyDescent="0.3">
      <c r="A39" s="68">
        <v>45249</v>
      </c>
      <c r="B39" s="33"/>
      <c r="C39" s="33"/>
      <c r="D39" s="33"/>
      <c r="E39" s="49"/>
      <c r="F39" s="44"/>
      <c r="G39" s="51"/>
      <c r="H39" s="51"/>
      <c r="I39" s="51">
        <f t="shared" si="0"/>
        <v>0</v>
      </c>
    </row>
    <row r="40" spans="1:9" x14ac:dyDescent="0.3">
      <c r="A40" s="68">
        <v>45250</v>
      </c>
      <c r="B40" s="33" t="s">
        <v>59</v>
      </c>
      <c r="C40" s="33" t="s">
        <v>89</v>
      </c>
      <c r="D40" s="33" t="s">
        <v>353</v>
      </c>
      <c r="E40" s="49">
        <v>1.5</v>
      </c>
      <c r="F40" s="44">
        <v>1.5</v>
      </c>
      <c r="G40" s="51">
        <v>1.5</v>
      </c>
      <c r="H40" s="51">
        <v>1.5</v>
      </c>
      <c r="I40" s="51">
        <f t="shared" si="0"/>
        <v>0</v>
      </c>
    </row>
    <row r="41" spans="1:9" x14ac:dyDescent="0.3">
      <c r="A41" s="68">
        <v>45251</v>
      </c>
      <c r="B41" s="57" t="s">
        <v>44</v>
      </c>
      <c r="C41" s="50" t="s">
        <v>354</v>
      </c>
      <c r="D41" s="33" t="s">
        <v>355</v>
      </c>
      <c r="E41" s="49">
        <v>1</v>
      </c>
      <c r="F41" s="44">
        <v>0</v>
      </c>
      <c r="G41" s="51">
        <v>0.5</v>
      </c>
      <c r="H41" s="51">
        <v>0</v>
      </c>
      <c r="I41" s="51">
        <f t="shared" si="0"/>
        <v>0.5</v>
      </c>
    </row>
    <row r="42" spans="1:9" x14ac:dyDescent="0.3">
      <c r="A42" s="68">
        <v>45252</v>
      </c>
      <c r="B42" s="57" t="s">
        <v>44</v>
      </c>
      <c r="C42" s="33" t="s">
        <v>92</v>
      </c>
      <c r="D42" s="33" t="s">
        <v>162</v>
      </c>
      <c r="E42" s="49">
        <v>1</v>
      </c>
      <c r="F42" s="44">
        <v>0</v>
      </c>
      <c r="G42" s="51">
        <v>1</v>
      </c>
      <c r="H42" s="51">
        <v>0</v>
      </c>
      <c r="I42" s="51">
        <f t="shared" si="0"/>
        <v>1</v>
      </c>
    </row>
    <row r="43" spans="1:9" x14ac:dyDescent="0.3">
      <c r="A43" s="68">
        <v>45252</v>
      </c>
      <c r="B43" s="33"/>
      <c r="C43" s="33"/>
      <c r="D43" s="33"/>
      <c r="E43" s="33"/>
      <c r="F43" s="33"/>
      <c r="G43" s="51"/>
      <c r="H43" s="51"/>
      <c r="I43" s="51">
        <f t="shared" si="0"/>
        <v>0</v>
      </c>
    </row>
    <row r="44" spans="1:9" x14ac:dyDescent="0.3">
      <c r="A44" s="68">
        <v>45254</v>
      </c>
      <c r="B44" s="57" t="s">
        <v>44</v>
      </c>
      <c r="C44" s="50" t="s">
        <v>273</v>
      </c>
      <c r="D44" s="50" t="s">
        <v>274</v>
      </c>
      <c r="E44" s="49">
        <v>0.5</v>
      </c>
      <c r="F44" s="44">
        <v>0</v>
      </c>
      <c r="G44" s="51">
        <v>0.5</v>
      </c>
      <c r="H44" s="51">
        <v>0</v>
      </c>
      <c r="I44" s="51">
        <f t="shared" si="0"/>
        <v>0.5</v>
      </c>
    </row>
    <row r="45" spans="1:9" x14ac:dyDescent="0.3">
      <c r="A45" s="68">
        <v>45255</v>
      </c>
      <c r="B45" s="69" t="s">
        <v>44</v>
      </c>
      <c r="C45" s="50" t="s">
        <v>313</v>
      </c>
      <c r="D45" s="50" t="s">
        <v>314</v>
      </c>
      <c r="E45" s="62">
        <v>0.25</v>
      </c>
      <c r="F45" s="73">
        <v>0</v>
      </c>
      <c r="G45" s="51">
        <v>0.25</v>
      </c>
      <c r="H45" s="51">
        <v>0</v>
      </c>
      <c r="I45" s="51">
        <f t="shared" si="0"/>
        <v>0.25</v>
      </c>
    </row>
    <row r="46" spans="1:9" x14ac:dyDescent="0.3">
      <c r="A46" s="68">
        <v>45255</v>
      </c>
      <c r="B46" s="50" t="s">
        <v>43</v>
      </c>
      <c r="C46" s="50" t="s">
        <v>271</v>
      </c>
      <c r="D46" s="50" t="s">
        <v>272</v>
      </c>
      <c r="E46" s="62">
        <v>0.75</v>
      </c>
      <c r="F46" s="73">
        <v>0</v>
      </c>
      <c r="G46" s="77">
        <v>0.75</v>
      </c>
      <c r="H46" s="51">
        <v>0</v>
      </c>
      <c r="I46" s="51">
        <f t="shared" si="0"/>
        <v>0.75</v>
      </c>
    </row>
    <row r="47" spans="1:9" x14ac:dyDescent="0.3">
      <c r="A47" s="68">
        <v>45256</v>
      </c>
      <c r="B47" s="69" t="s">
        <v>43</v>
      </c>
      <c r="C47" s="50" t="s">
        <v>356</v>
      </c>
      <c r="D47" s="50" t="s">
        <v>357</v>
      </c>
      <c r="E47" s="62">
        <v>1</v>
      </c>
      <c r="F47" s="73">
        <v>0</v>
      </c>
      <c r="G47" s="51">
        <v>0.76</v>
      </c>
      <c r="H47" s="51">
        <v>0</v>
      </c>
      <c r="I47" s="51">
        <f t="shared" si="0"/>
        <v>0.76</v>
      </c>
    </row>
    <row r="48" spans="1:9" x14ac:dyDescent="0.3">
      <c r="A48" s="68">
        <v>45257</v>
      </c>
      <c r="B48" s="33" t="s">
        <v>158</v>
      </c>
      <c r="C48" s="33" t="s">
        <v>96</v>
      </c>
      <c r="D48" s="33" t="s">
        <v>358</v>
      </c>
      <c r="E48" s="49">
        <v>1.5</v>
      </c>
      <c r="F48" s="44">
        <v>1.5</v>
      </c>
      <c r="G48" s="51">
        <v>1.5</v>
      </c>
      <c r="H48" s="51">
        <v>1.5</v>
      </c>
      <c r="I48" s="51">
        <f t="shared" si="0"/>
        <v>0</v>
      </c>
    </row>
    <row r="49" spans="1:9" x14ac:dyDescent="0.3">
      <c r="A49" s="68">
        <v>45258</v>
      </c>
      <c r="B49" s="33"/>
      <c r="C49" s="33"/>
      <c r="D49" s="33"/>
      <c r="E49" s="49"/>
      <c r="F49" s="44"/>
      <c r="G49" s="51"/>
      <c r="H49" s="51"/>
      <c r="I49" s="51">
        <f t="shared" si="0"/>
        <v>0</v>
      </c>
    </row>
    <row r="50" spans="1:9" x14ac:dyDescent="0.3">
      <c r="A50" s="68">
        <v>45259</v>
      </c>
      <c r="B50" s="57" t="s">
        <v>44</v>
      </c>
      <c r="C50" s="50" t="s">
        <v>359</v>
      </c>
      <c r="D50" s="33" t="s">
        <v>360</v>
      </c>
      <c r="E50" s="49">
        <v>0.25</v>
      </c>
      <c r="F50" s="44">
        <v>0</v>
      </c>
      <c r="G50" s="51">
        <v>0.25</v>
      </c>
      <c r="H50" s="51">
        <v>0</v>
      </c>
      <c r="I50" s="51">
        <f t="shared" si="0"/>
        <v>0.25</v>
      </c>
    </row>
    <row r="51" spans="1:9" x14ac:dyDescent="0.3">
      <c r="A51" s="68">
        <v>45260</v>
      </c>
      <c r="B51" s="72"/>
      <c r="C51" s="47"/>
      <c r="D51" s="47"/>
      <c r="E51" s="61"/>
      <c r="F51" s="48"/>
      <c r="G51" s="51"/>
      <c r="H51" s="51"/>
      <c r="I51" s="51">
        <f t="shared" si="0"/>
        <v>0</v>
      </c>
    </row>
    <row r="52" spans="1:9" x14ac:dyDescent="0.3">
      <c r="A52" s="68">
        <v>45261</v>
      </c>
      <c r="B52" s="33"/>
      <c r="C52" s="33"/>
      <c r="D52" s="33"/>
      <c r="E52" s="49"/>
      <c r="F52" s="44"/>
      <c r="G52" s="51"/>
      <c r="H52" s="51"/>
      <c r="I52" s="51">
        <f t="shared" si="0"/>
        <v>0</v>
      </c>
    </row>
    <row r="53" spans="1:9" x14ac:dyDescent="0.3">
      <c r="A53" s="68">
        <v>45262</v>
      </c>
      <c r="B53" s="33" t="s">
        <v>44</v>
      </c>
      <c r="C53" s="33" t="s">
        <v>361</v>
      </c>
      <c r="D53" s="33" t="s">
        <v>362</v>
      </c>
      <c r="E53" s="49">
        <v>0.5</v>
      </c>
      <c r="F53" s="44">
        <v>0</v>
      </c>
      <c r="G53" s="51">
        <v>0.5</v>
      </c>
      <c r="H53" s="51">
        <v>0</v>
      </c>
      <c r="I53" s="51">
        <f t="shared" si="0"/>
        <v>0.5</v>
      </c>
    </row>
    <row r="54" spans="1:9" x14ac:dyDescent="0.3">
      <c r="A54" s="68">
        <v>45262</v>
      </c>
      <c r="B54" s="33" t="s">
        <v>44</v>
      </c>
      <c r="C54" s="50" t="s">
        <v>363</v>
      </c>
      <c r="D54" s="33" t="s">
        <v>364</v>
      </c>
      <c r="E54" s="49">
        <v>0.5</v>
      </c>
      <c r="F54" s="44">
        <v>0</v>
      </c>
      <c r="G54" s="51">
        <v>0.5</v>
      </c>
      <c r="H54" s="51">
        <v>0</v>
      </c>
      <c r="I54" s="51">
        <f t="shared" si="0"/>
        <v>0.5</v>
      </c>
    </row>
    <row r="55" spans="1:9" x14ac:dyDescent="0.3">
      <c r="A55" s="68">
        <v>45263</v>
      </c>
      <c r="B55" s="33"/>
      <c r="C55" s="33"/>
      <c r="D55" s="33"/>
      <c r="E55" s="49"/>
      <c r="F55" s="44"/>
      <c r="G55" s="51"/>
      <c r="H55" s="51"/>
      <c r="I55" s="51">
        <f t="shared" si="0"/>
        <v>0</v>
      </c>
    </row>
    <row r="56" spans="1:9" x14ac:dyDescent="0.3">
      <c r="A56" s="68">
        <v>45264</v>
      </c>
      <c r="B56" s="33" t="s">
        <v>158</v>
      </c>
      <c r="C56" s="33" t="s">
        <v>105</v>
      </c>
      <c r="D56" s="33" t="s">
        <v>365</v>
      </c>
      <c r="E56" s="49">
        <v>1.5</v>
      </c>
      <c r="F56" s="44">
        <v>1.5</v>
      </c>
      <c r="G56" s="51">
        <v>1.5</v>
      </c>
      <c r="H56" s="51">
        <v>1.5</v>
      </c>
      <c r="I56" s="51">
        <f t="shared" si="0"/>
        <v>0</v>
      </c>
    </row>
    <row r="57" spans="1:9" x14ac:dyDescent="0.3">
      <c r="A57" s="68">
        <v>45265</v>
      </c>
      <c r="B57" s="33" t="s">
        <v>44</v>
      </c>
      <c r="C57" s="33" t="s">
        <v>366</v>
      </c>
      <c r="D57" s="33" t="s">
        <v>366</v>
      </c>
      <c r="E57" s="49">
        <v>0.5</v>
      </c>
      <c r="F57" s="44">
        <v>0</v>
      </c>
      <c r="G57" s="51">
        <v>0.5</v>
      </c>
      <c r="H57" s="51">
        <v>0</v>
      </c>
      <c r="I57" s="51">
        <f t="shared" si="0"/>
        <v>0.5</v>
      </c>
    </row>
    <row r="58" spans="1:9" x14ac:dyDescent="0.3">
      <c r="A58" s="68">
        <v>45266</v>
      </c>
      <c r="B58" s="50" t="s">
        <v>47</v>
      </c>
      <c r="C58" s="50" t="s">
        <v>279</v>
      </c>
      <c r="D58" s="50" t="s">
        <v>367</v>
      </c>
      <c r="E58" s="62">
        <v>1</v>
      </c>
      <c r="F58" s="73">
        <v>0</v>
      </c>
      <c r="G58" s="51">
        <v>1</v>
      </c>
      <c r="H58" s="51">
        <v>0</v>
      </c>
      <c r="I58" s="51">
        <f t="shared" si="0"/>
        <v>1</v>
      </c>
    </row>
    <row r="59" spans="1:9" x14ac:dyDescent="0.3">
      <c r="A59" s="68">
        <v>45267</v>
      </c>
      <c r="B59" s="33" t="s">
        <v>47</v>
      </c>
      <c r="C59" s="33" t="s">
        <v>281</v>
      </c>
      <c r="D59" s="33" t="s">
        <v>368</v>
      </c>
      <c r="E59" s="49">
        <v>0.5</v>
      </c>
      <c r="F59" s="44">
        <v>0</v>
      </c>
      <c r="G59" s="51">
        <v>0.5</v>
      </c>
      <c r="H59" s="51">
        <v>0</v>
      </c>
      <c r="I59" s="51">
        <f t="shared" si="0"/>
        <v>0.5</v>
      </c>
    </row>
    <row r="60" spans="1:9" x14ac:dyDescent="0.3">
      <c r="A60" s="68">
        <v>45268</v>
      </c>
      <c r="B60" s="33"/>
      <c r="C60" s="33"/>
      <c r="D60" s="33"/>
      <c r="E60" s="49"/>
      <c r="F60" s="44"/>
      <c r="G60" s="51"/>
      <c r="H60" s="51"/>
      <c r="I60" s="51">
        <f t="shared" si="0"/>
        <v>0</v>
      </c>
    </row>
    <row r="61" spans="1:9" x14ac:dyDescent="0.3">
      <c r="A61" s="68">
        <v>45269</v>
      </c>
      <c r="B61" s="33"/>
      <c r="C61" s="33"/>
      <c r="D61" s="33"/>
      <c r="E61" s="49"/>
      <c r="F61" s="44"/>
      <c r="G61" s="51"/>
      <c r="H61" s="51"/>
      <c r="I61" s="51">
        <f t="shared" si="0"/>
        <v>0</v>
      </c>
    </row>
    <row r="62" spans="1:9" x14ac:dyDescent="0.3">
      <c r="A62" s="68">
        <v>45270</v>
      </c>
      <c r="B62" s="33"/>
      <c r="C62" s="33"/>
      <c r="D62" s="33"/>
      <c r="E62" s="49"/>
      <c r="F62" s="44"/>
      <c r="G62" s="51"/>
      <c r="H62" s="51"/>
      <c r="I62" s="51">
        <f t="shared" si="0"/>
        <v>0</v>
      </c>
    </row>
    <row r="63" spans="1:9" x14ac:dyDescent="0.3">
      <c r="A63" s="68">
        <v>45271</v>
      </c>
      <c r="B63" s="33" t="s">
        <v>158</v>
      </c>
      <c r="C63" s="33" t="s">
        <v>110</v>
      </c>
      <c r="D63" s="33" t="s">
        <v>369</v>
      </c>
      <c r="E63" s="49">
        <v>1.5</v>
      </c>
      <c r="F63" s="44">
        <v>1.5</v>
      </c>
      <c r="G63" s="51">
        <v>1.5</v>
      </c>
      <c r="H63" s="51">
        <v>1.5</v>
      </c>
      <c r="I63" s="51">
        <f t="shared" si="0"/>
        <v>0</v>
      </c>
    </row>
    <row r="64" spans="1:9" x14ac:dyDescent="0.3">
      <c r="A64" s="68">
        <v>45272</v>
      </c>
      <c r="B64" s="33"/>
      <c r="C64" s="33"/>
      <c r="D64" s="33"/>
      <c r="E64" s="49"/>
      <c r="F64" s="44"/>
      <c r="G64" s="51"/>
      <c r="H64" s="51"/>
      <c r="I64" s="51">
        <f t="shared" si="0"/>
        <v>0</v>
      </c>
    </row>
    <row r="65" spans="1:9" x14ac:dyDescent="0.3">
      <c r="A65" s="68">
        <v>45273</v>
      </c>
      <c r="B65" s="33"/>
      <c r="C65" s="33"/>
      <c r="D65" s="33"/>
      <c r="E65" s="49"/>
      <c r="F65" s="44"/>
      <c r="G65" s="51"/>
      <c r="H65" s="51"/>
      <c r="I65" s="51">
        <f t="shared" si="0"/>
        <v>0</v>
      </c>
    </row>
    <row r="66" spans="1:9" x14ac:dyDescent="0.3">
      <c r="A66" s="68">
        <v>45274</v>
      </c>
      <c r="B66" s="33"/>
      <c r="C66" s="33"/>
      <c r="D66" s="33"/>
      <c r="E66" s="49"/>
      <c r="F66" s="44"/>
      <c r="G66" s="51"/>
      <c r="H66" s="51"/>
      <c r="I66" s="51">
        <f t="shared" si="0"/>
        <v>0</v>
      </c>
    </row>
    <row r="67" spans="1:9" x14ac:dyDescent="0.3">
      <c r="A67" s="68">
        <v>45275</v>
      </c>
      <c r="B67" s="33"/>
      <c r="C67" s="33"/>
      <c r="D67" s="33"/>
      <c r="E67" s="49"/>
      <c r="F67" s="44"/>
      <c r="G67" s="51"/>
      <c r="H67" s="51"/>
      <c r="I67" s="51">
        <f t="shared" si="0"/>
        <v>0</v>
      </c>
    </row>
    <row r="68" spans="1:9" x14ac:dyDescent="0.3">
      <c r="A68" s="68">
        <v>45276</v>
      </c>
      <c r="B68" s="33"/>
      <c r="C68" s="33"/>
      <c r="D68" s="33"/>
      <c r="E68" s="49"/>
      <c r="F68" s="44"/>
      <c r="G68" s="51"/>
      <c r="H68" s="51"/>
      <c r="I68" s="51">
        <f t="shared" si="0"/>
        <v>0</v>
      </c>
    </row>
    <row r="69" spans="1:9" x14ac:dyDescent="0.3">
      <c r="A69" s="68">
        <v>45277</v>
      </c>
      <c r="B69" s="33"/>
      <c r="C69" s="33"/>
      <c r="D69" s="33"/>
      <c r="E69" s="49"/>
      <c r="F69" s="44"/>
      <c r="G69" s="51"/>
      <c r="H69" s="51"/>
      <c r="I69" s="51">
        <f t="shared" ref="I69:I105" si="1">G69-H69</f>
        <v>0</v>
      </c>
    </row>
    <row r="70" spans="1:9" x14ac:dyDescent="0.3">
      <c r="A70" s="68">
        <v>45278</v>
      </c>
      <c r="B70" s="33"/>
      <c r="C70" s="33"/>
      <c r="D70" s="33"/>
      <c r="E70" s="49"/>
      <c r="F70" s="44"/>
      <c r="G70" s="51"/>
      <c r="H70" s="51"/>
      <c r="I70" s="51">
        <f t="shared" si="1"/>
        <v>0</v>
      </c>
    </row>
    <row r="71" spans="1:9" x14ac:dyDescent="0.3">
      <c r="A71" s="68">
        <v>45279</v>
      </c>
      <c r="B71" s="57" t="s">
        <v>59</v>
      </c>
      <c r="C71" s="33" t="s">
        <v>370</v>
      </c>
      <c r="D71" s="33" t="s">
        <v>371</v>
      </c>
      <c r="E71" s="49">
        <v>1.1599999999999999</v>
      </c>
      <c r="F71" s="49">
        <v>0</v>
      </c>
      <c r="G71" s="51">
        <v>1.1599999999999999</v>
      </c>
      <c r="H71" s="51">
        <v>0</v>
      </c>
      <c r="I71" s="51">
        <f t="shared" si="1"/>
        <v>1.1599999999999999</v>
      </c>
    </row>
    <row r="72" spans="1:9" x14ac:dyDescent="0.3">
      <c r="A72" s="68">
        <v>45280</v>
      </c>
      <c r="B72" s="33"/>
      <c r="C72" s="33"/>
      <c r="D72" s="33"/>
      <c r="E72" s="49"/>
      <c r="F72" s="44"/>
      <c r="G72" s="51"/>
      <c r="H72" s="51"/>
      <c r="I72" s="51">
        <f t="shared" si="1"/>
        <v>0</v>
      </c>
    </row>
    <row r="73" spans="1:9" x14ac:dyDescent="0.3">
      <c r="A73" s="68">
        <v>45281</v>
      </c>
      <c r="B73" s="33"/>
      <c r="C73" s="33"/>
      <c r="D73" s="33"/>
      <c r="E73" s="49"/>
      <c r="F73" s="44"/>
      <c r="G73" s="51"/>
      <c r="H73" s="51"/>
      <c r="I73" s="51">
        <f t="shared" si="1"/>
        <v>0</v>
      </c>
    </row>
    <row r="74" spans="1:9" x14ac:dyDescent="0.3">
      <c r="A74" s="68">
        <v>45282</v>
      </c>
      <c r="B74" s="33" t="s">
        <v>45</v>
      </c>
      <c r="C74" s="33" t="s">
        <v>325</v>
      </c>
      <c r="D74" s="33" t="s">
        <v>372</v>
      </c>
      <c r="E74" s="49">
        <v>0.5</v>
      </c>
      <c r="F74" s="44">
        <v>0</v>
      </c>
      <c r="G74" s="51">
        <v>0.5</v>
      </c>
      <c r="H74" s="51">
        <v>0</v>
      </c>
      <c r="I74" s="51">
        <f t="shared" si="1"/>
        <v>0.5</v>
      </c>
    </row>
    <row r="75" spans="1:9" x14ac:dyDescent="0.3">
      <c r="A75" s="68">
        <v>45282</v>
      </c>
      <c r="B75" s="69" t="s">
        <v>45</v>
      </c>
      <c r="C75" s="50" t="s">
        <v>373</v>
      </c>
      <c r="D75" s="50" t="s">
        <v>374</v>
      </c>
      <c r="E75" s="49">
        <v>1</v>
      </c>
      <c r="F75" s="44">
        <v>0</v>
      </c>
      <c r="G75" s="51">
        <v>1</v>
      </c>
      <c r="H75" s="51">
        <v>0</v>
      </c>
      <c r="I75" s="51">
        <f t="shared" si="1"/>
        <v>1</v>
      </c>
    </row>
    <row r="76" spans="1:9" x14ac:dyDescent="0.3">
      <c r="A76" s="68">
        <v>45283</v>
      </c>
      <c r="B76" s="69" t="s">
        <v>45</v>
      </c>
      <c r="C76" s="50" t="s">
        <v>375</v>
      </c>
      <c r="D76" s="50" t="s">
        <v>375</v>
      </c>
      <c r="E76" s="49">
        <v>2</v>
      </c>
      <c r="F76" s="44">
        <v>0</v>
      </c>
      <c r="G76" s="51">
        <v>2</v>
      </c>
      <c r="H76" s="51">
        <v>0</v>
      </c>
      <c r="I76" s="51">
        <f t="shared" si="1"/>
        <v>2</v>
      </c>
    </row>
    <row r="77" spans="1:9" x14ac:dyDescent="0.3">
      <c r="A77" s="68">
        <v>45284</v>
      </c>
      <c r="B77" s="33" t="s">
        <v>116</v>
      </c>
      <c r="C77" s="33" t="s">
        <v>376</v>
      </c>
      <c r="D77" s="33" t="s">
        <v>376</v>
      </c>
      <c r="E77" s="49">
        <v>2</v>
      </c>
      <c r="F77" s="44">
        <v>0</v>
      </c>
      <c r="G77" s="51">
        <v>2</v>
      </c>
      <c r="H77" s="51">
        <v>0</v>
      </c>
      <c r="I77" s="51">
        <f t="shared" si="1"/>
        <v>2</v>
      </c>
    </row>
    <row r="78" spans="1:9" x14ac:dyDescent="0.3">
      <c r="A78" s="68">
        <v>45285</v>
      </c>
      <c r="B78" s="33" t="s">
        <v>116</v>
      </c>
      <c r="C78" s="33" t="s">
        <v>376</v>
      </c>
      <c r="D78" s="33" t="s">
        <v>376</v>
      </c>
      <c r="E78" s="49">
        <v>2</v>
      </c>
      <c r="F78" s="44">
        <v>0</v>
      </c>
      <c r="G78" s="51">
        <v>2</v>
      </c>
      <c r="H78" s="51">
        <v>0</v>
      </c>
      <c r="I78" s="51">
        <f t="shared" si="1"/>
        <v>2</v>
      </c>
    </row>
    <row r="79" spans="1:9" x14ac:dyDescent="0.3">
      <c r="A79" s="68">
        <v>45286</v>
      </c>
      <c r="B79" s="33" t="s">
        <v>116</v>
      </c>
      <c r="C79" s="33" t="s">
        <v>376</v>
      </c>
      <c r="D79" s="33" t="s">
        <v>376</v>
      </c>
      <c r="E79" s="49">
        <v>3</v>
      </c>
      <c r="F79" s="44">
        <v>0</v>
      </c>
      <c r="G79" s="51">
        <v>3</v>
      </c>
      <c r="H79" s="51">
        <v>0</v>
      </c>
      <c r="I79" s="51">
        <f t="shared" si="1"/>
        <v>3</v>
      </c>
    </row>
    <row r="80" spans="1:9" x14ac:dyDescent="0.3">
      <c r="A80" s="68">
        <v>45287</v>
      </c>
      <c r="B80" s="33" t="s">
        <v>116</v>
      </c>
      <c r="C80" s="57" t="s">
        <v>126</v>
      </c>
      <c r="D80" s="33" t="s">
        <v>127</v>
      </c>
      <c r="E80" s="49">
        <v>2</v>
      </c>
      <c r="F80" s="44">
        <v>0</v>
      </c>
      <c r="G80" s="51">
        <v>2</v>
      </c>
      <c r="H80" s="51">
        <v>0</v>
      </c>
      <c r="I80" s="51">
        <f t="shared" si="1"/>
        <v>2</v>
      </c>
    </row>
    <row r="81" spans="1:9" x14ac:dyDescent="0.3">
      <c r="A81" s="68">
        <v>45288</v>
      </c>
      <c r="B81" s="33" t="s">
        <v>116</v>
      </c>
      <c r="C81" s="57" t="s">
        <v>126</v>
      </c>
      <c r="D81" s="57" t="s">
        <v>126</v>
      </c>
      <c r="E81" s="49">
        <v>2</v>
      </c>
      <c r="F81" s="44">
        <v>0</v>
      </c>
      <c r="G81" s="51">
        <v>2</v>
      </c>
      <c r="H81" s="51">
        <v>0</v>
      </c>
      <c r="I81" s="51">
        <f t="shared" si="1"/>
        <v>2</v>
      </c>
    </row>
    <row r="82" spans="1:9" x14ac:dyDescent="0.3">
      <c r="A82" s="68">
        <v>45288</v>
      </c>
      <c r="B82" s="33" t="s">
        <v>116</v>
      </c>
      <c r="C82" s="33" t="s">
        <v>376</v>
      </c>
      <c r="D82" s="33" t="s">
        <v>376</v>
      </c>
      <c r="E82" s="49">
        <v>0.5</v>
      </c>
      <c r="F82" s="44">
        <v>0</v>
      </c>
      <c r="G82" s="51">
        <v>0.5</v>
      </c>
      <c r="H82" s="51">
        <v>0</v>
      </c>
      <c r="I82" s="51">
        <f t="shared" si="1"/>
        <v>0.5</v>
      </c>
    </row>
    <row r="83" spans="1:9" x14ac:dyDescent="0.3">
      <c r="A83" s="68">
        <v>45289</v>
      </c>
      <c r="B83" s="33" t="s">
        <v>116</v>
      </c>
      <c r="C83" s="57" t="s">
        <v>126</v>
      </c>
      <c r="D83" s="57" t="s">
        <v>126</v>
      </c>
      <c r="E83" s="49">
        <v>2</v>
      </c>
      <c r="F83" s="44">
        <v>0</v>
      </c>
      <c r="G83" s="51">
        <v>2</v>
      </c>
      <c r="H83" s="51">
        <v>0</v>
      </c>
      <c r="I83" s="51">
        <f t="shared" si="1"/>
        <v>2</v>
      </c>
    </row>
    <row r="84" spans="1:9" x14ac:dyDescent="0.3">
      <c r="A84" s="68">
        <v>45289</v>
      </c>
      <c r="B84" s="33" t="s">
        <v>116</v>
      </c>
      <c r="C84" s="33" t="s">
        <v>376</v>
      </c>
      <c r="D84" s="33" t="s">
        <v>376</v>
      </c>
      <c r="E84" s="49">
        <v>1</v>
      </c>
      <c r="F84" s="44">
        <v>0</v>
      </c>
      <c r="G84" s="51">
        <v>1</v>
      </c>
      <c r="H84" s="51">
        <v>0</v>
      </c>
      <c r="I84" s="51">
        <f t="shared" si="1"/>
        <v>1</v>
      </c>
    </row>
    <row r="85" spans="1:9" x14ac:dyDescent="0.3">
      <c r="A85" s="68">
        <v>45290</v>
      </c>
      <c r="B85" s="33"/>
      <c r="C85" s="33"/>
      <c r="D85" s="33"/>
      <c r="E85" s="49"/>
      <c r="F85" s="44"/>
      <c r="G85" s="51"/>
      <c r="H85" s="51"/>
      <c r="I85" s="51">
        <f t="shared" si="1"/>
        <v>0</v>
      </c>
    </row>
    <row r="86" spans="1:9" x14ac:dyDescent="0.3">
      <c r="A86" s="68">
        <v>45291</v>
      </c>
      <c r="B86" s="33"/>
      <c r="C86" s="33"/>
      <c r="D86" s="33"/>
      <c r="E86" s="49"/>
      <c r="F86" s="44"/>
      <c r="G86" s="51"/>
      <c r="H86" s="51"/>
      <c r="I86" s="51">
        <f t="shared" si="1"/>
        <v>0</v>
      </c>
    </row>
    <row r="87" spans="1:9" x14ac:dyDescent="0.3">
      <c r="A87" s="68">
        <v>45292</v>
      </c>
      <c r="B87" s="33"/>
      <c r="C87" s="33"/>
      <c r="D87" s="33"/>
      <c r="E87" s="49"/>
      <c r="F87" s="44"/>
      <c r="G87" s="51"/>
      <c r="H87" s="51"/>
      <c r="I87" s="51">
        <f t="shared" si="1"/>
        <v>0</v>
      </c>
    </row>
    <row r="88" spans="1:9" x14ac:dyDescent="0.3">
      <c r="A88" s="68">
        <v>45293</v>
      </c>
      <c r="B88" s="33"/>
      <c r="C88" s="33"/>
      <c r="D88" s="33"/>
      <c r="E88" s="49"/>
      <c r="F88" s="44"/>
      <c r="G88" s="51"/>
      <c r="H88" s="51"/>
      <c r="I88" s="51">
        <f t="shared" si="1"/>
        <v>0</v>
      </c>
    </row>
    <row r="89" spans="1:9" x14ac:dyDescent="0.3">
      <c r="A89" s="68">
        <v>45294</v>
      </c>
      <c r="B89" s="69" t="s">
        <v>116</v>
      </c>
      <c r="C89" s="50" t="s">
        <v>126</v>
      </c>
      <c r="D89" s="50" t="s">
        <v>126</v>
      </c>
      <c r="E89" s="62">
        <v>2</v>
      </c>
      <c r="F89" s="73">
        <v>0</v>
      </c>
      <c r="G89" s="51">
        <v>2</v>
      </c>
      <c r="H89" s="51">
        <v>0</v>
      </c>
      <c r="I89" s="51">
        <f t="shared" si="1"/>
        <v>2</v>
      </c>
    </row>
    <row r="90" spans="1:9" x14ac:dyDescent="0.3">
      <c r="A90" s="68">
        <v>45295</v>
      </c>
      <c r="B90" s="33"/>
      <c r="C90" s="33"/>
      <c r="D90" s="33"/>
      <c r="E90" s="49"/>
      <c r="F90" s="44"/>
      <c r="G90" s="51"/>
      <c r="H90" s="51"/>
      <c r="I90" s="51">
        <f t="shared" si="1"/>
        <v>0</v>
      </c>
    </row>
    <row r="91" spans="1:9" x14ac:dyDescent="0.3">
      <c r="A91" s="68">
        <v>45296</v>
      </c>
      <c r="B91" s="33"/>
      <c r="C91" s="33"/>
      <c r="D91" s="33"/>
      <c r="E91" s="49"/>
      <c r="F91" s="44"/>
      <c r="G91" s="51"/>
      <c r="H91" s="51"/>
      <c r="I91" s="51">
        <f t="shared" si="1"/>
        <v>0</v>
      </c>
    </row>
    <row r="92" spans="1:9" x14ac:dyDescent="0.3">
      <c r="A92" s="68">
        <v>45297</v>
      </c>
      <c r="B92" s="33"/>
      <c r="C92" s="33"/>
      <c r="D92" s="33"/>
      <c r="E92" s="49"/>
      <c r="F92" s="44"/>
      <c r="G92" s="51"/>
      <c r="H92" s="51"/>
      <c r="I92" s="51">
        <f t="shared" si="1"/>
        <v>0</v>
      </c>
    </row>
    <row r="93" spans="1:9" x14ac:dyDescent="0.3">
      <c r="A93" s="68">
        <v>45298</v>
      </c>
      <c r="B93" s="33" t="s">
        <v>47</v>
      </c>
      <c r="C93" s="33" t="s">
        <v>384</v>
      </c>
      <c r="D93" s="50" t="s">
        <v>377</v>
      </c>
      <c r="E93" s="49">
        <v>0.5</v>
      </c>
      <c r="F93" s="44">
        <v>0</v>
      </c>
      <c r="G93" s="51">
        <v>0.5</v>
      </c>
      <c r="H93" s="51">
        <v>0</v>
      </c>
      <c r="I93" s="51">
        <f t="shared" si="1"/>
        <v>0.5</v>
      </c>
    </row>
    <row r="94" spans="1:9" x14ac:dyDescent="0.3">
      <c r="A94" s="68">
        <v>45298</v>
      </c>
      <c r="B94" s="33"/>
      <c r="C94" s="33"/>
      <c r="D94" s="33"/>
      <c r="E94" s="33"/>
      <c r="F94" s="33"/>
      <c r="G94" s="51"/>
      <c r="H94" s="51"/>
      <c r="I94" s="51">
        <f t="shared" si="1"/>
        <v>0</v>
      </c>
    </row>
    <row r="95" spans="1:9" x14ac:dyDescent="0.3">
      <c r="A95" s="68">
        <v>45299</v>
      </c>
      <c r="B95" s="33" t="s">
        <v>116</v>
      </c>
      <c r="C95" s="33" t="s">
        <v>126</v>
      </c>
      <c r="D95" s="33" t="s">
        <v>394</v>
      </c>
      <c r="E95" s="49">
        <v>2</v>
      </c>
      <c r="F95" s="44">
        <v>0</v>
      </c>
      <c r="G95" s="51">
        <v>2</v>
      </c>
      <c r="H95" s="51">
        <v>0</v>
      </c>
      <c r="I95" s="51">
        <f t="shared" si="1"/>
        <v>2</v>
      </c>
    </row>
    <row r="96" spans="1:9" x14ac:dyDescent="0.3">
      <c r="A96" s="68">
        <v>45300</v>
      </c>
      <c r="B96" s="33" t="s">
        <v>47</v>
      </c>
      <c r="C96" s="33" t="s">
        <v>385</v>
      </c>
      <c r="D96" s="50" t="s">
        <v>378</v>
      </c>
      <c r="E96" s="49">
        <v>0.5</v>
      </c>
      <c r="F96" s="44">
        <v>0</v>
      </c>
      <c r="G96" s="51">
        <v>0.5</v>
      </c>
      <c r="H96" s="51">
        <v>0</v>
      </c>
      <c r="I96" s="51">
        <f t="shared" si="1"/>
        <v>0.5</v>
      </c>
    </row>
    <row r="97" spans="1:9" x14ac:dyDescent="0.3">
      <c r="A97" s="68">
        <v>45301</v>
      </c>
      <c r="B97" s="33"/>
      <c r="C97" s="33"/>
      <c r="D97" s="33"/>
      <c r="E97" s="49"/>
      <c r="F97" s="44"/>
      <c r="G97" s="51"/>
      <c r="H97" s="51"/>
      <c r="I97" s="51">
        <f t="shared" si="1"/>
        <v>0</v>
      </c>
    </row>
    <row r="98" spans="1:9" x14ac:dyDescent="0.3">
      <c r="A98" s="68">
        <v>45302</v>
      </c>
      <c r="B98" s="50" t="s">
        <v>116</v>
      </c>
      <c r="C98" s="50" t="s">
        <v>379</v>
      </c>
      <c r="D98" s="50" t="s">
        <v>380</v>
      </c>
      <c r="E98" s="62">
        <v>1.65</v>
      </c>
      <c r="F98" s="73">
        <v>0</v>
      </c>
      <c r="G98" s="51">
        <v>1.65</v>
      </c>
      <c r="H98" s="51">
        <v>0</v>
      </c>
      <c r="I98" s="51">
        <f t="shared" si="1"/>
        <v>1.65</v>
      </c>
    </row>
    <row r="99" spans="1:9" x14ac:dyDescent="0.3">
      <c r="A99" s="68">
        <v>45303</v>
      </c>
      <c r="B99" s="33" t="s">
        <v>116</v>
      </c>
      <c r="C99" s="33" t="s">
        <v>381</v>
      </c>
      <c r="D99" s="50" t="s">
        <v>382</v>
      </c>
      <c r="E99" s="49">
        <v>1.5</v>
      </c>
      <c r="F99" s="44">
        <v>0</v>
      </c>
      <c r="G99" s="51">
        <v>1.5</v>
      </c>
      <c r="H99" s="51">
        <v>0</v>
      </c>
      <c r="I99" s="51">
        <f t="shared" si="1"/>
        <v>1.5</v>
      </c>
    </row>
    <row r="100" spans="1:9" x14ac:dyDescent="0.3">
      <c r="A100" s="68">
        <v>45304</v>
      </c>
      <c r="B100" s="33"/>
      <c r="C100" s="33"/>
      <c r="D100" s="33"/>
      <c r="E100" s="49"/>
      <c r="F100" s="44"/>
      <c r="G100" s="51"/>
      <c r="H100" s="51"/>
      <c r="I100" s="51">
        <f t="shared" si="1"/>
        <v>0</v>
      </c>
    </row>
    <row r="101" spans="1:9" x14ac:dyDescent="0.3">
      <c r="A101" s="68">
        <v>45305</v>
      </c>
      <c r="B101" s="33"/>
      <c r="C101" s="33"/>
      <c r="D101" s="33"/>
      <c r="E101" s="49"/>
      <c r="F101" s="44"/>
      <c r="G101" s="51"/>
      <c r="H101" s="51"/>
      <c r="I101" s="51">
        <f t="shared" si="1"/>
        <v>0</v>
      </c>
    </row>
    <row r="102" spans="1:9" x14ac:dyDescent="0.3">
      <c r="A102" s="68">
        <v>45306</v>
      </c>
      <c r="B102" s="90"/>
      <c r="C102" s="90"/>
      <c r="D102" s="90"/>
      <c r="E102" s="91"/>
      <c r="F102" s="92"/>
      <c r="G102" s="51"/>
      <c r="H102" s="51"/>
      <c r="I102" s="51">
        <f t="shared" si="1"/>
        <v>0</v>
      </c>
    </row>
    <row r="103" spans="1:9" x14ac:dyDescent="0.3">
      <c r="A103" s="68">
        <v>45307</v>
      </c>
      <c r="B103" s="33" t="s">
        <v>47</v>
      </c>
      <c r="C103" s="33" t="s">
        <v>332</v>
      </c>
      <c r="D103" s="50" t="s">
        <v>383</v>
      </c>
      <c r="E103" s="49">
        <v>2</v>
      </c>
      <c r="F103" s="44">
        <v>0</v>
      </c>
      <c r="G103" s="51">
        <v>2</v>
      </c>
      <c r="H103" s="51">
        <v>0</v>
      </c>
      <c r="I103" s="51">
        <f t="shared" si="1"/>
        <v>2</v>
      </c>
    </row>
    <row r="104" spans="1:9" x14ac:dyDescent="0.3">
      <c r="A104" s="68">
        <v>45308</v>
      </c>
      <c r="B104" s="33"/>
      <c r="C104" s="33"/>
      <c r="D104" s="33"/>
      <c r="E104" s="49"/>
      <c r="F104" s="44"/>
      <c r="G104" s="51"/>
      <c r="H104" s="51"/>
      <c r="I104" s="51">
        <f t="shared" si="1"/>
        <v>0</v>
      </c>
    </row>
    <row r="105" spans="1:9" x14ac:dyDescent="0.3">
      <c r="A105" s="68">
        <v>45309</v>
      </c>
      <c r="B105" s="33"/>
      <c r="C105" s="33"/>
      <c r="D105" s="33"/>
      <c r="E105" s="49"/>
      <c r="F105" s="44"/>
      <c r="G105" s="51"/>
      <c r="H105" s="51"/>
      <c r="I105" s="51">
        <f t="shared" si="1"/>
        <v>0</v>
      </c>
    </row>
  </sheetData>
  <sheetProtection algorithmName="SHA-512" hashValue="8uEv7Z/Gbr82a7X4VPtw37wX1OjMNXlAZvAUo5xJAvsyg9dpMOwnXecWmh5zIiaAOs1N9iiY8MSHwHRlfzQ+pQ==" saltValue="q5if0tUpbs0xjxgc/DeXJw==" spinCount="100000" sheet="1" insertRows="0"/>
  <protectedRanges>
    <protectedRange algorithmName="SHA-512" hashValue="pOh1smIeeJTTB4STQYGbIU0hQxTrMWgQLfTsWCepkq+Gk3Gq4JaS6zniP4jMZ4WMHL5LCO8v7yoG4jUrW4UDKA==" saltValue="q0sFzgfW2cTpdfTojZgz3g==" spinCount="100000" sqref="G1:I1048576" name="PM"/>
    <protectedRange algorithmName="SHA-512" hashValue="dpgadnIe1MGZO59RuA0br+IElT5PE1kmID917+5bplcMaP2bTs+MCBV1K+hD0qdYnYiOJ9K29woIIpsfZnMRKw==" saltValue="zVQsCysPXjk/uyefCAnc7Q==" spinCount="100000" sqref="A1:F1048576" name="TM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A462-049B-484E-ADD6-5DC839BF75CF}">
  <dimension ref="A1:G96"/>
  <sheetViews>
    <sheetView topLeftCell="A2" workbookViewId="0">
      <selection activeCell="D108" sqref="D108"/>
    </sheetView>
  </sheetViews>
  <sheetFormatPr defaultColWidth="9.109375" defaultRowHeight="14.4" x14ac:dyDescent="0.3"/>
  <cols>
    <col min="1" max="1" width="13.33203125" customWidth="1"/>
    <col min="2" max="7" width="18.6640625" customWidth="1"/>
  </cols>
  <sheetData>
    <row r="1" spans="1:7" x14ac:dyDescent="0.3">
      <c r="A1" s="35"/>
      <c r="B1" s="35" t="str">
        <f>info!C2</f>
        <v>Albanese</v>
      </c>
      <c r="C1" s="35" t="str">
        <f>info!C3</f>
        <v>Contaldo</v>
      </c>
      <c r="D1" s="35" t="str">
        <f>info!C4</f>
        <v>Esposito</v>
      </c>
      <c r="E1" s="35" t="str">
        <f>info!C5</f>
        <v>Fasolino</v>
      </c>
      <c r="F1" s="35" t="str">
        <f>info!C6</f>
        <v>Greco</v>
      </c>
      <c r="G1" s="35" t="str">
        <f>info!C7</f>
        <v>Sorrentino</v>
      </c>
    </row>
    <row r="2" spans="1:7" x14ac:dyDescent="0.3">
      <c r="A2" s="38">
        <v>45215</v>
      </c>
      <c r="B2" s="33">
        <f>SUMIFS('Antonio Albanese'!G:G,'Antonio Albanese'!A:A,riassuntoTotale!A2)</f>
        <v>1.5</v>
      </c>
      <c r="C2" s="33">
        <f>SUMIFS('Francesco Pio Contaldo'!G:G,'Francesco Pio Contaldo'!A:A,riassuntoTotale!A2)</f>
        <v>1.5</v>
      </c>
      <c r="D2" s="33">
        <f>SUMIFS('Cristyan Esposito'!G:G,'Cristyan Esposito'!A:A,riassuntoTotale!A2)</f>
        <v>1.5</v>
      </c>
      <c r="E2" s="33">
        <f>SUMIFS('Iliano Fasolino'!G:G,'Iliano Fasolino'!A:A,riassuntoTotale!A2)</f>
        <v>1.5</v>
      </c>
      <c r="F2" s="33">
        <f>SUMIFS('Marco Greco'!G:G,'Marco Greco'!A:A,riassuntoTotale!A2)</f>
        <v>1.5</v>
      </c>
      <c r="G2" s="33">
        <f>SUMIFS('Giuseppe Pio Sorrentino'!G:G,'Giuseppe Pio Sorrentino'!A:A,riassuntoTotale!A2)</f>
        <v>1.5</v>
      </c>
    </row>
    <row r="3" spans="1:7" x14ac:dyDescent="0.3">
      <c r="A3" s="38">
        <v>45216</v>
      </c>
      <c r="B3" s="33">
        <f>SUMIFS('Antonio Albanese'!G:G,'Antonio Albanese'!A:A,riassuntoTotale!A3)</f>
        <v>0</v>
      </c>
      <c r="C3" s="33">
        <f>SUMIFS('Francesco Pio Contaldo'!G:G,'Francesco Pio Contaldo'!A:A,riassuntoTotale!A3)</f>
        <v>0</v>
      </c>
      <c r="D3" s="33">
        <f>SUMIFS('Cristyan Esposito'!G:G,'Cristyan Esposito'!A:A,riassuntoTotale!A3)</f>
        <v>0</v>
      </c>
      <c r="E3" s="33">
        <f>SUMIFS('Iliano Fasolino'!G:G,'Iliano Fasolino'!A:A,riassuntoTotale!A3)</f>
        <v>0</v>
      </c>
      <c r="F3" s="33">
        <f>SUMIFS('Marco Greco'!G:G,'Marco Greco'!A:A,riassuntoTotale!A3)</f>
        <v>0</v>
      </c>
      <c r="G3" s="33">
        <f>SUMIFS('Giuseppe Pio Sorrentino'!G:G,'Giuseppe Pio Sorrentino'!A:A,riassuntoTotale!A3)</f>
        <v>0</v>
      </c>
    </row>
    <row r="4" spans="1:7" x14ac:dyDescent="0.3">
      <c r="A4" s="38">
        <v>45217</v>
      </c>
      <c r="B4" s="33">
        <f>SUMIFS('Antonio Albanese'!G:G,'Antonio Albanese'!A:A,riassuntoTotale!A4)</f>
        <v>0</v>
      </c>
      <c r="C4" s="33">
        <f>SUMIFS('Francesco Pio Contaldo'!G:G,'Francesco Pio Contaldo'!A:A,riassuntoTotale!A4)</f>
        <v>0.5</v>
      </c>
      <c r="D4" s="33">
        <f>SUMIFS('Cristyan Esposito'!G:G,'Cristyan Esposito'!A:A,riassuntoTotale!A4)</f>
        <v>0.5</v>
      </c>
      <c r="E4" s="33">
        <f>SUMIFS('Iliano Fasolino'!G:G,'Iliano Fasolino'!A:A,riassuntoTotale!A4)</f>
        <v>0.5</v>
      </c>
      <c r="F4" s="33">
        <f>SUMIFS('Marco Greco'!G:G,'Marco Greco'!A:A,riassuntoTotale!A4)</f>
        <v>0</v>
      </c>
      <c r="G4" s="33">
        <f>SUMIFS('Giuseppe Pio Sorrentino'!G:G,'Giuseppe Pio Sorrentino'!A:A,riassuntoTotale!A4)</f>
        <v>0</v>
      </c>
    </row>
    <row r="5" spans="1:7" x14ac:dyDescent="0.3">
      <c r="A5" s="38">
        <v>45218</v>
      </c>
      <c r="B5" s="33">
        <f>SUMIFS('Antonio Albanese'!G:G,'Antonio Albanese'!A:A,riassuntoTotale!A5)</f>
        <v>0</v>
      </c>
      <c r="C5" s="33">
        <f>SUMIFS('Francesco Pio Contaldo'!G:G,'Francesco Pio Contaldo'!A:A,riassuntoTotale!A5)</f>
        <v>0.5</v>
      </c>
      <c r="D5" s="33">
        <f>SUMIFS('Cristyan Esposito'!G:G,'Cristyan Esposito'!A:A,riassuntoTotale!A5)</f>
        <v>0</v>
      </c>
      <c r="E5" s="33">
        <f>SUMIFS('Iliano Fasolino'!G:G,'Iliano Fasolino'!A:A,riassuntoTotale!A5)</f>
        <v>0.5</v>
      </c>
      <c r="F5" s="33">
        <f>SUMIFS('Marco Greco'!G:G,'Marco Greco'!A:A,riassuntoTotale!A5)</f>
        <v>0</v>
      </c>
      <c r="G5" s="33">
        <f>SUMIFS('Giuseppe Pio Sorrentino'!G:G,'Giuseppe Pio Sorrentino'!A:A,riassuntoTotale!A5)</f>
        <v>0</v>
      </c>
    </row>
    <row r="6" spans="1:7" x14ac:dyDescent="0.3">
      <c r="A6" s="38">
        <v>45219</v>
      </c>
      <c r="B6" s="33">
        <f>SUMIFS('Antonio Albanese'!G:G,'Antonio Albanese'!A:A,riassuntoTotale!A6)</f>
        <v>0</v>
      </c>
      <c r="C6" s="33">
        <f>SUMIFS('Francesco Pio Contaldo'!G:G,'Francesco Pio Contaldo'!A:A,riassuntoTotale!A6)</f>
        <v>0</v>
      </c>
      <c r="D6" s="33">
        <f>SUMIFS('Cristyan Esposito'!G:G,'Cristyan Esposito'!A:A,riassuntoTotale!A6)</f>
        <v>0.5</v>
      </c>
      <c r="E6" s="33">
        <f>SUMIFS('Iliano Fasolino'!G:G,'Iliano Fasolino'!A:A,riassuntoTotale!A6)</f>
        <v>0</v>
      </c>
      <c r="F6" s="33">
        <f>SUMIFS('Marco Greco'!G:G,'Marco Greco'!A:A,riassuntoTotale!A6)</f>
        <v>0</v>
      </c>
      <c r="G6" s="33">
        <f>SUMIFS('Giuseppe Pio Sorrentino'!G:G,'Giuseppe Pio Sorrentino'!A:A,riassuntoTotale!A6)</f>
        <v>0</v>
      </c>
    </row>
    <row r="7" spans="1:7" x14ac:dyDescent="0.3">
      <c r="A7" s="38">
        <v>45220</v>
      </c>
      <c r="B7" s="33">
        <f>SUMIFS('Antonio Albanese'!G:G,'Antonio Albanese'!A:A,riassuntoTotale!A7)</f>
        <v>0</v>
      </c>
      <c r="C7" s="33">
        <f>SUMIFS('Francesco Pio Contaldo'!G:G,'Francesco Pio Contaldo'!A:A,riassuntoTotale!A7)</f>
        <v>0</v>
      </c>
      <c r="D7" s="33">
        <f>SUMIFS('Cristyan Esposito'!G:G,'Cristyan Esposito'!A:A,riassuntoTotale!A7)</f>
        <v>0</v>
      </c>
      <c r="E7" s="33">
        <f>SUMIFS('Iliano Fasolino'!G:G,'Iliano Fasolino'!A:A,riassuntoTotale!A7)</f>
        <v>0</v>
      </c>
      <c r="F7" s="33">
        <f>SUMIFS('Marco Greco'!G:G,'Marco Greco'!A:A,riassuntoTotale!A7)</f>
        <v>0</v>
      </c>
      <c r="G7" s="33">
        <f>SUMIFS('Giuseppe Pio Sorrentino'!G:G,'Giuseppe Pio Sorrentino'!A:A,riassuntoTotale!A7)</f>
        <v>0</v>
      </c>
    </row>
    <row r="8" spans="1:7" x14ac:dyDescent="0.3">
      <c r="A8" s="38">
        <v>45221</v>
      </c>
      <c r="B8" s="33">
        <f>SUMIFS('Antonio Albanese'!G:G,'Antonio Albanese'!A:A,riassuntoTotale!A8)</f>
        <v>0</v>
      </c>
      <c r="C8" s="33">
        <f>SUMIFS('Francesco Pio Contaldo'!G:G,'Francesco Pio Contaldo'!A:A,riassuntoTotale!A8)</f>
        <v>0</v>
      </c>
      <c r="D8" s="33">
        <f>SUMIFS('Cristyan Esposito'!G:G,'Cristyan Esposito'!A:A,riassuntoTotale!A8)</f>
        <v>0</v>
      </c>
      <c r="E8" s="33">
        <f>SUMIFS('Iliano Fasolino'!G:G,'Iliano Fasolino'!A:A,riassuntoTotale!A8)</f>
        <v>0</v>
      </c>
      <c r="F8" s="33">
        <f>SUMIFS('Marco Greco'!G:G,'Marco Greco'!A:A,riassuntoTotale!A8)</f>
        <v>0</v>
      </c>
      <c r="G8" s="33">
        <f>SUMIFS('Giuseppe Pio Sorrentino'!G:G,'Giuseppe Pio Sorrentino'!A:A,riassuntoTotale!A8)</f>
        <v>0</v>
      </c>
    </row>
    <row r="9" spans="1:7" x14ac:dyDescent="0.3">
      <c r="A9" s="38">
        <v>45222</v>
      </c>
      <c r="B9" s="33">
        <f>SUMIFS('Antonio Albanese'!G:G,'Antonio Albanese'!A:A,riassuntoTotale!A9)</f>
        <v>1.5</v>
      </c>
      <c r="C9" s="33">
        <f>SUMIFS('Francesco Pio Contaldo'!G:G,'Francesco Pio Contaldo'!A:A,riassuntoTotale!A9)</f>
        <v>1.5</v>
      </c>
      <c r="D9" s="33">
        <f>SUMIFS('Cristyan Esposito'!G:G,'Cristyan Esposito'!A:A,riassuntoTotale!A9)</f>
        <v>0</v>
      </c>
      <c r="E9" s="33">
        <f>SUMIFS('Iliano Fasolino'!G:G,'Iliano Fasolino'!A:A,riassuntoTotale!A9)</f>
        <v>1.5</v>
      </c>
      <c r="F9" s="33">
        <f>SUMIFS('Marco Greco'!G:G,'Marco Greco'!A:A,riassuntoTotale!A9)</f>
        <v>1.5</v>
      </c>
      <c r="G9" s="33">
        <f>SUMIFS('Giuseppe Pio Sorrentino'!G:G,'Giuseppe Pio Sorrentino'!A:A,riassuntoTotale!A9)</f>
        <v>1.5</v>
      </c>
    </row>
    <row r="10" spans="1:7" x14ac:dyDescent="0.3">
      <c r="A10" s="38">
        <v>45223</v>
      </c>
      <c r="B10" s="33">
        <f>SUMIFS('Antonio Albanese'!G:G,'Antonio Albanese'!A:A,riassuntoTotale!A10)</f>
        <v>0.34</v>
      </c>
      <c r="C10" s="33">
        <f>SUMIFS('Francesco Pio Contaldo'!G:G,'Francesco Pio Contaldo'!A:A,riassuntoTotale!A10)</f>
        <v>0.5</v>
      </c>
      <c r="D10" s="33">
        <f>SUMIFS('Cristyan Esposito'!G:G,'Cristyan Esposito'!A:A,riassuntoTotale!A10)</f>
        <v>0</v>
      </c>
      <c r="E10" s="33">
        <f>SUMIFS('Iliano Fasolino'!G:G,'Iliano Fasolino'!A:A,riassuntoTotale!A10)</f>
        <v>0.5</v>
      </c>
      <c r="F10" s="33">
        <f>SUMIFS('Marco Greco'!G:G,'Marco Greco'!A:A,riassuntoTotale!A10)</f>
        <v>0.34</v>
      </c>
      <c r="G10" s="33">
        <f>SUMIFS('Giuseppe Pio Sorrentino'!G:G,'Giuseppe Pio Sorrentino'!A:A,riassuntoTotale!A10)</f>
        <v>0.34</v>
      </c>
    </row>
    <row r="11" spans="1:7" x14ac:dyDescent="0.3">
      <c r="A11" s="38">
        <v>45224</v>
      </c>
      <c r="B11" s="33">
        <f>SUMIFS('Antonio Albanese'!G:G,'Antonio Albanese'!A:A,riassuntoTotale!A11)</f>
        <v>0</v>
      </c>
      <c r="C11" s="33">
        <f>SUMIFS('Francesco Pio Contaldo'!G:G,'Francesco Pio Contaldo'!A:A,riassuntoTotale!A11)</f>
        <v>0.25</v>
      </c>
      <c r="D11" s="33">
        <f>SUMIFS('Cristyan Esposito'!G:G,'Cristyan Esposito'!A:A,riassuntoTotale!A11)</f>
        <v>0.34</v>
      </c>
      <c r="E11" s="33">
        <f>SUMIFS('Iliano Fasolino'!G:G,'Iliano Fasolino'!A:A,riassuntoTotale!A11)</f>
        <v>0.25</v>
      </c>
      <c r="F11" s="33">
        <f>SUMIFS('Marco Greco'!G:G,'Marco Greco'!A:A,riassuntoTotale!A11)</f>
        <v>0</v>
      </c>
      <c r="G11" s="33">
        <f>SUMIFS('Giuseppe Pio Sorrentino'!G:G,'Giuseppe Pio Sorrentino'!A:A,riassuntoTotale!A11)</f>
        <v>0</v>
      </c>
    </row>
    <row r="12" spans="1:7" x14ac:dyDescent="0.3">
      <c r="A12" s="38">
        <v>45225</v>
      </c>
      <c r="B12" s="33">
        <f>SUMIFS('Antonio Albanese'!G:G,'Antonio Albanese'!A:A,riassuntoTotale!A12)</f>
        <v>0</v>
      </c>
      <c r="C12" s="33">
        <f>SUMIFS('Francesco Pio Contaldo'!G:G,'Francesco Pio Contaldo'!A:A,riassuntoTotale!A12)</f>
        <v>0.34</v>
      </c>
      <c r="D12" s="33">
        <f>SUMIFS('Cristyan Esposito'!G:G,'Cristyan Esposito'!A:A,riassuntoTotale!A12)</f>
        <v>0</v>
      </c>
      <c r="E12" s="33">
        <f>SUMIFS('Iliano Fasolino'!G:G,'Iliano Fasolino'!A:A,riassuntoTotale!A12)</f>
        <v>0.34</v>
      </c>
      <c r="F12" s="33">
        <f>SUMIFS('Marco Greco'!G:G,'Marco Greco'!A:A,riassuntoTotale!A12)</f>
        <v>0</v>
      </c>
      <c r="G12" s="33">
        <f>SUMIFS('Giuseppe Pio Sorrentino'!G:G,'Giuseppe Pio Sorrentino'!A:A,riassuntoTotale!A12)</f>
        <v>0</v>
      </c>
    </row>
    <row r="13" spans="1:7" x14ac:dyDescent="0.3">
      <c r="A13" s="38">
        <v>45226</v>
      </c>
      <c r="B13" s="33">
        <f>SUMIFS('Antonio Albanese'!G:G,'Antonio Albanese'!A:A,riassuntoTotale!A13)</f>
        <v>0</v>
      </c>
      <c r="C13" s="33">
        <f>SUMIFS('Francesco Pio Contaldo'!G:G,'Francesco Pio Contaldo'!A:A,riassuntoTotale!A13)</f>
        <v>0</v>
      </c>
      <c r="D13" s="33">
        <f>SUMIFS('Cristyan Esposito'!G:G,'Cristyan Esposito'!A:A,riassuntoTotale!A13)</f>
        <v>0</v>
      </c>
      <c r="E13" s="33">
        <f>SUMIFS('Iliano Fasolino'!G:G,'Iliano Fasolino'!A:A,riassuntoTotale!A13)</f>
        <v>0</v>
      </c>
      <c r="F13" s="33">
        <f>SUMIFS('Marco Greco'!G:G,'Marco Greco'!A:A,riassuntoTotale!A13)</f>
        <v>0</v>
      </c>
      <c r="G13" s="33">
        <f>SUMIFS('Giuseppe Pio Sorrentino'!G:G,'Giuseppe Pio Sorrentino'!A:A,riassuntoTotale!A13)</f>
        <v>0</v>
      </c>
    </row>
    <row r="14" spans="1:7" x14ac:dyDescent="0.3">
      <c r="A14" s="38">
        <v>45227</v>
      </c>
      <c r="B14" s="33">
        <f>SUMIFS('Antonio Albanese'!G:G,'Antonio Albanese'!A:A,riassuntoTotale!A14)</f>
        <v>0</v>
      </c>
      <c r="C14" s="33">
        <f>SUMIFS('Francesco Pio Contaldo'!G:G,'Francesco Pio Contaldo'!A:A,riassuntoTotale!A14)</f>
        <v>0</v>
      </c>
      <c r="D14" s="33">
        <f>SUMIFS('Cristyan Esposito'!G:G,'Cristyan Esposito'!A:A,riassuntoTotale!A14)</f>
        <v>0</v>
      </c>
      <c r="E14" s="33">
        <f>SUMIFS('Iliano Fasolino'!G:G,'Iliano Fasolino'!A:A,riassuntoTotale!A14)</f>
        <v>0</v>
      </c>
      <c r="F14" s="33">
        <f>SUMIFS('Marco Greco'!G:G,'Marco Greco'!A:A,riassuntoTotale!A14)</f>
        <v>0</v>
      </c>
      <c r="G14" s="33">
        <f>SUMIFS('Giuseppe Pio Sorrentino'!G:G,'Giuseppe Pio Sorrentino'!A:A,riassuntoTotale!A14)</f>
        <v>0</v>
      </c>
    </row>
    <row r="15" spans="1:7" x14ac:dyDescent="0.3">
      <c r="A15" s="38">
        <v>45228</v>
      </c>
      <c r="B15" s="33">
        <f>SUMIFS('Antonio Albanese'!G:G,'Antonio Albanese'!A:A,riassuntoTotale!A15)</f>
        <v>0</v>
      </c>
      <c r="C15" s="33">
        <f>SUMIFS('Francesco Pio Contaldo'!G:G,'Francesco Pio Contaldo'!A:A,riassuntoTotale!A15)</f>
        <v>0</v>
      </c>
      <c r="D15" s="33">
        <f>SUMIFS('Cristyan Esposito'!G:G,'Cristyan Esposito'!A:A,riassuntoTotale!A15)</f>
        <v>0</v>
      </c>
      <c r="E15" s="33">
        <f>SUMIFS('Iliano Fasolino'!G:G,'Iliano Fasolino'!A:A,riassuntoTotale!A15)</f>
        <v>0</v>
      </c>
      <c r="F15" s="33">
        <f>SUMIFS('Marco Greco'!G:G,'Marco Greco'!A:A,riassuntoTotale!A15)</f>
        <v>0</v>
      </c>
      <c r="G15" s="33">
        <f>SUMIFS('Giuseppe Pio Sorrentino'!G:G,'Giuseppe Pio Sorrentino'!A:A,riassuntoTotale!A15)</f>
        <v>0</v>
      </c>
    </row>
    <row r="16" spans="1:7" x14ac:dyDescent="0.3">
      <c r="A16" s="38">
        <v>45229</v>
      </c>
      <c r="B16" s="33">
        <f>SUMIFS('Antonio Albanese'!G:G,'Antonio Albanese'!A:A,riassuntoTotale!A16)</f>
        <v>1.5</v>
      </c>
      <c r="C16" s="33">
        <f>SUMIFS('Francesco Pio Contaldo'!G:G,'Francesco Pio Contaldo'!A:A,riassuntoTotale!A16)</f>
        <v>1.5</v>
      </c>
      <c r="D16" s="33">
        <f>SUMIFS('Cristyan Esposito'!G:G,'Cristyan Esposito'!A:A,riassuntoTotale!A16)</f>
        <v>1.5</v>
      </c>
      <c r="E16" s="33">
        <f>SUMIFS('Iliano Fasolino'!G:G,'Iliano Fasolino'!A:A,riassuntoTotale!A16)</f>
        <v>1.5</v>
      </c>
      <c r="F16" s="33">
        <f>SUMIFS('Marco Greco'!G:G,'Marco Greco'!A:A,riassuntoTotale!A16)</f>
        <v>1.5</v>
      </c>
      <c r="G16" s="33">
        <f>SUMIFS('Giuseppe Pio Sorrentino'!G:G,'Giuseppe Pio Sorrentino'!A:A,riassuntoTotale!A16)</f>
        <v>1.5</v>
      </c>
    </row>
    <row r="17" spans="1:7" x14ac:dyDescent="0.3">
      <c r="A17" s="38">
        <v>45230</v>
      </c>
      <c r="B17" s="33">
        <f>SUMIFS('Antonio Albanese'!G:G,'Antonio Albanese'!A:A,riassuntoTotale!A17)</f>
        <v>0</v>
      </c>
      <c r="C17" s="33">
        <f>SUMIFS('Francesco Pio Contaldo'!G:G,'Francesco Pio Contaldo'!A:A,riassuntoTotale!A17)</f>
        <v>1</v>
      </c>
      <c r="D17" s="33">
        <f>SUMIFS('Cristyan Esposito'!G:G,'Cristyan Esposito'!A:A,riassuntoTotale!A17)</f>
        <v>0</v>
      </c>
      <c r="E17" s="33">
        <f>SUMIFS('Iliano Fasolino'!G:G,'Iliano Fasolino'!A:A,riassuntoTotale!A17)</f>
        <v>1</v>
      </c>
      <c r="F17" s="33">
        <f>SUMIFS('Marco Greco'!G:G,'Marco Greco'!A:A,riassuntoTotale!A17)</f>
        <v>0</v>
      </c>
      <c r="G17" s="33">
        <f>SUMIFS('Giuseppe Pio Sorrentino'!G:G,'Giuseppe Pio Sorrentino'!A:A,riassuntoTotale!A17)</f>
        <v>0</v>
      </c>
    </row>
    <row r="18" spans="1:7" x14ac:dyDescent="0.3">
      <c r="A18" s="38">
        <v>45231</v>
      </c>
      <c r="B18" s="33">
        <f>SUMIFS('Antonio Albanese'!G:G,'Antonio Albanese'!A:A,riassuntoTotale!A18)</f>
        <v>0.5</v>
      </c>
      <c r="C18" s="33">
        <f>SUMIFS('Francesco Pio Contaldo'!G:G,'Francesco Pio Contaldo'!A:A,riassuntoTotale!A18)</f>
        <v>0</v>
      </c>
      <c r="D18" s="33">
        <f>SUMIFS('Cristyan Esposito'!G:G,'Cristyan Esposito'!A:A,riassuntoTotale!A18)</f>
        <v>0</v>
      </c>
      <c r="E18" s="33">
        <f>SUMIFS('Iliano Fasolino'!G:G,'Iliano Fasolino'!A:A,riassuntoTotale!A18)</f>
        <v>0.17</v>
      </c>
      <c r="F18" s="33">
        <f>SUMIFS('Marco Greco'!G:G,'Marco Greco'!A:A,riassuntoTotale!A18)</f>
        <v>0.5</v>
      </c>
      <c r="G18" s="33">
        <f>SUMIFS('Giuseppe Pio Sorrentino'!G:G,'Giuseppe Pio Sorrentino'!A:A,riassuntoTotale!A18)</f>
        <v>1</v>
      </c>
    </row>
    <row r="19" spans="1:7" x14ac:dyDescent="0.3">
      <c r="A19" s="38">
        <v>45232</v>
      </c>
      <c r="B19" s="33">
        <f>SUMIFS('Antonio Albanese'!G:G,'Antonio Albanese'!A:A,riassuntoTotale!A19)</f>
        <v>0.17</v>
      </c>
      <c r="C19" s="33">
        <f>SUMIFS('Francesco Pio Contaldo'!G:G,'Francesco Pio Contaldo'!A:A,riassuntoTotale!A19)</f>
        <v>0.17</v>
      </c>
      <c r="D19" s="33">
        <f>SUMIFS('Cristyan Esposito'!G:G,'Cristyan Esposito'!A:A,riassuntoTotale!A19)</f>
        <v>0</v>
      </c>
      <c r="E19" s="33">
        <f>SUMIFS('Iliano Fasolino'!G:G,'Iliano Fasolino'!A:A,riassuntoTotale!A19)</f>
        <v>0</v>
      </c>
      <c r="F19" s="33">
        <f>SUMIFS('Marco Greco'!G:G,'Marco Greco'!A:A,riassuntoTotale!A19)</f>
        <v>0.17</v>
      </c>
      <c r="G19" s="33">
        <f>SUMIFS('Giuseppe Pio Sorrentino'!G:G,'Giuseppe Pio Sorrentino'!A:A,riassuntoTotale!A19)</f>
        <v>0.17</v>
      </c>
    </row>
    <row r="20" spans="1:7" x14ac:dyDescent="0.3">
      <c r="A20" s="38">
        <v>45233</v>
      </c>
      <c r="B20" s="33">
        <f>SUMIFS('Antonio Albanese'!G:G,'Antonio Albanese'!A:A,riassuntoTotale!A20)</f>
        <v>0</v>
      </c>
      <c r="C20" s="33">
        <f>SUMIFS('Francesco Pio Contaldo'!G:G,'Francesco Pio Contaldo'!A:A,riassuntoTotale!A20)</f>
        <v>0</v>
      </c>
      <c r="D20" s="33">
        <f>SUMIFS('Cristyan Esposito'!G:G,'Cristyan Esposito'!A:A,riassuntoTotale!A20)</f>
        <v>0</v>
      </c>
      <c r="E20" s="33">
        <f>SUMIFS('Iliano Fasolino'!G:G,'Iliano Fasolino'!A:A,riassuntoTotale!A20)</f>
        <v>0</v>
      </c>
      <c r="F20" s="33">
        <f>SUMIFS('Marco Greco'!G:G,'Marco Greco'!A:A,riassuntoTotale!A20)</f>
        <v>0</v>
      </c>
      <c r="G20" s="33">
        <f>SUMIFS('Giuseppe Pio Sorrentino'!G:G,'Giuseppe Pio Sorrentino'!A:A,riassuntoTotale!A20)</f>
        <v>0</v>
      </c>
    </row>
    <row r="21" spans="1:7" x14ac:dyDescent="0.3">
      <c r="A21" s="38">
        <v>45234</v>
      </c>
      <c r="B21" s="33">
        <f>SUMIFS('Antonio Albanese'!G:G,'Antonio Albanese'!A:A,riassuntoTotale!A21)</f>
        <v>0</v>
      </c>
      <c r="C21" s="33">
        <f>SUMIFS('Francesco Pio Contaldo'!G:G,'Francesco Pio Contaldo'!A:A,riassuntoTotale!A21)</f>
        <v>0</v>
      </c>
      <c r="D21" s="33">
        <f>SUMIFS('Cristyan Esposito'!G:G,'Cristyan Esposito'!A:A,riassuntoTotale!A21)</f>
        <v>0</v>
      </c>
      <c r="E21" s="33">
        <f>SUMIFS('Iliano Fasolino'!G:G,'Iliano Fasolino'!A:A,riassuntoTotale!A21)</f>
        <v>0</v>
      </c>
      <c r="F21" s="33">
        <f>SUMIFS('Marco Greco'!G:G,'Marco Greco'!A:A,riassuntoTotale!A21)</f>
        <v>0</v>
      </c>
      <c r="G21" s="33">
        <f>SUMIFS('Giuseppe Pio Sorrentino'!G:G,'Giuseppe Pio Sorrentino'!A:A,riassuntoTotale!A21)</f>
        <v>0</v>
      </c>
    </row>
    <row r="22" spans="1:7" x14ac:dyDescent="0.3">
      <c r="A22" s="38">
        <v>45235</v>
      </c>
      <c r="B22" s="33">
        <f>SUMIFS('Antonio Albanese'!G:G,'Antonio Albanese'!A:A,riassuntoTotale!A22)</f>
        <v>0</v>
      </c>
      <c r="C22" s="33">
        <f>SUMIFS('Francesco Pio Contaldo'!G:G,'Francesco Pio Contaldo'!A:A,riassuntoTotale!A22)</f>
        <v>0</v>
      </c>
      <c r="D22" s="33">
        <f>SUMIFS('Cristyan Esposito'!G:G,'Cristyan Esposito'!A:A,riassuntoTotale!A22)</f>
        <v>0.17</v>
      </c>
      <c r="E22" s="33">
        <f>SUMIFS('Iliano Fasolino'!G:G,'Iliano Fasolino'!A:A,riassuntoTotale!A22)</f>
        <v>0</v>
      </c>
      <c r="F22" s="33">
        <f>SUMIFS('Marco Greco'!G:G,'Marco Greco'!A:A,riassuntoTotale!A22)</f>
        <v>0</v>
      </c>
      <c r="G22" s="33">
        <f>SUMIFS('Giuseppe Pio Sorrentino'!G:G,'Giuseppe Pio Sorrentino'!A:A,riassuntoTotale!A22)</f>
        <v>0</v>
      </c>
    </row>
    <row r="23" spans="1:7" x14ac:dyDescent="0.3">
      <c r="A23" s="38">
        <v>45236</v>
      </c>
      <c r="B23" s="33">
        <f>SUMIFS('Antonio Albanese'!G:G,'Antonio Albanese'!A:A,riassuntoTotale!A23)</f>
        <v>1.5</v>
      </c>
      <c r="C23" s="33">
        <f>SUMIFS('Francesco Pio Contaldo'!G:G,'Francesco Pio Contaldo'!A:A,riassuntoTotale!A23)</f>
        <v>1.5</v>
      </c>
      <c r="D23" s="33">
        <f>SUMIFS('Cristyan Esposito'!G:G,'Cristyan Esposito'!A:A,riassuntoTotale!A23)</f>
        <v>1.5</v>
      </c>
      <c r="E23" s="33">
        <f>SUMIFS('Iliano Fasolino'!G:G,'Iliano Fasolino'!A:A,riassuntoTotale!A23)</f>
        <v>1.5</v>
      </c>
      <c r="F23" s="33">
        <f>SUMIFS('Marco Greco'!G:G,'Marco Greco'!A:A,riassuntoTotale!A23)</f>
        <v>1.5</v>
      </c>
      <c r="G23" s="33">
        <f>SUMIFS('Giuseppe Pio Sorrentino'!G:G,'Giuseppe Pio Sorrentino'!A:A,riassuntoTotale!A23)</f>
        <v>1.5</v>
      </c>
    </row>
    <row r="24" spans="1:7" x14ac:dyDescent="0.3">
      <c r="A24" s="38">
        <v>45237</v>
      </c>
      <c r="B24" s="33">
        <f>SUMIFS('Antonio Albanese'!G:G,'Antonio Albanese'!A:A,riassuntoTotale!A24)</f>
        <v>1</v>
      </c>
      <c r="C24" s="33">
        <f>SUMIFS('Francesco Pio Contaldo'!G:G,'Francesco Pio Contaldo'!A:A,riassuntoTotale!A24)</f>
        <v>0.5</v>
      </c>
      <c r="D24" s="33">
        <f>SUMIFS('Cristyan Esposito'!G:G,'Cristyan Esposito'!A:A,riassuntoTotale!A24)</f>
        <v>0</v>
      </c>
      <c r="E24" s="33">
        <f>SUMIFS('Iliano Fasolino'!G:G,'Iliano Fasolino'!A:A,riassuntoTotale!A24)</f>
        <v>0.5</v>
      </c>
      <c r="F24" s="33">
        <f>SUMIFS('Marco Greco'!G:G,'Marco Greco'!A:A,riassuntoTotale!A24)</f>
        <v>1.25</v>
      </c>
      <c r="G24" s="33">
        <f>SUMIFS('Giuseppe Pio Sorrentino'!G:G,'Giuseppe Pio Sorrentino'!A:A,riassuntoTotale!A24)</f>
        <v>1.25</v>
      </c>
    </row>
    <row r="25" spans="1:7" x14ac:dyDescent="0.3">
      <c r="A25" s="38">
        <v>45238</v>
      </c>
      <c r="B25" s="33">
        <f>SUMIFS('Antonio Albanese'!G:G,'Antonio Albanese'!A:A,riassuntoTotale!A25)</f>
        <v>0.25</v>
      </c>
      <c r="C25" s="33">
        <f>SUMIFS('Francesco Pio Contaldo'!G:G,'Francesco Pio Contaldo'!A:A,riassuntoTotale!A25)</f>
        <v>0.5</v>
      </c>
      <c r="D25" s="33">
        <f>SUMIFS('Cristyan Esposito'!G:G,'Cristyan Esposito'!A:A,riassuntoTotale!A25)</f>
        <v>0.75</v>
      </c>
      <c r="E25" s="33">
        <f>SUMIFS('Iliano Fasolino'!G:G,'Iliano Fasolino'!A:A,riassuntoTotale!A25)</f>
        <v>0.75</v>
      </c>
      <c r="F25" s="33">
        <f>SUMIFS('Marco Greco'!G:G,'Marco Greco'!A:A,riassuntoTotale!A25)</f>
        <v>0.25</v>
      </c>
      <c r="G25" s="33">
        <f>SUMIFS('Giuseppe Pio Sorrentino'!G:G,'Giuseppe Pio Sorrentino'!A:A,riassuntoTotale!A25)</f>
        <v>0.25</v>
      </c>
    </row>
    <row r="26" spans="1:7" x14ac:dyDescent="0.3">
      <c r="A26" s="38">
        <v>45239</v>
      </c>
      <c r="B26" s="33">
        <f>SUMIFS('Antonio Albanese'!G:G,'Antonio Albanese'!A:A,riassuntoTotale!A26)</f>
        <v>0.09</v>
      </c>
      <c r="C26" s="33">
        <f>SUMIFS('Francesco Pio Contaldo'!G:G,'Francesco Pio Contaldo'!A:A,riassuntoTotale!A26)</f>
        <v>0</v>
      </c>
      <c r="D26" s="33">
        <f>SUMIFS('Cristyan Esposito'!G:G,'Cristyan Esposito'!A:A,riassuntoTotale!A26)</f>
        <v>0.25</v>
      </c>
      <c r="E26" s="33">
        <f>SUMIFS('Iliano Fasolino'!G:G,'Iliano Fasolino'!A:A,riassuntoTotale!A26)</f>
        <v>0.5</v>
      </c>
      <c r="F26" s="33">
        <f>SUMIFS('Marco Greco'!G:G,'Marco Greco'!A:A,riassuntoTotale!A26)</f>
        <v>0.25</v>
      </c>
      <c r="G26" s="33">
        <f>SUMIFS('Giuseppe Pio Sorrentino'!G:G,'Giuseppe Pio Sorrentino'!A:A,riassuntoTotale!A26)</f>
        <v>0.25</v>
      </c>
    </row>
    <row r="27" spans="1:7" x14ac:dyDescent="0.3">
      <c r="A27" s="38">
        <v>45240</v>
      </c>
      <c r="B27" s="33">
        <f>SUMIFS('Antonio Albanese'!G:G,'Antonio Albanese'!A:A,riassuntoTotale!A27)</f>
        <v>0.25</v>
      </c>
      <c r="C27" s="33">
        <f>SUMIFS('Francesco Pio Contaldo'!G:G,'Francesco Pio Contaldo'!A:A,riassuntoTotale!A27)</f>
        <v>0.5</v>
      </c>
      <c r="D27" s="33">
        <f>SUMIFS('Cristyan Esposito'!G:G,'Cristyan Esposito'!A:A,riassuntoTotale!A27)</f>
        <v>0.67</v>
      </c>
      <c r="E27" s="33">
        <f>SUMIFS('Iliano Fasolino'!G:G,'Iliano Fasolino'!A:A,riassuntoTotale!A27)</f>
        <v>0.5</v>
      </c>
      <c r="F27" s="33">
        <f>SUMIFS('Marco Greco'!G:G,'Marco Greco'!A:A,riassuntoTotale!A27)</f>
        <v>0.25</v>
      </c>
      <c r="G27" s="33">
        <f>SUMIFS('Giuseppe Pio Sorrentino'!G:G,'Giuseppe Pio Sorrentino'!A:A,riassuntoTotale!A27)</f>
        <v>0.15</v>
      </c>
    </row>
    <row r="28" spans="1:7" x14ac:dyDescent="0.3">
      <c r="A28" s="38">
        <v>45241</v>
      </c>
      <c r="B28" s="33">
        <f>SUMIFS('Antonio Albanese'!G:G,'Antonio Albanese'!A:A,riassuntoTotale!A28)</f>
        <v>0.25</v>
      </c>
      <c r="C28" s="33">
        <f>SUMIFS('Francesco Pio Contaldo'!G:G,'Francesco Pio Contaldo'!A:A,riassuntoTotale!A28)</f>
        <v>0.5</v>
      </c>
      <c r="D28" s="33">
        <f>SUMIFS('Cristyan Esposito'!G:G,'Cristyan Esposito'!A:A,riassuntoTotale!A28)</f>
        <v>0.41000000000000003</v>
      </c>
      <c r="E28" s="33">
        <f>SUMIFS('Iliano Fasolino'!G:G,'Iliano Fasolino'!A:A,riassuntoTotale!A28)</f>
        <v>0.25</v>
      </c>
      <c r="F28" s="33">
        <f>SUMIFS('Marco Greco'!G:G,'Marco Greco'!A:A,riassuntoTotale!A28)</f>
        <v>0</v>
      </c>
      <c r="G28" s="33">
        <f>SUMIFS('Giuseppe Pio Sorrentino'!G:G,'Giuseppe Pio Sorrentino'!A:A,riassuntoTotale!A28)</f>
        <v>0</v>
      </c>
    </row>
    <row r="29" spans="1:7" x14ac:dyDescent="0.3">
      <c r="A29" s="38">
        <v>45242</v>
      </c>
      <c r="B29" s="33">
        <f>SUMIFS('Antonio Albanese'!G:G,'Antonio Albanese'!A:A,riassuntoTotale!A29)</f>
        <v>0</v>
      </c>
      <c r="C29" s="33">
        <f>SUMIFS('Francesco Pio Contaldo'!G:G,'Francesco Pio Contaldo'!A:A,riassuntoTotale!A29)</f>
        <v>0.17</v>
      </c>
      <c r="D29" s="33">
        <f>SUMIFS('Cristyan Esposito'!G:G,'Cristyan Esposito'!A:A,riassuntoTotale!A29)</f>
        <v>0.41000000000000003</v>
      </c>
      <c r="E29" s="33">
        <f>SUMIFS('Iliano Fasolino'!G:G,'Iliano Fasolino'!A:A,riassuntoTotale!A29)</f>
        <v>0.1</v>
      </c>
      <c r="F29" s="33">
        <f>SUMIFS('Marco Greco'!G:G,'Marco Greco'!A:A,riassuntoTotale!A29)</f>
        <v>0</v>
      </c>
      <c r="G29" s="33">
        <f>SUMIFS('Giuseppe Pio Sorrentino'!G:G,'Giuseppe Pio Sorrentino'!A:A,riassuntoTotale!A29)</f>
        <v>0</v>
      </c>
    </row>
    <row r="30" spans="1:7" x14ac:dyDescent="0.3">
      <c r="A30" s="38">
        <v>45243</v>
      </c>
      <c r="B30" s="33">
        <f>SUMIFS('Antonio Albanese'!G:G,'Antonio Albanese'!A:A,riassuntoTotale!A30)</f>
        <v>1.5</v>
      </c>
      <c r="C30" s="33">
        <f>SUMIFS('Francesco Pio Contaldo'!G:G,'Francesco Pio Contaldo'!A:A,riassuntoTotale!A30)</f>
        <v>1.5</v>
      </c>
      <c r="D30" s="33">
        <f>SUMIFS('Cristyan Esposito'!G:G,'Cristyan Esposito'!A:A,riassuntoTotale!A30)</f>
        <v>1.5</v>
      </c>
      <c r="E30" s="33">
        <f>SUMIFS('Iliano Fasolino'!G:G,'Iliano Fasolino'!A:A,riassuntoTotale!A30)</f>
        <v>1.5</v>
      </c>
      <c r="F30" s="33">
        <f>SUMIFS('Marco Greco'!G:G,'Marco Greco'!A:A,riassuntoTotale!A30)</f>
        <v>1.5</v>
      </c>
      <c r="G30" s="33">
        <f>SUMIFS('Giuseppe Pio Sorrentino'!G:G,'Giuseppe Pio Sorrentino'!A:A,riassuntoTotale!A30)</f>
        <v>1.5</v>
      </c>
    </row>
    <row r="31" spans="1:7" x14ac:dyDescent="0.3">
      <c r="A31" s="38">
        <v>45244</v>
      </c>
      <c r="B31" s="33">
        <f>SUMIFS('Antonio Albanese'!G:G,'Antonio Albanese'!A:A,riassuntoTotale!A31)</f>
        <v>0.25</v>
      </c>
      <c r="C31" s="33">
        <f>SUMIFS('Francesco Pio Contaldo'!G:G,'Francesco Pio Contaldo'!A:A,riassuntoTotale!A31)</f>
        <v>0.15</v>
      </c>
      <c r="D31" s="33">
        <f>SUMIFS('Cristyan Esposito'!G:G,'Cristyan Esposito'!A:A,riassuntoTotale!A31)</f>
        <v>0.51</v>
      </c>
      <c r="E31" s="33">
        <f>SUMIFS('Iliano Fasolino'!G:G,'Iliano Fasolino'!A:A,riassuntoTotale!A31)</f>
        <v>0.15</v>
      </c>
      <c r="F31" s="33">
        <f>SUMIFS('Marco Greco'!G:G,'Marco Greco'!A:A,riassuntoTotale!A31)</f>
        <v>0.5</v>
      </c>
      <c r="G31" s="33">
        <f>SUMIFS('Giuseppe Pio Sorrentino'!G:G,'Giuseppe Pio Sorrentino'!A:A,riassuntoTotale!A31)</f>
        <v>0.25</v>
      </c>
    </row>
    <row r="32" spans="1:7" x14ac:dyDescent="0.3">
      <c r="A32" s="38">
        <v>45245</v>
      </c>
      <c r="B32" s="33">
        <f>SUMIFS('Antonio Albanese'!G:G,'Antonio Albanese'!A:A,riassuntoTotale!A32)</f>
        <v>0.5</v>
      </c>
      <c r="C32" s="33">
        <f>SUMIFS('Francesco Pio Contaldo'!G:G,'Francesco Pio Contaldo'!A:A,riassuntoTotale!A32)</f>
        <v>0.1</v>
      </c>
      <c r="D32" s="33">
        <f>SUMIFS('Cristyan Esposito'!G:G,'Cristyan Esposito'!A:A,riassuntoTotale!A32)</f>
        <v>0</v>
      </c>
      <c r="E32" s="33">
        <f>SUMIFS('Iliano Fasolino'!G:G,'Iliano Fasolino'!A:A,riassuntoTotale!A32)</f>
        <v>0.1</v>
      </c>
      <c r="F32" s="33">
        <f>SUMIFS('Marco Greco'!G:G,'Marco Greco'!A:A,riassuntoTotale!A32)</f>
        <v>0.25</v>
      </c>
      <c r="G32" s="33">
        <f>SUMIFS('Giuseppe Pio Sorrentino'!G:G,'Giuseppe Pio Sorrentino'!A:A,riassuntoTotale!A32)</f>
        <v>0.25</v>
      </c>
    </row>
    <row r="33" spans="1:7" x14ac:dyDescent="0.3">
      <c r="A33" s="38">
        <v>45246</v>
      </c>
      <c r="B33" s="33">
        <f>SUMIFS('Antonio Albanese'!G:G,'Antonio Albanese'!A:A,riassuntoTotale!A33)</f>
        <v>0.25</v>
      </c>
      <c r="C33" s="33">
        <f>SUMIFS('Francesco Pio Contaldo'!G:G,'Francesco Pio Contaldo'!A:A,riassuntoTotale!A33)</f>
        <v>0.5</v>
      </c>
      <c r="D33" s="33">
        <f>SUMIFS('Cristyan Esposito'!G:G,'Cristyan Esposito'!A:A,riassuntoTotale!A33)</f>
        <v>0.17</v>
      </c>
      <c r="E33" s="33">
        <f>SUMIFS('Iliano Fasolino'!G:G,'Iliano Fasolino'!A:A,riassuntoTotale!A33)</f>
        <v>0.5</v>
      </c>
      <c r="F33" s="33">
        <f>SUMIFS('Marco Greco'!G:G,'Marco Greco'!A:A,riassuntoTotale!A33)</f>
        <v>0.25</v>
      </c>
      <c r="G33" s="33">
        <f>SUMIFS('Giuseppe Pio Sorrentino'!G:G,'Giuseppe Pio Sorrentino'!A:A,riassuntoTotale!A33)</f>
        <v>0.15</v>
      </c>
    </row>
    <row r="34" spans="1:7" x14ac:dyDescent="0.3">
      <c r="A34" s="38">
        <v>45247</v>
      </c>
      <c r="B34" s="33">
        <f>SUMIFS('Antonio Albanese'!G:G,'Antonio Albanese'!A:A,riassuntoTotale!A34)</f>
        <v>0.5</v>
      </c>
      <c r="C34" s="33">
        <f>SUMIFS('Francesco Pio Contaldo'!G:G,'Francesco Pio Contaldo'!A:A,riassuntoTotale!A34)</f>
        <v>0.5</v>
      </c>
      <c r="D34" s="33">
        <f>SUMIFS('Cristyan Esposito'!G:G,'Cristyan Esposito'!A:A,riassuntoTotale!A34)</f>
        <v>0.17</v>
      </c>
      <c r="E34" s="33">
        <f>SUMIFS('Iliano Fasolino'!G:G,'Iliano Fasolino'!A:A,riassuntoTotale!A34)</f>
        <v>0</v>
      </c>
      <c r="F34" s="33">
        <f>SUMIFS('Marco Greco'!G:G,'Marco Greco'!A:A,riassuntoTotale!A34)</f>
        <v>0</v>
      </c>
      <c r="G34" s="33">
        <f>SUMIFS('Giuseppe Pio Sorrentino'!G:G,'Giuseppe Pio Sorrentino'!A:A,riassuntoTotale!A34)</f>
        <v>0.5</v>
      </c>
    </row>
    <row r="35" spans="1:7" x14ac:dyDescent="0.3">
      <c r="A35" s="38">
        <v>45248</v>
      </c>
      <c r="B35" s="33">
        <f>SUMIFS('Antonio Albanese'!G:G,'Antonio Albanese'!A:A,riassuntoTotale!A35)</f>
        <v>0</v>
      </c>
      <c r="C35" s="33">
        <f>SUMIFS('Francesco Pio Contaldo'!G:G,'Francesco Pio Contaldo'!A:A,riassuntoTotale!A35)</f>
        <v>0</v>
      </c>
      <c r="D35" s="33">
        <f>SUMIFS('Cristyan Esposito'!G:G,'Cristyan Esposito'!A:A,riassuntoTotale!A35)</f>
        <v>0.17</v>
      </c>
      <c r="E35" s="33">
        <f>SUMIFS('Iliano Fasolino'!G:G,'Iliano Fasolino'!A:A,riassuntoTotale!A35)</f>
        <v>0.5</v>
      </c>
      <c r="F35" s="33">
        <f>SUMIFS('Marco Greco'!G:G,'Marco Greco'!A:A,riassuntoTotale!A35)</f>
        <v>0.25</v>
      </c>
      <c r="G35" s="33">
        <f>SUMIFS('Giuseppe Pio Sorrentino'!G:G,'Giuseppe Pio Sorrentino'!A:A,riassuntoTotale!A35)</f>
        <v>0.25</v>
      </c>
    </row>
    <row r="36" spans="1:7" x14ac:dyDescent="0.3">
      <c r="A36" s="38">
        <v>45249</v>
      </c>
      <c r="B36" s="33">
        <f>SUMIFS('Antonio Albanese'!G:G,'Antonio Albanese'!A:A,riassuntoTotale!A36)</f>
        <v>0</v>
      </c>
      <c r="C36" s="33">
        <f>SUMIFS('Francesco Pio Contaldo'!G:G,'Francesco Pio Contaldo'!A:A,riassuntoTotale!A36)</f>
        <v>0.5</v>
      </c>
      <c r="D36" s="33">
        <f>SUMIFS('Cristyan Esposito'!G:G,'Cristyan Esposito'!A:A,riassuntoTotale!A36)</f>
        <v>0.5</v>
      </c>
      <c r="E36" s="33">
        <f>SUMIFS('Iliano Fasolino'!G:G,'Iliano Fasolino'!A:A,riassuntoTotale!A36)</f>
        <v>0.15</v>
      </c>
      <c r="F36" s="33">
        <f>SUMIFS('Marco Greco'!G:G,'Marco Greco'!A:A,riassuntoTotale!A36)</f>
        <v>0.5</v>
      </c>
      <c r="G36" s="33">
        <f>SUMIFS('Giuseppe Pio Sorrentino'!G:G,'Giuseppe Pio Sorrentino'!A:A,riassuntoTotale!A36)</f>
        <v>0</v>
      </c>
    </row>
    <row r="37" spans="1:7" x14ac:dyDescent="0.3">
      <c r="A37" s="38">
        <v>45250</v>
      </c>
      <c r="B37" s="33">
        <f>SUMIFS('Antonio Albanese'!G:G,'Antonio Albanese'!A:A,riassuntoTotale!A37)</f>
        <v>1.5</v>
      </c>
      <c r="C37" s="33">
        <f>SUMIFS('Francesco Pio Contaldo'!G:G,'Francesco Pio Contaldo'!A:A,riassuntoTotale!A37)</f>
        <v>1.5</v>
      </c>
      <c r="D37" s="33">
        <f>SUMIFS('Cristyan Esposito'!G:G,'Cristyan Esposito'!A:A,riassuntoTotale!A37)</f>
        <v>1.5</v>
      </c>
      <c r="E37" s="33">
        <f>SUMIFS('Iliano Fasolino'!G:G,'Iliano Fasolino'!A:A,riassuntoTotale!A37)</f>
        <v>1.5</v>
      </c>
      <c r="F37" s="33">
        <f>SUMIFS('Marco Greco'!G:G,'Marco Greco'!A:A,riassuntoTotale!A37)</f>
        <v>1.5</v>
      </c>
      <c r="G37" s="33">
        <f>SUMIFS('Giuseppe Pio Sorrentino'!G:G,'Giuseppe Pio Sorrentino'!A:A,riassuntoTotale!A37)</f>
        <v>1.5</v>
      </c>
    </row>
    <row r="38" spans="1:7" x14ac:dyDescent="0.3">
      <c r="A38" s="38">
        <v>45251</v>
      </c>
      <c r="B38" s="33">
        <f>SUMIFS('Antonio Albanese'!G:G,'Antonio Albanese'!A:A,riassuntoTotale!A38)</f>
        <v>0</v>
      </c>
      <c r="C38" s="33">
        <f>SUMIFS('Francesco Pio Contaldo'!G:G,'Francesco Pio Contaldo'!A:A,riassuntoTotale!A38)</f>
        <v>0.25</v>
      </c>
      <c r="D38" s="33">
        <f>SUMIFS('Cristyan Esposito'!G:G,'Cristyan Esposito'!A:A,riassuntoTotale!A38)</f>
        <v>0.25</v>
      </c>
      <c r="E38" s="33">
        <f>SUMIFS('Iliano Fasolino'!G:G,'Iliano Fasolino'!A:A,riassuntoTotale!A38)</f>
        <v>0.25</v>
      </c>
      <c r="F38" s="33">
        <f>SUMIFS('Marco Greco'!G:G,'Marco Greco'!A:A,riassuntoTotale!A38)</f>
        <v>0.25</v>
      </c>
      <c r="G38" s="33">
        <f>SUMIFS('Giuseppe Pio Sorrentino'!G:G,'Giuseppe Pio Sorrentino'!A:A,riassuntoTotale!A38)</f>
        <v>0.5</v>
      </c>
    </row>
    <row r="39" spans="1:7" x14ac:dyDescent="0.3">
      <c r="A39" s="38">
        <v>45252</v>
      </c>
      <c r="B39" s="33">
        <f>SUMIFS('Antonio Albanese'!G:G,'Antonio Albanese'!A:A,riassuntoTotale!A39)</f>
        <v>0.25</v>
      </c>
      <c r="C39" s="33">
        <f>SUMIFS('Francesco Pio Contaldo'!G:G,'Francesco Pio Contaldo'!A:A,riassuntoTotale!A39)</f>
        <v>1</v>
      </c>
      <c r="D39" s="33">
        <f>SUMIFS('Cristyan Esposito'!G:G,'Cristyan Esposito'!A:A,riassuntoTotale!A39)</f>
        <v>0.25</v>
      </c>
      <c r="E39" s="33">
        <f>SUMIFS('Iliano Fasolino'!G:G,'Iliano Fasolino'!A:A,riassuntoTotale!A39)</f>
        <v>0.5</v>
      </c>
      <c r="F39" s="33">
        <f>SUMIFS('Marco Greco'!G:G,'Marco Greco'!A:A,riassuntoTotale!A39)</f>
        <v>0.75</v>
      </c>
      <c r="G39" s="33">
        <f>SUMIFS('Giuseppe Pio Sorrentino'!G:G,'Giuseppe Pio Sorrentino'!A:A,riassuntoTotale!A39)</f>
        <v>1</v>
      </c>
    </row>
    <row r="40" spans="1:7" x14ac:dyDescent="0.3">
      <c r="A40" s="38">
        <v>45253</v>
      </c>
      <c r="B40" s="33">
        <f>SUMIFS('Antonio Albanese'!G:G,'Antonio Albanese'!A:A,riassuntoTotale!A40)</f>
        <v>0.5</v>
      </c>
      <c r="C40" s="33">
        <f>SUMIFS('Francesco Pio Contaldo'!G:G,'Francesco Pio Contaldo'!A:A,riassuntoTotale!A40)</f>
        <v>1</v>
      </c>
      <c r="D40" s="33">
        <f>SUMIFS('Cristyan Esposito'!G:G,'Cristyan Esposito'!A:A,riassuntoTotale!A40)</f>
        <v>0.5</v>
      </c>
      <c r="E40" s="33">
        <f>SUMIFS('Iliano Fasolino'!G:G,'Iliano Fasolino'!A:A,riassuntoTotale!A40)</f>
        <v>1</v>
      </c>
      <c r="F40" s="33">
        <f>SUMIFS('Marco Greco'!G:G,'Marco Greco'!A:A,riassuntoTotale!A40)</f>
        <v>0</v>
      </c>
      <c r="G40" s="33">
        <f>SUMIFS('Giuseppe Pio Sorrentino'!G:G,'Giuseppe Pio Sorrentino'!A:A,riassuntoTotale!A40)</f>
        <v>0</v>
      </c>
    </row>
    <row r="41" spans="1:7" x14ac:dyDescent="0.3">
      <c r="A41" s="38">
        <v>45254</v>
      </c>
      <c r="B41" s="33">
        <f>SUMIFS('Antonio Albanese'!G:G,'Antonio Albanese'!A:A,riassuntoTotale!A41)</f>
        <v>0.25</v>
      </c>
      <c r="C41" s="33">
        <f>SUMIFS('Francesco Pio Contaldo'!G:G,'Francesco Pio Contaldo'!A:A,riassuntoTotale!A41)</f>
        <v>0.75</v>
      </c>
      <c r="D41" s="33">
        <f>SUMIFS('Cristyan Esposito'!G:G,'Cristyan Esposito'!A:A,riassuntoTotale!A41)</f>
        <v>0.5</v>
      </c>
      <c r="E41" s="33">
        <f>SUMIFS('Iliano Fasolino'!G:G,'Iliano Fasolino'!A:A,riassuntoTotale!A41)</f>
        <v>0</v>
      </c>
      <c r="F41" s="33">
        <f>SUMIFS('Marco Greco'!G:G,'Marco Greco'!A:A,riassuntoTotale!A41)</f>
        <v>0.5</v>
      </c>
      <c r="G41" s="33">
        <f>SUMIFS('Giuseppe Pio Sorrentino'!G:G,'Giuseppe Pio Sorrentino'!A:A,riassuntoTotale!A41)</f>
        <v>0.5</v>
      </c>
    </row>
    <row r="42" spans="1:7" x14ac:dyDescent="0.3">
      <c r="A42" s="38">
        <v>45255</v>
      </c>
      <c r="B42" s="33">
        <f>SUMIFS('Antonio Albanese'!G:G,'Antonio Albanese'!A:A,riassuntoTotale!A42)</f>
        <v>0</v>
      </c>
      <c r="C42" s="33">
        <f>SUMIFS('Francesco Pio Contaldo'!G:G,'Francesco Pio Contaldo'!A:A,riassuntoTotale!A42)</f>
        <v>0.25</v>
      </c>
      <c r="D42" s="33">
        <f>SUMIFS('Cristyan Esposito'!G:G,'Cristyan Esposito'!A:A,riassuntoTotale!A42)</f>
        <v>0.33</v>
      </c>
      <c r="E42" s="33">
        <f>SUMIFS('Iliano Fasolino'!G:G,'Iliano Fasolino'!A:A,riassuntoTotale!A42)</f>
        <v>0.9</v>
      </c>
      <c r="F42" s="33">
        <f>SUMIFS('Marco Greco'!G:G,'Marco Greco'!A:A,riassuntoTotale!A42)</f>
        <v>0.25</v>
      </c>
      <c r="G42" s="33">
        <f>SUMIFS('Giuseppe Pio Sorrentino'!G:G,'Giuseppe Pio Sorrentino'!A:A,riassuntoTotale!A42)</f>
        <v>1</v>
      </c>
    </row>
    <row r="43" spans="1:7" x14ac:dyDescent="0.3">
      <c r="A43" s="38">
        <v>45256</v>
      </c>
      <c r="B43" s="33">
        <f>SUMIFS('Antonio Albanese'!G:G,'Antonio Albanese'!A:A,riassuntoTotale!A43)</f>
        <v>0</v>
      </c>
      <c r="C43" s="33">
        <f>SUMIFS('Francesco Pio Contaldo'!G:G,'Francesco Pio Contaldo'!A:A,riassuntoTotale!A43)</f>
        <v>1</v>
      </c>
      <c r="D43" s="33">
        <f>SUMIFS('Cristyan Esposito'!G:G,'Cristyan Esposito'!A:A,riassuntoTotale!A43)</f>
        <v>0.75</v>
      </c>
      <c r="E43" s="33">
        <f>SUMIFS('Iliano Fasolino'!G:G,'Iliano Fasolino'!A:A,riassuntoTotale!A43)</f>
        <v>1.8</v>
      </c>
      <c r="F43" s="33">
        <f>SUMIFS('Marco Greco'!G:G,'Marco Greco'!A:A,riassuntoTotale!A43)</f>
        <v>0.5</v>
      </c>
      <c r="G43" s="33">
        <f>SUMIFS('Giuseppe Pio Sorrentino'!G:G,'Giuseppe Pio Sorrentino'!A:A,riassuntoTotale!A43)</f>
        <v>0.76</v>
      </c>
    </row>
    <row r="44" spans="1:7" x14ac:dyDescent="0.3">
      <c r="A44" s="38">
        <v>45257</v>
      </c>
      <c r="B44" s="33">
        <f>SUMIFS('Antonio Albanese'!G:G,'Antonio Albanese'!A:A,riassuntoTotale!A44)</f>
        <v>1.5</v>
      </c>
      <c r="C44" s="33">
        <f>SUMIFS('Francesco Pio Contaldo'!G:G,'Francesco Pio Contaldo'!A:A,riassuntoTotale!A44)</f>
        <v>1.5</v>
      </c>
      <c r="D44" s="33">
        <f>SUMIFS('Cristyan Esposito'!G:G,'Cristyan Esposito'!A:A,riassuntoTotale!A44)</f>
        <v>1.5</v>
      </c>
      <c r="E44" s="33">
        <f>SUMIFS('Iliano Fasolino'!G:G,'Iliano Fasolino'!A:A,riassuntoTotale!A44)</f>
        <v>1.5</v>
      </c>
      <c r="F44" s="33">
        <f>SUMIFS('Marco Greco'!G:G,'Marco Greco'!A:A,riassuntoTotale!A44)</f>
        <v>1.5</v>
      </c>
      <c r="G44" s="33">
        <f>SUMIFS('Giuseppe Pio Sorrentino'!G:G,'Giuseppe Pio Sorrentino'!A:A,riassuntoTotale!A44)</f>
        <v>1.5</v>
      </c>
    </row>
    <row r="45" spans="1:7" x14ac:dyDescent="0.3">
      <c r="A45" s="38">
        <v>45258</v>
      </c>
      <c r="B45" s="33">
        <f>SUMIFS('Antonio Albanese'!G:G,'Antonio Albanese'!A:A,riassuntoTotale!A45)</f>
        <v>0.25</v>
      </c>
      <c r="C45" s="33">
        <f>SUMIFS('Francesco Pio Contaldo'!G:G,'Francesco Pio Contaldo'!A:A,riassuntoTotale!A45)</f>
        <v>1.5</v>
      </c>
      <c r="D45" s="33">
        <f>SUMIFS('Cristyan Esposito'!G:G,'Cristyan Esposito'!A:A,riassuntoTotale!A45)</f>
        <v>1.5</v>
      </c>
      <c r="E45" s="33">
        <f>SUMIFS('Iliano Fasolino'!G:G,'Iliano Fasolino'!A:A,riassuntoTotale!A45)</f>
        <v>0</v>
      </c>
      <c r="F45" s="33">
        <f>SUMIFS('Marco Greco'!G:G,'Marco Greco'!A:A,riassuntoTotale!A45)</f>
        <v>0.25</v>
      </c>
      <c r="G45" s="33">
        <f>SUMIFS('Giuseppe Pio Sorrentino'!G:G,'Giuseppe Pio Sorrentino'!A:A,riassuntoTotale!A45)</f>
        <v>0</v>
      </c>
    </row>
    <row r="46" spans="1:7" x14ac:dyDescent="0.3">
      <c r="A46" s="38">
        <v>45259</v>
      </c>
      <c r="B46" s="33">
        <f>SUMIFS('Antonio Albanese'!G:G,'Antonio Albanese'!A:A,riassuntoTotale!A46)</f>
        <v>0</v>
      </c>
      <c r="C46" s="33">
        <f>SUMIFS('Francesco Pio Contaldo'!G:G,'Francesco Pio Contaldo'!A:A,riassuntoTotale!A46)</f>
        <v>0.25</v>
      </c>
      <c r="D46" s="33">
        <f>SUMIFS('Cristyan Esposito'!G:G,'Cristyan Esposito'!A:A,riassuntoTotale!A46)</f>
        <v>0</v>
      </c>
      <c r="E46" s="33">
        <f>SUMIFS('Iliano Fasolino'!G:G,'Iliano Fasolino'!A:A,riassuntoTotale!A46)</f>
        <v>0.25</v>
      </c>
      <c r="F46" s="33">
        <f>SUMIFS('Marco Greco'!G:G,'Marco Greco'!A:A,riassuntoTotale!A46)</f>
        <v>0</v>
      </c>
      <c r="G46" s="33">
        <f>SUMIFS('Giuseppe Pio Sorrentino'!G:G,'Giuseppe Pio Sorrentino'!A:A,riassuntoTotale!A46)</f>
        <v>0.25</v>
      </c>
    </row>
    <row r="47" spans="1:7" x14ac:dyDescent="0.3">
      <c r="A47" s="38">
        <v>45260</v>
      </c>
      <c r="B47" s="33">
        <f>SUMIFS('Antonio Albanese'!G:G,'Antonio Albanese'!A:A,riassuntoTotale!A47)</f>
        <v>0.25</v>
      </c>
      <c r="C47" s="33">
        <f>SUMIFS('Francesco Pio Contaldo'!G:G,'Francesco Pio Contaldo'!A:A,riassuntoTotale!A47)</f>
        <v>0</v>
      </c>
      <c r="D47" s="33">
        <f>SUMIFS('Cristyan Esposito'!G:G,'Cristyan Esposito'!A:A,riassuntoTotale!A47)</f>
        <v>0.33</v>
      </c>
      <c r="E47" s="33">
        <f>SUMIFS('Iliano Fasolino'!G:G,'Iliano Fasolino'!A:A,riassuntoTotale!A47)</f>
        <v>0.25</v>
      </c>
      <c r="F47" s="33">
        <f>SUMIFS('Marco Greco'!G:G,'Marco Greco'!A:A,riassuntoTotale!A47)</f>
        <v>0</v>
      </c>
      <c r="G47" s="33">
        <f>SUMIFS('Giuseppe Pio Sorrentino'!G:G,'Giuseppe Pio Sorrentino'!A:A,riassuntoTotale!A47)</f>
        <v>0</v>
      </c>
    </row>
    <row r="48" spans="1:7" x14ac:dyDescent="0.3">
      <c r="A48" s="38">
        <v>45261</v>
      </c>
      <c r="B48" s="33">
        <f>SUMIFS('Antonio Albanese'!G:G,'Antonio Albanese'!A:A,riassuntoTotale!A48)</f>
        <v>0.5</v>
      </c>
      <c r="C48" s="33">
        <f>SUMIFS('Francesco Pio Contaldo'!G:G,'Francesco Pio Contaldo'!A:A,riassuntoTotale!A48)</f>
        <v>0.74</v>
      </c>
      <c r="D48" s="33">
        <f>SUMIFS('Cristyan Esposito'!G:G,'Cristyan Esposito'!A:A,riassuntoTotale!A48)</f>
        <v>0.21</v>
      </c>
      <c r="E48" s="33">
        <f>SUMIFS('Iliano Fasolino'!G:G,'Iliano Fasolino'!A:A,riassuntoTotale!A48)</f>
        <v>0</v>
      </c>
      <c r="F48" s="33">
        <f>SUMIFS('Marco Greco'!G:G,'Marco Greco'!A:A,riassuntoTotale!A48)</f>
        <v>0.5</v>
      </c>
      <c r="G48" s="33">
        <f>SUMIFS('Giuseppe Pio Sorrentino'!G:G,'Giuseppe Pio Sorrentino'!A:A,riassuntoTotale!A48)</f>
        <v>0</v>
      </c>
    </row>
    <row r="49" spans="1:7" x14ac:dyDescent="0.3">
      <c r="A49" s="38">
        <v>45262</v>
      </c>
      <c r="B49" s="33">
        <f>SUMIFS('Antonio Albanese'!G:G,'Antonio Albanese'!A:A,riassuntoTotale!A49)</f>
        <v>0.25</v>
      </c>
      <c r="C49" s="33">
        <f>SUMIFS('Francesco Pio Contaldo'!G:G,'Francesco Pio Contaldo'!A:A,riassuntoTotale!A49)</f>
        <v>1.5</v>
      </c>
      <c r="D49" s="33">
        <f>SUMIFS('Cristyan Esposito'!G:G,'Cristyan Esposito'!A:A,riassuntoTotale!A49)</f>
        <v>1.5</v>
      </c>
      <c r="E49" s="33">
        <f>SUMIFS('Iliano Fasolino'!G:G,'Iliano Fasolino'!A:A,riassuntoTotale!A49)</f>
        <v>0.5</v>
      </c>
      <c r="F49" s="33">
        <f>SUMIFS('Marco Greco'!G:G,'Marco Greco'!A:A,riassuntoTotale!A49)</f>
        <v>0</v>
      </c>
      <c r="G49" s="33">
        <f>SUMIFS('Giuseppe Pio Sorrentino'!G:G,'Giuseppe Pio Sorrentino'!A:A,riassuntoTotale!A49)</f>
        <v>1</v>
      </c>
    </row>
    <row r="50" spans="1:7" x14ac:dyDescent="0.3">
      <c r="A50" s="38">
        <v>45263</v>
      </c>
      <c r="B50" s="33">
        <f>SUMIFS('Antonio Albanese'!G:G,'Antonio Albanese'!A:A,riassuntoTotale!A50)</f>
        <v>0</v>
      </c>
      <c r="C50" s="33">
        <f>SUMIFS('Francesco Pio Contaldo'!G:G,'Francesco Pio Contaldo'!A:A,riassuntoTotale!A50)</f>
        <v>0</v>
      </c>
      <c r="D50" s="33">
        <f>SUMIFS('Cristyan Esposito'!G:G,'Cristyan Esposito'!A:A,riassuntoTotale!A50)</f>
        <v>0</v>
      </c>
      <c r="E50" s="33">
        <f>SUMIFS('Iliano Fasolino'!G:G,'Iliano Fasolino'!A:A,riassuntoTotale!A50)</f>
        <v>0</v>
      </c>
      <c r="F50" s="33">
        <f>SUMIFS('Marco Greco'!G:G,'Marco Greco'!A:A,riassuntoTotale!A50)</f>
        <v>0</v>
      </c>
      <c r="G50" s="33">
        <f>SUMIFS('Giuseppe Pio Sorrentino'!G:G,'Giuseppe Pio Sorrentino'!A:A,riassuntoTotale!A50)</f>
        <v>0</v>
      </c>
    </row>
    <row r="51" spans="1:7" x14ac:dyDescent="0.3">
      <c r="A51" s="38">
        <v>45264</v>
      </c>
      <c r="B51" s="33">
        <f>SUMIFS('Antonio Albanese'!G:G,'Antonio Albanese'!A:A,riassuntoTotale!A51)</f>
        <v>1.5</v>
      </c>
      <c r="C51" s="33">
        <f>SUMIFS('Francesco Pio Contaldo'!G:G,'Francesco Pio Contaldo'!A:A,riassuntoTotale!A51)</f>
        <v>1.5</v>
      </c>
      <c r="D51" s="33">
        <f>SUMIFS('Cristyan Esposito'!G:G,'Cristyan Esposito'!A:A,riassuntoTotale!A51)</f>
        <v>1.5</v>
      </c>
      <c r="E51" s="33">
        <f>SUMIFS('Iliano Fasolino'!G:G,'Iliano Fasolino'!A:A,riassuntoTotale!A51)</f>
        <v>1.5</v>
      </c>
      <c r="F51" s="33">
        <f>SUMIFS('Marco Greco'!G:G,'Marco Greco'!A:A,riassuntoTotale!A51)</f>
        <v>1.5</v>
      </c>
      <c r="G51" s="33">
        <f>SUMIFS('Giuseppe Pio Sorrentino'!G:G,'Giuseppe Pio Sorrentino'!A:A,riassuntoTotale!A51)</f>
        <v>1.5</v>
      </c>
    </row>
    <row r="52" spans="1:7" x14ac:dyDescent="0.3">
      <c r="A52" s="38">
        <v>45265</v>
      </c>
      <c r="B52" s="33">
        <f>SUMIFS('Antonio Albanese'!G:G,'Antonio Albanese'!A:A,riassuntoTotale!A52)</f>
        <v>0.5</v>
      </c>
      <c r="C52" s="33">
        <f>SUMIFS('Francesco Pio Contaldo'!G:G,'Francesco Pio Contaldo'!A:A,riassuntoTotale!A52)</f>
        <v>0</v>
      </c>
      <c r="D52" s="33">
        <f>SUMIFS('Cristyan Esposito'!G:G,'Cristyan Esposito'!A:A,riassuntoTotale!A52)</f>
        <v>0</v>
      </c>
      <c r="E52" s="33">
        <f>SUMIFS('Iliano Fasolino'!G:G,'Iliano Fasolino'!A:A,riassuntoTotale!A52)</f>
        <v>0.5</v>
      </c>
      <c r="F52" s="33">
        <f>SUMIFS('Marco Greco'!G:G,'Marco Greco'!A:A,riassuntoTotale!A52)</f>
        <v>0</v>
      </c>
      <c r="G52" s="33">
        <f>SUMIFS('Giuseppe Pio Sorrentino'!G:G,'Giuseppe Pio Sorrentino'!A:A,riassuntoTotale!A52)</f>
        <v>0.5</v>
      </c>
    </row>
    <row r="53" spans="1:7" x14ac:dyDescent="0.3">
      <c r="A53" s="38">
        <v>45266</v>
      </c>
      <c r="B53" s="33">
        <f>SUMIFS('Antonio Albanese'!G:G,'Antonio Albanese'!A:A,riassuntoTotale!A53)</f>
        <v>0</v>
      </c>
      <c r="C53" s="33">
        <f>SUMIFS('Francesco Pio Contaldo'!G:G,'Francesco Pio Contaldo'!A:A,riassuntoTotale!A53)</f>
        <v>0.66</v>
      </c>
      <c r="D53" s="33">
        <f>SUMIFS('Cristyan Esposito'!G:G,'Cristyan Esposito'!A:A,riassuntoTotale!A53)</f>
        <v>0.66</v>
      </c>
      <c r="E53" s="33">
        <f>SUMIFS('Iliano Fasolino'!G:G,'Iliano Fasolino'!A:A,riassuntoTotale!A53)</f>
        <v>1</v>
      </c>
      <c r="F53" s="33">
        <f>SUMIFS('Marco Greco'!G:G,'Marco Greco'!A:A,riassuntoTotale!A53)</f>
        <v>1</v>
      </c>
      <c r="G53" s="33">
        <f>SUMIFS('Giuseppe Pio Sorrentino'!G:G,'Giuseppe Pio Sorrentino'!A:A,riassuntoTotale!A53)</f>
        <v>1</v>
      </c>
    </row>
    <row r="54" spans="1:7" x14ac:dyDescent="0.3">
      <c r="A54" s="38">
        <v>45267</v>
      </c>
      <c r="B54" s="33">
        <f>SUMIFS('Antonio Albanese'!G:G,'Antonio Albanese'!A:A,riassuntoTotale!A54)</f>
        <v>0.5</v>
      </c>
      <c r="C54" s="33">
        <f>SUMIFS('Francesco Pio Contaldo'!G:G,'Francesco Pio Contaldo'!A:A,riassuntoTotale!A54)</f>
        <v>0</v>
      </c>
      <c r="D54" s="33">
        <f>SUMIFS('Cristyan Esposito'!G:G,'Cristyan Esposito'!A:A,riassuntoTotale!A54)</f>
        <v>0.33</v>
      </c>
      <c r="E54" s="33">
        <f>SUMIFS('Iliano Fasolino'!G:G,'Iliano Fasolino'!A:A,riassuntoTotale!A54)</f>
        <v>1</v>
      </c>
      <c r="F54" s="33">
        <f>SUMIFS('Marco Greco'!G:G,'Marco Greco'!A:A,riassuntoTotale!A54)</f>
        <v>0</v>
      </c>
      <c r="G54" s="33">
        <f>SUMIFS('Giuseppe Pio Sorrentino'!G:G,'Giuseppe Pio Sorrentino'!A:A,riassuntoTotale!A54)</f>
        <v>0.5</v>
      </c>
    </row>
    <row r="55" spans="1:7" x14ac:dyDescent="0.3">
      <c r="A55" s="38">
        <v>45268</v>
      </c>
      <c r="B55" s="33">
        <f>SUMIFS('Antonio Albanese'!G:G,'Antonio Albanese'!A:A,riassuntoTotale!A55)</f>
        <v>0</v>
      </c>
      <c r="C55" s="33">
        <f>SUMIFS('Francesco Pio Contaldo'!G:G,'Francesco Pio Contaldo'!A:A,riassuntoTotale!A55)</f>
        <v>0.33</v>
      </c>
      <c r="D55" s="33">
        <f>SUMIFS('Cristyan Esposito'!G:G,'Cristyan Esposito'!A:A,riassuntoTotale!A55)</f>
        <v>0</v>
      </c>
      <c r="E55" s="33">
        <f>SUMIFS('Iliano Fasolino'!G:G,'Iliano Fasolino'!A:A,riassuntoTotale!A55)</f>
        <v>0</v>
      </c>
      <c r="F55" s="33">
        <f>SUMIFS('Marco Greco'!G:G,'Marco Greco'!A:A,riassuntoTotale!A55)</f>
        <v>0</v>
      </c>
      <c r="G55" s="33">
        <f>SUMIFS('Giuseppe Pio Sorrentino'!G:G,'Giuseppe Pio Sorrentino'!A:A,riassuntoTotale!A55)</f>
        <v>0</v>
      </c>
    </row>
    <row r="56" spans="1:7" x14ac:dyDescent="0.3">
      <c r="A56" s="38">
        <v>45269</v>
      </c>
      <c r="B56" s="33">
        <f>SUMIFS('Antonio Albanese'!G:G,'Antonio Albanese'!A:A,riassuntoTotale!A56)</f>
        <v>0</v>
      </c>
      <c r="C56" s="33">
        <f>SUMIFS('Francesco Pio Contaldo'!G:G,'Francesco Pio Contaldo'!A:A,riassuntoTotale!A56)</f>
        <v>0</v>
      </c>
      <c r="D56" s="33">
        <f>SUMIFS('Cristyan Esposito'!G:G,'Cristyan Esposito'!A:A,riassuntoTotale!A56)</f>
        <v>0</v>
      </c>
      <c r="E56" s="33">
        <f>SUMIFS('Iliano Fasolino'!G:G,'Iliano Fasolino'!A:A,riassuntoTotale!A56)</f>
        <v>0</v>
      </c>
      <c r="F56" s="33">
        <f>SUMIFS('Marco Greco'!G:G,'Marco Greco'!A:A,riassuntoTotale!A56)</f>
        <v>0</v>
      </c>
      <c r="G56" s="33">
        <f>SUMIFS('Giuseppe Pio Sorrentino'!G:G,'Giuseppe Pio Sorrentino'!A:A,riassuntoTotale!A56)</f>
        <v>0</v>
      </c>
    </row>
    <row r="57" spans="1:7" x14ac:dyDescent="0.3">
      <c r="A57" s="38">
        <v>45270</v>
      </c>
      <c r="B57" s="33">
        <f>SUMIFS('Antonio Albanese'!G:G,'Antonio Albanese'!A:A,riassuntoTotale!A57)</f>
        <v>0</v>
      </c>
      <c r="C57" s="33">
        <f>SUMIFS('Francesco Pio Contaldo'!G:G,'Francesco Pio Contaldo'!A:A,riassuntoTotale!A57)</f>
        <v>0</v>
      </c>
      <c r="D57" s="33">
        <f>SUMIFS('Cristyan Esposito'!G:G,'Cristyan Esposito'!A:A,riassuntoTotale!A57)</f>
        <v>0</v>
      </c>
      <c r="E57" s="33">
        <f>SUMIFS('Iliano Fasolino'!G:G,'Iliano Fasolino'!A:A,riassuntoTotale!A57)</f>
        <v>0</v>
      </c>
      <c r="F57" s="33">
        <f>SUMIFS('Marco Greco'!G:G,'Marco Greco'!A:A,riassuntoTotale!A57)</f>
        <v>1</v>
      </c>
      <c r="G57" s="33">
        <f>SUMIFS('Giuseppe Pio Sorrentino'!G:G,'Giuseppe Pio Sorrentino'!A:A,riassuntoTotale!A57)</f>
        <v>0</v>
      </c>
    </row>
    <row r="58" spans="1:7" x14ac:dyDescent="0.3">
      <c r="A58" s="38">
        <v>45271</v>
      </c>
      <c r="B58" s="33">
        <f>SUMIFS('Antonio Albanese'!G:G,'Antonio Albanese'!A:A,riassuntoTotale!A58)</f>
        <v>1.5</v>
      </c>
      <c r="C58" s="33">
        <f>SUMIFS('Francesco Pio Contaldo'!G:G,'Francesco Pio Contaldo'!A:A,riassuntoTotale!A58)</f>
        <v>1.5</v>
      </c>
      <c r="D58" s="33">
        <f>SUMIFS('Cristyan Esposito'!G:G,'Cristyan Esposito'!A:A,riassuntoTotale!A58)</f>
        <v>1.5</v>
      </c>
      <c r="E58" s="33">
        <f>SUMIFS('Iliano Fasolino'!G:G,'Iliano Fasolino'!A:A,riassuntoTotale!A58)</f>
        <v>1.5</v>
      </c>
      <c r="F58" s="33">
        <f>SUMIFS('Marco Greco'!G:G,'Marco Greco'!A:A,riassuntoTotale!A58)</f>
        <v>1.5</v>
      </c>
      <c r="G58" s="33">
        <f>SUMIFS('Giuseppe Pio Sorrentino'!G:G,'Giuseppe Pio Sorrentino'!A:A,riassuntoTotale!A58)</f>
        <v>1.5</v>
      </c>
    </row>
    <row r="59" spans="1:7" x14ac:dyDescent="0.3">
      <c r="A59" s="38">
        <v>45272</v>
      </c>
      <c r="B59" s="33">
        <f>SUMIFS('Antonio Albanese'!G:G,'Antonio Albanese'!A:A,riassuntoTotale!A59)</f>
        <v>0</v>
      </c>
      <c r="C59" s="33">
        <f>SUMIFS('Francesco Pio Contaldo'!G:G,'Francesco Pio Contaldo'!A:A,riassuntoTotale!A59)</f>
        <v>0</v>
      </c>
      <c r="D59" s="33">
        <f>SUMIFS('Cristyan Esposito'!G:G,'Cristyan Esposito'!A:A,riassuntoTotale!A59)</f>
        <v>0</v>
      </c>
      <c r="E59" s="33">
        <f>SUMIFS('Iliano Fasolino'!G:G,'Iliano Fasolino'!A:A,riassuntoTotale!A59)</f>
        <v>0</v>
      </c>
      <c r="F59" s="33">
        <f>SUMIFS('Marco Greco'!G:G,'Marco Greco'!A:A,riassuntoTotale!A59)</f>
        <v>0</v>
      </c>
      <c r="G59" s="33">
        <f>SUMIFS('Giuseppe Pio Sorrentino'!G:G,'Giuseppe Pio Sorrentino'!A:A,riassuntoTotale!A59)</f>
        <v>0</v>
      </c>
    </row>
    <row r="60" spans="1:7" x14ac:dyDescent="0.3">
      <c r="A60" s="38">
        <v>45273</v>
      </c>
      <c r="B60" s="33">
        <f>SUMIFS('Antonio Albanese'!G:G,'Antonio Albanese'!A:A,riassuntoTotale!A60)</f>
        <v>0</v>
      </c>
      <c r="C60" s="33">
        <f>SUMIFS('Francesco Pio Contaldo'!G:G,'Francesco Pio Contaldo'!A:A,riassuntoTotale!A60)</f>
        <v>0</v>
      </c>
      <c r="D60" s="33">
        <f>SUMIFS('Cristyan Esposito'!G:G,'Cristyan Esposito'!A:A,riassuntoTotale!A60)</f>
        <v>0</v>
      </c>
      <c r="E60" s="33">
        <f>SUMIFS('Iliano Fasolino'!G:G,'Iliano Fasolino'!A:A,riassuntoTotale!A60)</f>
        <v>0</v>
      </c>
      <c r="F60" s="33">
        <f>SUMIFS('Marco Greco'!G:G,'Marco Greco'!A:A,riassuntoTotale!A60)</f>
        <v>0</v>
      </c>
      <c r="G60" s="33">
        <f>SUMIFS('Giuseppe Pio Sorrentino'!G:G,'Giuseppe Pio Sorrentino'!A:A,riassuntoTotale!A60)</f>
        <v>0</v>
      </c>
    </row>
    <row r="61" spans="1:7" x14ac:dyDescent="0.3">
      <c r="A61" s="38">
        <v>45274</v>
      </c>
      <c r="B61" s="33">
        <f>SUMIFS('Antonio Albanese'!G:G,'Antonio Albanese'!A:A,riassuntoTotale!A61)</f>
        <v>0</v>
      </c>
      <c r="C61" s="33">
        <f>SUMIFS('Francesco Pio Contaldo'!G:G,'Francesco Pio Contaldo'!A:A,riassuntoTotale!A61)</f>
        <v>0</v>
      </c>
      <c r="D61" s="33">
        <f>SUMIFS('Cristyan Esposito'!G:G,'Cristyan Esposito'!A:A,riassuntoTotale!A61)</f>
        <v>0</v>
      </c>
      <c r="E61" s="33">
        <f>SUMIFS('Iliano Fasolino'!G:G,'Iliano Fasolino'!A:A,riassuntoTotale!A61)</f>
        <v>0</v>
      </c>
      <c r="F61" s="33">
        <f>SUMIFS('Marco Greco'!G:G,'Marco Greco'!A:A,riassuntoTotale!A61)</f>
        <v>0</v>
      </c>
      <c r="G61" s="33">
        <f>SUMIFS('Giuseppe Pio Sorrentino'!G:G,'Giuseppe Pio Sorrentino'!A:A,riassuntoTotale!A61)</f>
        <v>0</v>
      </c>
    </row>
    <row r="62" spans="1:7" x14ac:dyDescent="0.3">
      <c r="A62" s="38">
        <v>45275</v>
      </c>
      <c r="B62" s="33">
        <f>SUMIFS('Antonio Albanese'!G:G,'Antonio Albanese'!A:A,riassuntoTotale!A62)</f>
        <v>0</v>
      </c>
      <c r="C62" s="33">
        <f>SUMIFS('Francesco Pio Contaldo'!G:G,'Francesco Pio Contaldo'!A:A,riassuntoTotale!A62)</f>
        <v>0</v>
      </c>
      <c r="D62" s="33">
        <f>SUMIFS('Cristyan Esposito'!G:G,'Cristyan Esposito'!A:A,riassuntoTotale!A62)</f>
        <v>0</v>
      </c>
      <c r="E62" s="33">
        <f>SUMIFS('Iliano Fasolino'!G:G,'Iliano Fasolino'!A:A,riassuntoTotale!A62)</f>
        <v>0</v>
      </c>
      <c r="F62" s="33">
        <f>SUMIFS('Marco Greco'!G:G,'Marco Greco'!A:A,riassuntoTotale!A62)</f>
        <v>0</v>
      </c>
      <c r="G62" s="33">
        <f>SUMIFS('Giuseppe Pio Sorrentino'!G:G,'Giuseppe Pio Sorrentino'!A:A,riassuntoTotale!A62)</f>
        <v>0</v>
      </c>
    </row>
    <row r="63" spans="1:7" x14ac:dyDescent="0.3">
      <c r="A63" s="38">
        <v>45276</v>
      </c>
      <c r="B63" s="33">
        <f>SUMIFS('Antonio Albanese'!G:G,'Antonio Albanese'!A:A,riassuntoTotale!A63)</f>
        <v>0</v>
      </c>
      <c r="C63" s="33">
        <f>SUMIFS('Francesco Pio Contaldo'!G:G,'Francesco Pio Contaldo'!A:A,riassuntoTotale!A63)</f>
        <v>0</v>
      </c>
      <c r="D63" s="33">
        <f>SUMIFS('Cristyan Esposito'!G:G,'Cristyan Esposito'!A:A,riassuntoTotale!A63)</f>
        <v>0</v>
      </c>
      <c r="E63" s="33">
        <f>SUMIFS('Iliano Fasolino'!G:G,'Iliano Fasolino'!A:A,riassuntoTotale!A63)</f>
        <v>0</v>
      </c>
      <c r="F63" s="33">
        <f>SUMIFS('Marco Greco'!G:G,'Marco Greco'!A:A,riassuntoTotale!A63)</f>
        <v>0</v>
      </c>
      <c r="G63" s="33">
        <f>SUMIFS('Giuseppe Pio Sorrentino'!G:G,'Giuseppe Pio Sorrentino'!A:A,riassuntoTotale!A63)</f>
        <v>0</v>
      </c>
    </row>
    <row r="64" spans="1:7" x14ac:dyDescent="0.3">
      <c r="A64" s="38">
        <v>45277</v>
      </c>
      <c r="B64" s="33">
        <f>SUMIFS('Antonio Albanese'!G:G,'Antonio Albanese'!A:A,riassuntoTotale!A64)</f>
        <v>0</v>
      </c>
      <c r="C64" s="33">
        <f>SUMIFS('Francesco Pio Contaldo'!G:G,'Francesco Pio Contaldo'!A:A,riassuntoTotale!A64)</f>
        <v>0</v>
      </c>
      <c r="D64" s="33">
        <f>SUMIFS('Cristyan Esposito'!G:G,'Cristyan Esposito'!A:A,riassuntoTotale!A64)</f>
        <v>0</v>
      </c>
      <c r="E64" s="33">
        <f>SUMIFS('Iliano Fasolino'!G:G,'Iliano Fasolino'!A:A,riassuntoTotale!A64)</f>
        <v>0</v>
      </c>
      <c r="F64" s="33">
        <f>SUMIFS('Marco Greco'!G:G,'Marco Greco'!A:A,riassuntoTotale!A64)</f>
        <v>0</v>
      </c>
      <c r="G64" s="33">
        <f>SUMIFS('Giuseppe Pio Sorrentino'!G:G,'Giuseppe Pio Sorrentino'!A:A,riassuntoTotale!A64)</f>
        <v>0</v>
      </c>
    </row>
    <row r="65" spans="1:7" x14ac:dyDescent="0.3">
      <c r="A65" s="38">
        <v>45278</v>
      </c>
      <c r="B65" s="33">
        <f>SUMIFS('Antonio Albanese'!G:G,'Antonio Albanese'!A:A,riassuntoTotale!A65)</f>
        <v>0</v>
      </c>
      <c r="C65" s="33">
        <f>SUMIFS('Francesco Pio Contaldo'!G:G,'Francesco Pio Contaldo'!A:A,riassuntoTotale!A65)</f>
        <v>0</v>
      </c>
      <c r="D65" s="33">
        <f>SUMIFS('Cristyan Esposito'!G:G,'Cristyan Esposito'!A:A,riassuntoTotale!A65)</f>
        <v>0</v>
      </c>
      <c r="E65" s="33">
        <f>SUMIFS('Iliano Fasolino'!G:G,'Iliano Fasolino'!A:A,riassuntoTotale!A65)</f>
        <v>0</v>
      </c>
      <c r="F65" s="33">
        <f>SUMIFS('Marco Greco'!G:G,'Marco Greco'!A:A,riassuntoTotale!A65)</f>
        <v>0</v>
      </c>
      <c r="G65" s="33">
        <f>SUMIFS('Giuseppe Pio Sorrentino'!G:G,'Giuseppe Pio Sorrentino'!A:A,riassuntoTotale!A65)</f>
        <v>0</v>
      </c>
    </row>
    <row r="66" spans="1:7" x14ac:dyDescent="0.3">
      <c r="A66" s="38">
        <v>45279</v>
      </c>
      <c r="B66" s="33">
        <f>SUMIFS('Antonio Albanese'!G:G,'Antonio Albanese'!A:A,riassuntoTotale!A66)</f>
        <v>1.1599999999999999</v>
      </c>
      <c r="C66" s="33">
        <f>SUMIFS('Francesco Pio Contaldo'!G:G,'Francesco Pio Contaldo'!A:A,riassuntoTotale!A66)</f>
        <v>1.1599999999999999</v>
      </c>
      <c r="D66" s="33">
        <f>SUMIFS('Cristyan Esposito'!G:G,'Cristyan Esposito'!A:A,riassuntoTotale!A66)</f>
        <v>4.51</v>
      </c>
      <c r="E66" s="33">
        <f>SUMIFS('Iliano Fasolino'!G:G,'Iliano Fasolino'!A:A,riassuntoTotale!A66)</f>
        <v>1.3099999999999998</v>
      </c>
      <c r="F66" s="33">
        <f>SUMIFS('Marco Greco'!G:G,'Marco Greco'!A:A,riassuntoTotale!A66)</f>
        <v>2.16</v>
      </c>
      <c r="G66" s="33">
        <f>SUMIFS('Giuseppe Pio Sorrentino'!G:G,'Giuseppe Pio Sorrentino'!A:A,riassuntoTotale!A66)</f>
        <v>1.1599999999999999</v>
      </c>
    </row>
    <row r="67" spans="1:7" x14ac:dyDescent="0.3">
      <c r="A67" s="38">
        <v>45280</v>
      </c>
      <c r="B67" s="33">
        <f>SUMIFS('Antonio Albanese'!G:G,'Antonio Albanese'!A:A,riassuntoTotale!A67)</f>
        <v>1</v>
      </c>
      <c r="C67" s="33">
        <f>SUMIFS('Francesco Pio Contaldo'!G:G,'Francesco Pio Contaldo'!A:A,riassuntoTotale!A67)</f>
        <v>0.5</v>
      </c>
      <c r="D67" s="33">
        <f>SUMIFS('Cristyan Esposito'!G:G,'Cristyan Esposito'!A:A,riassuntoTotale!A67)</f>
        <v>0</v>
      </c>
      <c r="E67" s="33">
        <f>SUMIFS('Iliano Fasolino'!G:G,'Iliano Fasolino'!A:A,riassuntoTotale!A67)</f>
        <v>0</v>
      </c>
      <c r="F67" s="33">
        <f>SUMIFS('Marco Greco'!G:G,'Marco Greco'!A:A,riassuntoTotale!A67)</f>
        <v>2.5</v>
      </c>
      <c r="G67" s="33">
        <f>SUMIFS('Giuseppe Pio Sorrentino'!G:G,'Giuseppe Pio Sorrentino'!A:A,riassuntoTotale!A67)</f>
        <v>0</v>
      </c>
    </row>
    <row r="68" spans="1:7" x14ac:dyDescent="0.3">
      <c r="A68" s="38">
        <v>45281</v>
      </c>
      <c r="B68" s="33">
        <f>SUMIFS('Antonio Albanese'!G:G,'Antonio Albanese'!A:A,riassuntoTotale!A68)</f>
        <v>0</v>
      </c>
      <c r="C68" s="33">
        <f>SUMIFS('Francesco Pio Contaldo'!G:G,'Francesco Pio Contaldo'!A:A,riassuntoTotale!A68)</f>
        <v>2.5</v>
      </c>
      <c r="D68" s="33">
        <f>SUMIFS('Cristyan Esposito'!G:G,'Cristyan Esposito'!A:A,riassuntoTotale!A68)</f>
        <v>2</v>
      </c>
      <c r="E68" s="33">
        <f>SUMIFS('Iliano Fasolino'!G:G,'Iliano Fasolino'!A:A,riassuntoTotale!A68)</f>
        <v>2.5</v>
      </c>
      <c r="F68" s="33">
        <f>SUMIFS('Marco Greco'!G:G,'Marco Greco'!A:A,riassuntoTotale!A68)</f>
        <v>3</v>
      </c>
      <c r="G68" s="33">
        <f>SUMIFS('Giuseppe Pio Sorrentino'!G:G,'Giuseppe Pio Sorrentino'!A:A,riassuntoTotale!A68)</f>
        <v>0</v>
      </c>
    </row>
    <row r="69" spans="1:7" x14ac:dyDescent="0.3">
      <c r="A69" s="38">
        <v>45282</v>
      </c>
      <c r="B69" s="33">
        <f>SUMIFS('Antonio Albanese'!G:G,'Antonio Albanese'!A:A,riassuntoTotale!A69)</f>
        <v>0.5</v>
      </c>
      <c r="C69" s="33">
        <f>SUMIFS('Francesco Pio Contaldo'!G:G,'Francesco Pio Contaldo'!A:A,riassuntoTotale!A69)</f>
        <v>3</v>
      </c>
      <c r="D69" s="33">
        <f>SUMIFS('Cristyan Esposito'!G:G,'Cristyan Esposito'!A:A,riassuntoTotale!A69)</f>
        <v>3.99</v>
      </c>
      <c r="E69" s="33">
        <f>SUMIFS('Iliano Fasolino'!G:G,'Iliano Fasolino'!A:A,riassuntoTotale!A69)</f>
        <v>3</v>
      </c>
      <c r="F69" s="33">
        <f>SUMIFS('Marco Greco'!G:G,'Marco Greco'!A:A,riassuntoTotale!A69)</f>
        <v>1</v>
      </c>
      <c r="G69" s="33">
        <f>SUMIFS('Giuseppe Pio Sorrentino'!G:G,'Giuseppe Pio Sorrentino'!A:A,riassuntoTotale!A69)</f>
        <v>1.5</v>
      </c>
    </row>
    <row r="70" spans="1:7" x14ac:dyDescent="0.3">
      <c r="A70" s="38">
        <v>45283</v>
      </c>
      <c r="B70" s="33">
        <f>SUMIFS('Antonio Albanese'!G:G,'Antonio Albanese'!A:A,riassuntoTotale!A70)</f>
        <v>2</v>
      </c>
      <c r="C70" s="33">
        <f>SUMIFS('Francesco Pio Contaldo'!G:G,'Francesco Pio Contaldo'!A:A,riassuntoTotale!A70)</f>
        <v>3</v>
      </c>
      <c r="D70" s="33">
        <f>SUMIFS('Cristyan Esposito'!G:G,'Cristyan Esposito'!A:A,riassuntoTotale!A70)</f>
        <v>0</v>
      </c>
      <c r="E70" s="33">
        <f>SUMIFS('Iliano Fasolino'!G:G,'Iliano Fasolino'!A:A,riassuntoTotale!A70)</f>
        <v>4</v>
      </c>
      <c r="F70" s="33">
        <f>SUMIFS('Marco Greco'!G:G,'Marco Greco'!A:A,riassuntoTotale!A70)</f>
        <v>3</v>
      </c>
      <c r="G70" s="33">
        <f>SUMIFS('Giuseppe Pio Sorrentino'!G:G,'Giuseppe Pio Sorrentino'!A:A,riassuntoTotale!A70)</f>
        <v>2</v>
      </c>
    </row>
    <row r="71" spans="1:7" x14ac:dyDescent="0.3">
      <c r="A71" s="38">
        <v>45284</v>
      </c>
      <c r="B71" s="33">
        <f>SUMIFS('Antonio Albanese'!G:G,'Antonio Albanese'!A:A,riassuntoTotale!A71)</f>
        <v>3</v>
      </c>
      <c r="C71" s="33">
        <f>SUMIFS('Francesco Pio Contaldo'!G:G,'Francesco Pio Contaldo'!A:A,riassuntoTotale!A71)</f>
        <v>1.75</v>
      </c>
      <c r="D71" s="33">
        <f>SUMIFS('Cristyan Esposito'!G:G,'Cristyan Esposito'!A:A,riassuntoTotale!A71)</f>
        <v>0</v>
      </c>
      <c r="E71" s="33">
        <f>SUMIFS('Iliano Fasolino'!G:G,'Iliano Fasolino'!A:A,riassuntoTotale!A71)</f>
        <v>2</v>
      </c>
      <c r="F71" s="33">
        <f>SUMIFS('Marco Greco'!G:G,'Marco Greco'!A:A,riassuntoTotale!A71)</f>
        <v>2</v>
      </c>
      <c r="G71" s="33">
        <f>SUMIFS('Giuseppe Pio Sorrentino'!G:G,'Giuseppe Pio Sorrentino'!A:A,riassuntoTotale!A71)</f>
        <v>2</v>
      </c>
    </row>
    <row r="72" spans="1:7" x14ac:dyDescent="0.3">
      <c r="A72" s="38">
        <v>45285</v>
      </c>
      <c r="B72" s="33">
        <f>SUMIFS('Antonio Albanese'!G:G,'Antonio Albanese'!A:A,riassuntoTotale!A72)</f>
        <v>0</v>
      </c>
      <c r="C72" s="33">
        <f>SUMIFS('Francesco Pio Contaldo'!G:G,'Francesco Pio Contaldo'!A:A,riassuntoTotale!A72)</f>
        <v>3</v>
      </c>
      <c r="D72" s="33">
        <f>SUMIFS('Cristyan Esposito'!G:G,'Cristyan Esposito'!A:A,riassuntoTotale!A72)</f>
        <v>0</v>
      </c>
      <c r="E72" s="33">
        <f>SUMIFS('Iliano Fasolino'!G:G,'Iliano Fasolino'!A:A,riassuntoTotale!A72)</f>
        <v>2</v>
      </c>
      <c r="F72" s="33">
        <f>SUMIFS('Marco Greco'!G:G,'Marco Greco'!A:A,riassuntoTotale!A72)</f>
        <v>0</v>
      </c>
      <c r="G72" s="33">
        <f>SUMIFS('Giuseppe Pio Sorrentino'!G:G,'Giuseppe Pio Sorrentino'!A:A,riassuntoTotale!A72)</f>
        <v>2</v>
      </c>
    </row>
    <row r="73" spans="1:7" x14ac:dyDescent="0.3">
      <c r="A73" s="38">
        <v>45286</v>
      </c>
      <c r="B73" s="33">
        <f>SUMIFS('Antonio Albanese'!G:G,'Antonio Albanese'!A:A,riassuntoTotale!A73)</f>
        <v>4</v>
      </c>
      <c r="C73" s="33">
        <f>SUMIFS('Francesco Pio Contaldo'!G:G,'Francesco Pio Contaldo'!A:A,riassuntoTotale!A73)</f>
        <v>2.75</v>
      </c>
      <c r="D73" s="33">
        <f>SUMIFS('Cristyan Esposito'!G:G,'Cristyan Esposito'!A:A,riassuntoTotale!A73)</f>
        <v>0</v>
      </c>
      <c r="E73" s="33">
        <f>SUMIFS('Iliano Fasolino'!G:G,'Iliano Fasolino'!A:A,riassuntoTotale!A73)</f>
        <v>2</v>
      </c>
      <c r="F73" s="33">
        <f>SUMIFS('Marco Greco'!G:G,'Marco Greco'!A:A,riassuntoTotale!A73)</f>
        <v>0</v>
      </c>
      <c r="G73" s="33">
        <f>SUMIFS('Giuseppe Pio Sorrentino'!G:G,'Giuseppe Pio Sorrentino'!A:A,riassuntoTotale!A73)</f>
        <v>3</v>
      </c>
    </row>
    <row r="74" spans="1:7" x14ac:dyDescent="0.3">
      <c r="A74" s="38">
        <v>45287</v>
      </c>
      <c r="B74" s="33">
        <f>SUMIFS('Antonio Albanese'!G:G,'Antonio Albanese'!A:A,riassuntoTotale!A74)</f>
        <v>4</v>
      </c>
      <c r="C74" s="33">
        <f>SUMIFS('Francesco Pio Contaldo'!G:G,'Francesco Pio Contaldo'!A:A,riassuntoTotale!A74)</f>
        <v>2</v>
      </c>
      <c r="D74" s="33">
        <f>SUMIFS('Cristyan Esposito'!G:G,'Cristyan Esposito'!A:A,riassuntoTotale!A74)</f>
        <v>0</v>
      </c>
      <c r="E74" s="33">
        <f>SUMIFS('Iliano Fasolino'!G:G,'Iliano Fasolino'!A:A,riassuntoTotale!A74)</f>
        <v>3</v>
      </c>
      <c r="F74" s="33">
        <f>SUMIFS('Marco Greco'!G:G,'Marco Greco'!A:A,riassuntoTotale!A74)</f>
        <v>4</v>
      </c>
      <c r="G74" s="33">
        <f>SUMIFS('Giuseppe Pio Sorrentino'!G:G,'Giuseppe Pio Sorrentino'!A:A,riassuntoTotale!A74)</f>
        <v>2</v>
      </c>
    </row>
    <row r="75" spans="1:7" x14ac:dyDescent="0.3">
      <c r="A75" s="38">
        <v>45288</v>
      </c>
      <c r="B75" s="33">
        <f>SUMIFS('Antonio Albanese'!G:G,'Antonio Albanese'!A:A,riassuntoTotale!A75)</f>
        <v>3</v>
      </c>
      <c r="C75" s="33">
        <f>SUMIFS('Francesco Pio Contaldo'!G:G,'Francesco Pio Contaldo'!A:A,riassuntoTotale!A75)</f>
        <v>2</v>
      </c>
      <c r="D75" s="33">
        <f>SUMIFS('Cristyan Esposito'!G:G,'Cristyan Esposito'!A:A,riassuntoTotale!A75)</f>
        <v>1.08</v>
      </c>
      <c r="E75" s="33">
        <f>SUMIFS('Iliano Fasolino'!G:G,'Iliano Fasolino'!A:A,riassuntoTotale!A75)</f>
        <v>1.65</v>
      </c>
      <c r="F75" s="33">
        <f>SUMIFS('Marco Greco'!G:G,'Marco Greco'!A:A,riassuntoTotale!A75)</f>
        <v>2</v>
      </c>
      <c r="G75" s="33">
        <f>SUMIFS('Giuseppe Pio Sorrentino'!G:G,'Giuseppe Pio Sorrentino'!A:A,riassuntoTotale!A75)</f>
        <v>2.5</v>
      </c>
    </row>
    <row r="76" spans="1:7" x14ac:dyDescent="0.3">
      <c r="A76" s="38">
        <v>45289</v>
      </c>
      <c r="B76" s="33">
        <f>SUMIFS('Antonio Albanese'!G:G,'Antonio Albanese'!A:A,riassuntoTotale!A76)</f>
        <v>3</v>
      </c>
      <c r="C76" s="33">
        <f>SUMIFS('Francesco Pio Contaldo'!G:G,'Francesco Pio Contaldo'!A:A,riassuntoTotale!A76)</f>
        <v>2</v>
      </c>
      <c r="D76" s="33">
        <f>SUMIFS('Cristyan Esposito'!G:G,'Cristyan Esposito'!A:A,riassuntoTotale!A76)</f>
        <v>2.41</v>
      </c>
      <c r="E76" s="33">
        <f>SUMIFS('Iliano Fasolino'!G:G,'Iliano Fasolino'!A:A,riassuntoTotale!A76)</f>
        <v>1.2</v>
      </c>
      <c r="F76" s="33">
        <f>SUMIFS('Marco Greco'!G:G,'Marco Greco'!A:A,riassuntoTotale!A76)</f>
        <v>2</v>
      </c>
      <c r="G76" s="33">
        <f>SUMIFS('Giuseppe Pio Sorrentino'!G:G,'Giuseppe Pio Sorrentino'!A:A,riassuntoTotale!A76)</f>
        <v>3</v>
      </c>
    </row>
    <row r="77" spans="1:7" x14ac:dyDescent="0.3">
      <c r="A77" s="38">
        <v>45290</v>
      </c>
      <c r="B77" s="33">
        <f>SUMIFS('Antonio Albanese'!G:G,'Antonio Albanese'!A:A,riassuntoTotale!A77)</f>
        <v>0.5</v>
      </c>
      <c r="C77" s="33">
        <f>SUMIFS('Francesco Pio Contaldo'!G:G,'Francesco Pio Contaldo'!A:A,riassuntoTotale!A77)</f>
        <v>1</v>
      </c>
      <c r="D77" s="33">
        <f>SUMIFS('Cristyan Esposito'!G:G,'Cristyan Esposito'!A:A,riassuntoTotale!A77)</f>
        <v>0</v>
      </c>
      <c r="E77" s="33">
        <f>SUMIFS('Iliano Fasolino'!G:G,'Iliano Fasolino'!A:A,riassuntoTotale!A77)</f>
        <v>1</v>
      </c>
      <c r="F77" s="33">
        <f>SUMIFS('Marco Greco'!G:G,'Marco Greco'!A:A,riassuntoTotale!A77)</f>
        <v>0.5</v>
      </c>
      <c r="G77" s="33">
        <f>SUMIFS('Giuseppe Pio Sorrentino'!G:G,'Giuseppe Pio Sorrentino'!A:A,riassuntoTotale!A77)</f>
        <v>0</v>
      </c>
    </row>
    <row r="78" spans="1:7" x14ac:dyDescent="0.3">
      <c r="A78" s="38">
        <v>45291</v>
      </c>
      <c r="B78" s="33">
        <f>SUMIFS('Antonio Albanese'!G:G,'Antonio Albanese'!A:A,riassuntoTotale!A78)</f>
        <v>0</v>
      </c>
      <c r="C78" s="33">
        <f>SUMIFS('Francesco Pio Contaldo'!G:G,'Francesco Pio Contaldo'!A:A,riassuntoTotale!A78)</f>
        <v>1</v>
      </c>
      <c r="D78" s="33">
        <f>SUMIFS('Cristyan Esposito'!G:G,'Cristyan Esposito'!A:A,riassuntoTotale!A78)</f>
        <v>0</v>
      </c>
      <c r="E78" s="33">
        <f>SUMIFS('Iliano Fasolino'!G:G,'Iliano Fasolino'!A:A,riassuntoTotale!A78)</f>
        <v>0</v>
      </c>
      <c r="F78" s="33">
        <f>SUMIFS('Marco Greco'!G:G,'Marco Greco'!A:A,riassuntoTotale!A78)</f>
        <v>0</v>
      </c>
      <c r="G78" s="33">
        <f>SUMIFS('Giuseppe Pio Sorrentino'!G:G,'Giuseppe Pio Sorrentino'!A:A,riassuntoTotale!A78)</f>
        <v>0</v>
      </c>
    </row>
    <row r="79" spans="1:7" x14ac:dyDescent="0.3">
      <c r="A79" s="38">
        <v>45292</v>
      </c>
      <c r="B79" s="33">
        <f>SUMIFS('Antonio Albanese'!G:G,'Antonio Albanese'!A:A,riassuntoTotale!A79)</f>
        <v>0</v>
      </c>
      <c r="C79" s="33">
        <f>SUMIFS('Francesco Pio Contaldo'!G:G,'Francesco Pio Contaldo'!A:A,riassuntoTotale!A79)</f>
        <v>1</v>
      </c>
      <c r="D79" s="33">
        <f>SUMIFS('Cristyan Esposito'!G:G,'Cristyan Esposito'!A:A,riassuntoTotale!A79)</f>
        <v>0</v>
      </c>
      <c r="E79" s="33">
        <f>SUMIFS('Iliano Fasolino'!G:G,'Iliano Fasolino'!A:A,riassuntoTotale!A79)</f>
        <v>0</v>
      </c>
      <c r="F79" s="33">
        <f>SUMIFS('Marco Greco'!G:G,'Marco Greco'!A:A,riassuntoTotale!A79)</f>
        <v>0</v>
      </c>
      <c r="G79" s="33">
        <f>SUMIFS('Giuseppe Pio Sorrentino'!G:G,'Giuseppe Pio Sorrentino'!A:A,riassuntoTotale!A79)</f>
        <v>0</v>
      </c>
    </row>
    <row r="80" spans="1:7" x14ac:dyDescent="0.3">
      <c r="A80" s="38">
        <v>45293</v>
      </c>
      <c r="B80" s="33">
        <f>SUMIFS('Antonio Albanese'!G:G,'Antonio Albanese'!A:A,riassuntoTotale!A80)</f>
        <v>1.5</v>
      </c>
      <c r="C80" s="33">
        <f>SUMIFS('Francesco Pio Contaldo'!G:G,'Francesco Pio Contaldo'!A:A,riassuntoTotale!A80)</f>
        <v>1</v>
      </c>
      <c r="D80" s="33">
        <f>SUMIFS('Cristyan Esposito'!G:G,'Cristyan Esposito'!A:A,riassuntoTotale!A80)</f>
        <v>2</v>
      </c>
      <c r="E80" s="33">
        <f>SUMIFS('Iliano Fasolino'!G:G,'Iliano Fasolino'!A:A,riassuntoTotale!A80)</f>
        <v>0</v>
      </c>
      <c r="F80" s="33">
        <f>SUMIFS('Marco Greco'!G:G,'Marco Greco'!A:A,riassuntoTotale!A80)</f>
        <v>0</v>
      </c>
      <c r="G80" s="33">
        <f>SUMIFS('Giuseppe Pio Sorrentino'!G:G,'Giuseppe Pio Sorrentino'!A:A,riassuntoTotale!A80)</f>
        <v>0</v>
      </c>
    </row>
    <row r="81" spans="1:7" x14ac:dyDescent="0.3">
      <c r="A81" s="38">
        <v>45294</v>
      </c>
      <c r="B81" s="33">
        <f>SUMIFS('Antonio Albanese'!G:G,'Antonio Albanese'!A:A,riassuntoTotale!A81)</f>
        <v>2</v>
      </c>
      <c r="C81" s="33">
        <f>SUMIFS('Francesco Pio Contaldo'!G:G,'Francesco Pio Contaldo'!A:A,riassuntoTotale!A81)</f>
        <v>1</v>
      </c>
      <c r="D81" s="33">
        <f>SUMIFS('Cristyan Esposito'!G:G,'Cristyan Esposito'!A:A,riassuntoTotale!A81)</f>
        <v>1.5</v>
      </c>
      <c r="E81" s="33">
        <f>SUMIFS('Iliano Fasolino'!G:G,'Iliano Fasolino'!A:A,riassuntoTotale!A81)</f>
        <v>0</v>
      </c>
      <c r="F81" s="33">
        <f>SUMIFS('Marco Greco'!G:G,'Marco Greco'!A:A,riassuntoTotale!A81)</f>
        <v>0</v>
      </c>
      <c r="G81" s="33">
        <f>SUMIFS('Giuseppe Pio Sorrentino'!G:G,'Giuseppe Pio Sorrentino'!A:A,riassuntoTotale!A81)</f>
        <v>2</v>
      </c>
    </row>
    <row r="82" spans="1:7" x14ac:dyDescent="0.3">
      <c r="A82" s="38">
        <v>45295</v>
      </c>
      <c r="B82" s="33">
        <f>SUMIFS('Antonio Albanese'!G:G,'Antonio Albanese'!A:A,riassuntoTotale!A82)</f>
        <v>0</v>
      </c>
      <c r="C82" s="33">
        <f>SUMIFS('Francesco Pio Contaldo'!G:G,'Francesco Pio Contaldo'!A:A,riassuntoTotale!A82)</f>
        <v>1</v>
      </c>
      <c r="D82" s="33">
        <f>SUMIFS('Cristyan Esposito'!G:G,'Cristyan Esposito'!A:A,riassuntoTotale!A82)</f>
        <v>3.5</v>
      </c>
      <c r="E82" s="33">
        <f>SUMIFS('Iliano Fasolino'!G:G,'Iliano Fasolino'!A:A,riassuntoTotale!A82)</f>
        <v>0</v>
      </c>
      <c r="F82" s="33">
        <f>SUMIFS('Marco Greco'!G:G,'Marco Greco'!A:A,riassuntoTotale!A82)</f>
        <v>2</v>
      </c>
      <c r="G82" s="33">
        <f>SUMIFS('Giuseppe Pio Sorrentino'!G:G,'Giuseppe Pio Sorrentino'!A:A,riassuntoTotale!A82)</f>
        <v>0</v>
      </c>
    </row>
    <row r="83" spans="1:7" x14ac:dyDescent="0.3">
      <c r="A83" s="38">
        <v>45296</v>
      </c>
      <c r="B83" s="33">
        <f>SUMIFS('Antonio Albanese'!G:G,'Antonio Albanese'!A:A,riassuntoTotale!A83)</f>
        <v>0</v>
      </c>
      <c r="C83" s="33">
        <f>SUMIFS('Francesco Pio Contaldo'!G:G,'Francesco Pio Contaldo'!A:A,riassuntoTotale!A83)</f>
        <v>1</v>
      </c>
      <c r="D83" s="33">
        <f>SUMIFS('Cristyan Esposito'!G:G,'Cristyan Esposito'!A:A,riassuntoTotale!A83)</f>
        <v>1.5</v>
      </c>
      <c r="E83" s="33">
        <f>SUMIFS('Iliano Fasolino'!G:G,'Iliano Fasolino'!A:A,riassuntoTotale!A83)</f>
        <v>0</v>
      </c>
      <c r="F83" s="33">
        <f>SUMIFS('Marco Greco'!G:G,'Marco Greco'!A:A,riassuntoTotale!A83)</f>
        <v>0</v>
      </c>
      <c r="G83" s="33">
        <f>SUMIFS('Giuseppe Pio Sorrentino'!G:G,'Giuseppe Pio Sorrentino'!A:A,riassuntoTotale!A83)</f>
        <v>0</v>
      </c>
    </row>
    <row r="84" spans="1:7" x14ac:dyDescent="0.3">
      <c r="A84" s="38">
        <v>45297</v>
      </c>
      <c r="B84" s="33">
        <f>SUMIFS('Antonio Albanese'!G:G,'Antonio Albanese'!A:A,riassuntoTotale!A84)</f>
        <v>0</v>
      </c>
      <c r="C84" s="33">
        <f>SUMIFS('Francesco Pio Contaldo'!G:G,'Francesco Pio Contaldo'!A:A,riassuntoTotale!A84)</f>
        <v>0</v>
      </c>
      <c r="D84" s="33">
        <f>SUMIFS('Cristyan Esposito'!G:G,'Cristyan Esposito'!A:A,riassuntoTotale!A84)</f>
        <v>0</v>
      </c>
      <c r="E84" s="33">
        <f>SUMIFS('Iliano Fasolino'!G:G,'Iliano Fasolino'!A:A,riassuntoTotale!A84)</f>
        <v>0</v>
      </c>
      <c r="F84" s="33">
        <f>SUMIFS('Marco Greco'!G:G,'Marco Greco'!A:A,riassuntoTotale!A84)</f>
        <v>0</v>
      </c>
      <c r="G84" s="33">
        <f>SUMIFS('Giuseppe Pio Sorrentino'!G:G,'Giuseppe Pio Sorrentino'!A:A,riassuntoTotale!A84)</f>
        <v>0</v>
      </c>
    </row>
    <row r="85" spans="1:7" x14ac:dyDescent="0.3">
      <c r="A85" s="38">
        <v>45298</v>
      </c>
      <c r="B85" s="33">
        <f>SUMIFS('Antonio Albanese'!G:G,'Antonio Albanese'!A:A,riassuntoTotale!A85)</f>
        <v>0</v>
      </c>
      <c r="C85" s="33">
        <f>SUMIFS('Francesco Pio Contaldo'!G:G,'Francesco Pio Contaldo'!A:A,riassuntoTotale!A85)</f>
        <v>1</v>
      </c>
      <c r="D85" s="33">
        <f>SUMIFS('Cristyan Esposito'!G:G,'Cristyan Esposito'!A:A,riassuntoTotale!A85)</f>
        <v>0</v>
      </c>
      <c r="E85" s="33">
        <f>SUMIFS('Iliano Fasolino'!G:G,'Iliano Fasolino'!A:A,riassuntoTotale!A85)</f>
        <v>0.88</v>
      </c>
      <c r="F85" s="33">
        <f>SUMIFS('Marco Greco'!G:G,'Marco Greco'!A:A,riassuntoTotale!A85)</f>
        <v>2</v>
      </c>
      <c r="G85" s="33">
        <f>SUMIFS('Giuseppe Pio Sorrentino'!G:G,'Giuseppe Pio Sorrentino'!A:A,riassuntoTotale!A85)</f>
        <v>0.5</v>
      </c>
    </row>
    <row r="86" spans="1:7" x14ac:dyDescent="0.3">
      <c r="A86" s="38">
        <v>45299</v>
      </c>
      <c r="B86" s="33">
        <f>SUMIFS('Antonio Albanese'!G:G,'Antonio Albanese'!A:A,riassuntoTotale!A86)</f>
        <v>0.5</v>
      </c>
      <c r="C86" s="33">
        <f>SUMIFS('Francesco Pio Contaldo'!G:G,'Francesco Pio Contaldo'!A:A,riassuntoTotale!A86)</f>
        <v>0.5</v>
      </c>
      <c r="D86" s="33">
        <f>SUMIFS('Cristyan Esposito'!G:G,'Cristyan Esposito'!A:A,riassuntoTotale!A86)</f>
        <v>0.57999999999999996</v>
      </c>
      <c r="E86" s="33">
        <f>SUMIFS('Iliano Fasolino'!G:G,'Iliano Fasolino'!A:A,riassuntoTotale!A86)</f>
        <v>0</v>
      </c>
      <c r="F86" s="33">
        <f>SUMIFS('Marco Greco'!G:G,'Marco Greco'!A:A,riassuntoTotale!A86)</f>
        <v>1</v>
      </c>
      <c r="G86" s="33">
        <f>SUMIFS('Giuseppe Pio Sorrentino'!G:G,'Giuseppe Pio Sorrentino'!A:A,riassuntoTotale!A86)</f>
        <v>2</v>
      </c>
    </row>
    <row r="87" spans="1:7" x14ac:dyDescent="0.3">
      <c r="A87" s="38">
        <v>45300</v>
      </c>
      <c r="B87" s="33">
        <f>SUMIFS('Antonio Albanese'!G:G,'Antonio Albanese'!A:A,riassuntoTotale!A87)</f>
        <v>0.5</v>
      </c>
      <c r="C87" s="33">
        <f>SUMIFS('Francesco Pio Contaldo'!G:G,'Francesco Pio Contaldo'!A:A,riassuntoTotale!A87)</f>
        <v>0.5</v>
      </c>
      <c r="D87" s="33">
        <f>SUMIFS('Cristyan Esposito'!G:G,'Cristyan Esposito'!A:A,riassuntoTotale!A87)</f>
        <v>2.16</v>
      </c>
      <c r="E87" s="33">
        <f>SUMIFS('Iliano Fasolino'!G:G,'Iliano Fasolino'!A:A,riassuntoTotale!A87)</f>
        <v>0.75</v>
      </c>
      <c r="F87" s="33">
        <f>SUMIFS('Marco Greco'!G:G,'Marco Greco'!A:A,riassuntoTotale!A87)</f>
        <v>1</v>
      </c>
      <c r="G87" s="33">
        <f>SUMIFS('Giuseppe Pio Sorrentino'!G:G,'Giuseppe Pio Sorrentino'!A:A,riassuntoTotale!A87)</f>
        <v>0.5</v>
      </c>
    </row>
    <row r="88" spans="1:7" x14ac:dyDescent="0.3">
      <c r="A88" s="38">
        <v>45301</v>
      </c>
      <c r="B88" s="33">
        <f>SUMIFS('Antonio Albanese'!G:G,'Antonio Albanese'!A:A,riassuntoTotale!A88)</f>
        <v>0</v>
      </c>
      <c r="C88" s="33">
        <f>SUMIFS('Francesco Pio Contaldo'!G:G,'Francesco Pio Contaldo'!A:A,riassuntoTotale!A88)</f>
        <v>0</v>
      </c>
      <c r="D88" s="33">
        <f>SUMIFS('Cristyan Esposito'!G:G,'Cristyan Esposito'!A:A,riassuntoTotale!A88)</f>
        <v>0</v>
      </c>
      <c r="E88" s="33">
        <f>SUMIFS('Iliano Fasolino'!G:G,'Iliano Fasolino'!A:A,riassuntoTotale!A88)</f>
        <v>0</v>
      </c>
      <c r="F88" s="33">
        <f>SUMIFS('Marco Greco'!G:G,'Marco Greco'!A:A,riassuntoTotale!A88)</f>
        <v>0</v>
      </c>
      <c r="G88" s="33">
        <f>SUMIFS('Giuseppe Pio Sorrentino'!G:G,'Giuseppe Pio Sorrentino'!A:A,riassuntoTotale!A88)</f>
        <v>0</v>
      </c>
    </row>
    <row r="89" spans="1:7" x14ac:dyDescent="0.3">
      <c r="A89" s="38">
        <v>45302</v>
      </c>
      <c r="B89" s="33">
        <f>SUMIFS('Antonio Albanese'!G:G,'Antonio Albanese'!A:A,riassuntoTotale!A89)</f>
        <v>1</v>
      </c>
      <c r="C89" s="33">
        <f>SUMIFS('Francesco Pio Contaldo'!G:G,'Francesco Pio Contaldo'!A:A,riassuntoTotale!A89)</f>
        <v>0</v>
      </c>
      <c r="D89" s="33">
        <f>SUMIFS('Cristyan Esposito'!G:G,'Cristyan Esposito'!A:A,riassuntoTotale!A89)</f>
        <v>0</v>
      </c>
      <c r="E89" s="33">
        <f>SUMIFS('Iliano Fasolino'!G:G,'Iliano Fasolino'!A:A,riassuntoTotale!A89)</f>
        <v>0</v>
      </c>
      <c r="F89" s="33">
        <f>SUMIFS('Marco Greco'!G:G,'Marco Greco'!A:A,riassuntoTotale!A89)</f>
        <v>1.1499999999999999</v>
      </c>
      <c r="G89" s="33">
        <f>SUMIFS('Giuseppe Pio Sorrentino'!G:G,'Giuseppe Pio Sorrentino'!A:A,riassuntoTotale!A89)</f>
        <v>1.65</v>
      </c>
    </row>
    <row r="90" spans="1:7" x14ac:dyDescent="0.3">
      <c r="A90" s="38">
        <v>45303</v>
      </c>
      <c r="B90" s="33">
        <f>SUMIFS('Antonio Albanese'!G:G,'Antonio Albanese'!A:A,riassuntoTotale!A90)</f>
        <v>0.5</v>
      </c>
      <c r="C90" s="33">
        <f>SUMIFS('Francesco Pio Contaldo'!G:G,'Francesco Pio Contaldo'!A:A,riassuntoTotale!A90)</f>
        <v>0</v>
      </c>
      <c r="D90" s="33">
        <f>SUMIFS('Cristyan Esposito'!G:G,'Cristyan Esposito'!A:A,riassuntoTotale!A90)</f>
        <v>0</v>
      </c>
      <c r="E90" s="33">
        <f>SUMIFS('Iliano Fasolino'!G:G,'Iliano Fasolino'!A:A,riassuntoTotale!A90)</f>
        <v>0</v>
      </c>
      <c r="F90" s="33">
        <f>SUMIFS('Marco Greco'!G:G,'Marco Greco'!A:A,riassuntoTotale!A90)</f>
        <v>1</v>
      </c>
      <c r="G90" s="33">
        <f>SUMIFS('Giuseppe Pio Sorrentino'!G:G,'Giuseppe Pio Sorrentino'!A:A,riassuntoTotale!A90)</f>
        <v>1.5</v>
      </c>
    </row>
    <row r="91" spans="1:7" x14ac:dyDescent="0.3">
      <c r="A91" s="38">
        <v>45304</v>
      </c>
      <c r="B91" s="33">
        <f>SUMIFS('Antonio Albanese'!G:G,'Antonio Albanese'!A:A,riassuntoTotale!A91)</f>
        <v>0</v>
      </c>
      <c r="C91" s="33">
        <f>SUMIFS('Francesco Pio Contaldo'!G:G,'Francesco Pio Contaldo'!A:A,riassuntoTotale!A91)</f>
        <v>0</v>
      </c>
      <c r="D91" s="33">
        <f>SUMIFS('Cristyan Esposito'!G:G,'Cristyan Esposito'!A:A,riassuntoTotale!A91)</f>
        <v>0</v>
      </c>
      <c r="E91" s="33">
        <f>SUMIFS('Iliano Fasolino'!G:G,'Iliano Fasolino'!A:A,riassuntoTotale!A91)</f>
        <v>0</v>
      </c>
      <c r="F91" s="33">
        <f>SUMIFS('Marco Greco'!G:G,'Marco Greco'!A:A,riassuntoTotale!A91)</f>
        <v>0</v>
      </c>
      <c r="G91" s="33">
        <f>SUMIFS('Giuseppe Pio Sorrentino'!G:G,'Giuseppe Pio Sorrentino'!A:A,riassuntoTotale!A91)</f>
        <v>0</v>
      </c>
    </row>
    <row r="92" spans="1:7" x14ac:dyDescent="0.3">
      <c r="A92" s="38">
        <v>45305</v>
      </c>
      <c r="B92" s="33">
        <f>SUMIFS('Antonio Albanese'!G:G,'Antonio Albanese'!A:A,riassuntoTotale!A92)</f>
        <v>0</v>
      </c>
      <c r="C92" s="33">
        <f>SUMIFS('Francesco Pio Contaldo'!G:G,'Francesco Pio Contaldo'!A:A,riassuntoTotale!A92)</f>
        <v>0</v>
      </c>
      <c r="D92" s="33">
        <f>SUMIFS('Cristyan Esposito'!G:G,'Cristyan Esposito'!A:A,riassuntoTotale!A92)</f>
        <v>0</v>
      </c>
      <c r="E92" s="33">
        <f>SUMIFS('Iliano Fasolino'!G:G,'Iliano Fasolino'!A:A,riassuntoTotale!A92)</f>
        <v>0</v>
      </c>
      <c r="F92" s="33">
        <f>SUMIFS('Marco Greco'!G:G,'Marco Greco'!A:A,riassuntoTotale!A92)</f>
        <v>0</v>
      </c>
      <c r="G92" s="33">
        <f>SUMIFS('Giuseppe Pio Sorrentino'!G:G,'Giuseppe Pio Sorrentino'!A:A,riassuntoTotale!A92)</f>
        <v>0</v>
      </c>
    </row>
    <row r="93" spans="1:7" x14ac:dyDescent="0.3">
      <c r="A93" s="38">
        <v>45306</v>
      </c>
      <c r="B93" s="33">
        <f>SUMIFS('Antonio Albanese'!G:G,'Antonio Albanese'!A:A,riassuntoTotale!A93)</f>
        <v>0</v>
      </c>
      <c r="C93" s="33">
        <f>SUMIFS('Francesco Pio Contaldo'!G:G,'Francesco Pio Contaldo'!A:A,riassuntoTotale!A93)</f>
        <v>0</v>
      </c>
      <c r="D93" s="33">
        <f>SUMIFS('Cristyan Esposito'!G:G,'Cristyan Esposito'!A:A,riassuntoTotale!A93)</f>
        <v>0</v>
      </c>
      <c r="E93" s="33">
        <f>SUMIFS('Iliano Fasolino'!G:G,'Iliano Fasolino'!A:A,riassuntoTotale!A93)</f>
        <v>0</v>
      </c>
      <c r="F93" s="33">
        <f>SUMIFS('Marco Greco'!G:G,'Marco Greco'!A:A,riassuntoTotale!A93)</f>
        <v>0.5</v>
      </c>
      <c r="G93" s="33">
        <f>SUMIFS('Giuseppe Pio Sorrentino'!G:G,'Giuseppe Pio Sorrentino'!A:A,riassuntoTotale!A93)</f>
        <v>0</v>
      </c>
    </row>
    <row r="94" spans="1:7" x14ac:dyDescent="0.3">
      <c r="A94" s="38">
        <v>45307</v>
      </c>
      <c r="B94" s="33">
        <f>SUMIFS('Antonio Albanese'!G:G,'Antonio Albanese'!A:A,riassuntoTotale!A94)</f>
        <v>0.5</v>
      </c>
      <c r="C94" s="33">
        <f>SUMIFS('Francesco Pio Contaldo'!G:G,'Francesco Pio Contaldo'!A:A,riassuntoTotale!A94)</f>
        <v>1</v>
      </c>
      <c r="D94" s="33">
        <f>SUMIFS('Cristyan Esposito'!G:G,'Cristyan Esposito'!A:A,riassuntoTotale!A94)</f>
        <v>1.5</v>
      </c>
      <c r="E94" s="33">
        <f>SUMIFS('Iliano Fasolino'!G:G,'Iliano Fasolino'!A:A,riassuntoTotale!A94)</f>
        <v>1</v>
      </c>
      <c r="F94" s="33">
        <f>SUMIFS('Marco Greco'!G:G,'Marco Greco'!A:A,riassuntoTotale!A94)</f>
        <v>0.5</v>
      </c>
      <c r="G94" s="33">
        <f>SUMIFS('Giuseppe Pio Sorrentino'!G:G,'Giuseppe Pio Sorrentino'!A:A,riassuntoTotale!A94)</f>
        <v>2</v>
      </c>
    </row>
    <row r="95" spans="1:7" x14ac:dyDescent="0.3">
      <c r="A95" s="38">
        <v>45308</v>
      </c>
      <c r="B95" s="33">
        <f>SUMIFS('Antonio Albanese'!G:G,'Antonio Albanese'!A:A,riassuntoTotale!A95)</f>
        <v>0</v>
      </c>
      <c r="C95" s="33">
        <f>SUMIFS('Francesco Pio Contaldo'!G:G,'Francesco Pio Contaldo'!A:A,riassuntoTotale!A95)</f>
        <v>0</v>
      </c>
      <c r="D95" s="33">
        <f>SUMIFS('Cristyan Esposito'!G:G,'Cristyan Esposito'!A:A,riassuntoTotale!A95)</f>
        <v>6.5</v>
      </c>
      <c r="E95" s="33">
        <f>SUMIFS('Iliano Fasolino'!G:G,'Iliano Fasolino'!A:A,riassuntoTotale!A95)</f>
        <v>8.5</v>
      </c>
      <c r="F95" s="33">
        <f>SUMIFS('Marco Greco'!G:G,'Marco Greco'!A:A,riassuntoTotale!A95)</f>
        <v>0</v>
      </c>
      <c r="G95" s="33">
        <f>SUMIFS('Giuseppe Pio Sorrentino'!G:G,'Giuseppe Pio Sorrentino'!A:A,riassuntoTotale!A95)</f>
        <v>0</v>
      </c>
    </row>
    <row r="96" spans="1:7" x14ac:dyDescent="0.3">
      <c r="A96" s="38">
        <v>45309</v>
      </c>
      <c r="B96" s="33">
        <f>SUMIFS('Antonio Albanese'!G:G,'Antonio Albanese'!A:A,riassuntoTotale!A96)</f>
        <v>0</v>
      </c>
      <c r="C96" s="33">
        <f>SUMIFS('Francesco Pio Contaldo'!G:G,'Francesco Pio Contaldo'!A:A,riassuntoTotale!A96)</f>
        <v>0</v>
      </c>
      <c r="D96" s="33">
        <f>SUMIFS('Cristyan Esposito'!G:G,'Cristyan Esposito'!A:A,riassuntoTotale!A96)</f>
        <v>0</v>
      </c>
      <c r="E96" s="33">
        <f>SUMIFS('Iliano Fasolino'!G:G,'Iliano Fasolino'!A:A,riassuntoTotale!A96)</f>
        <v>0</v>
      </c>
      <c r="F96" s="33">
        <f>SUMIFS('Marco Greco'!G:G,'Marco Greco'!A:A,riassuntoTotale!A96)</f>
        <v>0</v>
      </c>
      <c r="G96" s="33">
        <f>SUMIFS('Giuseppe Pio Sorrentino'!G:G,'Giuseppe Pio Sorrentino'!A:A,riassuntoTotale!A96)</f>
        <v>0</v>
      </c>
    </row>
  </sheetData>
  <sheetProtection algorithmName="SHA-512" hashValue="ZsK1ghs5nVRml1UghbqFhjQOMgCedZC6/ed+Ooyt11M/R3lpr9Iz9fuLM5egm5QWYTVkUcY8/nevdgm0NvXXjg==" saltValue="29KnMArFUStJtLuY86GS+w==" spinCount="100000" sheet="1" objects="1" scenarios="1"/>
  <protectedRanges>
    <protectedRange algorithmName="SHA-512" hashValue="3SATG7VmHkfgFZjDP2KYs3dFEcsP7nxxzByG5SqHb/NDpVZOR3fL2UqxMt86Wy0aNPEELZl0Y6SyNRrL52JCvQ==" saltValue="l+ex3NlZqWEwpavozqkBxQ==" spinCount="100000" sqref="A2:A96" name="Intervallo1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CC392-E779-4C20-867F-1CD01F4869C4}">
  <dimension ref="A1:O14"/>
  <sheetViews>
    <sheetView zoomScaleNormal="100" workbookViewId="0">
      <selection activeCell="H8" sqref="H8"/>
    </sheetView>
  </sheetViews>
  <sheetFormatPr defaultColWidth="8.88671875" defaultRowHeight="14.4" x14ac:dyDescent="0.3"/>
  <cols>
    <col min="1" max="1" width="21.109375" customWidth="1"/>
    <col min="2" max="2" width="26.44140625" customWidth="1"/>
  </cols>
  <sheetData>
    <row r="1" spans="1:15" x14ac:dyDescent="0.3">
      <c r="A1" s="35"/>
      <c r="B1" s="35"/>
      <c r="C1" s="35"/>
      <c r="D1" s="35"/>
      <c r="E1" s="35"/>
      <c r="F1" s="35" t="s">
        <v>38</v>
      </c>
      <c r="G1" s="35"/>
      <c r="H1" s="35"/>
      <c r="I1" s="35"/>
      <c r="J1" s="35"/>
      <c r="K1" s="35"/>
      <c r="L1" s="35"/>
      <c r="M1" s="35"/>
      <c r="N1" s="35"/>
      <c r="O1" s="35"/>
    </row>
    <row r="2" spans="1:15" ht="15" thickBot="1" x14ac:dyDescent="0.35"/>
    <row r="3" spans="1:15" ht="15" thickBot="1" x14ac:dyDescent="0.35">
      <c r="A3" s="36" t="s">
        <v>39</v>
      </c>
      <c r="B3" s="37" t="s">
        <v>40</v>
      </c>
    </row>
    <row r="4" spans="1:15" ht="15" thickBot="1" x14ac:dyDescent="0.35">
      <c r="A4" s="3" t="str">
        <f>info!A2</f>
        <v>0512115427</v>
      </c>
      <c r="B4" s="70">
        <f>SUM(riassuntoTotale!B2:B96)</f>
        <v>49.760000000000005</v>
      </c>
    </row>
    <row r="5" spans="1:15" ht="15" thickBot="1" x14ac:dyDescent="0.35">
      <c r="A5" s="4" t="str">
        <f>info!A3</f>
        <v>0512115910</v>
      </c>
      <c r="B5" s="70">
        <f>SUM(riassuntoTotale!C2:C96)</f>
        <v>63.569999999999993</v>
      </c>
    </row>
    <row r="6" spans="1:15" ht="15" thickBot="1" x14ac:dyDescent="0.35">
      <c r="A6" s="4" t="str">
        <f>info!A4</f>
        <v>0512106454</v>
      </c>
      <c r="B6" s="70">
        <f>SUM(riassuntoTotale!D2:D96)</f>
        <v>57.86</v>
      </c>
    </row>
    <row r="7" spans="1:15" ht="15" thickBot="1" x14ac:dyDescent="0.35">
      <c r="A7" s="4" t="str">
        <f>info!A5</f>
        <v>0512108680</v>
      </c>
      <c r="B7" s="70">
        <f>SUM(riassuntoTotale!E2:E96)</f>
        <v>63.5</v>
      </c>
    </row>
    <row r="8" spans="1:15" ht="15" thickBot="1" x14ac:dyDescent="0.35">
      <c r="A8" s="4" t="str">
        <f>info!A6</f>
        <v>0512114908</v>
      </c>
      <c r="B8" s="70">
        <f>SUM(riassuntoTotale!F2:F96)</f>
        <v>54.57</v>
      </c>
    </row>
    <row r="9" spans="1:15" ht="15" thickBot="1" x14ac:dyDescent="0.35">
      <c r="A9" s="5" t="str">
        <f>info!A7</f>
        <v>0512114332</v>
      </c>
      <c r="B9" s="71">
        <f>SUM(riassuntoTotale!G2:G96)</f>
        <v>54.63</v>
      </c>
    </row>
    <row r="12" spans="1:15" ht="15" thickBot="1" x14ac:dyDescent="0.35"/>
    <row r="13" spans="1:15" ht="15" thickBot="1" x14ac:dyDescent="0.35">
      <c r="A13" s="36" t="s">
        <v>41</v>
      </c>
    </row>
    <row r="14" spans="1:15" ht="15" thickBot="1" x14ac:dyDescent="0.35">
      <c r="A14" s="71">
        <f>SUM(B4:B9)</f>
        <v>343.89</v>
      </c>
    </row>
  </sheetData>
  <sheetProtection algorithmName="SHA-512" hashValue="dVsuOw7+2SPIUeNuU7dv3BstcwPP0pjYIcMCTreB6TAnCrEcBBwEm//kAENC4gyCpY7VEgc33mUMO60+iLUE+g==" saltValue="EzFmaDoYD0hQ7VN5vVIBeg==" spinCount="100000" sheet="1" objects="1" scenarios="1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G96"/>
  <sheetViews>
    <sheetView topLeftCell="A22" workbookViewId="0">
      <selection activeCell="B95" sqref="B95"/>
    </sheetView>
  </sheetViews>
  <sheetFormatPr defaultColWidth="9.109375" defaultRowHeight="14.4" x14ac:dyDescent="0.3"/>
  <cols>
    <col min="1" max="1" width="13.33203125" customWidth="1"/>
    <col min="2" max="7" width="18.6640625" customWidth="1"/>
  </cols>
  <sheetData>
    <row r="1" spans="1:7" x14ac:dyDescent="0.3">
      <c r="A1" s="35"/>
      <c r="B1" s="35" t="str">
        <f>info!C2</f>
        <v>Albanese</v>
      </c>
      <c r="C1" s="35" t="str">
        <f>info!C3</f>
        <v>Contaldo</v>
      </c>
      <c r="D1" s="35" t="str">
        <f>info!C4</f>
        <v>Esposito</v>
      </c>
      <c r="E1" s="35" t="str">
        <f>info!C5</f>
        <v>Fasolino</v>
      </c>
      <c r="F1" s="35" t="str">
        <f>info!C6</f>
        <v>Greco</v>
      </c>
      <c r="G1" s="35" t="str">
        <f>info!C7</f>
        <v>Sorrentino</v>
      </c>
    </row>
    <row r="2" spans="1:7" x14ac:dyDescent="0.3">
      <c r="A2" s="38">
        <v>45215</v>
      </c>
      <c r="B2" s="33">
        <f>SUMIFS('Antonio Albanese'!I:I,'Antonio Albanese'!A:A,riassuntoInBudget!A2)</f>
        <v>0</v>
      </c>
      <c r="C2" s="33">
        <f>SUMIFS('Francesco Pio Contaldo'!I:I,'Francesco Pio Contaldo'!A:A,riassuntoInBudget!A2)</f>
        <v>0</v>
      </c>
      <c r="D2" s="33">
        <f>SUMIFS('Cristyan Esposito'!I:I,'Cristyan Esposito'!A:A,riassuntoInBudget!A2)</f>
        <v>0</v>
      </c>
      <c r="E2" s="33">
        <f>SUMIFS('Iliano Fasolino'!I:I,'Iliano Fasolino'!A:A,riassuntoInBudget!A2)</f>
        <v>0</v>
      </c>
      <c r="F2" s="33">
        <f>SUMIFS('Marco Greco'!I:I,'Marco Greco'!A:A,riassuntoInBudget!A2)</f>
        <v>0</v>
      </c>
      <c r="G2" s="33">
        <f>SUMIFS('Giuseppe Pio Sorrentino'!I:I,'Giuseppe Pio Sorrentino'!A:A,riassuntoInBudget!A2)</f>
        <v>0</v>
      </c>
    </row>
    <row r="3" spans="1:7" x14ac:dyDescent="0.3">
      <c r="A3" s="38">
        <v>45216</v>
      </c>
      <c r="B3" s="33">
        <f>SUMIFS('Antonio Albanese'!I:I,'Antonio Albanese'!A:A,riassuntoInBudget!A3)</f>
        <v>0</v>
      </c>
      <c r="C3" s="33">
        <f>SUMIFS('Francesco Pio Contaldo'!I:I,'Francesco Pio Contaldo'!A:A,riassuntoInBudget!A3)</f>
        <v>0</v>
      </c>
      <c r="D3" s="33">
        <f>SUMIFS('Cristyan Esposito'!I:I,'Cristyan Esposito'!A:A,riassuntoInBudget!A3)</f>
        <v>0</v>
      </c>
      <c r="E3" s="33">
        <f>SUMIFS('Iliano Fasolino'!I:I,'Iliano Fasolino'!A:A,riassuntoInBudget!A3)</f>
        <v>0</v>
      </c>
      <c r="F3" s="33">
        <f>SUMIFS('Marco Greco'!I:I,'Marco Greco'!A:A,riassuntoInBudget!A3)</f>
        <v>0</v>
      </c>
      <c r="G3" s="33">
        <f>SUMIFS('Giuseppe Pio Sorrentino'!I:I,'Giuseppe Pio Sorrentino'!A:A,riassuntoInBudget!A3)</f>
        <v>0</v>
      </c>
    </row>
    <row r="4" spans="1:7" x14ac:dyDescent="0.3">
      <c r="A4" s="38">
        <v>45217</v>
      </c>
      <c r="B4" s="33">
        <f>SUMIFS('Antonio Albanese'!I:I,'Antonio Albanese'!A:A,riassuntoInBudget!A4)</f>
        <v>0</v>
      </c>
      <c r="C4" s="33">
        <f>SUMIFS('Francesco Pio Contaldo'!I:I,'Francesco Pio Contaldo'!A:A,riassuntoInBudget!A4)</f>
        <v>0.5</v>
      </c>
      <c r="D4" s="33">
        <f>SUMIFS('Cristyan Esposito'!I:I,'Cristyan Esposito'!A:A,riassuntoInBudget!A4)</f>
        <v>0.5</v>
      </c>
      <c r="E4" s="33">
        <f>SUMIFS('Iliano Fasolino'!I:I,'Iliano Fasolino'!A:A,riassuntoInBudget!A4)</f>
        <v>0.5</v>
      </c>
      <c r="F4" s="33">
        <f>SUMIFS('Marco Greco'!I:I,'Marco Greco'!A:A,riassuntoInBudget!A4)</f>
        <v>0</v>
      </c>
      <c r="G4" s="33">
        <f>SUMIFS('Giuseppe Pio Sorrentino'!I:I,'Giuseppe Pio Sorrentino'!A:A,riassuntoInBudget!A4)</f>
        <v>0</v>
      </c>
    </row>
    <row r="5" spans="1:7" x14ac:dyDescent="0.3">
      <c r="A5" s="38">
        <v>45218</v>
      </c>
      <c r="B5" s="33">
        <f>SUMIFS('Antonio Albanese'!I:I,'Antonio Albanese'!A:A,riassuntoInBudget!A5)</f>
        <v>0</v>
      </c>
      <c r="C5" s="33">
        <f>SUMIFS('Francesco Pio Contaldo'!I:I,'Francesco Pio Contaldo'!A:A,riassuntoInBudget!A5)</f>
        <v>0.5</v>
      </c>
      <c r="D5" s="33">
        <f>SUMIFS('Cristyan Esposito'!I:I,'Cristyan Esposito'!A:A,riassuntoInBudget!A5)</f>
        <v>0</v>
      </c>
      <c r="E5" s="33">
        <f>SUMIFS('Iliano Fasolino'!I:I,'Iliano Fasolino'!A:A,riassuntoInBudget!A5)</f>
        <v>0.5</v>
      </c>
      <c r="F5" s="33">
        <f>SUMIFS('Marco Greco'!I:I,'Marco Greco'!A:A,riassuntoInBudget!A5)</f>
        <v>0</v>
      </c>
      <c r="G5" s="33">
        <f>SUMIFS('Giuseppe Pio Sorrentino'!I:I,'Giuseppe Pio Sorrentino'!A:A,riassuntoInBudget!A5)</f>
        <v>0</v>
      </c>
    </row>
    <row r="6" spans="1:7" x14ac:dyDescent="0.3">
      <c r="A6" s="38">
        <v>45219</v>
      </c>
      <c r="B6" s="33">
        <f>SUMIFS('Antonio Albanese'!I:I,'Antonio Albanese'!A:A,riassuntoInBudget!A6)</f>
        <v>0</v>
      </c>
      <c r="C6" s="33">
        <f>SUMIFS('Francesco Pio Contaldo'!I:I,'Francesco Pio Contaldo'!A:A,riassuntoInBudget!A6)</f>
        <v>0</v>
      </c>
      <c r="D6" s="33">
        <f>SUMIFS('Cristyan Esposito'!I:I,'Cristyan Esposito'!A:A,riassuntoInBudget!A6)</f>
        <v>0.5</v>
      </c>
      <c r="E6" s="33">
        <f>SUMIFS('Iliano Fasolino'!I:I,'Iliano Fasolino'!A:A,riassuntoInBudget!A6)</f>
        <v>0</v>
      </c>
      <c r="F6" s="33">
        <f>SUMIFS('Marco Greco'!I:I,'Marco Greco'!A:A,riassuntoInBudget!A6)</f>
        <v>0</v>
      </c>
      <c r="G6" s="33">
        <f>SUMIFS('Giuseppe Pio Sorrentino'!I:I,'Giuseppe Pio Sorrentino'!A:A,riassuntoInBudget!A6)</f>
        <v>0</v>
      </c>
    </row>
    <row r="7" spans="1:7" x14ac:dyDescent="0.3">
      <c r="A7" s="38">
        <v>45220</v>
      </c>
      <c r="B7" s="33">
        <f>SUMIFS('Antonio Albanese'!I:I,'Antonio Albanese'!A:A,riassuntoInBudget!A7)</f>
        <v>0</v>
      </c>
      <c r="C7" s="33">
        <f>SUMIFS('Francesco Pio Contaldo'!I:I,'Francesco Pio Contaldo'!A:A,riassuntoInBudget!A7)</f>
        <v>0</v>
      </c>
      <c r="D7" s="33">
        <f>SUMIFS('Cristyan Esposito'!I:I,'Cristyan Esposito'!A:A,riassuntoInBudget!A7)</f>
        <v>0</v>
      </c>
      <c r="E7" s="33">
        <f>SUMIFS('Iliano Fasolino'!I:I,'Iliano Fasolino'!A:A,riassuntoInBudget!A7)</f>
        <v>0</v>
      </c>
      <c r="F7" s="33">
        <f>SUMIFS('Marco Greco'!I:I,'Marco Greco'!A:A,riassuntoInBudget!A7)</f>
        <v>0</v>
      </c>
      <c r="G7" s="33">
        <f>SUMIFS('Giuseppe Pio Sorrentino'!I:I,'Giuseppe Pio Sorrentino'!A:A,riassuntoInBudget!A7)</f>
        <v>0</v>
      </c>
    </row>
    <row r="8" spans="1:7" x14ac:dyDescent="0.3">
      <c r="A8" s="38">
        <v>45221</v>
      </c>
      <c r="B8" s="33">
        <f>SUMIFS('Antonio Albanese'!I:I,'Antonio Albanese'!A:A,riassuntoInBudget!A8)</f>
        <v>0</v>
      </c>
      <c r="C8" s="33">
        <f>SUMIFS('Francesco Pio Contaldo'!I:I,'Francesco Pio Contaldo'!A:A,riassuntoInBudget!A8)</f>
        <v>0</v>
      </c>
      <c r="D8" s="33">
        <f>SUMIFS('Cristyan Esposito'!I:I,'Cristyan Esposito'!A:A,riassuntoInBudget!A8)</f>
        <v>0</v>
      </c>
      <c r="E8" s="33">
        <f>SUMIFS('Iliano Fasolino'!I:I,'Iliano Fasolino'!A:A,riassuntoInBudget!A8)</f>
        <v>0</v>
      </c>
      <c r="F8" s="33">
        <f>SUMIFS('Marco Greco'!I:I,'Marco Greco'!A:A,riassuntoInBudget!A8)</f>
        <v>0</v>
      </c>
      <c r="G8" s="33">
        <f>SUMIFS('Giuseppe Pio Sorrentino'!I:I,'Giuseppe Pio Sorrentino'!A:A,riassuntoInBudget!A8)</f>
        <v>0</v>
      </c>
    </row>
    <row r="9" spans="1:7" x14ac:dyDescent="0.3">
      <c r="A9" s="38">
        <v>45222</v>
      </c>
      <c r="B9" s="33">
        <f>SUMIFS('Antonio Albanese'!I:I,'Antonio Albanese'!A:A,riassuntoInBudget!A9)</f>
        <v>0</v>
      </c>
      <c r="C9" s="33">
        <f>SUMIFS('Francesco Pio Contaldo'!I:I,'Francesco Pio Contaldo'!A:A,riassuntoInBudget!A9)</f>
        <v>0</v>
      </c>
      <c r="D9" s="33">
        <f>SUMIFS('Cristyan Esposito'!I:I,'Cristyan Esposito'!A:A,riassuntoInBudget!A9)</f>
        <v>0</v>
      </c>
      <c r="E9" s="33">
        <f>SUMIFS('Iliano Fasolino'!I:I,'Iliano Fasolino'!A:A,riassuntoInBudget!A9)</f>
        <v>0</v>
      </c>
      <c r="F9" s="33">
        <f>SUMIFS('Marco Greco'!I:I,'Marco Greco'!A:A,riassuntoInBudget!A9)</f>
        <v>0</v>
      </c>
      <c r="G9" s="33">
        <f>SUMIFS('Giuseppe Pio Sorrentino'!I:I,'Giuseppe Pio Sorrentino'!A:A,riassuntoInBudget!A9)</f>
        <v>0</v>
      </c>
    </row>
    <row r="10" spans="1:7" x14ac:dyDescent="0.3">
      <c r="A10" s="38">
        <v>45223</v>
      </c>
      <c r="B10" s="33">
        <f>SUMIFS('Antonio Albanese'!I:I,'Antonio Albanese'!A:A,riassuntoInBudget!A10)</f>
        <v>0.34</v>
      </c>
      <c r="C10" s="33">
        <f>SUMIFS('Francesco Pio Contaldo'!I:I,'Francesco Pio Contaldo'!A:A,riassuntoInBudget!A10)</f>
        <v>0.5</v>
      </c>
      <c r="D10" s="33">
        <f>SUMIFS('Cristyan Esposito'!I:I,'Cristyan Esposito'!A:A,riassuntoInBudget!A10)</f>
        <v>0</v>
      </c>
      <c r="E10" s="33">
        <f>SUMIFS('Iliano Fasolino'!I:I,'Iliano Fasolino'!A:A,riassuntoInBudget!A10)</f>
        <v>0.5</v>
      </c>
      <c r="F10" s="33">
        <f>SUMIFS('Marco Greco'!I:I,'Marco Greco'!A:A,riassuntoInBudget!A10)</f>
        <v>0.34</v>
      </c>
      <c r="G10" s="33">
        <f>SUMIFS('Giuseppe Pio Sorrentino'!I:I,'Giuseppe Pio Sorrentino'!A:A,riassuntoInBudget!A10)</f>
        <v>0.34</v>
      </c>
    </row>
    <row r="11" spans="1:7" x14ac:dyDescent="0.3">
      <c r="A11" s="38">
        <v>45224</v>
      </c>
      <c r="B11" s="33">
        <f>SUMIFS('Antonio Albanese'!I:I,'Antonio Albanese'!A:A,riassuntoInBudget!A11)</f>
        <v>0</v>
      </c>
      <c r="C11" s="33">
        <f>SUMIFS('Francesco Pio Contaldo'!I:I,'Francesco Pio Contaldo'!A:A,riassuntoInBudget!A11)</f>
        <v>0.25</v>
      </c>
      <c r="D11" s="33">
        <f>SUMIFS('Cristyan Esposito'!I:I,'Cristyan Esposito'!A:A,riassuntoInBudget!A11)</f>
        <v>0.34</v>
      </c>
      <c r="E11" s="33">
        <f>SUMIFS('Iliano Fasolino'!I:I,'Iliano Fasolino'!A:A,riassuntoInBudget!A11)</f>
        <v>0.25</v>
      </c>
      <c r="F11" s="33">
        <f>SUMIFS('Marco Greco'!I:I,'Marco Greco'!A:A,riassuntoInBudget!A11)</f>
        <v>0</v>
      </c>
      <c r="G11" s="33">
        <f>SUMIFS('Giuseppe Pio Sorrentino'!I:I,'Giuseppe Pio Sorrentino'!A:A,riassuntoInBudget!A11)</f>
        <v>0</v>
      </c>
    </row>
    <row r="12" spans="1:7" x14ac:dyDescent="0.3">
      <c r="A12" s="38">
        <v>45225</v>
      </c>
      <c r="B12" s="33">
        <f>SUMIFS('Antonio Albanese'!I:I,'Antonio Albanese'!A:A,riassuntoInBudget!A12)</f>
        <v>0</v>
      </c>
      <c r="C12" s="33">
        <f>SUMIFS('Francesco Pio Contaldo'!I:I,'Francesco Pio Contaldo'!A:A,riassuntoInBudget!A12)</f>
        <v>0.34</v>
      </c>
      <c r="D12" s="33">
        <f>SUMIFS('Cristyan Esposito'!I:I,'Cristyan Esposito'!A:A,riassuntoInBudget!A12)</f>
        <v>0</v>
      </c>
      <c r="E12" s="33">
        <f>SUMIFS('Iliano Fasolino'!I:I,'Iliano Fasolino'!A:A,riassuntoInBudget!A12)</f>
        <v>0.34</v>
      </c>
      <c r="F12" s="33">
        <f>SUMIFS('Marco Greco'!I:I,'Marco Greco'!A:A,riassuntoInBudget!A12)</f>
        <v>0</v>
      </c>
      <c r="G12" s="33">
        <f>SUMIFS('Giuseppe Pio Sorrentino'!I:I,'Giuseppe Pio Sorrentino'!A:A,riassuntoInBudget!A12)</f>
        <v>0</v>
      </c>
    </row>
    <row r="13" spans="1:7" x14ac:dyDescent="0.3">
      <c r="A13" s="38">
        <v>45226</v>
      </c>
      <c r="B13" s="33">
        <f>SUMIFS('Antonio Albanese'!I:I,'Antonio Albanese'!A:A,riassuntoInBudget!A13)</f>
        <v>0</v>
      </c>
      <c r="C13" s="33">
        <f>SUMIFS('Francesco Pio Contaldo'!I:I,'Francesco Pio Contaldo'!A:A,riassuntoInBudget!A13)</f>
        <v>0</v>
      </c>
      <c r="D13" s="33">
        <f>SUMIFS('Cristyan Esposito'!I:I,'Cristyan Esposito'!A:A,riassuntoInBudget!A13)</f>
        <v>0</v>
      </c>
      <c r="E13" s="33">
        <f>SUMIFS('Iliano Fasolino'!I:I,'Iliano Fasolino'!A:A,riassuntoInBudget!A13)</f>
        <v>0</v>
      </c>
      <c r="F13" s="33">
        <f>SUMIFS('Marco Greco'!I:I,'Marco Greco'!A:A,riassuntoInBudget!A13)</f>
        <v>0</v>
      </c>
      <c r="G13" s="33">
        <f>SUMIFS('Giuseppe Pio Sorrentino'!I:I,'Giuseppe Pio Sorrentino'!A:A,riassuntoInBudget!A13)</f>
        <v>0</v>
      </c>
    </row>
    <row r="14" spans="1:7" x14ac:dyDescent="0.3">
      <c r="A14" s="38">
        <v>45227</v>
      </c>
      <c r="B14" s="33">
        <f>SUMIFS('Antonio Albanese'!I:I,'Antonio Albanese'!A:A,riassuntoInBudget!A14)</f>
        <v>0</v>
      </c>
      <c r="C14" s="33">
        <f>SUMIFS('Francesco Pio Contaldo'!I:I,'Francesco Pio Contaldo'!A:A,riassuntoInBudget!A14)</f>
        <v>0</v>
      </c>
      <c r="D14" s="33">
        <f>SUMIFS('Cristyan Esposito'!I:I,'Cristyan Esposito'!A:A,riassuntoInBudget!A14)</f>
        <v>0</v>
      </c>
      <c r="E14" s="33">
        <f>SUMIFS('Iliano Fasolino'!I:I,'Iliano Fasolino'!A:A,riassuntoInBudget!A14)</f>
        <v>0</v>
      </c>
      <c r="F14" s="33">
        <f>SUMIFS('Marco Greco'!I:I,'Marco Greco'!A:A,riassuntoInBudget!A14)</f>
        <v>0</v>
      </c>
      <c r="G14" s="33">
        <f>SUMIFS('Giuseppe Pio Sorrentino'!I:I,'Giuseppe Pio Sorrentino'!A:A,riassuntoInBudget!A14)</f>
        <v>0</v>
      </c>
    </row>
    <row r="15" spans="1:7" x14ac:dyDescent="0.3">
      <c r="A15" s="38">
        <v>45228</v>
      </c>
      <c r="B15" s="33">
        <f>SUMIFS('Antonio Albanese'!I:I,'Antonio Albanese'!A:A,riassuntoInBudget!A15)</f>
        <v>0</v>
      </c>
      <c r="C15" s="33">
        <f>SUMIFS('Francesco Pio Contaldo'!I:I,'Francesco Pio Contaldo'!A:A,riassuntoInBudget!A15)</f>
        <v>0</v>
      </c>
      <c r="D15" s="33">
        <f>SUMIFS('Cristyan Esposito'!I:I,'Cristyan Esposito'!A:A,riassuntoInBudget!A15)</f>
        <v>0</v>
      </c>
      <c r="E15" s="33">
        <f>SUMIFS('Iliano Fasolino'!I:I,'Iliano Fasolino'!A:A,riassuntoInBudget!A15)</f>
        <v>0</v>
      </c>
      <c r="F15" s="33">
        <f>SUMIFS('Marco Greco'!I:I,'Marco Greco'!A:A,riassuntoInBudget!A15)</f>
        <v>0</v>
      </c>
      <c r="G15" s="33">
        <f>SUMIFS('Giuseppe Pio Sorrentino'!I:I,'Giuseppe Pio Sorrentino'!A:A,riassuntoInBudget!A15)</f>
        <v>0</v>
      </c>
    </row>
    <row r="16" spans="1:7" x14ac:dyDescent="0.3">
      <c r="A16" s="38">
        <v>45229</v>
      </c>
      <c r="B16" s="33">
        <f>SUMIFS('Antonio Albanese'!I:I,'Antonio Albanese'!A:A,riassuntoInBudget!A16)</f>
        <v>0</v>
      </c>
      <c r="C16" s="33">
        <f>SUMIFS('Francesco Pio Contaldo'!I:I,'Francesco Pio Contaldo'!A:A,riassuntoInBudget!A16)</f>
        <v>0</v>
      </c>
      <c r="D16" s="33">
        <f>SUMIFS('Cristyan Esposito'!I:I,'Cristyan Esposito'!A:A,riassuntoInBudget!A16)</f>
        <v>0</v>
      </c>
      <c r="E16" s="33">
        <f>SUMIFS('Iliano Fasolino'!I:I,'Iliano Fasolino'!A:A,riassuntoInBudget!A16)</f>
        <v>0</v>
      </c>
      <c r="F16" s="33">
        <f>SUMIFS('Marco Greco'!I:I,'Marco Greco'!A:A,riassuntoInBudget!A16)</f>
        <v>0</v>
      </c>
      <c r="G16" s="33">
        <f>SUMIFS('Giuseppe Pio Sorrentino'!I:I,'Giuseppe Pio Sorrentino'!A:A,riassuntoInBudget!A16)</f>
        <v>0</v>
      </c>
    </row>
    <row r="17" spans="1:7" x14ac:dyDescent="0.3">
      <c r="A17" s="38">
        <v>45230</v>
      </c>
      <c r="B17" s="33">
        <f>SUMIFS('Antonio Albanese'!I:I,'Antonio Albanese'!A:A,riassuntoInBudget!A17)</f>
        <v>0</v>
      </c>
      <c r="C17" s="33">
        <f>SUMIFS('Francesco Pio Contaldo'!I:I,'Francesco Pio Contaldo'!A:A,riassuntoInBudget!A17)</f>
        <v>1</v>
      </c>
      <c r="D17" s="33">
        <f>SUMIFS('Cristyan Esposito'!I:I,'Cristyan Esposito'!A:A,riassuntoInBudget!A17)</f>
        <v>0</v>
      </c>
      <c r="E17" s="33">
        <f>SUMIFS('Iliano Fasolino'!I:I,'Iliano Fasolino'!A:A,riassuntoInBudget!A17)</f>
        <v>1</v>
      </c>
      <c r="F17" s="33">
        <f>SUMIFS('Marco Greco'!I:I,'Marco Greco'!A:A,riassuntoInBudget!A17)</f>
        <v>0</v>
      </c>
      <c r="G17" s="33">
        <f>SUMIFS('Giuseppe Pio Sorrentino'!I:I,'Giuseppe Pio Sorrentino'!A:A,riassuntoInBudget!A17)</f>
        <v>0</v>
      </c>
    </row>
    <row r="18" spans="1:7" x14ac:dyDescent="0.3">
      <c r="A18" s="38">
        <v>45231</v>
      </c>
      <c r="B18" s="33">
        <f>SUMIFS('Antonio Albanese'!I:I,'Antonio Albanese'!A:A,riassuntoInBudget!A18)</f>
        <v>0.5</v>
      </c>
      <c r="C18" s="33">
        <f>SUMIFS('Francesco Pio Contaldo'!I:I,'Francesco Pio Contaldo'!A:A,riassuntoInBudget!A18)</f>
        <v>0</v>
      </c>
      <c r="D18" s="33">
        <f>SUMIFS('Cristyan Esposito'!I:I,'Cristyan Esposito'!A:A,riassuntoInBudget!A18)</f>
        <v>0</v>
      </c>
      <c r="E18" s="33">
        <f>SUMIFS('Iliano Fasolino'!I:I,'Iliano Fasolino'!A:A,riassuntoInBudget!A18)</f>
        <v>0.17</v>
      </c>
      <c r="F18" s="33">
        <f>SUMIFS('Marco Greco'!I:I,'Marco Greco'!A:A,riassuntoInBudget!A18)</f>
        <v>0.5</v>
      </c>
      <c r="G18" s="33">
        <f>SUMIFS('Giuseppe Pio Sorrentino'!I:I,'Giuseppe Pio Sorrentino'!A:A,riassuntoInBudget!A18)</f>
        <v>1</v>
      </c>
    </row>
    <row r="19" spans="1:7" x14ac:dyDescent="0.3">
      <c r="A19" s="38">
        <v>45232</v>
      </c>
      <c r="B19" s="33">
        <f>SUMIFS('Antonio Albanese'!I:I,'Antonio Albanese'!A:A,riassuntoInBudget!A19)</f>
        <v>0.17</v>
      </c>
      <c r="C19" s="33">
        <f>SUMIFS('Francesco Pio Contaldo'!I:I,'Francesco Pio Contaldo'!A:A,riassuntoInBudget!A19)</f>
        <v>0.17</v>
      </c>
      <c r="D19" s="33">
        <f>SUMIFS('Cristyan Esposito'!I:I,'Cristyan Esposito'!A:A,riassuntoInBudget!A19)</f>
        <v>0</v>
      </c>
      <c r="E19" s="33">
        <f>SUMIFS('Iliano Fasolino'!I:I,'Iliano Fasolino'!A:A,riassuntoInBudget!A19)</f>
        <v>0</v>
      </c>
      <c r="F19" s="33">
        <f>SUMIFS('Marco Greco'!I:I,'Marco Greco'!A:A,riassuntoInBudget!A19)</f>
        <v>0.17</v>
      </c>
      <c r="G19" s="33">
        <f>SUMIFS('Giuseppe Pio Sorrentino'!I:I,'Giuseppe Pio Sorrentino'!A:A,riassuntoInBudget!A19)</f>
        <v>0.17</v>
      </c>
    </row>
    <row r="20" spans="1:7" x14ac:dyDescent="0.3">
      <c r="A20" s="38">
        <v>45233</v>
      </c>
      <c r="B20" s="33">
        <f>SUMIFS('Antonio Albanese'!I:I,'Antonio Albanese'!A:A,riassuntoInBudget!A20)</f>
        <v>0</v>
      </c>
      <c r="C20" s="33">
        <f>SUMIFS('Francesco Pio Contaldo'!I:I,'Francesco Pio Contaldo'!A:A,riassuntoInBudget!A20)</f>
        <v>0</v>
      </c>
      <c r="D20" s="33">
        <f>SUMIFS('Cristyan Esposito'!I:I,'Cristyan Esposito'!A:A,riassuntoInBudget!A20)</f>
        <v>0</v>
      </c>
      <c r="E20" s="33">
        <f>SUMIFS('Iliano Fasolino'!I:I,'Iliano Fasolino'!A:A,riassuntoInBudget!A20)</f>
        <v>0</v>
      </c>
      <c r="F20" s="33">
        <f>SUMIFS('Marco Greco'!I:I,'Marco Greco'!A:A,riassuntoInBudget!A20)</f>
        <v>0</v>
      </c>
      <c r="G20" s="33">
        <f>SUMIFS('Giuseppe Pio Sorrentino'!I:I,'Giuseppe Pio Sorrentino'!A:A,riassuntoInBudget!A20)</f>
        <v>0</v>
      </c>
    </row>
    <row r="21" spans="1:7" x14ac:dyDescent="0.3">
      <c r="A21" s="38">
        <v>45234</v>
      </c>
      <c r="B21" s="33">
        <f>SUMIFS('Antonio Albanese'!I:I,'Antonio Albanese'!A:A,riassuntoInBudget!A21)</f>
        <v>0</v>
      </c>
      <c r="C21" s="33">
        <f>SUMIFS('Francesco Pio Contaldo'!I:I,'Francesco Pio Contaldo'!A:A,riassuntoInBudget!A21)</f>
        <v>0</v>
      </c>
      <c r="D21" s="33">
        <f>SUMIFS('Cristyan Esposito'!I:I,'Cristyan Esposito'!A:A,riassuntoInBudget!A21)</f>
        <v>0</v>
      </c>
      <c r="E21" s="33">
        <f>SUMIFS('Iliano Fasolino'!I:I,'Iliano Fasolino'!A:A,riassuntoInBudget!A21)</f>
        <v>0</v>
      </c>
      <c r="F21" s="33">
        <f>SUMIFS('Marco Greco'!I:I,'Marco Greco'!A:A,riassuntoInBudget!A21)</f>
        <v>0</v>
      </c>
      <c r="G21" s="33">
        <f>SUMIFS('Giuseppe Pio Sorrentino'!I:I,'Giuseppe Pio Sorrentino'!A:A,riassuntoInBudget!A21)</f>
        <v>0</v>
      </c>
    </row>
    <row r="22" spans="1:7" x14ac:dyDescent="0.3">
      <c r="A22" s="38">
        <v>45235</v>
      </c>
      <c r="B22" s="33">
        <f>SUMIFS('Antonio Albanese'!I:I,'Antonio Albanese'!A:A,riassuntoInBudget!A22)</f>
        <v>0</v>
      </c>
      <c r="C22" s="33">
        <f>SUMIFS('Francesco Pio Contaldo'!I:I,'Francesco Pio Contaldo'!A:A,riassuntoInBudget!A22)</f>
        <v>0</v>
      </c>
      <c r="D22" s="33">
        <f>SUMIFS('Cristyan Esposito'!I:I,'Cristyan Esposito'!A:A,riassuntoInBudget!A22)</f>
        <v>0.17</v>
      </c>
      <c r="E22" s="33">
        <f>SUMIFS('Iliano Fasolino'!I:I,'Iliano Fasolino'!A:A,riassuntoInBudget!A22)</f>
        <v>0</v>
      </c>
      <c r="F22" s="33">
        <f>SUMIFS('Marco Greco'!I:I,'Marco Greco'!A:A,riassuntoInBudget!A22)</f>
        <v>0</v>
      </c>
      <c r="G22" s="33">
        <f>SUMIFS('Giuseppe Pio Sorrentino'!I:I,'Giuseppe Pio Sorrentino'!A:A,riassuntoInBudget!A22)</f>
        <v>0</v>
      </c>
    </row>
    <row r="23" spans="1:7" x14ac:dyDescent="0.3">
      <c r="A23" s="38">
        <v>45236</v>
      </c>
      <c r="B23" s="33">
        <f>SUMIFS('Antonio Albanese'!I:I,'Antonio Albanese'!A:A,riassuntoInBudget!A23)</f>
        <v>0</v>
      </c>
      <c r="C23" s="33">
        <f>SUMIFS('Francesco Pio Contaldo'!I:I,'Francesco Pio Contaldo'!A:A,riassuntoInBudget!A23)</f>
        <v>0</v>
      </c>
      <c r="D23" s="33">
        <f>SUMIFS('Cristyan Esposito'!I:I,'Cristyan Esposito'!A:A,riassuntoInBudget!A23)</f>
        <v>0</v>
      </c>
      <c r="E23" s="33">
        <f>SUMIFS('Iliano Fasolino'!I:I,'Iliano Fasolino'!A:A,riassuntoInBudget!A23)</f>
        <v>0</v>
      </c>
      <c r="F23" s="33">
        <f>SUMIFS('Marco Greco'!I:I,'Marco Greco'!A:A,riassuntoInBudget!A23)</f>
        <v>0</v>
      </c>
      <c r="G23" s="33">
        <f>SUMIFS('Giuseppe Pio Sorrentino'!I:I,'Giuseppe Pio Sorrentino'!A:A,riassuntoInBudget!A23)</f>
        <v>0</v>
      </c>
    </row>
    <row r="24" spans="1:7" x14ac:dyDescent="0.3">
      <c r="A24" s="38">
        <v>45237</v>
      </c>
      <c r="B24" s="33">
        <f>SUMIFS('Antonio Albanese'!I:I,'Antonio Albanese'!A:A,riassuntoInBudget!A24)</f>
        <v>1</v>
      </c>
      <c r="C24" s="33">
        <f>SUMIFS('Francesco Pio Contaldo'!I:I,'Francesco Pio Contaldo'!A:A,riassuntoInBudget!A24)</f>
        <v>0.5</v>
      </c>
      <c r="D24" s="33">
        <f>SUMIFS('Cristyan Esposito'!I:I,'Cristyan Esposito'!A:A,riassuntoInBudget!A24)</f>
        <v>0</v>
      </c>
      <c r="E24" s="33">
        <f>SUMIFS('Iliano Fasolino'!I:I,'Iliano Fasolino'!A:A,riassuntoInBudget!A24)</f>
        <v>0.5</v>
      </c>
      <c r="F24" s="33">
        <f>SUMIFS('Marco Greco'!I:I,'Marco Greco'!A:A,riassuntoInBudget!A24)</f>
        <v>1.25</v>
      </c>
      <c r="G24" s="33">
        <f>SUMIFS('Giuseppe Pio Sorrentino'!I:I,'Giuseppe Pio Sorrentino'!A:A,riassuntoInBudget!A24)</f>
        <v>1.25</v>
      </c>
    </row>
    <row r="25" spans="1:7" x14ac:dyDescent="0.3">
      <c r="A25" s="38">
        <v>45238</v>
      </c>
      <c r="B25" s="33">
        <f>SUMIFS('Antonio Albanese'!I:I,'Antonio Albanese'!A:A,riassuntoInBudget!A25)</f>
        <v>0.25</v>
      </c>
      <c r="C25" s="33">
        <f>SUMIFS('Francesco Pio Contaldo'!I:I,'Francesco Pio Contaldo'!A:A,riassuntoInBudget!A25)</f>
        <v>0.5</v>
      </c>
      <c r="D25" s="33">
        <f>SUMIFS('Cristyan Esposito'!I:I,'Cristyan Esposito'!A:A,riassuntoInBudget!A25)</f>
        <v>0.75</v>
      </c>
      <c r="E25" s="33">
        <f>SUMIFS('Iliano Fasolino'!I:I,'Iliano Fasolino'!A:A,riassuntoInBudget!A25)</f>
        <v>0.75</v>
      </c>
      <c r="F25" s="33">
        <f>SUMIFS('Marco Greco'!I:I,'Marco Greco'!A:A,riassuntoInBudget!A25)</f>
        <v>0.25</v>
      </c>
      <c r="G25" s="33">
        <f>SUMIFS('Giuseppe Pio Sorrentino'!I:I,'Giuseppe Pio Sorrentino'!A:A,riassuntoInBudget!A25)</f>
        <v>0.25</v>
      </c>
    </row>
    <row r="26" spans="1:7" x14ac:dyDescent="0.3">
      <c r="A26" s="38">
        <v>45239</v>
      </c>
      <c r="B26" s="33">
        <f>SUMIFS('Antonio Albanese'!I:I,'Antonio Albanese'!A:A,riassuntoInBudget!A26)</f>
        <v>0.09</v>
      </c>
      <c r="C26" s="33">
        <f>SUMIFS('Francesco Pio Contaldo'!I:I,'Francesco Pio Contaldo'!A:A,riassuntoInBudget!A26)</f>
        <v>0</v>
      </c>
      <c r="D26" s="33">
        <f>SUMIFS('Cristyan Esposito'!I:I,'Cristyan Esposito'!A:A,riassuntoInBudget!A26)</f>
        <v>0.25</v>
      </c>
      <c r="E26" s="33">
        <f>SUMIFS('Iliano Fasolino'!I:I,'Iliano Fasolino'!A:A,riassuntoInBudget!A26)</f>
        <v>0.5</v>
      </c>
      <c r="F26" s="33">
        <f>SUMIFS('Marco Greco'!I:I,'Marco Greco'!A:A,riassuntoInBudget!A26)</f>
        <v>0.25</v>
      </c>
      <c r="G26" s="33">
        <f>SUMIFS('Giuseppe Pio Sorrentino'!I:I,'Giuseppe Pio Sorrentino'!A:A,riassuntoInBudget!A26)</f>
        <v>0.25</v>
      </c>
    </row>
    <row r="27" spans="1:7" x14ac:dyDescent="0.3">
      <c r="A27" s="38">
        <v>45240</v>
      </c>
      <c r="B27" s="33">
        <f>SUMIFS('Antonio Albanese'!I:I,'Antonio Albanese'!A:A,riassuntoInBudget!A27)</f>
        <v>0.25</v>
      </c>
      <c r="C27" s="33">
        <f>SUMIFS('Francesco Pio Contaldo'!I:I,'Francesco Pio Contaldo'!A:A,riassuntoInBudget!A27)</f>
        <v>0.5</v>
      </c>
      <c r="D27" s="33">
        <f>SUMIFS('Cristyan Esposito'!I:I,'Cristyan Esposito'!A:A,riassuntoInBudget!A27)</f>
        <v>0.67</v>
      </c>
      <c r="E27" s="33">
        <f>SUMIFS('Iliano Fasolino'!I:I,'Iliano Fasolino'!A:A,riassuntoInBudget!A27)</f>
        <v>0.5</v>
      </c>
      <c r="F27" s="33">
        <f>SUMIFS('Marco Greco'!I:I,'Marco Greco'!A:A,riassuntoInBudget!A27)</f>
        <v>0.25</v>
      </c>
      <c r="G27" s="33">
        <f>SUMIFS('Giuseppe Pio Sorrentino'!I:I,'Giuseppe Pio Sorrentino'!A:A,riassuntoInBudget!A27)</f>
        <v>0.15</v>
      </c>
    </row>
    <row r="28" spans="1:7" x14ac:dyDescent="0.3">
      <c r="A28" s="38">
        <v>45241</v>
      </c>
      <c r="B28" s="33">
        <f>SUMIFS('Antonio Albanese'!I:I,'Antonio Albanese'!A:A,riassuntoInBudget!A28)</f>
        <v>0.25</v>
      </c>
      <c r="C28" s="33">
        <f>SUMIFS('Francesco Pio Contaldo'!I:I,'Francesco Pio Contaldo'!A:A,riassuntoInBudget!A28)</f>
        <v>0.5</v>
      </c>
      <c r="D28" s="33">
        <f>SUMIFS('Cristyan Esposito'!I:I,'Cristyan Esposito'!A:A,riassuntoInBudget!A28)</f>
        <v>0.41000000000000003</v>
      </c>
      <c r="E28" s="33">
        <f>SUMIFS('Iliano Fasolino'!I:I,'Iliano Fasolino'!A:A,riassuntoInBudget!A28)</f>
        <v>0.25</v>
      </c>
      <c r="F28" s="33">
        <f>SUMIFS('Marco Greco'!I:I,'Marco Greco'!A:A,riassuntoInBudget!A28)</f>
        <v>0</v>
      </c>
      <c r="G28" s="33">
        <f>SUMIFS('Giuseppe Pio Sorrentino'!I:I,'Giuseppe Pio Sorrentino'!A:A,riassuntoInBudget!A28)</f>
        <v>0</v>
      </c>
    </row>
    <row r="29" spans="1:7" x14ac:dyDescent="0.3">
      <c r="A29" s="38">
        <v>45242</v>
      </c>
      <c r="B29" s="33">
        <f>SUMIFS('Antonio Albanese'!I:I,'Antonio Albanese'!A:A,riassuntoInBudget!A29)</f>
        <v>0</v>
      </c>
      <c r="C29" s="33">
        <f>SUMIFS('Francesco Pio Contaldo'!I:I,'Francesco Pio Contaldo'!A:A,riassuntoInBudget!A29)</f>
        <v>0.17</v>
      </c>
      <c r="D29" s="33">
        <f>SUMIFS('Cristyan Esposito'!I:I,'Cristyan Esposito'!A:A,riassuntoInBudget!A29)</f>
        <v>0.41000000000000003</v>
      </c>
      <c r="E29" s="33">
        <f>SUMIFS('Iliano Fasolino'!I:I,'Iliano Fasolino'!A:A,riassuntoInBudget!A29)</f>
        <v>0.1</v>
      </c>
      <c r="F29" s="33">
        <f>SUMIFS('Marco Greco'!I:I,'Marco Greco'!A:A,riassuntoInBudget!A29)</f>
        <v>0</v>
      </c>
      <c r="G29" s="33">
        <f>SUMIFS('Giuseppe Pio Sorrentino'!I:I,'Giuseppe Pio Sorrentino'!A:A,riassuntoInBudget!A29)</f>
        <v>0</v>
      </c>
    </row>
    <row r="30" spans="1:7" x14ac:dyDescent="0.3">
      <c r="A30" s="38">
        <v>45243</v>
      </c>
      <c r="B30" s="33">
        <f>SUMIFS('Antonio Albanese'!I:I,'Antonio Albanese'!A:A,riassuntoInBudget!A30)</f>
        <v>0</v>
      </c>
      <c r="C30" s="33">
        <f>SUMIFS('Francesco Pio Contaldo'!I:I,'Francesco Pio Contaldo'!A:A,riassuntoInBudget!A30)</f>
        <v>0</v>
      </c>
      <c r="D30" s="33">
        <f>SUMIFS('Cristyan Esposito'!I:I,'Cristyan Esposito'!A:A,riassuntoInBudget!A30)</f>
        <v>0</v>
      </c>
      <c r="E30" s="33">
        <f>SUMIFS('Iliano Fasolino'!I:I,'Iliano Fasolino'!A:A,riassuntoInBudget!A30)</f>
        <v>0</v>
      </c>
      <c r="F30" s="33">
        <f>SUMIFS('Marco Greco'!I:I,'Marco Greco'!A:A,riassuntoInBudget!A30)</f>
        <v>0</v>
      </c>
      <c r="G30" s="33">
        <f>SUMIFS('Giuseppe Pio Sorrentino'!I:I,'Giuseppe Pio Sorrentino'!A:A,riassuntoInBudget!A30)</f>
        <v>0</v>
      </c>
    </row>
    <row r="31" spans="1:7" x14ac:dyDescent="0.3">
      <c r="A31" s="38">
        <v>45244</v>
      </c>
      <c r="B31" s="33">
        <f>SUMIFS('Antonio Albanese'!I:I,'Antonio Albanese'!A:A,riassuntoInBudget!A31)</f>
        <v>0.25</v>
      </c>
      <c r="C31" s="33">
        <f>SUMIFS('Francesco Pio Contaldo'!I:I,'Francesco Pio Contaldo'!A:A,riassuntoInBudget!A31)</f>
        <v>0.15</v>
      </c>
      <c r="D31" s="33">
        <f>SUMIFS('Cristyan Esposito'!I:I,'Cristyan Esposito'!A:A,riassuntoInBudget!A31)</f>
        <v>0.51</v>
      </c>
      <c r="E31" s="33">
        <f>SUMIFS('Iliano Fasolino'!I:I,'Iliano Fasolino'!A:A,riassuntoInBudget!A31)</f>
        <v>0.15</v>
      </c>
      <c r="F31" s="33">
        <f>SUMIFS('Marco Greco'!I:I,'Marco Greco'!A:A,riassuntoInBudget!A31)</f>
        <v>0.5</v>
      </c>
      <c r="G31" s="33">
        <f>SUMIFS('Giuseppe Pio Sorrentino'!I:I,'Giuseppe Pio Sorrentino'!A:A,riassuntoInBudget!A31)</f>
        <v>0.25</v>
      </c>
    </row>
    <row r="32" spans="1:7" x14ac:dyDescent="0.3">
      <c r="A32" s="38">
        <v>45245</v>
      </c>
      <c r="B32" s="33">
        <f>SUMIFS('Antonio Albanese'!I:I,'Antonio Albanese'!A:A,riassuntoInBudget!A32)</f>
        <v>0.5</v>
      </c>
      <c r="C32" s="33">
        <f>SUMIFS('Francesco Pio Contaldo'!I:I,'Francesco Pio Contaldo'!A:A,riassuntoInBudget!A32)</f>
        <v>0.1</v>
      </c>
      <c r="D32" s="33">
        <f>SUMIFS('Cristyan Esposito'!I:I,'Cristyan Esposito'!A:A,riassuntoInBudget!A32)</f>
        <v>0</v>
      </c>
      <c r="E32" s="33">
        <f>SUMIFS('Iliano Fasolino'!I:I,'Iliano Fasolino'!A:A,riassuntoInBudget!A32)</f>
        <v>0.1</v>
      </c>
      <c r="F32" s="33">
        <f>SUMIFS('Marco Greco'!I:I,'Marco Greco'!A:A,riassuntoInBudget!A32)</f>
        <v>0.25</v>
      </c>
      <c r="G32" s="33">
        <f>SUMIFS('Giuseppe Pio Sorrentino'!I:I,'Giuseppe Pio Sorrentino'!A:A,riassuntoInBudget!A32)</f>
        <v>0.25</v>
      </c>
    </row>
    <row r="33" spans="1:7" x14ac:dyDescent="0.3">
      <c r="A33" s="38">
        <v>45246</v>
      </c>
      <c r="B33" s="33">
        <f>SUMIFS('Antonio Albanese'!I:I,'Antonio Albanese'!A:A,riassuntoInBudget!A33)</f>
        <v>0.25</v>
      </c>
      <c r="C33" s="33">
        <f>SUMIFS('Francesco Pio Contaldo'!I:I,'Francesco Pio Contaldo'!A:A,riassuntoInBudget!A33)</f>
        <v>0.5</v>
      </c>
      <c r="D33" s="33">
        <f>SUMIFS('Cristyan Esposito'!I:I,'Cristyan Esposito'!A:A,riassuntoInBudget!A33)</f>
        <v>0.17</v>
      </c>
      <c r="E33" s="33">
        <f>SUMIFS('Iliano Fasolino'!I:I,'Iliano Fasolino'!A:A,riassuntoInBudget!A33)</f>
        <v>0.5</v>
      </c>
      <c r="F33" s="33">
        <f>SUMIFS('Marco Greco'!I:I,'Marco Greco'!A:A,riassuntoInBudget!A33)</f>
        <v>0.25</v>
      </c>
      <c r="G33" s="33">
        <f>SUMIFS('Giuseppe Pio Sorrentino'!I:I,'Giuseppe Pio Sorrentino'!A:A,riassuntoInBudget!A33)</f>
        <v>0.15</v>
      </c>
    </row>
    <row r="34" spans="1:7" x14ac:dyDescent="0.3">
      <c r="A34" s="38">
        <v>45247</v>
      </c>
      <c r="B34" s="33">
        <f>SUMIFS('Antonio Albanese'!I:I,'Antonio Albanese'!A:A,riassuntoInBudget!A34)</f>
        <v>0.5</v>
      </c>
      <c r="C34" s="33">
        <f>SUMIFS('Francesco Pio Contaldo'!I:I,'Francesco Pio Contaldo'!A:A,riassuntoInBudget!A34)</f>
        <v>0.5</v>
      </c>
      <c r="D34" s="33">
        <f>SUMIFS('Cristyan Esposito'!I:I,'Cristyan Esposito'!A:A,riassuntoInBudget!A34)</f>
        <v>0.17</v>
      </c>
      <c r="E34" s="33">
        <f>SUMIFS('Iliano Fasolino'!I:I,'Iliano Fasolino'!A:A,riassuntoInBudget!A34)</f>
        <v>0</v>
      </c>
      <c r="F34" s="33">
        <f>SUMIFS('Marco Greco'!I:I,'Marco Greco'!A:A,riassuntoInBudget!A34)</f>
        <v>0</v>
      </c>
      <c r="G34" s="33">
        <f>SUMIFS('Giuseppe Pio Sorrentino'!I:I,'Giuseppe Pio Sorrentino'!A:A,riassuntoInBudget!A34)</f>
        <v>0.5</v>
      </c>
    </row>
    <row r="35" spans="1:7" x14ac:dyDescent="0.3">
      <c r="A35" s="38">
        <v>45248</v>
      </c>
      <c r="B35" s="33">
        <f>SUMIFS('Antonio Albanese'!I:I,'Antonio Albanese'!A:A,riassuntoInBudget!A35)</f>
        <v>0</v>
      </c>
      <c r="C35" s="33">
        <f>SUMIFS('Francesco Pio Contaldo'!I:I,'Francesco Pio Contaldo'!A:A,riassuntoInBudget!A35)</f>
        <v>0</v>
      </c>
      <c r="D35" s="33">
        <f>SUMIFS('Cristyan Esposito'!I:I,'Cristyan Esposito'!A:A,riassuntoInBudget!A35)</f>
        <v>0.17</v>
      </c>
      <c r="E35" s="33">
        <f>SUMIFS('Iliano Fasolino'!I:I,'Iliano Fasolino'!A:A,riassuntoInBudget!A35)</f>
        <v>0.5</v>
      </c>
      <c r="F35" s="33">
        <f>SUMIFS('Marco Greco'!I:I,'Marco Greco'!A:A,riassuntoInBudget!A35)</f>
        <v>0.25</v>
      </c>
      <c r="G35" s="33">
        <f>SUMIFS('Giuseppe Pio Sorrentino'!I:I,'Giuseppe Pio Sorrentino'!A:A,riassuntoInBudget!A35)</f>
        <v>0.25</v>
      </c>
    </row>
    <row r="36" spans="1:7" x14ac:dyDescent="0.3">
      <c r="A36" s="38">
        <v>45249</v>
      </c>
      <c r="B36" s="33">
        <f>SUMIFS('Antonio Albanese'!I:I,'Antonio Albanese'!A:A,riassuntoInBudget!A36)</f>
        <v>0</v>
      </c>
      <c r="C36" s="33">
        <f>SUMIFS('Francesco Pio Contaldo'!I:I,'Francesco Pio Contaldo'!A:A,riassuntoInBudget!A36)</f>
        <v>0.5</v>
      </c>
      <c r="D36" s="33">
        <f>SUMIFS('Cristyan Esposito'!I:I,'Cristyan Esposito'!A:A,riassuntoInBudget!A36)</f>
        <v>0.5</v>
      </c>
      <c r="E36" s="33">
        <f>SUMIFS('Iliano Fasolino'!I:I,'Iliano Fasolino'!A:A,riassuntoInBudget!A36)</f>
        <v>0.15</v>
      </c>
      <c r="F36" s="33">
        <f>SUMIFS('Marco Greco'!I:I,'Marco Greco'!A:A,riassuntoInBudget!A36)</f>
        <v>0.5</v>
      </c>
      <c r="G36" s="33">
        <f>SUMIFS('Giuseppe Pio Sorrentino'!I:I,'Giuseppe Pio Sorrentino'!A:A,riassuntoInBudget!A36)</f>
        <v>0</v>
      </c>
    </row>
    <row r="37" spans="1:7" x14ac:dyDescent="0.3">
      <c r="A37" s="38">
        <v>45250</v>
      </c>
      <c r="B37" s="33">
        <f>SUMIFS('Antonio Albanese'!I:I,'Antonio Albanese'!A:A,riassuntoInBudget!A37)</f>
        <v>0</v>
      </c>
      <c r="C37" s="33">
        <f>SUMIFS('Francesco Pio Contaldo'!I:I,'Francesco Pio Contaldo'!A:A,riassuntoInBudget!A37)</f>
        <v>0</v>
      </c>
      <c r="D37" s="33">
        <f>SUMIFS('Cristyan Esposito'!I:I,'Cristyan Esposito'!A:A,riassuntoInBudget!A37)</f>
        <v>0</v>
      </c>
      <c r="E37" s="33">
        <f>SUMIFS('Iliano Fasolino'!I:I,'Iliano Fasolino'!A:A,riassuntoInBudget!A37)</f>
        <v>0</v>
      </c>
      <c r="F37" s="33">
        <f>SUMIFS('Marco Greco'!I:I,'Marco Greco'!A:A,riassuntoInBudget!A37)</f>
        <v>0</v>
      </c>
      <c r="G37" s="33">
        <f>SUMIFS('Giuseppe Pio Sorrentino'!I:I,'Giuseppe Pio Sorrentino'!A:A,riassuntoInBudget!A37)</f>
        <v>0</v>
      </c>
    </row>
    <row r="38" spans="1:7" x14ac:dyDescent="0.3">
      <c r="A38" s="38">
        <v>45251</v>
      </c>
      <c r="B38" s="33">
        <f>SUMIFS('Antonio Albanese'!I:I,'Antonio Albanese'!A:A,riassuntoInBudget!A38)</f>
        <v>0</v>
      </c>
      <c r="C38" s="33">
        <f>SUMIFS('Francesco Pio Contaldo'!I:I,'Francesco Pio Contaldo'!A:A,riassuntoInBudget!A38)</f>
        <v>0.25</v>
      </c>
      <c r="D38" s="33">
        <f>SUMIFS('Cristyan Esposito'!I:I,'Cristyan Esposito'!A:A,riassuntoInBudget!A38)</f>
        <v>0.25</v>
      </c>
      <c r="E38" s="33">
        <f>SUMIFS('Iliano Fasolino'!I:I,'Iliano Fasolino'!A:A,riassuntoInBudget!A38)</f>
        <v>0.25</v>
      </c>
      <c r="F38" s="33">
        <f>SUMIFS('Marco Greco'!I:I,'Marco Greco'!A:A,riassuntoInBudget!A38)</f>
        <v>0.25</v>
      </c>
      <c r="G38" s="33">
        <f>SUMIFS('Giuseppe Pio Sorrentino'!I:I,'Giuseppe Pio Sorrentino'!A:A,riassuntoInBudget!A38)</f>
        <v>0.5</v>
      </c>
    </row>
    <row r="39" spans="1:7" x14ac:dyDescent="0.3">
      <c r="A39" s="38">
        <v>45252</v>
      </c>
      <c r="B39" s="33">
        <f>SUMIFS('Antonio Albanese'!I:I,'Antonio Albanese'!A:A,riassuntoInBudget!A39)</f>
        <v>0.25</v>
      </c>
      <c r="C39" s="33">
        <f>SUMIFS('Francesco Pio Contaldo'!I:I,'Francesco Pio Contaldo'!A:A,riassuntoInBudget!A39)</f>
        <v>1</v>
      </c>
      <c r="D39" s="33">
        <f>SUMIFS('Cristyan Esposito'!I:I,'Cristyan Esposito'!A:A,riassuntoInBudget!A39)</f>
        <v>0.25</v>
      </c>
      <c r="E39" s="33">
        <f>SUMIFS('Iliano Fasolino'!I:I,'Iliano Fasolino'!A:A,riassuntoInBudget!A39)</f>
        <v>0.5</v>
      </c>
      <c r="F39" s="33">
        <f>SUMIFS('Marco Greco'!I:I,'Marco Greco'!A:A,riassuntoInBudget!A39)</f>
        <v>0.75</v>
      </c>
      <c r="G39" s="33">
        <f>SUMIFS('Giuseppe Pio Sorrentino'!I:I,'Giuseppe Pio Sorrentino'!A:A,riassuntoInBudget!A39)</f>
        <v>1</v>
      </c>
    </row>
    <row r="40" spans="1:7" x14ac:dyDescent="0.3">
      <c r="A40" s="38">
        <v>45253</v>
      </c>
      <c r="B40" s="33">
        <f>SUMIFS('Antonio Albanese'!I:I,'Antonio Albanese'!A:A,riassuntoInBudget!A40)</f>
        <v>0.5</v>
      </c>
      <c r="C40" s="33">
        <f>SUMIFS('Francesco Pio Contaldo'!I:I,'Francesco Pio Contaldo'!A:A,riassuntoInBudget!A40)</f>
        <v>1</v>
      </c>
      <c r="D40" s="33">
        <f>SUMIFS('Cristyan Esposito'!I:I,'Cristyan Esposito'!A:A,riassuntoInBudget!A40)</f>
        <v>0.5</v>
      </c>
      <c r="E40" s="33">
        <f>SUMIFS('Iliano Fasolino'!I:I,'Iliano Fasolino'!A:A,riassuntoInBudget!A40)</f>
        <v>1</v>
      </c>
      <c r="F40" s="33">
        <f>SUMIFS('Marco Greco'!I:I,'Marco Greco'!A:A,riassuntoInBudget!A40)</f>
        <v>0</v>
      </c>
      <c r="G40" s="33">
        <f>SUMIFS('Giuseppe Pio Sorrentino'!I:I,'Giuseppe Pio Sorrentino'!A:A,riassuntoInBudget!A40)</f>
        <v>0</v>
      </c>
    </row>
    <row r="41" spans="1:7" x14ac:dyDescent="0.3">
      <c r="A41" s="38">
        <v>45254</v>
      </c>
      <c r="B41" s="33">
        <f>SUMIFS('Antonio Albanese'!I:I,'Antonio Albanese'!A:A,riassuntoInBudget!A41)</f>
        <v>0.25</v>
      </c>
      <c r="C41" s="33">
        <f>SUMIFS('Francesco Pio Contaldo'!I:I,'Francesco Pio Contaldo'!A:A,riassuntoInBudget!A41)</f>
        <v>0.75</v>
      </c>
      <c r="D41" s="33">
        <f>SUMIFS('Cristyan Esposito'!I:I,'Cristyan Esposito'!A:A,riassuntoInBudget!A41)</f>
        <v>0.5</v>
      </c>
      <c r="E41" s="33">
        <f>SUMIFS('Iliano Fasolino'!I:I,'Iliano Fasolino'!A:A,riassuntoInBudget!A41)</f>
        <v>0</v>
      </c>
      <c r="F41" s="33">
        <f>SUMIFS('Marco Greco'!I:I,'Marco Greco'!A:A,riassuntoInBudget!A41)</f>
        <v>0.5</v>
      </c>
      <c r="G41" s="33">
        <f>SUMIFS('Giuseppe Pio Sorrentino'!I:I,'Giuseppe Pio Sorrentino'!A:A,riassuntoInBudget!A41)</f>
        <v>0.5</v>
      </c>
    </row>
    <row r="42" spans="1:7" x14ac:dyDescent="0.3">
      <c r="A42" s="38">
        <v>45255</v>
      </c>
      <c r="B42" s="33">
        <f>SUMIFS('Antonio Albanese'!I:I,'Antonio Albanese'!A:A,riassuntoInBudget!A42)</f>
        <v>0</v>
      </c>
      <c r="C42" s="33">
        <f>SUMIFS('Francesco Pio Contaldo'!I:I,'Francesco Pio Contaldo'!A:A,riassuntoInBudget!A42)</f>
        <v>0.25</v>
      </c>
      <c r="D42" s="33">
        <f>SUMIFS('Cristyan Esposito'!I:I,'Cristyan Esposito'!A:A,riassuntoInBudget!A42)</f>
        <v>0.33</v>
      </c>
      <c r="E42" s="33">
        <f>SUMIFS('Iliano Fasolino'!I:I,'Iliano Fasolino'!A:A,riassuntoInBudget!A42)</f>
        <v>0.9</v>
      </c>
      <c r="F42" s="33">
        <f>SUMIFS('Marco Greco'!I:I,'Marco Greco'!A:A,riassuntoInBudget!A42)</f>
        <v>0.25</v>
      </c>
      <c r="G42" s="33">
        <f>SUMIFS('Giuseppe Pio Sorrentino'!I:I,'Giuseppe Pio Sorrentino'!A:A,riassuntoInBudget!A42)</f>
        <v>1</v>
      </c>
    </row>
    <row r="43" spans="1:7" x14ac:dyDescent="0.3">
      <c r="A43" s="38">
        <v>45256</v>
      </c>
      <c r="B43" s="33">
        <f>SUMIFS('Antonio Albanese'!I:I,'Antonio Albanese'!A:A,riassuntoInBudget!A43)</f>
        <v>0</v>
      </c>
      <c r="C43" s="33">
        <f>SUMIFS('Francesco Pio Contaldo'!I:I,'Francesco Pio Contaldo'!A:A,riassuntoInBudget!A43)</f>
        <v>1</v>
      </c>
      <c r="D43" s="33">
        <f>SUMIFS('Cristyan Esposito'!I:I,'Cristyan Esposito'!A:A,riassuntoInBudget!A43)</f>
        <v>0.75</v>
      </c>
      <c r="E43" s="33">
        <f>SUMIFS('Iliano Fasolino'!I:I,'Iliano Fasolino'!A:A,riassuntoInBudget!A43)</f>
        <v>1.8</v>
      </c>
      <c r="F43" s="33">
        <f>SUMIFS('Marco Greco'!I:I,'Marco Greco'!A:A,riassuntoInBudget!A43)</f>
        <v>0.5</v>
      </c>
      <c r="G43" s="33">
        <f>SUMIFS('Giuseppe Pio Sorrentino'!I:I,'Giuseppe Pio Sorrentino'!A:A,riassuntoInBudget!A43)</f>
        <v>0.76</v>
      </c>
    </row>
    <row r="44" spans="1:7" x14ac:dyDescent="0.3">
      <c r="A44" s="38">
        <v>45257</v>
      </c>
      <c r="B44" s="33">
        <f>SUMIFS('Antonio Albanese'!I:I,'Antonio Albanese'!A:A,riassuntoInBudget!A44)</f>
        <v>0</v>
      </c>
      <c r="C44" s="33">
        <f>SUMIFS('Francesco Pio Contaldo'!I:I,'Francesco Pio Contaldo'!A:A,riassuntoInBudget!A44)</f>
        <v>0</v>
      </c>
      <c r="D44" s="33">
        <f>SUMIFS('Cristyan Esposito'!I:I,'Cristyan Esposito'!A:A,riassuntoInBudget!A44)</f>
        <v>0</v>
      </c>
      <c r="E44" s="33">
        <f>SUMIFS('Iliano Fasolino'!I:I,'Iliano Fasolino'!A:A,riassuntoInBudget!A44)</f>
        <v>0</v>
      </c>
      <c r="F44" s="33">
        <f>SUMIFS('Marco Greco'!I:I,'Marco Greco'!A:A,riassuntoInBudget!A44)</f>
        <v>0</v>
      </c>
      <c r="G44" s="33">
        <f>SUMIFS('Giuseppe Pio Sorrentino'!I:I,'Giuseppe Pio Sorrentino'!A:A,riassuntoInBudget!A44)</f>
        <v>0</v>
      </c>
    </row>
    <row r="45" spans="1:7" x14ac:dyDescent="0.3">
      <c r="A45" s="38">
        <v>45258</v>
      </c>
      <c r="B45" s="33">
        <f>SUMIFS('Antonio Albanese'!I:I,'Antonio Albanese'!A:A,riassuntoInBudget!A45)</f>
        <v>0.25</v>
      </c>
      <c r="C45" s="33">
        <f>SUMIFS('Francesco Pio Contaldo'!I:I,'Francesco Pio Contaldo'!A:A,riassuntoInBudget!A45)</f>
        <v>1.5</v>
      </c>
      <c r="D45" s="33">
        <f>SUMIFS('Cristyan Esposito'!I:I,'Cristyan Esposito'!A:A,riassuntoInBudget!A45)</f>
        <v>1.5</v>
      </c>
      <c r="E45" s="33">
        <f>SUMIFS('Iliano Fasolino'!I:I,'Iliano Fasolino'!A:A,riassuntoInBudget!A45)</f>
        <v>0</v>
      </c>
      <c r="F45" s="33">
        <f>SUMIFS('Marco Greco'!I:I,'Marco Greco'!A:A,riassuntoInBudget!A45)</f>
        <v>0.25</v>
      </c>
      <c r="G45" s="33">
        <f>SUMIFS('Giuseppe Pio Sorrentino'!I:I,'Giuseppe Pio Sorrentino'!A:A,riassuntoInBudget!A45)</f>
        <v>0</v>
      </c>
    </row>
    <row r="46" spans="1:7" x14ac:dyDescent="0.3">
      <c r="A46" s="38">
        <v>45259</v>
      </c>
      <c r="B46" s="33">
        <f>SUMIFS('Antonio Albanese'!I:I,'Antonio Albanese'!A:A,riassuntoInBudget!A46)</f>
        <v>0</v>
      </c>
      <c r="C46" s="33">
        <f>SUMIFS('Francesco Pio Contaldo'!I:I,'Francesco Pio Contaldo'!A:A,riassuntoInBudget!A46)</f>
        <v>0.25</v>
      </c>
      <c r="D46" s="33">
        <f>SUMIFS('Cristyan Esposito'!I:I,'Cristyan Esposito'!A:A,riassuntoInBudget!A46)</f>
        <v>0</v>
      </c>
      <c r="E46" s="33">
        <f>SUMIFS('Iliano Fasolino'!I:I,'Iliano Fasolino'!A:A,riassuntoInBudget!A46)</f>
        <v>0.25</v>
      </c>
      <c r="F46" s="33">
        <f>SUMIFS('Marco Greco'!I:I,'Marco Greco'!A:A,riassuntoInBudget!A46)</f>
        <v>0</v>
      </c>
      <c r="G46" s="33">
        <f>SUMIFS('Giuseppe Pio Sorrentino'!I:I,'Giuseppe Pio Sorrentino'!A:A,riassuntoInBudget!A46)</f>
        <v>0.25</v>
      </c>
    </row>
    <row r="47" spans="1:7" x14ac:dyDescent="0.3">
      <c r="A47" s="38">
        <v>45260</v>
      </c>
      <c r="B47" s="33">
        <f>SUMIFS('Antonio Albanese'!I:I,'Antonio Albanese'!A:A,riassuntoInBudget!A47)</f>
        <v>0.25</v>
      </c>
      <c r="C47" s="33">
        <f>SUMIFS('Francesco Pio Contaldo'!I:I,'Francesco Pio Contaldo'!A:A,riassuntoInBudget!A47)</f>
        <v>0</v>
      </c>
      <c r="D47" s="33">
        <f>SUMIFS('Cristyan Esposito'!I:I,'Cristyan Esposito'!A:A,riassuntoInBudget!A47)</f>
        <v>0.33</v>
      </c>
      <c r="E47" s="33">
        <f>SUMIFS('Iliano Fasolino'!I:I,'Iliano Fasolino'!A:A,riassuntoInBudget!A47)</f>
        <v>0.25</v>
      </c>
      <c r="F47" s="33">
        <f>SUMIFS('Marco Greco'!I:I,'Marco Greco'!A:A,riassuntoInBudget!A47)</f>
        <v>0</v>
      </c>
      <c r="G47" s="33">
        <f>SUMIFS('Giuseppe Pio Sorrentino'!I:I,'Giuseppe Pio Sorrentino'!A:A,riassuntoInBudget!A47)</f>
        <v>0</v>
      </c>
    </row>
    <row r="48" spans="1:7" x14ac:dyDescent="0.3">
      <c r="A48" s="38">
        <v>45261</v>
      </c>
      <c r="B48" s="33">
        <f>SUMIFS('Antonio Albanese'!I:I,'Antonio Albanese'!A:A,riassuntoInBudget!A48)</f>
        <v>0.5</v>
      </c>
      <c r="C48" s="33">
        <f>SUMIFS('Francesco Pio Contaldo'!I:I,'Francesco Pio Contaldo'!A:A,riassuntoInBudget!A48)</f>
        <v>0.74</v>
      </c>
      <c r="D48" s="33">
        <f>SUMIFS('Cristyan Esposito'!I:I,'Cristyan Esposito'!A:A,riassuntoInBudget!A48)</f>
        <v>0.21</v>
      </c>
      <c r="E48" s="33">
        <f>SUMIFS('Iliano Fasolino'!I:I,'Iliano Fasolino'!A:A,riassuntoInBudget!A48)</f>
        <v>0</v>
      </c>
      <c r="F48" s="33">
        <f>SUMIFS('Marco Greco'!I:I,'Marco Greco'!A:A,riassuntoInBudget!A48)</f>
        <v>0.5</v>
      </c>
      <c r="G48" s="33">
        <f>SUMIFS('Giuseppe Pio Sorrentino'!I:I,'Giuseppe Pio Sorrentino'!A:A,riassuntoInBudget!A48)</f>
        <v>0</v>
      </c>
    </row>
    <row r="49" spans="1:7" x14ac:dyDescent="0.3">
      <c r="A49" s="38">
        <v>45262</v>
      </c>
      <c r="B49" s="33">
        <f>SUMIFS('Antonio Albanese'!I:I,'Antonio Albanese'!A:A,riassuntoInBudget!A49)</f>
        <v>0.25</v>
      </c>
      <c r="C49" s="33">
        <f>SUMIFS('Francesco Pio Contaldo'!I:I,'Francesco Pio Contaldo'!A:A,riassuntoInBudget!A49)</f>
        <v>1.5</v>
      </c>
      <c r="D49" s="33">
        <f>SUMIFS('Cristyan Esposito'!I:I,'Cristyan Esposito'!A:A,riassuntoInBudget!A49)</f>
        <v>1.5</v>
      </c>
      <c r="E49" s="33">
        <f>SUMIFS('Iliano Fasolino'!I:I,'Iliano Fasolino'!A:A,riassuntoInBudget!A49)</f>
        <v>0.5</v>
      </c>
      <c r="F49" s="33">
        <f>SUMIFS('Marco Greco'!I:I,'Marco Greco'!A:A,riassuntoInBudget!A49)</f>
        <v>0</v>
      </c>
      <c r="G49" s="33">
        <f>SUMIFS('Giuseppe Pio Sorrentino'!I:I,'Giuseppe Pio Sorrentino'!A:A,riassuntoInBudget!A49)</f>
        <v>1</v>
      </c>
    </row>
    <row r="50" spans="1:7" x14ac:dyDescent="0.3">
      <c r="A50" s="38">
        <v>45263</v>
      </c>
      <c r="B50" s="33">
        <f>SUMIFS('Antonio Albanese'!I:I,'Antonio Albanese'!A:A,riassuntoInBudget!A50)</f>
        <v>0</v>
      </c>
      <c r="C50" s="33">
        <f>SUMIFS('Francesco Pio Contaldo'!I:I,'Francesco Pio Contaldo'!A:A,riassuntoInBudget!A50)</f>
        <v>0</v>
      </c>
      <c r="D50" s="33">
        <f>SUMIFS('Cristyan Esposito'!I:I,'Cristyan Esposito'!A:A,riassuntoInBudget!A50)</f>
        <v>0</v>
      </c>
      <c r="E50" s="33">
        <f>SUMIFS('Iliano Fasolino'!I:I,'Iliano Fasolino'!A:A,riassuntoInBudget!A50)</f>
        <v>0</v>
      </c>
      <c r="F50" s="33">
        <f>SUMIFS('Marco Greco'!I:I,'Marco Greco'!A:A,riassuntoInBudget!A50)</f>
        <v>0</v>
      </c>
      <c r="G50" s="33">
        <f>SUMIFS('Giuseppe Pio Sorrentino'!I:I,'Giuseppe Pio Sorrentino'!A:A,riassuntoInBudget!A50)</f>
        <v>0</v>
      </c>
    </row>
    <row r="51" spans="1:7" x14ac:dyDescent="0.3">
      <c r="A51" s="38">
        <v>45264</v>
      </c>
      <c r="B51" s="33">
        <f>SUMIFS('Antonio Albanese'!I:I,'Antonio Albanese'!A:A,riassuntoInBudget!A51)</f>
        <v>0</v>
      </c>
      <c r="C51" s="33">
        <f>SUMIFS('Francesco Pio Contaldo'!I:I,'Francesco Pio Contaldo'!A:A,riassuntoInBudget!A51)</f>
        <v>0</v>
      </c>
      <c r="D51" s="33">
        <f>SUMIFS('Cristyan Esposito'!I:I,'Cristyan Esposito'!A:A,riassuntoInBudget!A51)</f>
        <v>0</v>
      </c>
      <c r="E51" s="33">
        <f>SUMIFS('Iliano Fasolino'!I:I,'Iliano Fasolino'!A:A,riassuntoInBudget!A51)</f>
        <v>0</v>
      </c>
      <c r="F51" s="33">
        <f>SUMIFS('Marco Greco'!I:I,'Marco Greco'!A:A,riassuntoInBudget!A51)</f>
        <v>0</v>
      </c>
      <c r="G51" s="33">
        <f>SUMIFS('Giuseppe Pio Sorrentino'!I:I,'Giuseppe Pio Sorrentino'!A:A,riassuntoInBudget!A51)</f>
        <v>0</v>
      </c>
    </row>
    <row r="52" spans="1:7" x14ac:dyDescent="0.3">
      <c r="A52" s="38">
        <v>45265</v>
      </c>
      <c r="B52" s="33">
        <f>SUMIFS('Antonio Albanese'!I:I,'Antonio Albanese'!A:A,riassuntoInBudget!A52)</f>
        <v>0.5</v>
      </c>
      <c r="C52" s="33">
        <f>SUMIFS('Francesco Pio Contaldo'!I:I,'Francesco Pio Contaldo'!A:A,riassuntoInBudget!A52)</f>
        <v>0</v>
      </c>
      <c r="D52" s="33">
        <f>SUMIFS('Cristyan Esposito'!I:I,'Cristyan Esposito'!A:A,riassuntoInBudget!A52)</f>
        <v>0</v>
      </c>
      <c r="E52" s="33">
        <f>SUMIFS('Iliano Fasolino'!I:I,'Iliano Fasolino'!A:A,riassuntoInBudget!A52)</f>
        <v>0.5</v>
      </c>
      <c r="F52" s="33">
        <f>SUMIFS('Marco Greco'!I:I,'Marco Greco'!A:A,riassuntoInBudget!A52)</f>
        <v>0</v>
      </c>
      <c r="G52" s="33">
        <f>SUMIFS('Giuseppe Pio Sorrentino'!I:I,'Giuseppe Pio Sorrentino'!A:A,riassuntoInBudget!A52)</f>
        <v>0.5</v>
      </c>
    </row>
    <row r="53" spans="1:7" x14ac:dyDescent="0.3">
      <c r="A53" s="38">
        <v>45266</v>
      </c>
      <c r="B53" s="33">
        <f>SUMIFS('Antonio Albanese'!I:I,'Antonio Albanese'!A:A,riassuntoInBudget!A53)</f>
        <v>0</v>
      </c>
      <c r="C53" s="33">
        <f>SUMIFS('Francesco Pio Contaldo'!I:I,'Francesco Pio Contaldo'!A:A,riassuntoInBudget!A53)</f>
        <v>0.66</v>
      </c>
      <c r="D53" s="33">
        <f>SUMIFS('Cristyan Esposito'!I:I,'Cristyan Esposito'!A:A,riassuntoInBudget!A53)</f>
        <v>0.66</v>
      </c>
      <c r="E53" s="33">
        <f>SUMIFS('Iliano Fasolino'!I:I,'Iliano Fasolino'!A:A,riassuntoInBudget!A53)</f>
        <v>1</v>
      </c>
      <c r="F53" s="33">
        <f>SUMIFS('Marco Greco'!I:I,'Marco Greco'!A:A,riassuntoInBudget!A53)</f>
        <v>1</v>
      </c>
      <c r="G53" s="33">
        <f>SUMIFS('Giuseppe Pio Sorrentino'!I:I,'Giuseppe Pio Sorrentino'!A:A,riassuntoInBudget!A53)</f>
        <v>1</v>
      </c>
    </row>
    <row r="54" spans="1:7" x14ac:dyDescent="0.3">
      <c r="A54" s="38">
        <v>45267</v>
      </c>
      <c r="B54" s="33">
        <f>SUMIFS('Antonio Albanese'!I:I,'Antonio Albanese'!A:A,riassuntoInBudget!A54)</f>
        <v>0.5</v>
      </c>
      <c r="C54" s="33">
        <f>SUMIFS('Francesco Pio Contaldo'!I:I,'Francesco Pio Contaldo'!A:A,riassuntoInBudget!A54)</f>
        <v>0</v>
      </c>
      <c r="D54" s="33">
        <f>SUMIFS('Cristyan Esposito'!I:I,'Cristyan Esposito'!A:A,riassuntoInBudget!A54)</f>
        <v>0.33</v>
      </c>
      <c r="E54" s="33">
        <f>SUMIFS('Iliano Fasolino'!I:I,'Iliano Fasolino'!A:A,riassuntoInBudget!A54)</f>
        <v>1</v>
      </c>
      <c r="F54" s="33">
        <f>SUMIFS('Marco Greco'!I:I,'Marco Greco'!A:A,riassuntoInBudget!A54)</f>
        <v>0</v>
      </c>
      <c r="G54" s="33">
        <f>SUMIFS('Giuseppe Pio Sorrentino'!I:I,'Giuseppe Pio Sorrentino'!A:A,riassuntoInBudget!A54)</f>
        <v>0.5</v>
      </c>
    </row>
    <row r="55" spans="1:7" x14ac:dyDescent="0.3">
      <c r="A55" s="38">
        <v>45268</v>
      </c>
      <c r="B55" s="33">
        <f>SUMIFS('Antonio Albanese'!I:I,'Antonio Albanese'!A:A,riassuntoInBudget!A55)</f>
        <v>0</v>
      </c>
      <c r="C55" s="33">
        <f>SUMIFS('Francesco Pio Contaldo'!I:I,'Francesco Pio Contaldo'!A:A,riassuntoInBudget!A55)</f>
        <v>0.33</v>
      </c>
      <c r="D55" s="33">
        <f>SUMIFS('Cristyan Esposito'!I:I,'Cristyan Esposito'!A:A,riassuntoInBudget!A55)</f>
        <v>0</v>
      </c>
      <c r="E55" s="33">
        <f>SUMIFS('Iliano Fasolino'!I:I,'Iliano Fasolino'!A:A,riassuntoInBudget!A55)</f>
        <v>0</v>
      </c>
      <c r="F55" s="33">
        <f>SUMIFS('Marco Greco'!I:I,'Marco Greco'!A:A,riassuntoInBudget!A55)</f>
        <v>0</v>
      </c>
      <c r="G55" s="33">
        <f>SUMIFS('Giuseppe Pio Sorrentino'!I:I,'Giuseppe Pio Sorrentino'!A:A,riassuntoInBudget!A55)</f>
        <v>0</v>
      </c>
    </row>
    <row r="56" spans="1:7" x14ac:dyDescent="0.3">
      <c r="A56" s="38">
        <v>45269</v>
      </c>
      <c r="B56" s="33">
        <f>SUMIFS('Antonio Albanese'!I:I,'Antonio Albanese'!A:A,riassuntoInBudget!A56)</f>
        <v>0</v>
      </c>
      <c r="C56" s="33">
        <f>SUMIFS('Francesco Pio Contaldo'!I:I,'Francesco Pio Contaldo'!A:A,riassuntoInBudget!A56)</f>
        <v>0</v>
      </c>
      <c r="D56" s="33">
        <f>SUMIFS('Cristyan Esposito'!I:I,'Cristyan Esposito'!A:A,riassuntoInBudget!A56)</f>
        <v>0</v>
      </c>
      <c r="E56" s="33">
        <f>SUMIFS('Iliano Fasolino'!I:I,'Iliano Fasolino'!A:A,riassuntoInBudget!A56)</f>
        <v>0</v>
      </c>
      <c r="F56" s="33">
        <f>SUMIFS('Marco Greco'!I:I,'Marco Greco'!A:A,riassuntoInBudget!A56)</f>
        <v>0</v>
      </c>
      <c r="G56" s="33">
        <f>SUMIFS('Giuseppe Pio Sorrentino'!I:I,'Giuseppe Pio Sorrentino'!A:A,riassuntoInBudget!A56)</f>
        <v>0</v>
      </c>
    </row>
    <row r="57" spans="1:7" x14ac:dyDescent="0.3">
      <c r="A57" s="38">
        <v>45270</v>
      </c>
      <c r="B57" s="33">
        <f>SUMIFS('Antonio Albanese'!I:I,'Antonio Albanese'!A:A,riassuntoInBudget!A57)</f>
        <v>0</v>
      </c>
      <c r="C57" s="33">
        <f>SUMIFS('Francesco Pio Contaldo'!I:I,'Francesco Pio Contaldo'!A:A,riassuntoInBudget!A57)</f>
        <v>0</v>
      </c>
      <c r="D57" s="33">
        <f>SUMIFS('Cristyan Esposito'!I:I,'Cristyan Esposito'!A:A,riassuntoInBudget!A57)</f>
        <v>0</v>
      </c>
      <c r="E57" s="33">
        <f>SUMIFS('Iliano Fasolino'!I:I,'Iliano Fasolino'!A:A,riassuntoInBudget!A57)</f>
        <v>0</v>
      </c>
      <c r="F57" s="33">
        <f>SUMIFS('Marco Greco'!I:I,'Marco Greco'!A:A,riassuntoInBudget!A57)</f>
        <v>1</v>
      </c>
      <c r="G57" s="33">
        <f>SUMIFS('Giuseppe Pio Sorrentino'!I:I,'Giuseppe Pio Sorrentino'!A:A,riassuntoInBudget!A57)</f>
        <v>0</v>
      </c>
    </row>
    <row r="58" spans="1:7" x14ac:dyDescent="0.3">
      <c r="A58" s="38">
        <v>45271</v>
      </c>
      <c r="B58" s="33">
        <f>SUMIFS('Antonio Albanese'!I:I,'Antonio Albanese'!A:A,riassuntoInBudget!A58)</f>
        <v>0</v>
      </c>
      <c r="C58" s="33">
        <f>SUMIFS('Francesco Pio Contaldo'!I:I,'Francesco Pio Contaldo'!A:A,riassuntoInBudget!A58)</f>
        <v>0</v>
      </c>
      <c r="D58" s="33">
        <f>SUMIFS('Cristyan Esposito'!I:I,'Cristyan Esposito'!A:A,riassuntoInBudget!A58)</f>
        <v>0</v>
      </c>
      <c r="E58" s="33">
        <f>SUMIFS('Iliano Fasolino'!I:I,'Iliano Fasolino'!A:A,riassuntoInBudget!A58)</f>
        <v>0</v>
      </c>
      <c r="F58" s="33">
        <f>SUMIFS('Marco Greco'!I:I,'Marco Greco'!A:A,riassuntoInBudget!A58)</f>
        <v>0</v>
      </c>
      <c r="G58" s="33">
        <f>SUMIFS('Giuseppe Pio Sorrentino'!I:I,'Giuseppe Pio Sorrentino'!A:A,riassuntoInBudget!A58)</f>
        <v>0</v>
      </c>
    </row>
    <row r="59" spans="1:7" x14ac:dyDescent="0.3">
      <c r="A59" s="38">
        <v>45272</v>
      </c>
      <c r="B59" s="33">
        <f>SUMIFS('Antonio Albanese'!I:I,'Antonio Albanese'!A:A,riassuntoInBudget!A59)</f>
        <v>0</v>
      </c>
      <c r="C59" s="33">
        <f>SUMIFS('Francesco Pio Contaldo'!I:I,'Francesco Pio Contaldo'!A:A,riassuntoInBudget!A59)</f>
        <v>0</v>
      </c>
      <c r="D59" s="33">
        <f>SUMIFS('Cristyan Esposito'!I:I,'Cristyan Esposito'!A:A,riassuntoInBudget!A59)</f>
        <v>0</v>
      </c>
      <c r="E59" s="33">
        <f>SUMIFS('Iliano Fasolino'!I:I,'Iliano Fasolino'!A:A,riassuntoInBudget!A59)</f>
        <v>0</v>
      </c>
      <c r="F59" s="33">
        <f>SUMIFS('Marco Greco'!I:I,'Marco Greco'!A:A,riassuntoInBudget!A59)</f>
        <v>0</v>
      </c>
      <c r="G59" s="33">
        <f>SUMIFS('Giuseppe Pio Sorrentino'!I:I,'Giuseppe Pio Sorrentino'!A:A,riassuntoInBudget!A59)</f>
        <v>0</v>
      </c>
    </row>
    <row r="60" spans="1:7" x14ac:dyDescent="0.3">
      <c r="A60" s="38">
        <v>45273</v>
      </c>
      <c r="B60" s="33">
        <f>SUMIFS('Antonio Albanese'!I:I,'Antonio Albanese'!A:A,riassuntoInBudget!A60)</f>
        <v>0</v>
      </c>
      <c r="C60" s="33">
        <f>SUMIFS('Francesco Pio Contaldo'!I:I,'Francesco Pio Contaldo'!A:A,riassuntoInBudget!A60)</f>
        <v>0</v>
      </c>
      <c r="D60" s="33">
        <f>SUMIFS('Cristyan Esposito'!I:I,'Cristyan Esposito'!A:A,riassuntoInBudget!A60)</f>
        <v>0</v>
      </c>
      <c r="E60" s="33">
        <f>SUMIFS('Iliano Fasolino'!I:I,'Iliano Fasolino'!A:A,riassuntoInBudget!A60)</f>
        <v>0</v>
      </c>
      <c r="F60" s="33">
        <f>SUMIFS('Marco Greco'!I:I,'Marco Greco'!A:A,riassuntoInBudget!A60)</f>
        <v>0</v>
      </c>
      <c r="G60" s="33">
        <f>SUMIFS('Giuseppe Pio Sorrentino'!I:I,'Giuseppe Pio Sorrentino'!A:A,riassuntoInBudget!A60)</f>
        <v>0</v>
      </c>
    </row>
    <row r="61" spans="1:7" x14ac:dyDescent="0.3">
      <c r="A61" s="38">
        <v>45274</v>
      </c>
      <c r="B61" s="33">
        <f>SUMIFS('Antonio Albanese'!I:I,'Antonio Albanese'!A:A,riassuntoInBudget!A61)</f>
        <v>0</v>
      </c>
      <c r="C61" s="33">
        <f>SUMIFS('Francesco Pio Contaldo'!I:I,'Francesco Pio Contaldo'!A:A,riassuntoInBudget!A61)</f>
        <v>0</v>
      </c>
      <c r="D61" s="33">
        <f>SUMIFS('Cristyan Esposito'!I:I,'Cristyan Esposito'!A:A,riassuntoInBudget!A61)</f>
        <v>0</v>
      </c>
      <c r="E61" s="33">
        <f>SUMIFS('Iliano Fasolino'!I:I,'Iliano Fasolino'!A:A,riassuntoInBudget!A61)</f>
        <v>0</v>
      </c>
      <c r="F61" s="33">
        <f>SUMIFS('Marco Greco'!I:I,'Marco Greco'!A:A,riassuntoInBudget!A61)</f>
        <v>0</v>
      </c>
      <c r="G61" s="33">
        <f>SUMIFS('Giuseppe Pio Sorrentino'!I:I,'Giuseppe Pio Sorrentino'!A:A,riassuntoInBudget!A61)</f>
        <v>0</v>
      </c>
    </row>
    <row r="62" spans="1:7" x14ac:dyDescent="0.3">
      <c r="A62" s="38">
        <v>45275</v>
      </c>
      <c r="B62" s="33">
        <f>SUMIFS('Antonio Albanese'!I:I,'Antonio Albanese'!A:A,riassuntoInBudget!A62)</f>
        <v>0</v>
      </c>
      <c r="C62" s="33">
        <f>SUMIFS('Francesco Pio Contaldo'!I:I,'Francesco Pio Contaldo'!A:A,riassuntoInBudget!A62)</f>
        <v>0</v>
      </c>
      <c r="D62" s="33">
        <f>SUMIFS('Cristyan Esposito'!I:I,'Cristyan Esposito'!A:A,riassuntoInBudget!A62)</f>
        <v>0</v>
      </c>
      <c r="E62" s="33">
        <f>SUMIFS('Iliano Fasolino'!I:I,'Iliano Fasolino'!A:A,riassuntoInBudget!A62)</f>
        <v>0</v>
      </c>
      <c r="F62" s="33">
        <f>SUMIFS('Marco Greco'!I:I,'Marco Greco'!A:A,riassuntoInBudget!A62)</f>
        <v>0</v>
      </c>
      <c r="G62" s="33">
        <f>SUMIFS('Giuseppe Pio Sorrentino'!I:I,'Giuseppe Pio Sorrentino'!A:A,riassuntoInBudget!A62)</f>
        <v>0</v>
      </c>
    </row>
    <row r="63" spans="1:7" x14ac:dyDescent="0.3">
      <c r="A63" s="38">
        <v>45276</v>
      </c>
      <c r="B63" s="33">
        <f>SUMIFS('Antonio Albanese'!I:I,'Antonio Albanese'!A:A,riassuntoInBudget!A63)</f>
        <v>0</v>
      </c>
      <c r="C63" s="33">
        <f>SUMIFS('Francesco Pio Contaldo'!I:I,'Francesco Pio Contaldo'!A:A,riassuntoInBudget!A63)</f>
        <v>0</v>
      </c>
      <c r="D63" s="33">
        <f>SUMIFS('Cristyan Esposito'!I:I,'Cristyan Esposito'!A:A,riassuntoInBudget!A63)</f>
        <v>0</v>
      </c>
      <c r="E63" s="33">
        <f>SUMIFS('Iliano Fasolino'!I:I,'Iliano Fasolino'!A:A,riassuntoInBudget!A63)</f>
        <v>0</v>
      </c>
      <c r="F63" s="33">
        <f>SUMIFS('Marco Greco'!I:I,'Marco Greco'!A:A,riassuntoInBudget!A63)</f>
        <v>0</v>
      </c>
      <c r="G63" s="33">
        <f>SUMIFS('Giuseppe Pio Sorrentino'!I:I,'Giuseppe Pio Sorrentino'!A:A,riassuntoInBudget!A63)</f>
        <v>0</v>
      </c>
    </row>
    <row r="64" spans="1:7" x14ac:dyDescent="0.3">
      <c r="A64" s="38">
        <v>45277</v>
      </c>
      <c r="B64" s="33">
        <f>SUMIFS('Antonio Albanese'!I:I,'Antonio Albanese'!A:A,riassuntoInBudget!A64)</f>
        <v>0</v>
      </c>
      <c r="C64" s="33">
        <f>SUMIFS('Francesco Pio Contaldo'!I:I,'Francesco Pio Contaldo'!A:A,riassuntoInBudget!A64)</f>
        <v>0</v>
      </c>
      <c r="D64" s="33">
        <f>SUMIFS('Cristyan Esposito'!I:I,'Cristyan Esposito'!A:A,riassuntoInBudget!A64)</f>
        <v>0</v>
      </c>
      <c r="E64" s="33">
        <f>SUMIFS('Iliano Fasolino'!I:I,'Iliano Fasolino'!A:A,riassuntoInBudget!A64)</f>
        <v>0</v>
      </c>
      <c r="F64" s="33">
        <f>SUMIFS('Marco Greco'!I:I,'Marco Greco'!A:A,riassuntoInBudget!A64)</f>
        <v>0</v>
      </c>
      <c r="G64" s="33">
        <f>SUMIFS('Giuseppe Pio Sorrentino'!I:I,'Giuseppe Pio Sorrentino'!A:A,riassuntoInBudget!A64)</f>
        <v>0</v>
      </c>
    </row>
    <row r="65" spans="1:7" x14ac:dyDescent="0.3">
      <c r="A65" s="38">
        <v>45278</v>
      </c>
      <c r="B65" s="33">
        <f>SUMIFS('Antonio Albanese'!I:I,'Antonio Albanese'!A:A,riassuntoInBudget!A65)</f>
        <v>0</v>
      </c>
      <c r="C65" s="33">
        <f>SUMIFS('Francesco Pio Contaldo'!I:I,'Francesco Pio Contaldo'!A:A,riassuntoInBudget!A65)</f>
        <v>0</v>
      </c>
      <c r="D65" s="33">
        <f>SUMIFS('Cristyan Esposito'!I:I,'Cristyan Esposito'!A:A,riassuntoInBudget!A65)</f>
        <v>0</v>
      </c>
      <c r="E65" s="33">
        <f>SUMIFS('Iliano Fasolino'!I:I,'Iliano Fasolino'!A:A,riassuntoInBudget!A65)</f>
        <v>0</v>
      </c>
      <c r="F65" s="33">
        <f>SUMIFS('Marco Greco'!I:I,'Marco Greco'!A:A,riassuntoInBudget!A65)</f>
        <v>0</v>
      </c>
      <c r="G65" s="33">
        <f>SUMIFS('Giuseppe Pio Sorrentino'!I:I,'Giuseppe Pio Sorrentino'!A:A,riassuntoInBudget!A65)</f>
        <v>0</v>
      </c>
    </row>
    <row r="66" spans="1:7" x14ac:dyDescent="0.3">
      <c r="A66" s="38">
        <v>45279</v>
      </c>
      <c r="B66" s="33">
        <f>SUMIFS('Antonio Albanese'!I:I,'Antonio Albanese'!A:A,riassuntoInBudget!A66)</f>
        <v>1.1599999999999999</v>
      </c>
      <c r="C66" s="33">
        <f>SUMIFS('Francesco Pio Contaldo'!I:I,'Francesco Pio Contaldo'!A:A,riassuntoInBudget!A66)</f>
        <v>1.1599999999999999</v>
      </c>
      <c r="D66" s="33">
        <f>SUMIFS('Cristyan Esposito'!I:I,'Cristyan Esposito'!A:A,riassuntoInBudget!A66)</f>
        <v>4.51</v>
      </c>
      <c r="E66" s="33">
        <f>SUMIFS('Iliano Fasolino'!I:I,'Iliano Fasolino'!A:A,riassuntoInBudget!A66)</f>
        <v>1.3099999999999998</v>
      </c>
      <c r="F66" s="33">
        <f>SUMIFS('Marco Greco'!I:I,'Marco Greco'!A:A,riassuntoInBudget!A66)</f>
        <v>2.16</v>
      </c>
      <c r="G66" s="33">
        <f>SUMIFS('Giuseppe Pio Sorrentino'!I:I,'Giuseppe Pio Sorrentino'!A:A,riassuntoInBudget!A66)</f>
        <v>1.1599999999999999</v>
      </c>
    </row>
    <row r="67" spans="1:7" x14ac:dyDescent="0.3">
      <c r="A67" s="38">
        <v>45280</v>
      </c>
      <c r="B67" s="33">
        <f>SUMIFS('Antonio Albanese'!I:I,'Antonio Albanese'!A:A,riassuntoInBudget!A67)</f>
        <v>1</v>
      </c>
      <c r="C67" s="33">
        <f>SUMIFS('Francesco Pio Contaldo'!I:I,'Francesco Pio Contaldo'!A:A,riassuntoInBudget!A67)</f>
        <v>0.5</v>
      </c>
      <c r="D67" s="33">
        <f>SUMIFS('Cristyan Esposito'!I:I,'Cristyan Esposito'!A:A,riassuntoInBudget!A67)</f>
        <v>0</v>
      </c>
      <c r="E67" s="33">
        <f>SUMIFS('Iliano Fasolino'!I:I,'Iliano Fasolino'!A:A,riassuntoInBudget!A67)</f>
        <v>0</v>
      </c>
      <c r="F67" s="33">
        <f>SUMIFS('Marco Greco'!I:I,'Marco Greco'!A:A,riassuntoInBudget!A67)</f>
        <v>2.5</v>
      </c>
      <c r="G67" s="33">
        <f>SUMIFS('Giuseppe Pio Sorrentino'!I:I,'Giuseppe Pio Sorrentino'!A:A,riassuntoInBudget!A67)</f>
        <v>0</v>
      </c>
    </row>
    <row r="68" spans="1:7" x14ac:dyDescent="0.3">
      <c r="A68" s="38">
        <v>45281</v>
      </c>
      <c r="B68" s="33">
        <f>SUMIFS('Antonio Albanese'!I:I,'Antonio Albanese'!A:A,riassuntoInBudget!A68)</f>
        <v>0</v>
      </c>
      <c r="C68" s="33">
        <f>SUMIFS('Francesco Pio Contaldo'!I:I,'Francesco Pio Contaldo'!A:A,riassuntoInBudget!A68)</f>
        <v>2.5</v>
      </c>
      <c r="D68" s="33">
        <f>SUMIFS('Cristyan Esposito'!I:I,'Cristyan Esposito'!A:A,riassuntoInBudget!A68)</f>
        <v>2</v>
      </c>
      <c r="E68" s="33">
        <f>SUMIFS('Iliano Fasolino'!I:I,'Iliano Fasolino'!A:A,riassuntoInBudget!A68)</f>
        <v>2.5</v>
      </c>
      <c r="F68" s="33">
        <f>SUMIFS('Marco Greco'!I:I,'Marco Greco'!A:A,riassuntoInBudget!A68)</f>
        <v>3</v>
      </c>
      <c r="G68" s="33">
        <f>SUMIFS('Giuseppe Pio Sorrentino'!I:I,'Giuseppe Pio Sorrentino'!A:A,riassuntoInBudget!A68)</f>
        <v>0</v>
      </c>
    </row>
    <row r="69" spans="1:7" x14ac:dyDescent="0.3">
      <c r="A69" s="38">
        <v>45282</v>
      </c>
      <c r="B69" s="33">
        <f>SUMIFS('Antonio Albanese'!I:I,'Antonio Albanese'!A:A,riassuntoInBudget!A69)</f>
        <v>0.5</v>
      </c>
      <c r="C69" s="33">
        <f>SUMIFS('Francesco Pio Contaldo'!I:I,'Francesco Pio Contaldo'!A:A,riassuntoInBudget!A69)</f>
        <v>3</v>
      </c>
      <c r="D69" s="33">
        <f>SUMIFS('Cristyan Esposito'!I:I,'Cristyan Esposito'!A:A,riassuntoInBudget!A69)</f>
        <v>3.99</v>
      </c>
      <c r="E69" s="33">
        <f>SUMIFS('Iliano Fasolino'!I:I,'Iliano Fasolino'!A:A,riassuntoInBudget!A69)</f>
        <v>3</v>
      </c>
      <c r="F69" s="33">
        <f>SUMIFS('Marco Greco'!I:I,'Marco Greco'!A:A,riassuntoInBudget!A69)</f>
        <v>1</v>
      </c>
      <c r="G69" s="33">
        <f>SUMIFS('Giuseppe Pio Sorrentino'!I:I,'Giuseppe Pio Sorrentino'!A:A,riassuntoInBudget!A69)</f>
        <v>1.5</v>
      </c>
    </row>
    <row r="70" spans="1:7" x14ac:dyDescent="0.3">
      <c r="A70" s="38">
        <v>45283</v>
      </c>
      <c r="B70" s="33">
        <f>SUMIFS('Antonio Albanese'!I:I,'Antonio Albanese'!A:A,riassuntoInBudget!A70)</f>
        <v>2</v>
      </c>
      <c r="C70" s="33">
        <f>SUMIFS('Francesco Pio Contaldo'!I:I,'Francesco Pio Contaldo'!A:A,riassuntoInBudget!A70)</f>
        <v>3</v>
      </c>
      <c r="D70" s="33">
        <f>SUMIFS('Cristyan Esposito'!I:I,'Cristyan Esposito'!A:A,riassuntoInBudget!A70)</f>
        <v>0</v>
      </c>
      <c r="E70" s="33">
        <f>SUMIFS('Iliano Fasolino'!I:I,'Iliano Fasolino'!A:A,riassuntoInBudget!A70)</f>
        <v>4</v>
      </c>
      <c r="F70" s="33">
        <f>SUMIFS('Marco Greco'!I:I,'Marco Greco'!A:A,riassuntoInBudget!A70)</f>
        <v>3</v>
      </c>
      <c r="G70" s="33">
        <f>SUMIFS('Giuseppe Pio Sorrentino'!I:I,'Giuseppe Pio Sorrentino'!A:A,riassuntoInBudget!A70)</f>
        <v>2</v>
      </c>
    </row>
    <row r="71" spans="1:7" x14ac:dyDescent="0.3">
      <c r="A71" s="38">
        <v>45284</v>
      </c>
      <c r="B71" s="33">
        <f>SUMIFS('Antonio Albanese'!I:I,'Antonio Albanese'!A:A,riassuntoInBudget!A71)</f>
        <v>3</v>
      </c>
      <c r="C71" s="33">
        <f>SUMIFS('Francesco Pio Contaldo'!I:I,'Francesco Pio Contaldo'!A:A,riassuntoInBudget!A71)</f>
        <v>1.75</v>
      </c>
      <c r="D71" s="33">
        <f>SUMIFS('Cristyan Esposito'!I:I,'Cristyan Esposito'!A:A,riassuntoInBudget!A71)</f>
        <v>0</v>
      </c>
      <c r="E71" s="33">
        <f>SUMIFS('Iliano Fasolino'!I:I,'Iliano Fasolino'!A:A,riassuntoInBudget!A71)</f>
        <v>2</v>
      </c>
      <c r="F71" s="33">
        <f>SUMIFS('Marco Greco'!I:I,'Marco Greco'!A:A,riassuntoInBudget!A71)</f>
        <v>2</v>
      </c>
      <c r="G71" s="33">
        <f>SUMIFS('Giuseppe Pio Sorrentino'!I:I,'Giuseppe Pio Sorrentino'!A:A,riassuntoInBudget!A71)</f>
        <v>2</v>
      </c>
    </row>
    <row r="72" spans="1:7" x14ac:dyDescent="0.3">
      <c r="A72" s="38">
        <v>45285</v>
      </c>
      <c r="B72" s="33">
        <f>SUMIFS('Antonio Albanese'!I:I,'Antonio Albanese'!A:A,riassuntoInBudget!A72)</f>
        <v>0</v>
      </c>
      <c r="C72" s="33">
        <f>SUMIFS('Francesco Pio Contaldo'!I:I,'Francesco Pio Contaldo'!A:A,riassuntoInBudget!A72)</f>
        <v>3</v>
      </c>
      <c r="D72" s="33">
        <f>SUMIFS('Cristyan Esposito'!I:I,'Cristyan Esposito'!A:A,riassuntoInBudget!A72)</f>
        <v>0</v>
      </c>
      <c r="E72" s="33">
        <f>SUMIFS('Iliano Fasolino'!I:I,'Iliano Fasolino'!A:A,riassuntoInBudget!A72)</f>
        <v>2</v>
      </c>
      <c r="F72" s="33">
        <f>SUMIFS('Marco Greco'!I:I,'Marco Greco'!A:A,riassuntoInBudget!A72)</f>
        <v>0</v>
      </c>
      <c r="G72" s="33">
        <f>SUMIFS('Giuseppe Pio Sorrentino'!I:I,'Giuseppe Pio Sorrentino'!A:A,riassuntoInBudget!A72)</f>
        <v>2</v>
      </c>
    </row>
    <row r="73" spans="1:7" x14ac:dyDescent="0.3">
      <c r="A73" s="38">
        <v>45286</v>
      </c>
      <c r="B73" s="33">
        <f>SUMIFS('Antonio Albanese'!I:I,'Antonio Albanese'!A:A,riassuntoInBudget!A73)</f>
        <v>4</v>
      </c>
      <c r="C73" s="33">
        <f>SUMIFS('Francesco Pio Contaldo'!I:I,'Francesco Pio Contaldo'!A:A,riassuntoInBudget!A73)</f>
        <v>2.75</v>
      </c>
      <c r="D73" s="33">
        <f>SUMIFS('Cristyan Esposito'!I:I,'Cristyan Esposito'!A:A,riassuntoInBudget!A73)</f>
        <v>0</v>
      </c>
      <c r="E73" s="33">
        <f>SUMIFS('Iliano Fasolino'!I:I,'Iliano Fasolino'!A:A,riassuntoInBudget!A73)</f>
        <v>2</v>
      </c>
      <c r="F73" s="33">
        <f>SUMIFS('Marco Greco'!I:I,'Marco Greco'!A:A,riassuntoInBudget!A73)</f>
        <v>0</v>
      </c>
      <c r="G73" s="33">
        <f>SUMIFS('Giuseppe Pio Sorrentino'!I:I,'Giuseppe Pio Sorrentino'!A:A,riassuntoInBudget!A73)</f>
        <v>3</v>
      </c>
    </row>
    <row r="74" spans="1:7" x14ac:dyDescent="0.3">
      <c r="A74" s="38">
        <v>45287</v>
      </c>
      <c r="B74" s="33">
        <f>SUMIFS('Antonio Albanese'!I:I,'Antonio Albanese'!A:A,riassuntoInBudget!A74)</f>
        <v>4</v>
      </c>
      <c r="C74" s="33">
        <f>SUMIFS('Francesco Pio Contaldo'!I:I,'Francesco Pio Contaldo'!A:A,riassuntoInBudget!A74)</f>
        <v>2</v>
      </c>
      <c r="D74" s="33">
        <f>SUMIFS('Cristyan Esposito'!I:I,'Cristyan Esposito'!A:A,riassuntoInBudget!A74)</f>
        <v>0</v>
      </c>
      <c r="E74" s="33">
        <f>SUMIFS('Iliano Fasolino'!I:I,'Iliano Fasolino'!A:A,riassuntoInBudget!A74)</f>
        <v>3</v>
      </c>
      <c r="F74" s="33">
        <f>SUMIFS('Marco Greco'!I:I,'Marco Greco'!A:A,riassuntoInBudget!A74)</f>
        <v>4</v>
      </c>
      <c r="G74" s="33">
        <f>SUMIFS('Giuseppe Pio Sorrentino'!I:I,'Giuseppe Pio Sorrentino'!A:A,riassuntoInBudget!A74)</f>
        <v>2</v>
      </c>
    </row>
    <row r="75" spans="1:7" x14ac:dyDescent="0.3">
      <c r="A75" s="38">
        <v>45288</v>
      </c>
      <c r="B75" s="33">
        <f>SUMIFS('Antonio Albanese'!I:I,'Antonio Albanese'!A:A,riassuntoInBudget!A75)</f>
        <v>3</v>
      </c>
      <c r="C75" s="33">
        <f>SUMIFS('Francesco Pio Contaldo'!I:I,'Francesco Pio Contaldo'!A:A,riassuntoInBudget!A75)</f>
        <v>2</v>
      </c>
      <c r="D75" s="33">
        <f>SUMIFS('Cristyan Esposito'!I:I,'Cristyan Esposito'!A:A,riassuntoInBudget!A75)</f>
        <v>1.08</v>
      </c>
      <c r="E75" s="33">
        <f>SUMIFS('Iliano Fasolino'!I:I,'Iliano Fasolino'!A:A,riassuntoInBudget!A75)</f>
        <v>1.65</v>
      </c>
      <c r="F75" s="33">
        <f>SUMIFS('Marco Greco'!I:I,'Marco Greco'!A:A,riassuntoInBudget!A75)</f>
        <v>2</v>
      </c>
      <c r="G75" s="33">
        <f>SUMIFS('Giuseppe Pio Sorrentino'!I:I,'Giuseppe Pio Sorrentino'!A:A,riassuntoInBudget!A75)</f>
        <v>2.5</v>
      </c>
    </row>
    <row r="76" spans="1:7" x14ac:dyDescent="0.3">
      <c r="A76" s="38">
        <v>45289</v>
      </c>
      <c r="B76" s="33">
        <f>SUMIFS('Antonio Albanese'!I:I,'Antonio Albanese'!A:A,riassuntoInBudget!A76)</f>
        <v>3</v>
      </c>
      <c r="C76" s="33">
        <f>SUMIFS('Francesco Pio Contaldo'!I:I,'Francesco Pio Contaldo'!A:A,riassuntoInBudget!A76)</f>
        <v>2</v>
      </c>
      <c r="D76" s="33">
        <f>SUMIFS('Cristyan Esposito'!I:I,'Cristyan Esposito'!A:A,riassuntoInBudget!A76)</f>
        <v>2.41</v>
      </c>
      <c r="E76" s="33">
        <f>SUMIFS('Iliano Fasolino'!I:I,'Iliano Fasolino'!A:A,riassuntoInBudget!A76)</f>
        <v>1.2</v>
      </c>
      <c r="F76" s="33">
        <f>SUMIFS('Marco Greco'!I:I,'Marco Greco'!A:A,riassuntoInBudget!A76)</f>
        <v>2</v>
      </c>
      <c r="G76" s="33">
        <f>SUMIFS('Giuseppe Pio Sorrentino'!I:I,'Giuseppe Pio Sorrentino'!A:A,riassuntoInBudget!A76)</f>
        <v>3</v>
      </c>
    </row>
    <row r="77" spans="1:7" x14ac:dyDescent="0.3">
      <c r="A77" s="38">
        <v>45290</v>
      </c>
      <c r="B77" s="33">
        <f>SUMIFS('Antonio Albanese'!I:I,'Antonio Albanese'!A:A,riassuntoInBudget!A77)</f>
        <v>0.5</v>
      </c>
      <c r="C77" s="33">
        <f>SUMIFS('Francesco Pio Contaldo'!I:I,'Francesco Pio Contaldo'!A:A,riassuntoInBudget!A77)</f>
        <v>1</v>
      </c>
      <c r="D77" s="33">
        <f>SUMIFS('Cristyan Esposito'!I:I,'Cristyan Esposito'!A:A,riassuntoInBudget!A77)</f>
        <v>0</v>
      </c>
      <c r="E77" s="33">
        <f>SUMIFS('Iliano Fasolino'!I:I,'Iliano Fasolino'!A:A,riassuntoInBudget!A77)</f>
        <v>1</v>
      </c>
      <c r="F77" s="33">
        <f>SUMIFS('Marco Greco'!I:I,'Marco Greco'!A:A,riassuntoInBudget!A77)</f>
        <v>0.5</v>
      </c>
      <c r="G77" s="33">
        <f>SUMIFS('Giuseppe Pio Sorrentino'!I:I,'Giuseppe Pio Sorrentino'!A:A,riassuntoInBudget!A77)</f>
        <v>0</v>
      </c>
    </row>
    <row r="78" spans="1:7" x14ac:dyDescent="0.3">
      <c r="A78" s="38">
        <v>45291</v>
      </c>
      <c r="B78" s="33">
        <f>SUMIFS('Antonio Albanese'!I:I,'Antonio Albanese'!A:A,riassuntoInBudget!A78)</f>
        <v>0</v>
      </c>
      <c r="C78" s="33">
        <f>SUMIFS('Francesco Pio Contaldo'!I:I,'Francesco Pio Contaldo'!A:A,riassuntoInBudget!A78)</f>
        <v>1</v>
      </c>
      <c r="D78" s="33">
        <f>SUMIFS('Cristyan Esposito'!I:I,'Cristyan Esposito'!A:A,riassuntoInBudget!A78)</f>
        <v>0</v>
      </c>
      <c r="E78" s="33">
        <f>SUMIFS('Iliano Fasolino'!I:I,'Iliano Fasolino'!A:A,riassuntoInBudget!A78)</f>
        <v>0</v>
      </c>
      <c r="F78" s="33">
        <f>SUMIFS('Marco Greco'!I:I,'Marco Greco'!A:A,riassuntoInBudget!A78)</f>
        <v>0</v>
      </c>
      <c r="G78" s="33">
        <f>SUMIFS('Giuseppe Pio Sorrentino'!I:I,'Giuseppe Pio Sorrentino'!A:A,riassuntoInBudget!A78)</f>
        <v>0</v>
      </c>
    </row>
    <row r="79" spans="1:7" x14ac:dyDescent="0.3">
      <c r="A79" s="38">
        <v>45292</v>
      </c>
      <c r="B79" s="33">
        <f>SUMIFS('Antonio Albanese'!I:I,'Antonio Albanese'!A:A,riassuntoInBudget!A79)</f>
        <v>0</v>
      </c>
      <c r="C79" s="33">
        <f>SUMIFS('Francesco Pio Contaldo'!I:I,'Francesco Pio Contaldo'!A:A,riassuntoInBudget!A79)</f>
        <v>1</v>
      </c>
      <c r="D79" s="33">
        <f>SUMIFS('Cristyan Esposito'!I:I,'Cristyan Esposito'!A:A,riassuntoInBudget!A79)</f>
        <v>0</v>
      </c>
      <c r="E79" s="33">
        <f>SUMIFS('Iliano Fasolino'!I:I,'Iliano Fasolino'!A:A,riassuntoInBudget!A79)</f>
        <v>0</v>
      </c>
      <c r="F79" s="33">
        <f>SUMIFS('Marco Greco'!I:I,'Marco Greco'!A:A,riassuntoInBudget!A79)</f>
        <v>0</v>
      </c>
      <c r="G79" s="33">
        <f>SUMIFS('Giuseppe Pio Sorrentino'!I:I,'Giuseppe Pio Sorrentino'!A:A,riassuntoInBudget!A79)</f>
        <v>0</v>
      </c>
    </row>
    <row r="80" spans="1:7" x14ac:dyDescent="0.3">
      <c r="A80" s="38">
        <v>45293</v>
      </c>
      <c r="B80" s="33">
        <f>SUMIFS('Antonio Albanese'!I:I,'Antonio Albanese'!A:A,riassuntoInBudget!A80)</f>
        <v>1.5</v>
      </c>
      <c r="C80" s="33">
        <f>SUMIFS('Francesco Pio Contaldo'!I:I,'Francesco Pio Contaldo'!A:A,riassuntoInBudget!A80)</f>
        <v>1</v>
      </c>
      <c r="D80" s="33">
        <f>SUMIFS('Cristyan Esposito'!I:I,'Cristyan Esposito'!A:A,riassuntoInBudget!A80)</f>
        <v>2</v>
      </c>
      <c r="E80" s="33">
        <f>SUMIFS('Iliano Fasolino'!I:I,'Iliano Fasolino'!A:A,riassuntoInBudget!A80)</f>
        <v>0</v>
      </c>
      <c r="F80" s="33">
        <f>SUMIFS('Marco Greco'!I:I,'Marco Greco'!A:A,riassuntoInBudget!A80)</f>
        <v>0</v>
      </c>
      <c r="G80" s="33">
        <f>SUMIFS('Giuseppe Pio Sorrentino'!I:I,'Giuseppe Pio Sorrentino'!A:A,riassuntoInBudget!A80)</f>
        <v>0</v>
      </c>
    </row>
    <row r="81" spans="1:7" x14ac:dyDescent="0.3">
      <c r="A81" s="38">
        <v>45294</v>
      </c>
      <c r="B81" s="33">
        <f>SUMIFS('Antonio Albanese'!I:I,'Antonio Albanese'!A:A,riassuntoInBudget!A81)</f>
        <v>2</v>
      </c>
      <c r="C81" s="33">
        <f>SUMIFS('Francesco Pio Contaldo'!I:I,'Francesco Pio Contaldo'!A:A,riassuntoInBudget!A81)</f>
        <v>1</v>
      </c>
      <c r="D81" s="33">
        <f>SUMIFS('Cristyan Esposito'!I:I,'Cristyan Esposito'!A:A,riassuntoInBudget!A81)</f>
        <v>1.5</v>
      </c>
      <c r="E81" s="33">
        <f>SUMIFS('Iliano Fasolino'!I:I,'Iliano Fasolino'!A:A,riassuntoInBudget!A81)</f>
        <v>0</v>
      </c>
      <c r="F81" s="33">
        <f>SUMIFS('Marco Greco'!I:I,'Marco Greco'!A:A,riassuntoInBudget!A81)</f>
        <v>0</v>
      </c>
      <c r="G81" s="33">
        <f>SUMIFS('Giuseppe Pio Sorrentino'!I:I,'Giuseppe Pio Sorrentino'!A:A,riassuntoInBudget!A81)</f>
        <v>2</v>
      </c>
    </row>
    <row r="82" spans="1:7" x14ac:dyDescent="0.3">
      <c r="A82" s="38">
        <v>45295</v>
      </c>
      <c r="B82" s="33">
        <f>SUMIFS('Antonio Albanese'!I:I,'Antonio Albanese'!A:A,riassuntoInBudget!A82)</f>
        <v>0</v>
      </c>
      <c r="C82" s="33">
        <f>SUMIFS('Francesco Pio Contaldo'!I:I,'Francesco Pio Contaldo'!A:A,riassuntoInBudget!A82)</f>
        <v>1</v>
      </c>
      <c r="D82" s="33">
        <f>SUMIFS('Cristyan Esposito'!I:I,'Cristyan Esposito'!A:A,riassuntoInBudget!A82)</f>
        <v>3.5</v>
      </c>
      <c r="E82" s="33">
        <f>SUMIFS('Iliano Fasolino'!I:I,'Iliano Fasolino'!A:A,riassuntoInBudget!A82)</f>
        <v>0</v>
      </c>
      <c r="F82" s="33">
        <f>SUMIFS('Marco Greco'!I:I,'Marco Greco'!A:A,riassuntoInBudget!A82)</f>
        <v>2</v>
      </c>
      <c r="G82" s="33">
        <f>SUMIFS('Giuseppe Pio Sorrentino'!I:I,'Giuseppe Pio Sorrentino'!A:A,riassuntoInBudget!A82)</f>
        <v>0</v>
      </c>
    </row>
    <row r="83" spans="1:7" x14ac:dyDescent="0.3">
      <c r="A83" s="38">
        <v>45296</v>
      </c>
      <c r="B83" s="33">
        <f>SUMIFS('Antonio Albanese'!I:I,'Antonio Albanese'!A:A,riassuntoInBudget!A83)</f>
        <v>0</v>
      </c>
      <c r="C83" s="33">
        <f>SUMIFS('Francesco Pio Contaldo'!I:I,'Francesco Pio Contaldo'!A:A,riassuntoInBudget!A83)</f>
        <v>1</v>
      </c>
      <c r="D83" s="33">
        <f>SUMIFS('Cristyan Esposito'!I:I,'Cristyan Esposito'!A:A,riassuntoInBudget!A83)</f>
        <v>1.5</v>
      </c>
      <c r="E83" s="33">
        <f>SUMIFS('Iliano Fasolino'!I:I,'Iliano Fasolino'!A:A,riassuntoInBudget!A83)</f>
        <v>0</v>
      </c>
      <c r="F83" s="33">
        <f>SUMIFS('Marco Greco'!I:I,'Marco Greco'!A:A,riassuntoInBudget!A83)</f>
        <v>0</v>
      </c>
      <c r="G83" s="33">
        <f>SUMIFS('Giuseppe Pio Sorrentino'!I:I,'Giuseppe Pio Sorrentino'!A:A,riassuntoInBudget!A83)</f>
        <v>0</v>
      </c>
    </row>
    <row r="84" spans="1:7" x14ac:dyDescent="0.3">
      <c r="A84" s="38">
        <v>45297</v>
      </c>
      <c r="B84" s="33">
        <f>SUMIFS('Antonio Albanese'!I:I,'Antonio Albanese'!A:A,riassuntoInBudget!A84)</f>
        <v>0</v>
      </c>
      <c r="C84" s="33">
        <f>SUMIFS('Francesco Pio Contaldo'!I:I,'Francesco Pio Contaldo'!A:A,riassuntoInBudget!A84)</f>
        <v>0</v>
      </c>
      <c r="D84" s="33">
        <f>SUMIFS('Cristyan Esposito'!I:I,'Cristyan Esposito'!A:A,riassuntoInBudget!A84)</f>
        <v>0</v>
      </c>
      <c r="E84" s="33">
        <f>SUMIFS('Iliano Fasolino'!I:I,'Iliano Fasolino'!A:A,riassuntoInBudget!A84)</f>
        <v>0</v>
      </c>
      <c r="F84" s="33">
        <f>SUMIFS('Marco Greco'!I:I,'Marco Greco'!A:A,riassuntoInBudget!A84)</f>
        <v>0</v>
      </c>
      <c r="G84" s="33">
        <f>SUMIFS('Giuseppe Pio Sorrentino'!I:I,'Giuseppe Pio Sorrentino'!A:A,riassuntoInBudget!A84)</f>
        <v>0</v>
      </c>
    </row>
    <row r="85" spans="1:7" x14ac:dyDescent="0.3">
      <c r="A85" s="38">
        <v>45298</v>
      </c>
      <c r="B85" s="33">
        <f>SUMIFS('Antonio Albanese'!I:I,'Antonio Albanese'!A:A,riassuntoInBudget!A85)</f>
        <v>0</v>
      </c>
      <c r="C85" s="33">
        <f>SUMIFS('Francesco Pio Contaldo'!I:I,'Francesco Pio Contaldo'!A:A,riassuntoInBudget!A85)</f>
        <v>1</v>
      </c>
      <c r="D85" s="33">
        <f>SUMIFS('Cristyan Esposito'!I:I,'Cristyan Esposito'!A:A,riassuntoInBudget!A85)</f>
        <v>0</v>
      </c>
      <c r="E85" s="33">
        <f>SUMIFS('Iliano Fasolino'!I:I,'Iliano Fasolino'!A:A,riassuntoInBudget!A85)</f>
        <v>0.88</v>
      </c>
      <c r="F85" s="33">
        <f>SUMIFS('Marco Greco'!I:I,'Marco Greco'!A:A,riassuntoInBudget!A85)</f>
        <v>2</v>
      </c>
      <c r="G85" s="33">
        <f>SUMIFS('Giuseppe Pio Sorrentino'!I:I,'Giuseppe Pio Sorrentino'!A:A,riassuntoInBudget!A85)</f>
        <v>0.5</v>
      </c>
    </row>
    <row r="86" spans="1:7" x14ac:dyDescent="0.3">
      <c r="A86" s="38">
        <v>45299</v>
      </c>
      <c r="B86" s="33">
        <f>SUMIFS('Antonio Albanese'!I:I,'Antonio Albanese'!A:A,riassuntoInBudget!A86)</f>
        <v>0.5</v>
      </c>
      <c r="C86" s="33">
        <f>SUMIFS('Francesco Pio Contaldo'!I:I,'Francesco Pio Contaldo'!A:A,riassuntoInBudget!A86)</f>
        <v>0.5</v>
      </c>
      <c r="D86" s="33">
        <f>SUMIFS('Cristyan Esposito'!I:I,'Cristyan Esposito'!A:A,riassuntoInBudget!A86)</f>
        <v>0.57999999999999996</v>
      </c>
      <c r="E86" s="33">
        <f>SUMIFS('Iliano Fasolino'!I:I,'Iliano Fasolino'!A:A,riassuntoInBudget!A86)</f>
        <v>0</v>
      </c>
      <c r="F86" s="33">
        <f>SUMIFS('Marco Greco'!I:I,'Marco Greco'!A:A,riassuntoInBudget!A86)</f>
        <v>1</v>
      </c>
      <c r="G86" s="33">
        <f>SUMIFS('Giuseppe Pio Sorrentino'!I:I,'Giuseppe Pio Sorrentino'!A:A,riassuntoInBudget!A86)</f>
        <v>2</v>
      </c>
    </row>
    <row r="87" spans="1:7" x14ac:dyDescent="0.3">
      <c r="A87" s="38">
        <v>45300</v>
      </c>
      <c r="B87" s="33">
        <f>SUMIFS('Antonio Albanese'!I:I,'Antonio Albanese'!A:A,riassuntoInBudget!A87)</f>
        <v>0.5</v>
      </c>
      <c r="C87" s="33">
        <f>SUMIFS('Francesco Pio Contaldo'!I:I,'Francesco Pio Contaldo'!A:A,riassuntoInBudget!A87)</f>
        <v>0.5</v>
      </c>
      <c r="D87" s="33">
        <f>SUMIFS('Cristyan Esposito'!I:I,'Cristyan Esposito'!A:A,riassuntoInBudget!A87)</f>
        <v>2.16</v>
      </c>
      <c r="E87" s="33">
        <f>SUMIFS('Iliano Fasolino'!I:I,'Iliano Fasolino'!A:A,riassuntoInBudget!A87)</f>
        <v>0.75</v>
      </c>
      <c r="F87" s="33">
        <f>SUMIFS('Marco Greco'!I:I,'Marco Greco'!A:A,riassuntoInBudget!A87)</f>
        <v>1</v>
      </c>
      <c r="G87" s="33">
        <f>SUMIFS('Giuseppe Pio Sorrentino'!I:I,'Giuseppe Pio Sorrentino'!A:A,riassuntoInBudget!A87)</f>
        <v>0.5</v>
      </c>
    </row>
    <row r="88" spans="1:7" x14ac:dyDescent="0.3">
      <c r="A88" s="38">
        <v>45301</v>
      </c>
      <c r="B88" s="33">
        <f>SUMIFS('Antonio Albanese'!I:I,'Antonio Albanese'!A:A,riassuntoInBudget!A88)</f>
        <v>0</v>
      </c>
      <c r="C88" s="33">
        <f>SUMIFS('Francesco Pio Contaldo'!I:I,'Francesco Pio Contaldo'!A:A,riassuntoInBudget!A88)</f>
        <v>0</v>
      </c>
      <c r="D88" s="33">
        <f>SUMIFS('Cristyan Esposito'!I:I,'Cristyan Esposito'!A:A,riassuntoInBudget!A88)</f>
        <v>0</v>
      </c>
      <c r="E88" s="33">
        <f>SUMIFS('Iliano Fasolino'!I:I,'Iliano Fasolino'!A:A,riassuntoInBudget!A88)</f>
        <v>0</v>
      </c>
      <c r="F88" s="33">
        <f>SUMIFS('Marco Greco'!I:I,'Marco Greco'!A:A,riassuntoInBudget!A88)</f>
        <v>0</v>
      </c>
      <c r="G88" s="33">
        <f>SUMIFS('Giuseppe Pio Sorrentino'!I:I,'Giuseppe Pio Sorrentino'!A:A,riassuntoInBudget!A88)</f>
        <v>0</v>
      </c>
    </row>
    <row r="89" spans="1:7" x14ac:dyDescent="0.3">
      <c r="A89" s="38">
        <v>45302</v>
      </c>
      <c r="B89" s="33">
        <f>SUMIFS('Antonio Albanese'!I:I,'Antonio Albanese'!A:A,riassuntoInBudget!A89)</f>
        <v>1</v>
      </c>
      <c r="C89" s="33">
        <f>SUMIFS('Francesco Pio Contaldo'!I:I,'Francesco Pio Contaldo'!A:A,riassuntoInBudget!A89)</f>
        <v>0</v>
      </c>
      <c r="D89" s="33">
        <f>SUMIFS('Cristyan Esposito'!I:I,'Cristyan Esposito'!A:A,riassuntoInBudget!A89)</f>
        <v>0</v>
      </c>
      <c r="E89" s="33">
        <f>SUMIFS('Iliano Fasolino'!I:I,'Iliano Fasolino'!A:A,riassuntoInBudget!A89)</f>
        <v>0</v>
      </c>
      <c r="F89" s="33">
        <f>SUMIFS('Marco Greco'!I:I,'Marco Greco'!A:A,riassuntoInBudget!A89)</f>
        <v>1.1499999999999999</v>
      </c>
      <c r="G89" s="33">
        <f>SUMIFS('Giuseppe Pio Sorrentino'!I:I,'Giuseppe Pio Sorrentino'!A:A,riassuntoInBudget!A89)</f>
        <v>1.65</v>
      </c>
    </row>
    <row r="90" spans="1:7" x14ac:dyDescent="0.3">
      <c r="A90" s="38">
        <v>45303</v>
      </c>
      <c r="B90" s="33">
        <f>SUMIFS('Antonio Albanese'!I:I,'Antonio Albanese'!A:A,riassuntoInBudget!A90)</f>
        <v>0.5</v>
      </c>
      <c r="C90" s="33">
        <f>SUMIFS('Francesco Pio Contaldo'!I:I,'Francesco Pio Contaldo'!A:A,riassuntoInBudget!A90)</f>
        <v>0</v>
      </c>
      <c r="D90" s="33">
        <f>SUMIFS('Cristyan Esposito'!I:I,'Cristyan Esposito'!A:A,riassuntoInBudget!A90)</f>
        <v>0</v>
      </c>
      <c r="E90" s="33">
        <f>SUMIFS('Iliano Fasolino'!I:I,'Iliano Fasolino'!A:A,riassuntoInBudget!A90)</f>
        <v>0</v>
      </c>
      <c r="F90" s="33">
        <f>SUMIFS('Marco Greco'!I:I,'Marco Greco'!A:A,riassuntoInBudget!A90)</f>
        <v>1</v>
      </c>
      <c r="G90" s="33">
        <f>SUMIFS('Giuseppe Pio Sorrentino'!I:I,'Giuseppe Pio Sorrentino'!A:A,riassuntoInBudget!A90)</f>
        <v>1.5</v>
      </c>
    </row>
    <row r="91" spans="1:7" x14ac:dyDescent="0.3">
      <c r="A91" s="38">
        <v>45304</v>
      </c>
      <c r="B91" s="33">
        <f>SUMIFS('Antonio Albanese'!I:I,'Antonio Albanese'!A:A,riassuntoInBudget!A91)</f>
        <v>0</v>
      </c>
      <c r="C91" s="33">
        <f>SUMIFS('Francesco Pio Contaldo'!I:I,'Francesco Pio Contaldo'!A:A,riassuntoInBudget!A91)</f>
        <v>0</v>
      </c>
      <c r="D91" s="33">
        <f>SUMIFS('Cristyan Esposito'!I:I,'Cristyan Esposito'!A:A,riassuntoInBudget!A91)</f>
        <v>0</v>
      </c>
      <c r="E91" s="33">
        <f>SUMIFS('Iliano Fasolino'!I:I,'Iliano Fasolino'!A:A,riassuntoInBudget!A91)</f>
        <v>0</v>
      </c>
      <c r="F91" s="33">
        <f>SUMIFS('Marco Greco'!I:I,'Marco Greco'!A:A,riassuntoInBudget!A91)</f>
        <v>0</v>
      </c>
      <c r="G91" s="33">
        <f>SUMIFS('Giuseppe Pio Sorrentino'!I:I,'Giuseppe Pio Sorrentino'!A:A,riassuntoInBudget!A91)</f>
        <v>0</v>
      </c>
    </row>
    <row r="92" spans="1:7" x14ac:dyDescent="0.3">
      <c r="A92" s="38">
        <v>45305</v>
      </c>
      <c r="B92" s="33">
        <f>SUMIFS('Antonio Albanese'!I:I,'Antonio Albanese'!A:A,riassuntoInBudget!A92)</f>
        <v>0</v>
      </c>
      <c r="C92" s="33">
        <f>SUMIFS('Francesco Pio Contaldo'!I:I,'Francesco Pio Contaldo'!A:A,riassuntoInBudget!A92)</f>
        <v>0</v>
      </c>
      <c r="D92" s="33">
        <f>SUMIFS('Cristyan Esposito'!I:I,'Cristyan Esposito'!A:A,riassuntoInBudget!A92)</f>
        <v>0</v>
      </c>
      <c r="E92" s="33">
        <f>SUMIFS('Iliano Fasolino'!I:I,'Iliano Fasolino'!A:A,riassuntoInBudget!A92)</f>
        <v>0</v>
      </c>
      <c r="F92" s="33">
        <f>SUMIFS('Marco Greco'!I:I,'Marco Greco'!A:A,riassuntoInBudget!A92)</f>
        <v>0</v>
      </c>
      <c r="G92" s="33">
        <f>SUMIFS('Giuseppe Pio Sorrentino'!I:I,'Giuseppe Pio Sorrentino'!A:A,riassuntoInBudget!A92)</f>
        <v>0</v>
      </c>
    </row>
    <row r="93" spans="1:7" x14ac:dyDescent="0.3">
      <c r="A93" s="38">
        <v>45306</v>
      </c>
      <c r="B93" s="33">
        <f>SUMIFS('Antonio Albanese'!I:I,'Antonio Albanese'!A:A,riassuntoInBudget!A93)</f>
        <v>0</v>
      </c>
      <c r="C93" s="33">
        <f>SUMIFS('Francesco Pio Contaldo'!I:I,'Francesco Pio Contaldo'!A:A,riassuntoInBudget!A93)</f>
        <v>0</v>
      </c>
      <c r="D93" s="33">
        <f>SUMIFS('Cristyan Esposito'!I:I,'Cristyan Esposito'!A:A,riassuntoInBudget!A93)</f>
        <v>0</v>
      </c>
      <c r="E93" s="33">
        <f>SUMIFS('Iliano Fasolino'!I:I,'Iliano Fasolino'!A:A,riassuntoInBudget!A93)</f>
        <v>0</v>
      </c>
      <c r="F93" s="33">
        <f>SUMIFS('Marco Greco'!I:I,'Marco Greco'!A:A,riassuntoInBudget!A93)</f>
        <v>0.5</v>
      </c>
      <c r="G93" s="33">
        <f>SUMIFS('Giuseppe Pio Sorrentino'!I:I,'Giuseppe Pio Sorrentino'!A:A,riassuntoInBudget!A93)</f>
        <v>0</v>
      </c>
    </row>
    <row r="94" spans="1:7" x14ac:dyDescent="0.3">
      <c r="A94" s="38">
        <v>45307</v>
      </c>
      <c r="B94" s="33">
        <f>SUMIFS('Antonio Albanese'!I:I,'Antonio Albanese'!A:A,riassuntoInBudget!A94)</f>
        <v>0.5</v>
      </c>
      <c r="C94" s="33">
        <f>SUMIFS('Francesco Pio Contaldo'!I:I,'Francesco Pio Contaldo'!A:A,riassuntoInBudget!A94)</f>
        <v>1</v>
      </c>
      <c r="D94" s="33">
        <f>SUMIFS('Cristyan Esposito'!I:I,'Cristyan Esposito'!A:A,riassuntoInBudget!A94)</f>
        <v>1.5</v>
      </c>
      <c r="E94" s="33">
        <f>SUMIFS('Iliano Fasolino'!I:I,'Iliano Fasolino'!A:A,riassuntoInBudget!A94)</f>
        <v>1</v>
      </c>
      <c r="F94" s="33">
        <f>SUMIFS('Marco Greco'!I:I,'Marco Greco'!A:A,riassuntoInBudget!A94)</f>
        <v>0.5</v>
      </c>
      <c r="G94" s="33">
        <f>SUMIFS('Giuseppe Pio Sorrentino'!I:I,'Giuseppe Pio Sorrentino'!A:A,riassuntoInBudget!A94)</f>
        <v>2</v>
      </c>
    </row>
    <row r="95" spans="1:7" x14ac:dyDescent="0.3">
      <c r="A95" s="38">
        <v>45308</v>
      </c>
      <c r="B95" s="33">
        <f>SUMIFS('Antonio Albanese'!I:I,'Antonio Albanese'!A:A,riassuntoInBudget!A95)</f>
        <v>0</v>
      </c>
      <c r="C95" s="33">
        <f>SUMIFS('Francesco Pio Contaldo'!I:I,'Francesco Pio Contaldo'!A:A,riassuntoInBudget!A95)</f>
        <v>0</v>
      </c>
      <c r="D95" s="33">
        <f>SUMIFS('Cristyan Esposito'!I:I,'Cristyan Esposito'!A:A,riassuntoInBudget!A95)</f>
        <v>6.5</v>
      </c>
      <c r="E95" s="33">
        <f>SUMIFS('Iliano Fasolino'!I:I,'Iliano Fasolino'!A:A,riassuntoInBudget!A95)</f>
        <v>8.5</v>
      </c>
      <c r="F95" s="33">
        <f>SUMIFS('Marco Greco'!I:I,'Marco Greco'!A:A,riassuntoInBudget!A95)</f>
        <v>0</v>
      </c>
      <c r="G95" s="33">
        <f>SUMIFS('Giuseppe Pio Sorrentino'!I:I,'Giuseppe Pio Sorrentino'!A:A,riassuntoInBudget!A95)</f>
        <v>0</v>
      </c>
    </row>
    <row r="96" spans="1:7" x14ac:dyDescent="0.3">
      <c r="A96" s="38">
        <v>45309</v>
      </c>
      <c r="B96" s="33">
        <f>SUMIFS('Antonio Albanese'!I:I,'Antonio Albanese'!A:A,riassuntoInBudget!A96)</f>
        <v>0</v>
      </c>
      <c r="C96" s="33">
        <f>SUMIFS('Francesco Pio Contaldo'!I:I,'Francesco Pio Contaldo'!A:A,riassuntoInBudget!A96)</f>
        <v>0</v>
      </c>
      <c r="D96" s="33">
        <f>SUMIFS('Cristyan Esposito'!I:I,'Cristyan Esposito'!A:A,riassuntoInBudget!A96)</f>
        <v>0</v>
      </c>
      <c r="E96" s="33">
        <f>SUMIFS('Iliano Fasolino'!I:I,'Iliano Fasolino'!A:A,riassuntoInBudget!A96)</f>
        <v>0</v>
      </c>
      <c r="F96" s="33">
        <f>SUMIFS('Marco Greco'!I:I,'Marco Greco'!A:A,riassuntoInBudget!A96)</f>
        <v>0</v>
      </c>
      <c r="G96" s="33">
        <f>SUMIFS('Giuseppe Pio Sorrentino'!I:I,'Giuseppe Pio Sorrentino'!A:A,riassuntoInBudget!A96)</f>
        <v>0</v>
      </c>
    </row>
  </sheetData>
  <sheetProtection algorithmName="SHA-512" hashValue="EFSitvv9tCUaDVgFqhJxPcbreqYLtyNb8Odt4v7D/2r3ItY2hxyMQtsbrb4XlQ3Lj4yT8Q/xl+vFn9SY+eMp2w==" saltValue="wOx8auQPW5GgQdlyG+QenA==" spinCount="100000" sheet="1" objects="1" scenarios="1"/>
  <protectedRanges>
    <protectedRange algorithmName="SHA-512" hashValue="3SATG7VmHkfgFZjDP2KYs3dFEcsP7nxxzByG5SqHb/NDpVZOR3fL2UqxMt86Wy0aNPEELZl0Y6SyNRrL52JCvQ==" saltValue="l+ex3NlZqWEwpavozqkBxQ==" spinCount="100000" sqref="A2:A96" name="Intervallo1"/>
  </protectedRange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1:P14"/>
  <sheetViews>
    <sheetView topLeftCell="A6" zoomScaleNormal="100" workbookViewId="0">
      <selection activeCell="I15" sqref="I15"/>
    </sheetView>
  </sheetViews>
  <sheetFormatPr defaultColWidth="8.88671875" defaultRowHeight="14.4" x14ac:dyDescent="0.3"/>
  <cols>
    <col min="1" max="1" width="21.109375" customWidth="1"/>
    <col min="2" max="2" width="26.44140625" customWidth="1"/>
    <col min="3" max="3" width="15.109375" customWidth="1"/>
    <col min="7" max="7" width="15.5546875" customWidth="1"/>
  </cols>
  <sheetData>
    <row r="1" spans="1:16" x14ac:dyDescent="0.3">
      <c r="A1" s="34"/>
      <c r="B1" s="34"/>
      <c r="C1" s="34"/>
      <c r="D1" s="34"/>
      <c r="E1" s="34"/>
      <c r="F1" s="34"/>
      <c r="G1" s="35" t="s">
        <v>38</v>
      </c>
      <c r="H1" s="34"/>
      <c r="I1" s="34"/>
      <c r="J1" s="34"/>
      <c r="K1" s="34"/>
      <c r="L1" s="34"/>
      <c r="M1" s="34"/>
      <c r="N1" s="34"/>
      <c r="O1" s="34"/>
      <c r="P1" s="34"/>
    </row>
    <row r="2" spans="1:16" ht="15" thickBot="1" x14ac:dyDescent="0.35"/>
    <row r="3" spans="1:16" ht="15" thickBot="1" x14ac:dyDescent="0.35">
      <c r="A3" s="36" t="s">
        <v>39</v>
      </c>
      <c r="B3" s="37" t="s">
        <v>42</v>
      </c>
      <c r="C3" s="80" t="s">
        <v>393</v>
      </c>
      <c r="D3" s="85" t="s">
        <v>43</v>
      </c>
      <c r="E3" s="85" t="s">
        <v>44</v>
      </c>
      <c r="F3" s="85" t="s">
        <v>45</v>
      </c>
      <c r="G3" s="86" t="s">
        <v>46</v>
      </c>
      <c r="H3" s="86" t="s">
        <v>47</v>
      </c>
      <c r="I3" s="87" t="s">
        <v>48</v>
      </c>
    </row>
    <row r="4" spans="1:16" ht="15" thickBot="1" x14ac:dyDescent="0.35">
      <c r="A4" s="3" t="str">
        <f>info!A2</f>
        <v>0512115427</v>
      </c>
      <c r="B4" s="93">
        <f>SUM(riassuntoInBudget!B2:B96)</f>
        <v>36.26</v>
      </c>
      <c r="C4" s="3">
        <f>SUMIFS('Antonio Albanese'!I:I,'Antonio Albanese'!B:B,"Project Graphic")</f>
        <v>0</v>
      </c>
      <c r="D4" s="4">
        <f>SUMIFS('Antonio Albanese'!I:I,'Antonio Albanese'!B:B,"RAD")</f>
        <v>4.5999999999999996</v>
      </c>
      <c r="E4" s="4">
        <f>SUMIFS('Antonio Albanese'!I:I,'Antonio Albanese'!B:B,"SDD")</f>
        <v>2</v>
      </c>
      <c r="F4" s="4">
        <f>SUMIFS('Antonio Albanese'!I:I,'Antonio Albanese'!B:B,"ODD")</f>
        <v>2.5</v>
      </c>
      <c r="G4" s="3">
        <f>SUMIFS('Antonio Albanese'!I:I,'Antonio Albanese'!B:B,"Implementation")</f>
        <v>23.5</v>
      </c>
      <c r="H4" s="3">
        <f>SUMIFS('Antonio Albanese'!I:I,'Antonio Albanese'!B:B,"Testing")</f>
        <v>2.5</v>
      </c>
      <c r="I4" s="70">
        <f>SUMIFS('Antonio Albanese'!I:I,'Antonio Albanese'!B:B,"Manual")</f>
        <v>0</v>
      </c>
    </row>
    <row r="5" spans="1:16" ht="15" thickBot="1" x14ac:dyDescent="0.35">
      <c r="A5" s="4" t="str">
        <f>info!A3</f>
        <v>0512115910</v>
      </c>
      <c r="B5" s="81">
        <f>SUM(riassuntoInBudget!C2:C96)</f>
        <v>50.069999999999993</v>
      </c>
      <c r="C5" s="71">
        <f>SUMIFS('Francesco Pio Contaldo'!I:I,'Francesco Pio Contaldo'!B:B,"Project Graphic")</f>
        <v>1.75</v>
      </c>
      <c r="D5" s="71">
        <f>SUMIFS('Francesco Pio Contaldo'!I:I,'Francesco Pio Contaldo'!B:B,"RAD")</f>
        <v>8.18</v>
      </c>
      <c r="E5" s="71">
        <f>SUMIFS('Francesco Pio Contaldo'!I:I,'Francesco Pio Contaldo'!B:B,"SDD")</f>
        <v>5.49</v>
      </c>
      <c r="F5" s="71">
        <f>SUMIFS('Francesco Pio Contaldo'!I:I,'Francesco Pio Contaldo'!B:B,"ODD")</f>
        <v>1</v>
      </c>
      <c r="G5" s="71">
        <f>SUMIFS('Francesco Pio Contaldo'!I:I,'Francesco Pio Contaldo'!B:B,"Implementation")</f>
        <v>29.5</v>
      </c>
      <c r="H5" s="71">
        <f>SUMIFS('Francesco Pio Contaldo'!I:I,'Francesco Pio Contaldo'!B:B,"Testing")</f>
        <v>2.99</v>
      </c>
      <c r="I5" s="83">
        <f>SUMIFS('Francesco Pio Contaldo'!I:I,'Francesco Pio Contaldo'!B:B,"Manual")</f>
        <v>0</v>
      </c>
    </row>
    <row r="6" spans="1:16" ht="15" thickBot="1" x14ac:dyDescent="0.35">
      <c r="A6" s="4" t="str">
        <f>info!A4</f>
        <v>0512106454</v>
      </c>
      <c r="B6" s="81">
        <f>SUM(riassuntoInBudget!D2:D96)</f>
        <v>45.86</v>
      </c>
      <c r="C6" s="71">
        <f>SUMIFS('Cristyan Esposito'!I:I,'Cristyan Esposito'!B:B,"Project Graphic")</f>
        <v>1</v>
      </c>
      <c r="D6" s="5">
        <f>SUMIFS('Cristyan Esposito'!I:I,'Cristyan Esposito'!B:B,"RAD")</f>
        <v>6.85</v>
      </c>
      <c r="E6" s="5">
        <f>SUMIFS('Cristyan Esposito'!I:I,'Cristyan Esposito'!B:B,"SDD")</f>
        <v>3.79</v>
      </c>
      <c r="F6" s="5">
        <f>SUMIFS('Cristyan Esposito'!I:I,'Cristyan Esposito'!B:B,"ODD")</f>
        <v>7.83</v>
      </c>
      <c r="G6" s="5">
        <f>SUMIFS('Cristyan Esposito'!I:I,'Cristyan Esposito'!B:B,"Implementation")</f>
        <v>15</v>
      </c>
      <c r="H6" s="5">
        <f>SUMIFS('Cristyan Esposito'!I:I,'Cristyan Esposito'!B:B,"Testing")</f>
        <v>6.23</v>
      </c>
      <c r="I6" s="84">
        <f>SUMIFS('Cristyan Esposito'!I:I,'Cristyan Esposito'!B:B,"Manual")</f>
        <v>4</v>
      </c>
    </row>
    <row r="7" spans="1:16" ht="15" thickBot="1" x14ac:dyDescent="0.35">
      <c r="A7" s="4" t="str">
        <f>info!A5</f>
        <v>0512108680</v>
      </c>
      <c r="B7" s="81">
        <f>SUM(riassuntoInBudget!E2:E96)</f>
        <v>50</v>
      </c>
      <c r="C7" s="71">
        <f>SUMIFS('Iliano Fasolino'!I:I,'Iliano Fasolino'!B:B,"Project Graphic")</f>
        <v>1.75</v>
      </c>
      <c r="D7" s="5">
        <f>SUMIFS('Iliano Fasolino'!I:I,'Iliano Fasolino'!B:B,"RAD")</f>
        <v>7.66</v>
      </c>
      <c r="E7" s="5">
        <f>SUMIFS('Iliano Fasolino'!I:I,'Iliano Fasolino'!B:B,"SDD")</f>
        <v>3.8</v>
      </c>
      <c r="F7" s="5">
        <f>SUMIFS('Iliano Fasolino'!I:I,'Iliano Fasolino'!B:B,"ODD")</f>
        <v>1.4999999999999998</v>
      </c>
      <c r="G7" s="5">
        <f>SUMIFS('Iliano Fasolino'!I:I,'Iliano Fasolino'!B:B,"Implementation")</f>
        <v>21</v>
      </c>
      <c r="H7" s="5">
        <f>SUMIFS('Iliano Fasolino'!I:I,'Iliano Fasolino'!B:B,"Testing")</f>
        <v>7.13</v>
      </c>
      <c r="I7" s="84">
        <f>SUMIFS('Iliano Fasolino'!I:I,'Iliano Fasolino'!B:B,"Manual")</f>
        <v>6</v>
      </c>
    </row>
    <row r="8" spans="1:16" ht="15" thickBot="1" x14ac:dyDescent="0.35">
      <c r="A8" s="4" t="str">
        <f>info!A6</f>
        <v>0512114908</v>
      </c>
      <c r="B8" s="81">
        <f>SUM(riassuntoInBudget!F2:F96)</f>
        <v>41.07</v>
      </c>
      <c r="C8" s="71">
        <f>SUMIFS('Marco Greco'!I:I,'Marco Greco'!B:B,"Project Graphic")</f>
        <v>0</v>
      </c>
      <c r="D8" s="5">
        <f>SUMIFS('Marco Greco'!I:I,'Marco Greco'!B:B,"RAD")</f>
        <v>4.76</v>
      </c>
      <c r="E8" s="5">
        <f>SUMIFS('Marco Greco'!I:I,'Marco Greco'!B:B,"SDD")</f>
        <v>2.5</v>
      </c>
      <c r="F8" s="5">
        <f>SUMIFS('Marco Greco'!I:I,'Marco Greco'!B:B,"ODD")</f>
        <v>4</v>
      </c>
      <c r="G8" s="5">
        <f>SUMIFS('Marco Greco'!I:I,'Marco Greco'!B:B,"Implementation")</f>
        <v>23.65</v>
      </c>
      <c r="H8" s="5">
        <f>SUMIFS('Marco Greco'!I:I,'Marco Greco'!B:B,"Testing")</f>
        <v>5</v>
      </c>
      <c r="I8" s="84">
        <f>SUMIFS('Marco Greco'!I:I,'Marco Greco'!B:B,"Manual")</f>
        <v>0</v>
      </c>
    </row>
    <row r="9" spans="1:16" ht="15" thickBot="1" x14ac:dyDescent="0.35">
      <c r="A9" s="5" t="str">
        <f>info!A7</f>
        <v>0512114332</v>
      </c>
      <c r="B9" s="82">
        <f>SUM(riassuntoInBudget!G2:G96)</f>
        <v>41.13</v>
      </c>
      <c r="C9" s="5">
        <f>SUMIFS('Giuseppe Pio Sorrentino'!I:I,'Giuseppe Pio Sorrentino'!B:B,"Project Graphic")</f>
        <v>0</v>
      </c>
      <c r="D9" s="5">
        <f>SUMIFS('Giuseppe Pio Sorrentino'!I:I,'Giuseppe Pio Sorrentino'!B:B,"RAD")</f>
        <v>6.3199999999999994</v>
      </c>
      <c r="E9" s="5">
        <f>SUMIFS('Giuseppe Pio Sorrentino'!I:I,'Giuseppe Pio Sorrentino'!B:B,"SDD")</f>
        <v>4</v>
      </c>
      <c r="F9" s="5">
        <f>SUMIFS('Giuseppe Pio Sorrentino'!I:I,'Giuseppe Pio Sorrentino'!B:B,"ODD")</f>
        <v>3.5</v>
      </c>
      <c r="G9" s="5">
        <f>SUMIFS('Giuseppe Pio Sorrentino'!I:I,'Giuseppe Pio Sorrentino'!B:B,"Implementation")</f>
        <v>21.65</v>
      </c>
      <c r="H9" s="5">
        <f>SUMIFS('Giuseppe Pio Sorrentino'!I:I,'Giuseppe Pio Sorrentino'!B:B,"Testing")</f>
        <v>4.5</v>
      </c>
      <c r="I9" s="84">
        <f>SUMIFS('Giuseppe Pio Sorrentino'!I:I,'Giuseppe Pio Sorrentino'!B:B,"Manual")</f>
        <v>0</v>
      </c>
    </row>
    <row r="12" spans="1:16" ht="15" thickBot="1" x14ac:dyDescent="0.35"/>
    <row r="13" spans="1:16" ht="15" thickBot="1" x14ac:dyDescent="0.35">
      <c r="A13" s="36" t="s">
        <v>41</v>
      </c>
    </row>
    <row r="14" spans="1:16" ht="15" thickBot="1" x14ac:dyDescent="0.35">
      <c r="A14" s="5">
        <f>SUM(B4:B9)</f>
        <v>264.39</v>
      </c>
    </row>
  </sheetData>
  <sheetProtection algorithmName="SHA-512" hashValue="xvHW9ZAse3FV2EiDL+p38YIbRFzaW34dl7egPm+KvB/cPWbDWpesRdttOsYM8rwUqkOE05QPmanDNO/yg/KECg==" saltValue="/AV4+AYtTbTyD1Kc9MtFGA==" spinCount="100000" sheet="1" objects="1" scenarios="1"/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4"/>
  <dimension ref="A1:I100"/>
  <sheetViews>
    <sheetView tabSelected="1" topLeftCell="A80" zoomScaleNormal="100" workbookViewId="0">
      <selection activeCell="E112" sqref="E112"/>
    </sheetView>
  </sheetViews>
  <sheetFormatPr defaultRowHeight="14.4" x14ac:dyDescent="0.3"/>
  <cols>
    <col min="1" max="1" width="17.88671875" customWidth="1"/>
    <col min="2" max="2" width="30.6640625" customWidth="1"/>
    <col min="3" max="3" width="31.109375" customWidth="1"/>
    <col min="4" max="4" width="42.88671875" customWidth="1"/>
    <col min="5" max="6" width="20.6640625" customWidth="1"/>
    <col min="7" max="7" width="33.5546875" customWidth="1"/>
    <col min="8" max="8" width="26.6640625" customWidth="1"/>
    <col min="9" max="9" width="64.6640625" customWidth="1"/>
  </cols>
  <sheetData>
    <row r="1" spans="1:9" x14ac:dyDescent="0.3">
      <c r="B1" s="35" t="s">
        <v>49</v>
      </c>
      <c r="C1" s="35" t="str">
        <f>info!A2</f>
        <v>0512115427</v>
      </c>
      <c r="D1" s="35" t="str">
        <f>info!C2</f>
        <v>Albanese</v>
      </c>
    </row>
    <row r="3" spans="1:9" x14ac:dyDescent="0.3">
      <c r="A3" s="30" t="s">
        <v>50</v>
      </c>
      <c r="B3" s="30" t="s">
        <v>51</v>
      </c>
      <c r="C3" s="39" t="s">
        <v>52</v>
      </c>
      <c r="D3" s="30" t="s">
        <v>53</v>
      </c>
      <c r="E3" s="40" t="s">
        <v>54</v>
      </c>
      <c r="F3" s="40" t="s">
        <v>55</v>
      </c>
      <c r="G3" s="41" t="s">
        <v>56</v>
      </c>
      <c r="H3" s="40" t="s">
        <v>57</v>
      </c>
      <c r="I3" s="40" t="s">
        <v>58</v>
      </c>
    </row>
    <row r="4" spans="1:9" x14ac:dyDescent="0.3">
      <c r="A4" s="42">
        <v>45215</v>
      </c>
      <c r="B4" s="43" t="s">
        <v>59</v>
      </c>
      <c r="C4" s="43" t="s">
        <v>60</v>
      </c>
      <c r="D4" s="43" t="s">
        <v>59</v>
      </c>
      <c r="E4" s="44">
        <v>1.5</v>
      </c>
      <c r="F4" s="44">
        <v>1.5</v>
      </c>
      <c r="G4" s="51">
        <v>1.5</v>
      </c>
      <c r="H4" s="51">
        <v>1.5</v>
      </c>
      <c r="I4" s="51">
        <f>G4-H4</f>
        <v>0</v>
      </c>
    </row>
    <row r="5" spans="1:9" x14ac:dyDescent="0.3">
      <c r="A5" s="42">
        <v>45216</v>
      </c>
      <c r="B5" s="43"/>
      <c r="C5" s="33"/>
      <c r="D5" s="33"/>
      <c r="E5" s="44"/>
      <c r="F5" s="44"/>
      <c r="G5" s="51"/>
      <c r="H5" s="51"/>
      <c r="I5" s="51">
        <f t="shared" ref="I5:I68" si="0">G5-H5</f>
        <v>0</v>
      </c>
    </row>
    <row r="6" spans="1:9" x14ac:dyDescent="0.3">
      <c r="A6" s="42">
        <v>45217</v>
      </c>
      <c r="B6" s="43"/>
      <c r="C6" s="33"/>
      <c r="D6" s="33"/>
      <c r="E6" s="44"/>
      <c r="F6" s="44"/>
      <c r="G6" s="51"/>
      <c r="H6" s="51"/>
      <c r="I6" s="51">
        <f t="shared" si="0"/>
        <v>0</v>
      </c>
    </row>
    <row r="7" spans="1:9" x14ac:dyDescent="0.3">
      <c r="A7" s="42">
        <v>45218</v>
      </c>
      <c r="B7" s="43"/>
      <c r="C7" s="33"/>
      <c r="D7" s="33"/>
      <c r="E7" s="44"/>
      <c r="F7" s="44"/>
      <c r="G7" s="51"/>
      <c r="H7" s="51"/>
      <c r="I7" s="51">
        <f t="shared" si="0"/>
        <v>0</v>
      </c>
    </row>
    <row r="8" spans="1:9" x14ac:dyDescent="0.3">
      <c r="A8" s="42">
        <v>45219</v>
      </c>
      <c r="B8" s="43"/>
      <c r="C8" s="33"/>
      <c r="D8" s="33"/>
      <c r="E8" s="44"/>
      <c r="F8" s="44"/>
      <c r="G8" s="51"/>
      <c r="H8" s="51"/>
      <c r="I8" s="51">
        <f t="shared" si="0"/>
        <v>0</v>
      </c>
    </row>
    <row r="9" spans="1:9" x14ac:dyDescent="0.3">
      <c r="A9" s="42">
        <v>45220</v>
      </c>
      <c r="B9" s="43"/>
      <c r="C9" s="33"/>
      <c r="D9" s="33"/>
      <c r="E9" s="44"/>
      <c r="F9" s="44"/>
      <c r="G9" s="51"/>
      <c r="H9" s="51"/>
      <c r="I9" s="51">
        <f t="shared" si="0"/>
        <v>0</v>
      </c>
    </row>
    <row r="10" spans="1:9" x14ac:dyDescent="0.3">
      <c r="A10" s="42">
        <v>45221</v>
      </c>
      <c r="B10" s="43"/>
      <c r="C10" s="33"/>
      <c r="D10" s="33"/>
      <c r="E10" s="44"/>
      <c r="F10" s="44"/>
      <c r="G10" s="51"/>
      <c r="H10" s="51"/>
      <c r="I10" s="51">
        <f t="shared" si="0"/>
        <v>0</v>
      </c>
    </row>
    <row r="11" spans="1:9" x14ac:dyDescent="0.3">
      <c r="A11" s="42">
        <v>45222</v>
      </c>
      <c r="B11" s="43" t="s">
        <v>59</v>
      </c>
      <c r="C11" s="33" t="s">
        <v>61</v>
      </c>
      <c r="D11" s="33" t="s">
        <v>59</v>
      </c>
      <c r="E11" s="44">
        <v>1.5</v>
      </c>
      <c r="F11" s="44">
        <v>1.5</v>
      </c>
      <c r="G11" s="52">
        <v>1.5</v>
      </c>
      <c r="H11" s="52">
        <v>1.5</v>
      </c>
      <c r="I11" s="51">
        <f t="shared" si="0"/>
        <v>0</v>
      </c>
    </row>
    <row r="12" spans="1:9" x14ac:dyDescent="0.3">
      <c r="A12" s="42">
        <v>45223</v>
      </c>
      <c r="B12" s="33" t="s">
        <v>43</v>
      </c>
      <c r="C12" s="45" t="s">
        <v>62</v>
      </c>
      <c r="D12" s="33" t="s">
        <v>63</v>
      </c>
      <c r="E12" s="44">
        <v>1</v>
      </c>
      <c r="F12" s="44">
        <v>0</v>
      </c>
      <c r="G12" s="51">
        <v>0.34</v>
      </c>
      <c r="H12" s="51">
        <v>0</v>
      </c>
      <c r="I12" s="51">
        <f t="shared" si="0"/>
        <v>0.34</v>
      </c>
    </row>
    <row r="13" spans="1:9" x14ac:dyDescent="0.3">
      <c r="A13" s="42">
        <v>45224</v>
      </c>
      <c r="B13" s="33"/>
      <c r="C13" s="33"/>
      <c r="D13" s="33"/>
      <c r="E13" s="44"/>
      <c r="F13" s="44"/>
      <c r="G13" s="51"/>
      <c r="H13" s="51"/>
      <c r="I13" s="51">
        <f t="shared" si="0"/>
        <v>0</v>
      </c>
    </row>
    <row r="14" spans="1:9" x14ac:dyDescent="0.3">
      <c r="A14" s="42">
        <v>45225</v>
      </c>
      <c r="B14" s="46"/>
      <c r="C14" s="33"/>
      <c r="D14" s="33"/>
      <c r="E14" s="44"/>
      <c r="F14" s="44"/>
      <c r="G14" s="51"/>
      <c r="H14" s="51"/>
      <c r="I14" s="51">
        <f t="shared" si="0"/>
        <v>0</v>
      </c>
    </row>
    <row r="15" spans="1:9" x14ac:dyDescent="0.3">
      <c r="A15" s="42">
        <v>45226</v>
      </c>
      <c r="B15" s="33"/>
      <c r="C15" s="33"/>
      <c r="D15" s="33"/>
      <c r="E15" s="44"/>
      <c r="F15" s="44"/>
      <c r="G15" s="51"/>
      <c r="H15" s="51"/>
      <c r="I15" s="51">
        <f t="shared" si="0"/>
        <v>0</v>
      </c>
    </row>
    <row r="16" spans="1:9" x14ac:dyDescent="0.3">
      <c r="A16" s="42">
        <v>45227</v>
      </c>
      <c r="B16" s="33"/>
      <c r="C16" s="33"/>
      <c r="D16" s="33"/>
      <c r="E16" s="44"/>
      <c r="F16" s="44"/>
      <c r="G16" s="51"/>
      <c r="H16" s="51"/>
      <c r="I16" s="51">
        <f t="shared" si="0"/>
        <v>0</v>
      </c>
    </row>
    <row r="17" spans="1:9" x14ac:dyDescent="0.3">
      <c r="A17" s="42">
        <v>45228</v>
      </c>
      <c r="B17" s="33"/>
      <c r="C17" s="33"/>
      <c r="D17" s="33"/>
      <c r="E17" s="44"/>
      <c r="F17" s="44"/>
      <c r="G17" s="51"/>
      <c r="H17" s="51"/>
      <c r="I17" s="51">
        <f t="shared" si="0"/>
        <v>0</v>
      </c>
    </row>
    <row r="18" spans="1:9" x14ac:dyDescent="0.3">
      <c r="A18" s="42">
        <v>45229</v>
      </c>
      <c r="B18" s="33" t="s">
        <v>59</v>
      </c>
      <c r="C18" s="33" t="s">
        <v>64</v>
      </c>
      <c r="D18" s="33" t="s">
        <v>59</v>
      </c>
      <c r="E18" s="44">
        <v>1.5</v>
      </c>
      <c r="F18" s="44">
        <v>1.5</v>
      </c>
      <c r="G18" s="51">
        <v>1.5</v>
      </c>
      <c r="H18" s="51">
        <v>1.5</v>
      </c>
      <c r="I18" s="51">
        <f t="shared" si="0"/>
        <v>0</v>
      </c>
    </row>
    <row r="19" spans="1:9" x14ac:dyDescent="0.3">
      <c r="A19" s="42">
        <v>45230</v>
      </c>
      <c r="B19" s="47"/>
      <c r="C19" s="47"/>
      <c r="D19" s="47"/>
      <c r="E19" s="48"/>
      <c r="F19" s="44"/>
      <c r="G19" s="51"/>
      <c r="H19" s="51"/>
      <c r="I19" s="51">
        <f t="shared" si="0"/>
        <v>0</v>
      </c>
    </row>
    <row r="20" spans="1:9" x14ac:dyDescent="0.3">
      <c r="A20" s="42">
        <v>45231</v>
      </c>
      <c r="B20" s="33" t="s">
        <v>43</v>
      </c>
      <c r="C20" s="33" t="s">
        <v>65</v>
      </c>
      <c r="D20" s="33" t="s">
        <v>66</v>
      </c>
      <c r="E20" s="44">
        <v>0.5</v>
      </c>
      <c r="F20" s="44">
        <v>0</v>
      </c>
      <c r="G20" s="51">
        <v>0.5</v>
      </c>
      <c r="H20" s="51">
        <v>0</v>
      </c>
      <c r="I20" s="51">
        <f t="shared" si="0"/>
        <v>0.5</v>
      </c>
    </row>
    <row r="21" spans="1:9" x14ac:dyDescent="0.3">
      <c r="A21" s="42">
        <v>45232</v>
      </c>
      <c r="B21" s="33" t="s">
        <v>43</v>
      </c>
      <c r="C21" s="33" t="s">
        <v>67</v>
      </c>
      <c r="D21" s="33" t="s">
        <v>68</v>
      </c>
      <c r="E21" s="44">
        <v>0.25</v>
      </c>
      <c r="F21" s="44">
        <v>0</v>
      </c>
      <c r="G21" s="51">
        <v>0.17</v>
      </c>
      <c r="H21" s="51">
        <v>0</v>
      </c>
      <c r="I21" s="51">
        <f t="shared" si="0"/>
        <v>0.17</v>
      </c>
    </row>
    <row r="22" spans="1:9" x14ac:dyDescent="0.3">
      <c r="A22" s="42">
        <v>45233</v>
      </c>
      <c r="B22" s="33"/>
      <c r="C22" s="33"/>
      <c r="D22" s="33"/>
      <c r="E22" s="44"/>
      <c r="F22" s="44"/>
      <c r="G22" s="51"/>
      <c r="H22" s="51"/>
      <c r="I22" s="51">
        <f t="shared" si="0"/>
        <v>0</v>
      </c>
    </row>
    <row r="23" spans="1:9" x14ac:dyDescent="0.3">
      <c r="A23" s="42">
        <v>45234</v>
      </c>
      <c r="B23" s="33"/>
      <c r="C23" s="33"/>
      <c r="D23" s="33"/>
      <c r="E23" s="44"/>
      <c r="F23" s="44"/>
      <c r="G23" s="51"/>
      <c r="H23" s="51"/>
      <c r="I23" s="51">
        <f t="shared" si="0"/>
        <v>0</v>
      </c>
    </row>
    <row r="24" spans="1:9" x14ac:dyDescent="0.3">
      <c r="A24" s="42">
        <v>45235</v>
      </c>
      <c r="B24" s="33"/>
      <c r="C24" s="33"/>
      <c r="D24" s="33"/>
      <c r="E24" s="44"/>
      <c r="F24" s="44"/>
      <c r="G24" s="51"/>
      <c r="H24" s="51"/>
      <c r="I24" s="51">
        <f t="shared" si="0"/>
        <v>0</v>
      </c>
    </row>
    <row r="25" spans="1:9" x14ac:dyDescent="0.3">
      <c r="A25" s="42">
        <v>45236</v>
      </c>
      <c r="B25" s="33" t="s">
        <v>59</v>
      </c>
      <c r="C25" s="33" t="s">
        <v>69</v>
      </c>
      <c r="D25" s="33" t="s">
        <v>59</v>
      </c>
      <c r="E25" s="44">
        <v>1.5</v>
      </c>
      <c r="F25" s="44">
        <v>1.5</v>
      </c>
      <c r="G25" s="51">
        <v>1.5</v>
      </c>
      <c r="H25" s="51">
        <v>1.5</v>
      </c>
      <c r="I25" s="51">
        <f t="shared" si="0"/>
        <v>0</v>
      </c>
    </row>
    <row r="26" spans="1:9" x14ac:dyDescent="0.3">
      <c r="A26" s="42">
        <v>45237</v>
      </c>
      <c r="B26" s="50" t="s">
        <v>43</v>
      </c>
      <c r="C26" s="50" t="s">
        <v>70</v>
      </c>
      <c r="D26" s="50" t="s">
        <v>71</v>
      </c>
      <c r="E26" s="73">
        <v>1</v>
      </c>
      <c r="F26" s="73">
        <v>0</v>
      </c>
      <c r="G26" s="51">
        <v>1</v>
      </c>
      <c r="H26" s="51">
        <v>0</v>
      </c>
      <c r="I26" s="51">
        <f t="shared" si="0"/>
        <v>1</v>
      </c>
    </row>
    <row r="27" spans="1:9" x14ac:dyDescent="0.3">
      <c r="A27" s="42">
        <v>45238</v>
      </c>
      <c r="B27" s="33" t="s">
        <v>43</v>
      </c>
      <c r="C27" s="33" t="s">
        <v>72</v>
      </c>
      <c r="D27" s="33" t="s">
        <v>73</v>
      </c>
      <c r="E27" s="44">
        <v>0.25</v>
      </c>
      <c r="F27" s="44">
        <v>0</v>
      </c>
      <c r="G27" s="51">
        <v>0.25</v>
      </c>
      <c r="H27" s="51">
        <v>0</v>
      </c>
      <c r="I27" s="51">
        <f t="shared" si="0"/>
        <v>0.25</v>
      </c>
    </row>
    <row r="28" spans="1:9" x14ac:dyDescent="0.3">
      <c r="A28" s="42">
        <v>45239</v>
      </c>
      <c r="B28" s="33" t="s">
        <v>43</v>
      </c>
      <c r="C28" s="33" t="s">
        <v>74</v>
      </c>
      <c r="D28" s="33" t="s">
        <v>75</v>
      </c>
      <c r="E28" s="44">
        <v>0.09</v>
      </c>
      <c r="F28" s="44">
        <v>0</v>
      </c>
      <c r="G28" s="51">
        <v>0.09</v>
      </c>
      <c r="H28" s="51">
        <v>0</v>
      </c>
      <c r="I28" s="51">
        <f t="shared" si="0"/>
        <v>0.09</v>
      </c>
    </row>
    <row r="29" spans="1:9" x14ac:dyDescent="0.3">
      <c r="A29" s="42">
        <v>45240</v>
      </c>
      <c r="B29" s="33" t="s">
        <v>43</v>
      </c>
      <c r="C29" s="33" t="s">
        <v>76</v>
      </c>
      <c r="D29" s="33" t="s">
        <v>77</v>
      </c>
      <c r="E29" s="49">
        <v>0.25</v>
      </c>
      <c r="F29" s="44">
        <v>0</v>
      </c>
      <c r="G29" s="51">
        <v>0.25</v>
      </c>
      <c r="H29" s="51">
        <v>0</v>
      </c>
      <c r="I29" s="51">
        <f t="shared" si="0"/>
        <v>0.25</v>
      </c>
    </row>
    <row r="30" spans="1:9" x14ac:dyDescent="0.3">
      <c r="A30" s="42">
        <v>45241</v>
      </c>
      <c r="B30" s="43" t="s">
        <v>43</v>
      </c>
      <c r="C30" s="50" t="s">
        <v>78</v>
      </c>
      <c r="D30" s="76" t="s">
        <v>79</v>
      </c>
      <c r="E30" s="73">
        <v>0.25</v>
      </c>
      <c r="F30" s="73">
        <v>0</v>
      </c>
      <c r="G30" s="51">
        <v>0.25</v>
      </c>
      <c r="H30" s="51">
        <v>0</v>
      </c>
      <c r="I30" s="51">
        <f t="shared" si="0"/>
        <v>0.25</v>
      </c>
    </row>
    <row r="31" spans="1:9" x14ac:dyDescent="0.3">
      <c r="A31" s="42">
        <v>45242</v>
      </c>
      <c r="B31" s="33"/>
      <c r="C31" s="33"/>
      <c r="D31" s="33"/>
      <c r="E31" s="44"/>
      <c r="F31" s="44"/>
      <c r="G31" s="51"/>
      <c r="H31" s="51"/>
      <c r="I31" s="51">
        <f t="shared" si="0"/>
        <v>0</v>
      </c>
    </row>
    <row r="32" spans="1:9" x14ac:dyDescent="0.3">
      <c r="A32" s="42">
        <v>45243</v>
      </c>
      <c r="B32" s="33" t="s">
        <v>59</v>
      </c>
      <c r="C32" s="33" t="s">
        <v>80</v>
      </c>
      <c r="D32" s="33" t="s">
        <v>59</v>
      </c>
      <c r="E32" s="44">
        <v>1.5</v>
      </c>
      <c r="F32" s="44">
        <v>1.5</v>
      </c>
      <c r="G32" s="51">
        <v>1.5</v>
      </c>
      <c r="H32" s="51">
        <v>1.5</v>
      </c>
      <c r="I32" s="51">
        <f t="shared" si="0"/>
        <v>0</v>
      </c>
    </row>
    <row r="33" spans="1:9" x14ac:dyDescent="0.3">
      <c r="A33" s="42">
        <v>45244</v>
      </c>
      <c r="B33" s="33" t="s">
        <v>43</v>
      </c>
      <c r="C33" s="33" t="s">
        <v>81</v>
      </c>
      <c r="D33" s="33" t="s">
        <v>82</v>
      </c>
      <c r="E33" s="44">
        <v>0.25</v>
      </c>
      <c r="F33" s="44">
        <v>0</v>
      </c>
      <c r="G33" s="51">
        <v>0.25</v>
      </c>
      <c r="H33" s="51">
        <v>0</v>
      </c>
      <c r="I33" s="51">
        <f t="shared" si="0"/>
        <v>0.25</v>
      </c>
    </row>
    <row r="34" spans="1:9" x14ac:dyDescent="0.3">
      <c r="A34" s="42">
        <v>45245</v>
      </c>
      <c r="B34" s="33" t="s">
        <v>43</v>
      </c>
      <c r="C34" s="33" t="s">
        <v>83</v>
      </c>
      <c r="D34" s="33" t="s">
        <v>84</v>
      </c>
      <c r="E34" s="44">
        <v>0.5</v>
      </c>
      <c r="F34" s="44">
        <v>0</v>
      </c>
      <c r="G34" s="51">
        <v>0.5</v>
      </c>
      <c r="H34" s="51">
        <v>0</v>
      </c>
      <c r="I34" s="51">
        <f t="shared" si="0"/>
        <v>0.5</v>
      </c>
    </row>
    <row r="35" spans="1:9" x14ac:dyDescent="0.3">
      <c r="A35" s="42">
        <v>45246</v>
      </c>
      <c r="B35" s="33" t="s">
        <v>43</v>
      </c>
      <c r="C35" s="33" t="s">
        <v>85</v>
      </c>
      <c r="D35" s="33" t="s">
        <v>86</v>
      </c>
      <c r="E35" s="44">
        <v>0.25</v>
      </c>
      <c r="F35" s="44">
        <v>0</v>
      </c>
      <c r="G35" s="51">
        <v>0.25</v>
      </c>
      <c r="H35" s="51">
        <v>0</v>
      </c>
      <c r="I35" s="51">
        <f t="shared" si="0"/>
        <v>0.25</v>
      </c>
    </row>
    <row r="36" spans="1:9" x14ac:dyDescent="0.3">
      <c r="A36" s="42">
        <v>45247</v>
      </c>
      <c r="B36" s="50" t="s">
        <v>43</v>
      </c>
      <c r="C36" s="50" t="s">
        <v>87</v>
      </c>
      <c r="D36" s="50" t="s">
        <v>88</v>
      </c>
      <c r="E36" s="73">
        <v>0.5</v>
      </c>
      <c r="F36" s="73">
        <v>0</v>
      </c>
      <c r="G36" s="51">
        <v>0.5</v>
      </c>
      <c r="H36" s="51">
        <v>0</v>
      </c>
      <c r="I36" s="51">
        <f t="shared" si="0"/>
        <v>0.5</v>
      </c>
    </row>
    <row r="37" spans="1:9" x14ac:dyDescent="0.3">
      <c r="A37" s="42">
        <v>45248</v>
      </c>
      <c r="B37" s="33"/>
      <c r="C37" s="33"/>
      <c r="D37" s="33"/>
      <c r="E37" s="44"/>
      <c r="F37" s="44"/>
      <c r="G37" s="51"/>
      <c r="H37" s="51"/>
      <c r="I37" s="51">
        <f t="shared" si="0"/>
        <v>0</v>
      </c>
    </row>
    <row r="38" spans="1:9" x14ac:dyDescent="0.3">
      <c r="A38" s="42">
        <v>45249</v>
      </c>
      <c r="B38" s="33"/>
      <c r="C38" s="33"/>
      <c r="D38" s="33"/>
      <c r="E38" s="44"/>
      <c r="F38" s="44"/>
      <c r="G38" s="51"/>
      <c r="H38" s="51"/>
      <c r="I38" s="51">
        <f t="shared" si="0"/>
        <v>0</v>
      </c>
    </row>
    <row r="39" spans="1:9" x14ac:dyDescent="0.3">
      <c r="A39" s="42">
        <v>45250</v>
      </c>
      <c r="B39" s="33" t="s">
        <v>59</v>
      </c>
      <c r="C39" s="33" t="s">
        <v>89</v>
      </c>
      <c r="D39" s="33" t="s">
        <v>59</v>
      </c>
      <c r="E39" s="44">
        <v>1.5</v>
      </c>
      <c r="F39" s="44">
        <v>1.5</v>
      </c>
      <c r="G39" s="51">
        <v>1.5</v>
      </c>
      <c r="H39" s="51">
        <v>1.5</v>
      </c>
      <c r="I39" s="51">
        <f t="shared" si="0"/>
        <v>0</v>
      </c>
    </row>
    <row r="40" spans="1:9" x14ac:dyDescent="0.3">
      <c r="A40" s="42">
        <v>45251</v>
      </c>
      <c r="B40" s="33"/>
      <c r="C40" s="33"/>
      <c r="D40" s="33"/>
      <c r="E40" s="44"/>
      <c r="F40" s="44"/>
      <c r="G40" s="51"/>
      <c r="H40" s="51"/>
      <c r="I40" s="51">
        <f t="shared" si="0"/>
        <v>0</v>
      </c>
    </row>
    <row r="41" spans="1:9" x14ac:dyDescent="0.3">
      <c r="A41" s="42">
        <v>45252</v>
      </c>
      <c r="B41" s="50" t="s">
        <v>43</v>
      </c>
      <c r="C41" s="50" t="s">
        <v>90</v>
      </c>
      <c r="D41" s="50" t="s">
        <v>91</v>
      </c>
      <c r="E41" s="73">
        <v>0.25</v>
      </c>
      <c r="F41" s="73">
        <v>0</v>
      </c>
      <c r="G41" s="77">
        <v>0.25</v>
      </c>
      <c r="H41" s="51">
        <v>0</v>
      </c>
      <c r="I41" s="51">
        <f t="shared" si="0"/>
        <v>0.25</v>
      </c>
    </row>
    <row r="42" spans="1:9" x14ac:dyDescent="0.3">
      <c r="A42" s="42">
        <v>45253</v>
      </c>
      <c r="B42" s="33" t="s">
        <v>44</v>
      </c>
      <c r="C42" s="33" t="s">
        <v>92</v>
      </c>
      <c r="D42" s="33" t="s">
        <v>93</v>
      </c>
      <c r="E42" s="44">
        <v>0.5</v>
      </c>
      <c r="F42" s="44">
        <v>0</v>
      </c>
      <c r="G42" s="51">
        <v>0.5</v>
      </c>
      <c r="H42" s="51">
        <v>0</v>
      </c>
      <c r="I42" s="51">
        <f t="shared" si="0"/>
        <v>0.5</v>
      </c>
    </row>
    <row r="43" spans="1:9" x14ac:dyDescent="0.3">
      <c r="A43" s="42">
        <v>45254</v>
      </c>
      <c r="B43" s="33" t="s">
        <v>44</v>
      </c>
      <c r="C43" s="50" t="s">
        <v>94</v>
      </c>
      <c r="D43" s="33" t="s">
        <v>95</v>
      </c>
      <c r="E43" s="44">
        <v>0.25</v>
      </c>
      <c r="F43" s="44">
        <v>0</v>
      </c>
      <c r="G43" s="51">
        <v>0.25</v>
      </c>
      <c r="H43" s="51">
        <v>0</v>
      </c>
      <c r="I43" s="51">
        <f t="shared" si="0"/>
        <v>0.25</v>
      </c>
    </row>
    <row r="44" spans="1:9" x14ac:dyDescent="0.3">
      <c r="A44" s="42">
        <v>45255</v>
      </c>
      <c r="B44" s="33"/>
      <c r="C44" s="33"/>
      <c r="D44" s="33"/>
      <c r="E44" s="44"/>
      <c r="F44" s="44"/>
      <c r="G44" s="51"/>
      <c r="H44" s="51"/>
      <c r="I44" s="51">
        <f t="shared" si="0"/>
        <v>0</v>
      </c>
    </row>
    <row r="45" spans="1:9" x14ac:dyDescent="0.3">
      <c r="A45" s="42">
        <v>45256</v>
      </c>
      <c r="B45" s="33"/>
      <c r="C45" s="33"/>
      <c r="D45" s="33"/>
      <c r="E45" s="44"/>
      <c r="F45" s="44"/>
      <c r="G45" s="51"/>
      <c r="H45" s="51"/>
      <c r="I45" s="51">
        <f t="shared" si="0"/>
        <v>0</v>
      </c>
    </row>
    <row r="46" spans="1:9" x14ac:dyDescent="0.3">
      <c r="A46" s="42">
        <v>45257</v>
      </c>
      <c r="B46" s="33" t="s">
        <v>59</v>
      </c>
      <c r="C46" s="33" t="s">
        <v>96</v>
      </c>
      <c r="D46" s="33" t="s">
        <v>59</v>
      </c>
      <c r="E46" s="44">
        <v>1.5</v>
      </c>
      <c r="F46" s="44">
        <v>0</v>
      </c>
      <c r="G46" s="51">
        <v>1.5</v>
      </c>
      <c r="H46" s="51">
        <v>1.5</v>
      </c>
      <c r="I46" s="51">
        <f t="shared" si="0"/>
        <v>0</v>
      </c>
    </row>
    <row r="47" spans="1:9" x14ac:dyDescent="0.3">
      <c r="A47" s="42">
        <v>45258</v>
      </c>
      <c r="B47" s="33" t="s">
        <v>44</v>
      </c>
      <c r="C47" s="50" t="s">
        <v>97</v>
      </c>
      <c r="D47" s="33" t="s">
        <v>97</v>
      </c>
      <c r="E47" s="44">
        <v>0.25</v>
      </c>
      <c r="F47" s="44">
        <v>0</v>
      </c>
      <c r="G47" s="51">
        <v>0.25</v>
      </c>
      <c r="H47" s="51">
        <v>0</v>
      </c>
      <c r="I47" s="51">
        <f t="shared" si="0"/>
        <v>0.25</v>
      </c>
    </row>
    <row r="48" spans="1:9" x14ac:dyDescent="0.3">
      <c r="A48" s="42">
        <v>45259</v>
      </c>
      <c r="B48" s="47"/>
      <c r="C48" s="33"/>
      <c r="D48" s="47"/>
      <c r="E48" s="48"/>
      <c r="F48" s="48"/>
      <c r="G48" s="51"/>
      <c r="H48" s="51"/>
      <c r="I48" s="51">
        <f t="shared" si="0"/>
        <v>0</v>
      </c>
    </row>
    <row r="49" spans="1:9" x14ac:dyDescent="0.3">
      <c r="A49" s="42">
        <v>45260</v>
      </c>
      <c r="B49" s="33" t="s">
        <v>44</v>
      </c>
      <c r="C49" s="33" t="s">
        <v>98</v>
      </c>
      <c r="D49" s="33" t="s">
        <v>99</v>
      </c>
      <c r="E49" s="44" t="s">
        <v>100</v>
      </c>
      <c r="F49" s="44">
        <v>0</v>
      </c>
      <c r="G49" s="51">
        <v>0.25</v>
      </c>
      <c r="H49" s="51">
        <v>0</v>
      </c>
      <c r="I49" s="51">
        <f t="shared" si="0"/>
        <v>0.25</v>
      </c>
    </row>
    <row r="50" spans="1:9" x14ac:dyDescent="0.3">
      <c r="A50" s="42">
        <v>45261</v>
      </c>
      <c r="B50" s="33" t="s">
        <v>44</v>
      </c>
      <c r="C50" s="50" t="s">
        <v>101</v>
      </c>
      <c r="D50" s="33" t="s">
        <v>102</v>
      </c>
      <c r="E50" s="44">
        <v>0.5</v>
      </c>
      <c r="F50" s="44">
        <v>0</v>
      </c>
      <c r="G50" s="51">
        <v>0.5</v>
      </c>
      <c r="H50" s="51">
        <v>0</v>
      </c>
      <c r="I50" s="51">
        <f t="shared" si="0"/>
        <v>0.5</v>
      </c>
    </row>
    <row r="51" spans="1:9" x14ac:dyDescent="0.3">
      <c r="A51" s="42">
        <v>45262</v>
      </c>
      <c r="B51" s="33" t="s">
        <v>44</v>
      </c>
      <c r="C51" s="33" t="s">
        <v>103</v>
      </c>
      <c r="D51" s="33" t="s">
        <v>104</v>
      </c>
      <c r="E51" s="44">
        <v>0.25</v>
      </c>
      <c r="F51" s="44">
        <v>0</v>
      </c>
      <c r="G51" s="51">
        <v>0.25</v>
      </c>
      <c r="H51" s="51">
        <v>0</v>
      </c>
      <c r="I51" s="51">
        <f t="shared" si="0"/>
        <v>0.25</v>
      </c>
    </row>
    <row r="52" spans="1:9" x14ac:dyDescent="0.3">
      <c r="A52" s="42">
        <v>45263</v>
      </c>
      <c r="B52" s="33"/>
      <c r="C52" s="33"/>
      <c r="D52" s="33"/>
      <c r="E52" s="44"/>
      <c r="F52" s="44"/>
      <c r="G52" s="51"/>
      <c r="H52" s="51"/>
      <c r="I52" s="51">
        <f t="shared" si="0"/>
        <v>0</v>
      </c>
    </row>
    <row r="53" spans="1:9" x14ac:dyDescent="0.3">
      <c r="A53" s="42">
        <v>45264</v>
      </c>
      <c r="B53" s="33" t="s">
        <v>59</v>
      </c>
      <c r="C53" s="33" t="s">
        <v>105</v>
      </c>
      <c r="D53" s="33" t="s">
        <v>59</v>
      </c>
      <c r="E53" s="44">
        <v>1.5</v>
      </c>
      <c r="F53" s="44">
        <v>1.5</v>
      </c>
      <c r="G53" s="51">
        <v>1.5</v>
      </c>
      <c r="H53" s="51">
        <v>1.5</v>
      </c>
      <c r="I53" s="51">
        <f t="shared" si="0"/>
        <v>0</v>
      </c>
    </row>
    <row r="54" spans="1:9" x14ac:dyDescent="0.3">
      <c r="A54" s="42">
        <v>45265</v>
      </c>
      <c r="B54" s="50" t="s">
        <v>47</v>
      </c>
      <c r="C54" s="50" t="s">
        <v>106</v>
      </c>
      <c r="D54" s="50" t="s">
        <v>107</v>
      </c>
      <c r="E54" s="73">
        <v>0.5</v>
      </c>
      <c r="F54" s="73">
        <v>0</v>
      </c>
      <c r="G54" s="51">
        <v>0.5</v>
      </c>
      <c r="H54" s="51">
        <v>0</v>
      </c>
      <c r="I54" s="51">
        <f t="shared" si="0"/>
        <v>0.5</v>
      </c>
    </row>
    <row r="55" spans="1:9" x14ac:dyDescent="0.3">
      <c r="A55" s="42">
        <v>45266</v>
      </c>
      <c r="B55" s="50"/>
      <c r="C55" s="50"/>
      <c r="D55" s="50"/>
      <c r="E55" s="73"/>
      <c r="F55" s="73"/>
      <c r="G55" s="51"/>
      <c r="H55" s="51"/>
      <c r="I55" s="51">
        <f t="shared" si="0"/>
        <v>0</v>
      </c>
    </row>
    <row r="56" spans="1:9" x14ac:dyDescent="0.3">
      <c r="A56" s="42">
        <v>45267</v>
      </c>
      <c r="B56" s="33" t="s">
        <v>47</v>
      </c>
      <c r="C56" s="33" t="s">
        <v>108</v>
      </c>
      <c r="D56" s="33" t="s">
        <v>109</v>
      </c>
      <c r="E56" s="44">
        <v>0.5</v>
      </c>
      <c r="F56" s="44">
        <v>0</v>
      </c>
      <c r="G56" s="51">
        <v>0.5</v>
      </c>
      <c r="H56" s="51">
        <v>0</v>
      </c>
      <c r="I56" s="51">
        <f t="shared" si="0"/>
        <v>0.5</v>
      </c>
    </row>
    <row r="57" spans="1:9" x14ac:dyDescent="0.3">
      <c r="A57" s="42">
        <v>45268</v>
      </c>
      <c r="B57" s="33"/>
      <c r="C57" s="33"/>
      <c r="D57" s="33"/>
      <c r="E57" s="44"/>
      <c r="F57" s="44"/>
      <c r="G57" s="51"/>
      <c r="H57" s="51"/>
      <c r="I57" s="51">
        <f t="shared" si="0"/>
        <v>0</v>
      </c>
    </row>
    <row r="58" spans="1:9" x14ac:dyDescent="0.3">
      <c r="A58" s="42">
        <v>45269</v>
      </c>
      <c r="B58" s="33"/>
      <c r="C58" s="33"/>
      <c r="D58" s="33"/>
      <c r="E58" s="44"/>
      <c r="F58" s="44"/>
      <c r="G58" s="51"/>
      <c r="H58" s="51"/>
      <c r="I58" s="51">
        <f t="shared" si="0"/>
        <v>0</v>
      </c>
    </row>
    <row r="59" spans="1:9" x14ac:dyDescent="0.3">
      <c r="A59" s="42">
        <v>45270</v>
      </c>
      <c r="B59" s="33"/>
      <c r="C59" s="33"/>
      <c r="D59" s="33"/>
      <c r="E59" s="44"/>
      <c r="F59" s="44"/>
      <c r="G59" s="51"/>
      <c r="H59" s="51"/>
      <c r="I59" s="51">
        <f t="shared" si="0"/>
        <v>0</v>
      </c>
    </row>
    <row r="60" spans="1:9" x14ac:dyDescent="0.3">
      <c r="A60" s="42">
        <v>45271</v>
      </c>
      <c r="B60" s="33" t="s">
        <v>59</v>
      </c>
      <c r="C60" s="33" t="s">
        <v>110</v>
      </c>
      <c r="D60" s="33" t="s">
        <v>59</v>
      </c>
      <c r="E60" s="44">
        <v>1.5</v>
      </c>
      <c r="F60" s="44">
        <v>1.5</v>
      </c>
      <c r="G60" s="51">
        <v>1.5</v>
      </c>
      <c r="H60" s="51">
        <v>1.5</v>
      </c>
      <c r="I60" s="51">
        <f t="shared" si="0"/>
        <v>0</v>
      </c>
    </row>
    <row r="61" spans="1:9" x14ac:dyDescent="0.3">
      <c r="A61" s="42">
        <v>45272</v>
      </c>
      <c r="B61" s="33"/>
      <c r="C61" s="33"/>
      <c r="D61" s="33"/>
      <c r="E61" s="44"/>
      <c r="F61" s="44"/>
      <c r="G61" s="51"/>
      <c r="H61" s="51"/>
      <c r="I61" s="51">
        <f t="shared" si="0"/>
        <v>0</v>
      </c>
    </row>
    <row r="62" spans="1:9" x14ac:dyDescent="0.3">
      <c r="A62" s="42">
        <v>45273</v>
      </c>
      <c r="B62" s="33"/>
      <c r="C62" s="33"/>
      <c r="D62" s="33"/>
      <c r="E62" s="44"/>
      <c r="F62" s="44"/>
      <c r="G62" s="51"/>
      <c r="H62" s="51"/>
      <c r="I62" s="51">
        <f t="shared" si="0"/>
        <v>0</v>
      </c>
    </row>
    <row r="63" spans="1:9" x14ac:dyDescent="0.3">
      <c r="A63" s="42">
        <v>45274</v>
      </c>
      <c r="B63" s="33"/>
      <c r="C63" s="33"/>
      <c r="D63" s="33"/>
      <c r="E63" s="44"/>
      <c r="F63" s="44"/>
      <c r="G63" s="51"/>
      <c r="H63" s="51"/>
      <c r="I63" s="51">
        <f t="shared" si="0"/>
        <v>0</v>
      </c>
    </row>
    <row r="64" spans="1:9" x14ac:dyDescent="0.3">
      <c r="A64" s="42">
        <v>45275</v>
      </c>
      <c r="B64" s="33"/>
      <c r="C64" s="33"/>
      <c r="D64" s="33"/>
      <c r="E64" s="44"/>
      <c r="F64" s="44"/>
      <c r="G64" s="51"/>
      <c r="H64" s="51"/>
      <c r="I64" s="51">
        <f t="shared" si="0"/>
        <v>0</v>
      </c>
    </row>
    <row r="65" spans="1:9" x14ac:dyDescent="0.3">
      <c r="A65" s="42">
        <v>45276</v>
      </c>
      <c r="B65" s="33"/>
      <c r="C65" s="33"/>
      <c r="D65" s="33"/>
      <c r="E65" s="44"/>
      <c r="F65" s="44"/>
      <c r="G65" s="51"/>
      <c r="H65" s="51"/>
      <c r="I65" s="51">
        <f t="shared" si="0"/>
        <v>0</v>
      </c>
    </row>
    <row r="66" spans="1:9" x14ac:dyDescent="0.3">
      <c r="A66" s="42">
        <v>45277</v>
      </c>
      <c r="B66" s="33"/>
      <c r="C66" s="33"/>
      <c r="D66" s="33"/>
      <c r="E66" s="44"/>
      <c r="F66" s="44"/>
      <c r="G66" s="51"/>
      <c r="H66" s="51"/>
      <c r="I66" s="51">
        <f t="shared" si="0"/>
        <v>0</v>
      </c>
    </row>
    <row r="67" spans="1:9" x14ac:dyDescent="0.3">
      <c r="A67" s="42">
        <v>45278</v>
      </c>
      <c r="B67" s="33"/>
      <c r="C67" s="33"/>
      <c r="D67" s="33"/>
      <c r="E67" s="44"/>
      <c r="F67" s="44"/>
      <c r="G67" s="51"/>
      <c r="H67" s="51"/>
      <c r="I67" s="51">
        <f t="shared" si="0"/>
        <v>0</v>
      </c>
    </row>
    <row r="68" spans="1:9" x14ac:dyDescent="0.3">
      <c r="A68" s="42">
        <v>45279</v>
      </c>
      <c r="B68" s="33" t="s">
        <v>59</v>
      </c>
      <c r="C68" s="33" t="s">
        <v>111</v>
      </c>
      <c r="D68" s="33" t="s">
        <v>59</v>
      </c>
      <c r="E68" s="44">
        <v>1.1599999999999999</v>
      </c>
      <c r="F68" s="44">
        <v>0</v>
      </c>
      <c r="G68" s="51">
        <v>1.1599999999999999</v>
      </c>
      <c r="H68" s="51">
        <v>0</v>
      </c>
      <c r="I68" s="51">
        <f t="shared" si="0"/>
        <v>1.1599999999999999</v>
      </c>
    </row>
    <row r="69" spans="1:9" x14ac:dyDescent="0.3">
      <c r="A69" s="42">
        <v>45280</v>
      </c>
      <c r="B69" s="33" t="s">
        <v>45</v>
      </c>
      <c r="C69" s="50" t="s">
        <v>112</v>
      </c>
      <c r="D69" s="50" t="s">
        <v>113</v>
      </c>
      <c r="E69" s="44">
        <v>1</v>
      </c>
      <c r="F69" s="44">
        <v>0</v>
      </c>
      <c r="G69" s="51">
        <v>1</v>
      </c>
      <c r="H69" s="51">
        <v>0</v>
      </c>
      <c r="I69" s="51">
        <f t="shared" ref="I69:I105" si="1">G69-H69</f>
        <v>1</v>
      </c>
    </row>
    <row r="70" spans="1:9" x14ac:dyDescent="0.3">
      <c r="A70" s="42">
        <v>45281</v>
      </c>
      <c r="B70" s="33"/>
      <c r="C70" s="33"/>
      <c r="D70" s="33"/>
      <c r="E70" s="44"/>
      <c r="F70" s="44"/>
      <c r="G70" s="51"/>
      <c r="H70" s="51"/>
      <c r="I70" s="51">
        <f t="shared" si="1"/>
        <v>0</v>
      </c>
    </row>
    <row r="71" spans="1:9" x14ac:dyDescent="0.3">
      <c r="A71" s="42">
        <v>45282</v>
      </c>
      <c r="B71" s="33" t="s">
        <v>45</v>
      </c>
      <c r="C71" s="50" t="s">
        <v>114</v>
      </c>
      <c r="D71" s="50" t="s">
        <v>115</v>
      </c>
      <c r="E71" s="44">
        <v>0.5</v>
      </c>
      <c r="F71" s="44">
        <v>0</v>
      </c>
      <c r="G71" s="51">
        <v>0.5</v>
      </c>
      <c r="H71" s="51">
        <v>0</v>
      </c>
      <c r="I71" s="51">
        <f t="shared" si="1"/>
        <v>0.5</v>
      </c>
    </row>
    <row r="72" spans="1:9" x14ac:dyDescent="0.3">
      <c r="A72" s="42">
        <v>45283</v>
      </c>
      <c r="B72" s="88" t="s">
        <v>116</v>
      </c>
      <c r="C72" s="88" t="s">
        <v>117</v>
      </c>
      <c r="D72" s="88" t="s">
        <v>118</v>
      </c>
      <c r="E72" s="44">
        <v>2</v>
      </c>
      <c r="F72" s="44">
        <v>0</v>
      </c>
      <c r="G72" s="51">
        <v>2</v>
      </c>
      <c r="H72" s="51">
        <v>0</v>
      </c>
      <c r="I72" s="51">
        <f t="shared" si="1"/>
        <v>2</v>
      </c>
    </row>
    <row r="73" spans="1:9" x14ac:dyDescent="0.3">
      <c r="A73" s="42">
        <v>45284</v>
      </c>
      <c r="B73" s="88" t="s">
        <v>116</v>
      </c>
      <c r="C73" s="88" t="s">
        <v>117</v>
      </c>
      <c r="D73" s="88" t="s">
        <v>118</v>
      </c>
      <c r="E73" s="44">
        <v>3</v>
      </c>
      <c r="F73" s="44">
        <v>0</v>
      </c>
      <c r="G73" s="51">
        <v>3</v>
      </c>
      <c r="H73" s="51">
        <v>0</v>
      </c>
      <c r="I73" s="51">
        <f t="shared" si="1"/>
        <v>3</v>
      </c>
    </row>
    <row r="74" spans="1:9" x14ac:dyDescent="0.3">
      <c r="A74" s="42">
        <v>45285</v>
      </c>
      <c r="B74" s="88"/>
      <c r="C74" s="88"/>
      <c r="D74" s="88"/>
      <c r="E74" s="44"/>
      <c r="F74" s="44"/>
      <c r="G74" s="51"/>
      <c r="H74" s="51"/>
      <c r="I74" s="51">
        <f t="shared" si="1"/>
        <v>0</v>
      </c>
    </row>
    <row r="75" spans="1:9" x14ac:dyDescent="0.3">
      <c r="A75" s="42">
        <v>45286</v>
      </c>
      <c r="B75" s="88" t="s">
        <v>116</v>
      </c>
      <c r="C75" s="88" t="s">
        <v>119</v>
      </c>
      <c r="D75" s="88" t="s">
        <v>120</v>
      </c>
      <c r="E75" s="44">
        <v>4</v>
      </c>
      <c r="F75" s="44">
        <v>0</v>
      </c>
      <c r="G75" s="51">
        <v>4</v>
      </c>
      <c r="H75" s="51">
        <v>0</v>
      </c>
      <c r="I75" s="51">
        <f t="shared" si="1"/>
        <v>4</v>
      </c>
    </row>
    <row r="76" spans="1:9" x14ac:dyDescent="0.3">
      <c r="A76" s="42">
        <v>45287</v>
      </c>
      <c r="B76" s="88" t="s">
        <v>116</v>
      </c>
      <c r="C76" s="88" t="s">
        <v>117</v>
      </c>
      <c r="D76" s="88" t="s">
        <v>118</v>
      </c>
      <c r="E76" s="44">
        <v>3.5</v>
      </c>
      <c r="F76" s="44">
        <v>0</v>
      </c>
      <c r="G76" s="51">
        <v>3.5</v>
      </c>
      <c r="H76" s="51">
        <v>0</v>
      </c>
      <c r="I76" s="51">
        <f t="shared" si="1"/>
        <v>3.5</v>
      </c>
    </row>
    <row r="77" spans="1:9" x14ac:dyDescent="0.3">
      <c r="A77" s="42">
        <v>45287</v>
      </c>
      <c r="B77" s="89" t="s">
        <v>45</v>
      </c>
      <c r="C77" s="89" t="s">
        <v>121</v>
      </c>
      <c r="D77" s="89" t="s">
        <v>122</v>
      </c>
      <c r="E77" s="73">
        <v>0.5</v>
      </c>
      <c r="F77" s="73">
        <v>0</v>
      </c>
      <c r="G77" s="51">
        <v>0.5</v>
      </c>
      <c r="H77" s="51">
        <v>0</v>
      </c>
      <c r="I77" s="51">
        <f t="shared" si="1"/>
        <v>0.5</v>
      </c>
    </row>
    <row r="78" spans="1:9" x14ac:dyDescent="0.3">
      <c r="A78" s="42">
        <v>45288</v>
      </c>
      <c r="B78" s="88" t="s">
        <v>116</v>
      </c>
      <c r="C78" s="88" t="s">
        <v>117</v>
      </c>
      <c r="D78" s="88" t="s">
        <v>118</v>
      </c>
      <c r="E78" s="44">
        <v>3</v>
      </c>
      <c r="F78" s="44">
        <v>0</v>
      </c>
      <c r="G78" s="51">
        <v>3</v>
      </c>
      <c r="H78" s="51">
        <v>0</v>
      </c>
      <c r="I78" s="51">
        <f t="shared" si="1"/>
        <v>3</v>
      </c>
    </row>
    <row r="79" spans="1:9" x14ac:dyDescent="0.3">
      <c r="A79" s="42">
        <v>45289</v>
      </c>
      <c r="B79" s="88" t="s">
        <v>116</v>
      </c>
      <c r="C79" s="88" t="s">
        <v>117</v>
      </c>
      <c r="D79" s="88" t="s">
        <v>123</v>
      </c>
      <c r="E79" s="44">
        <v>1.5</v>
      </c>
      <c r="F79" s="44">
        <v>0</v>
      </c>
      <c r="G79" s="51">
        <v>1.5</v>
      </c>
      <c r="H79" s="51">
        <v>0</v>
      </c>
      <c r="I79" s="51">
        <f t="shared" si="1"/>
        <v>1.5</v>
      </c>
    </row>
    <row r="80" spans="1:9" x14ac:dyDescent="0.3">
      <c r="A80" s="42">
        <v>45289</v>
      </c>
      <c r="B80" s="88" t="s">
        <v>116</v>
      </c>
      <c r="C80" s="88" t="s">
        <v>119</v>
      </c>
      <c r="D80" s="88" t="s">
        <v>124</v>
      </c>
      <c r="E80" s="44">
        <v>1.5</v>
      </c>
      <c r="F80" s="44">
        <v>0</v>
      </c>
      <c r="G80" s="51">
        <v>1.5</v>
      </c>
      <c r="H80" s="51">
        <v>0</v>
      </c>
      <c r="I80" s="51">
        <f t="shared" si="1"/>
        <v>1.5</v>
      </c>
    </row>
    <row r="81" spans="1:9" x14ac:dyDescent="0.3">
      <c r="A81" s="42">
        <v>45290</v>
      </c>
      <c r="B81" s="88" t="s">
        <v>45</v>
      </c>
      <c r="C81" s="88" t="s">
        <v>125</v>
      </c>
      <c r="D81" s="88" t="s">
        <v>125</v>
      </c>
      <c r="E81" s="44">
        <v>0.5</v>
      </c>
      <c r="F81" s="44">
        <v>0</v>
      </c>
      <c r="G81" s="51">
        <v>0.5</v>
      </c>
      <c r="H81" s="51">
        <v>0</v>
      </c>
      <c r="I81" s="51">
        <f t="shared" si="1"/>
        <v>0.5</v>
      </c>
    </row>
    <row r="82" spans="1:9" x14ac:dyDescent="0.3">
      <c r="A82" s="42">
        <v>45291</v>
      </c>
      <c r="B82" s="88"/>
      <c r="C82" s="88"/>
      <c r="D82" s="88"/>
      <c r="E82" s="44"/>
      <c r="F82" s="44"/>
      <c r="G82" s="51"/>
      <c r="H82" s="51"/>
      <c r="I82" s="51">
        <f t="shared" si="1"/>
        <v>0</v>
      </c>
    </row>
    <row r="83" spans="1:9" x14ac:dyDescent="0.3">
      <c r="A83" s="42">
        <v>45292</v>
      </c>
      <c r="B83" s="88"/>
      <c r="C83" s="88"/>
      <c r="D83" s="88"/>
      <c r="E83" s="44"/>
      <c r="F83" s="44"/>
      <c r="G83" s="51"/>
      <c r="H83" s="51"/>
      <c r="I83" s="51">
        <f t="shared" si="1"/>
        <v>0</v>
      </c>
    </row>
    <row r="84" spans="1:9" x14ac:dyDescent="0.3">
      <c r="A84" s="42">
        <v>45293</v>
      </c>
      <c r="B84" s="88" t="s">
        <v>116</v>
      </c>
      <c r="C84" s="88" t="s">
        <v>117</v>
      </c>
      <c r="D84" s="88" t="s">
        <v>118</v>
      </c>
      <c r="E84" s="44">
        <v>1.5</v>
      </c>
      <c r="F84" s="44">
        <v>0</v>
      </c>
      <c r="G84" s="51">
        <v>1.5</v>
      </c>
      <c r="H84" s="51">
        <v>0</v>
      </c>
      <c r="I84" s="51">
        <f t="shared" si="1"/>
        <v>1.5</v>
      </c>
    </row>
    <row r="85" spans="1:9" x14ac:dyDescent="0.3">
      <c r="A85" s="42">
        <v>45294</v>
      </c>
      <c r="B85" s="88" t="s">
        <v>116</v>
      </c>
      <c r="C85" s="89" t="s">
        <v>126</v>
      </c>
      <c r="D85" s="89" t="s">
        <v>127</v>
      </c>
      <c r="E85" s="73">
        <v>2</v>
      </c>
      <c r="F85" s="73">
        <v>0</v>
      </c>
      <c r="G85" s="51">
        <v>2</v>
      </c>
      <c r="H85" s="51">
        <v>0</v>
      </c>
      <c r="I85" s="51">
        <f t="shared" si="1"/>
        <v>2</v>
      </c>
    </row>
    <row r="86" spans="1:9" x14ac:dyDescent="0.3">
      <c r="A86" s="42">
        <v>45295</v>
      </c>
      <c r="B86" s="88"/>
      <c r="C86" s="88"/>
      <c r="D86" s="88"/>
      <c r="E86" s="44"/>
      <c r="F86" s="44"/>
      <c r="G86" s="51"/>
      <c r="H86" s="51"/>
      <c r="I86" s="51">
        <f t="shared" si="1"/>
        <v>0</v>
      </c>
    </row>
    <row r="87" spans="1:9" x14ac:dyDescent="0.3">
      <c r="A87" s="42">
        <v>45296</v>
      </c>
      <c r="B87" s="88"/>
      <c r="C87" s="88"/>
      <c r="D87" s="88"/>
      <c r="E87" s="44"/>
      <c r="F87" s="44"/>
      <c r="G87" s="51"/>
      <c r="H87" s="51"/>
      <c r="I87" s="51">
        <f t="shared" si="1"/>
        <v>0</v>
      </c>
    </row>
    <row r="88" spans="1:9" x14ac:dyDescent="0.3">
      <c r="A88" s="42">
        <v>45297</v>
      </c>
      <c r="B88" s="88"/>
      <c r="C88" s="88"/>
      <c r="D88" s="88"/>
      <c r="E88" s="44"/>
      <c r="F88" s="44"/>
      <c r="G88" s="51"/>
      <c r="H88" s="51"/>
      <c r="I88" s="51">
        <f t="shared" si="1"/>
        <v>0</v>
      </c>
    </row>
    <row r="89" spans="1:9" x14ac:dyDescent="0.3">
      <c r="A89" s="42">
        <v>45298</v>
      </c>
      <c r="B89" s="88"/>
      <c r="C89" s="88"/>
      <c r="D89" s="88"/>
      <c r="E89" s="44"/>
      <c r="F89" s="44"/>
      <c r="G89" s="51"/>
      <c r="H89" s="51"/>
      <c r="I89" s="51">
        <f t="shared" si="1"/>
        <v>0</v>
      </c>
    </row>
    <row r="90" spans="1:9" x14ac:dyDescent="0.3">
      <c r="A90" s="42">
        <v>45299</v>
      </c>
      <c r="B90" s="88" t="s">
        <v>47</v>
      </c>
      <c r="C90" s="33" t="s">
        <v>384</v>
      </c>
      <c r="D90" s="89" t="s">
        <v>128</v>
      </c>
      <c r="E90" s="44">
        <v>0.5</v>
      </c>
      <c r="F90" s="44">
        <v>0</v>
      </c>
      <c r="G90" s="51">
        <v>0.5</v>
      </c>
      <c r="H90" s="51">
        <v>0</v>
      </c>
      <c r="I90" s="51">
        <f t="shared" si="1"/>
        <v>0.5</v>
      </c>
    </row>
    <row r="91" spans="1:9" x14ac:dyDescent="0.3">
      <c r="A91" s="42">
        <v>45300</v>
      </c>
      <c r="B91" s="88" t="s">
        <v>47</v>
      </c>
      <c r="C91" s="33" t="s">
        <v>385</v>
      </c>
      <c r="D91" s="89" t="s">
        <v>129</v>
      </c>
      <c r="E91" s="44">
        <v>0.5</v>
      </c>
      <c r="F91" s="44">
        <v>0</v>
      </c>
      <c r="G91" s="51">
        <v>0.5</v>
      </c>
      <c r="H91" s="51">
        <v>0</v>
      </c>
      <c r="I91" s="51">
        <f t="shared" si="1"/>
        <v>0.5</v>
      </c>
    </row>
    <row r="92" spans="1:9" x14ac:dyDescent="0.3">
      <c r="A92" s="42">
        <v>45301</v>
      </c>
      <c r="B92" s="88"/>
      <c r="C92" s="88"/>
      <c r="D92" s="88"/>
      <c r="E92" s="44"/>
      <c r="F92" s="44"/>
      <c r="G92" s="51"/>
      <c r="H92" s="51"/>
      <c r="I92" s="51">
        <f t="shared" si="1"/>
        <v>0</v>
      </c>
    </row>
    <row r="93" spans="1:9" x14ac:dyDescent="0.3">
      <c r="A93" s="42">
        <v>45302</v>
      </c>
      <c r="B93" s="88" t="s">
        <v>116</v>
      </c>
      <c r="C93" s="88" t="s">
        <v>386</v>
      </c>
      <c r="D93" s="89" t="s">
        <v>386</v>
      </c>
      <c r="E93" s="44">
        <v>1</v>
      </c>
      <c r="F93" s="44">
        <v>0</v>
      </c>
      <c r="G93" s="51">
        <v>1</v>
      </c>
      <c r="H93" s="51">
        <v>0</v>
      </c>
      <c r="I93" s="51">
        <f t="shared" si="1"/>
        <v>1</v>
      </c>
    </row>
    <row r="94" spans="1:9" x14ac:dyDescent="0.3">
      <c r="A94" s="42">
        <v>45303</v>
      </c>
      <c r="B94" s="88" t="s">
        <v>116</v>
      </c>
      <c r="C94" s="89" t="s">
        <v>387</v>
      </c>
      <c r="D94" s="89" t="s">
        <v>387</v>
      </c>
      <c r="E94" s="44">
        <v>0.5</v>
      </c>
      <c r="F94" s="44">
        <v>0</v>
      </c>
      <c r="G94" s="51">
        <v>0.5</v>
      </c>
      <c r="H94" s="51">
        <v>0</v>
      </c>
      <c r="I94" s="51">
        <f t="shared" si="1"/>
        <v>0.5</v>
      </c>
    </row>
    <row r="95" spans="1:9" x14ac:dyDescent="0.3">
      <c r="A95" s="42">
        <v>45304</v>
      </c>
      <c r="B95" s="88"/>
      <c r="C95" s="88"/>
      <c r="D95" s="88"/>
      <c r="E95" s="44"/>
      <c r="F95" s="44"/>
      <c r="G95" s="51"/>
      <c r="H95" s="51"/>
      <c r="I95" s="51">
        <f t="shared" si="1"/>
        <v>0</v>
      </c>
    </row>
    <row r="96" spans="1:9" x14ac:dyDescent="0.3">
      <c r="A96" s="42">
        <v>45305</v>
      </c>
      <c r="B96" s="88"/>
      <c r="C96" s="88"/>
      <c r="D96" s="88"/>
      <c r="E96" s="44"/>
      <c r="F96" s="44"/>
      <c r="G96" s="51"/>
      <c r="H96" s="51"/>
      <c r="I96" s="51">
        <f t="shared" si="1"/>
        <v>0</v>
      </c>
    </row>
    <row r="97" spans="1:9" x14ac:dyDescent="0.3">
      <c r="A97" s="42">
        <v>45306</v>
      </c>
      <c r="B97" s="88"/>
      <c r="C97" s="88"/>
      <c r="D97" s="88"/>
      <c r="E97" s="44"/>
      <c r="F97" s="44"/>
      <c r="G97" s="51"/>
      <c r="H97" s="51"/>
      <c r="I97" s="51">
        <f t="shared" si="1"/>
        <v>0</v>
      </c>
    </row>
    <row r="98" spans="1:9" x14ac:dyDescent="0.3">
      <c r="A98" s="42">
        <v>45307</v>
      </c>
      <c r="B98" s="88" t="s">
        <v>47</v>
      </c>
      <c r="C98" s="88" t="s">
        <v>390</v>
      </c>
      <c r="D98" s="89" t="s">
        <v>130</v>
      </c>
      <c r="E98" s="44">
        <v>0.5</v>
      </c>
      <c r="F98" s="44">
        <v>0</v>
      </c>
      <c r="G98" s="51">
        <v>0.5</v>
      </c>
      <c r="H98" s="51">
        <v>0</v>
      </c>
      <c r="I98" s="51">
        <f t="shared" si="1"/>
        <v>0.5</v>
      </c>
    </row>
    <row r="99" spans="1:9" x14ac:dyDescent="0.3">
      <c r="A99" s="42">
        <v>45308</v>
      </c>
      <c r="B99" s="88"/>
      <c r="C99" s="88"/>
      <c r="D99" s="88"/>
      <c r="E99" s="88"/>
      <c r="F99" s="88"/>
      <c r="G99" s="51"/>
      <c r="H99" s="51"/>
      <c r="I99" s="51">
        <f t="shared" si="1"/>
        <v>0</v>
      </c>
    </row>
    <row r="100" spans="1:9" x14ac:dyDescent="0.3">
      <c r="A100" s="42">
        <v>45309</v>
      </c>
      <c r="B100" s="88"/>
      <c r="C100" s="88"/>
      <c r="D100" s="88"/>
      <c r="E100" s="44"/>
      <c r="F100" s="44"/>
      <c r="G100" s="51"/>
      <c r="H100" s="51"/>
      <c r="I100" s="51">
        <f t="shared" si="1"/>
        <v>0</v>
      </c>
    </row>
  </sheetData>
  <sheetProtection algorithmName="SHA-512" hashValue="cnqm+sGhMRc/2oUMmh2ZPqoIdNueI50rPLwCFB/Fm5u0N/HM5vFPbcdk36AzxfWJC7GCvQ265Wa/GeVymZDDmA==" saltValue="GV2hF62YK0+v/8oqBDYcdg==" spinCount="100000" sheet="1" insertRows="0"/>
  <protectedRanges>
    <protectedRange algorithmName="SHA-512" hashValue="1Q7E3u4AO9bdmxR8HG876nCRY+mZQrGV9UzbLtdkqVkAUXuDuRkrZhRGgM5yed6zDjy564f8CY4Oqj2zJU7lGQ==" saltValue="P2cekQmf1BjmthY+w+MfzQ==" spinCount="100000" sqref="G1:I1048576" name="PM"/>
    <protectedRange algorithmName="SHA-512" hashValue="iIKP3Mh1Vqp88yDkh1Q2+a0bj2AzqQ3/hWC0zPzov14W8WRc1vQh2uswWaka1ATvvwJgQ2e2KFlQTf6Sbf+qJg==" saltValue="bqu8X0IHO70lS+ZwPA8qhw==" spinCount="100000" sqref="A1:F68 A74:F74 A72:A73 A77:F77 A75:A76 C75:F76 A78:A80 C78:F80 A71:B71 E71:F71 A70:F70 A69:B69 E69:F69 C72:F73 A81:F1048576" name="TM"/>
    <protectedRange algorithmName="SHA-512" hashValue="uw6XjP4HPzn34dm3SfuI0WrXlCxat6W8SSiT1ePkiu6wUFi05jda0thSsH9IaRLz6OioYAQ2HggfXUkqHrB8Uw==" saltValue="Y67lgGq5O72Tj3Ol5EE0cA==" spinCount="100000" sqref="B72:B73" name="TM_1"/>
    <protectedRange algorithmName="SHA-512" hashValue="uw6XjP4HPzn34dm3SfuI0WrXlCxat6W8SSiT1ePkiu6wUFi05jda0thSsH9IaRLz6OioYAQ2HggfXUkqHrB8Uw==" saltValue="Y67lgGq5O72Tj3Ol5EE0cA==" spinCount="100000" sqref="B75:B76" name="TM_2"/>
    <protectedRange algorithmName="SHA-512" hashValue="uw6XjP4HPzn34dm3SfuI0WrXlCxat6W8SSiT1ePkiu6wUFi05jda0thSsH9IaRLz6OioYAQ2HggfXUkqHrB8Uw==" saltValue="Y67lgGq5O72Tj3Ol5EE0cA==" spinCount="100000" sqref="B78:B80" name="TM_3"/>
    <protectedRange algorithmName="SHA-512" hashValue="wxNmHHWevgL2/su5y4hyk/VkrLGfonO3tQn8v1LWgEj/a9QeOEe9/CllMi1uhp4c25422xW7TWuaXLMaO7dowg==" saltValue="BxR6LPWabKsAK+TNZKLyRQ==" spinCount="100000" sqref="C71" name="TM_4"/>
    <protectedRange algorithmName="SHA-512" hashValue="wxNmHHWevgL2/su5y4hyk/VkrLGfonO3tQn8v1LWgEj/a9QeOEe9/CllMi1uhp4c25422xW7TWuaXLMaO7dowg==" saltValue="BxR6LPWabKsAK+TNZKLyRQ==" spinCount="100000" sqref="D71" name="TM_5"/>
    <protectedRange algorithmName="SHA-512" hashValue="wxNmHHWevgL2/su5y4hyk/VkrLGfonO3tQn8v1LWgEj/a9QeOEe9/CllMi1uhp4c25422xW7TWuaXLMaO7dowg==" saltValue="BxR6LPWabKsAK+TNZKLyRQ==" spinCount="100000" sqref="C69" name="TM_6"/>
    <protectedRange algorithmName="SHA-512" hashValue="wxNmHHWevgL2/su5y4hyk/VkrLGfonO3tQn8v1LWgEj/a9QeOEe9/CllMi1uhp4c25422xW7TWuaXLMaO7dowg==" saltValue="BxR6LPWabKsAK+TNZKLyRQ==" spinCount="100000" sqref="D69" name="TM_7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5"/>
  <dimension ref="A1:I103"/>
  <sheetViews>
    <sheetView topLeftCell="A96" workbookViewId="0">
      <selection activeCell="C113" sqref="C113"/>
    </sheetView>
  </sheetViews>
  <sheetFormatPr defaultRowHeight="14.4" x14ac:dyDescent="0.3"/>
  <cols>
    <col min="1" max="1" width="19.88671875" customWidth="1"/>
    <col min="2" max="2" width="24" customWidth="1"/>
    <col min="3" max="3" width="30.33203125" customWidth="1"/>
    <col min="4" max="4" width="34.88671875" customWidth="1"/>
    <col min="5" max="6" width="22.88671875" customWidth="1"/>
    <col min="7" max="7" width="27.33203125" customWidth="1"/>
    <col min="8" max="8" width="27" customWidth="1"/>
    <col min="9" max="9" width="64.109375" customWidth="1"/>
  </cols>
  <sheetData>
    <row r="1" spans="1:9" x14ac:dyDescent="0.3">
      <c r="B1" s="35" t="s">
        <v>49</v>
      </c>
      <c r="C1" s="35" t="str">
        <f>info!A3</f>
        <v>0512115910</v>
      </c>
      <c r="D1" s="35" t="str">
        <f>info!C3</f>
        <v>Contaldo</v>
      </c>
    </row>
    <row r="3" spans="1:9" x14ac:dyDescent="0.3">
      <c r="A3" s="30" t="s">
        <v>50</v>
      </c>
      <c r="B3" s="30" t="s">
        <v>51</v>
      </c>
      <c r="C3" s="30" t="s">
        <v>52</v>
      </c>
      <c r="D3" s="30" t="s">
        <v>53</v>
      </c>
      <c r="E3" s="41" t="s">
        <v>54</v>
      </c>
      <c r="F3" s="40" t="s">
        <v>55</v>
      </c>
      <c r="G3" s="41" t="s">
        <v>56</v>
      </c>
      <c r="H3" s="40" t="s">
        <v>57</v>
      </c>
      <c r="I3" s="40" t="s">
        <v>58</v>
      </c>
    </row>
    <row r="4" spans="1:9" x14ac:dyDescent="0.3">
      <c r="A4" s="53">
        <v>45215</v>
      </c>
      <c r="B4" s="33" t="s">
        <v>59</v>
      </c>
      <c r="C4" s="33" t="s">
        <v>60</v>
      </c>
      <c r="D4" s="33" t="s">
        <v>131</v>
      </c>
      <c r="E4" s="54">
        <v>1.5</v>
      </c>
      <c r="F4" s="54">
        <v>1.5</v>
      </c>
      <c r="G4" s="60">
        <v>1.5</v>
      </c>
      <c r="H4" s="60">
        <v>1.5</v>
      </c>
      <c r="I4" s="60">
        <f>G4-H4</f>
        <v>0</v>
      </c>
    </row>
    <row r="5" spans="1:9" x14ac:dyDescent="0.3">
      <c r="A5" s="53">
        <v>45216</v>
      </c>
      <c r="B5" s="33"/>
      <c r="C5" s="33"/>
      <c r="D5" s="33"/>
      <c r="E5" s="54"/>
      <c r="F5" s="54"/>
      <c r="G5" s="60"/>
      <c r="H5" s="60"/>
      <c r="I5" s="60">
        <f t="shared" ref="I5:I68" si="0">G5-H5</f>
        <v>0</v>
      </c>
    </row>
    <row r="6" spans="1:9" x14ac:dyDescent="0.3">
      <c r="A6" s="53">
        <v>45217</v>
      </c>
      <c r="B6" s="33" t="s">
        <v>132</v>
      </c>
      <c r="C6" s="33" t="s">
        <v>133</v>
      </c>
      <c r="D6" s="55" t="s">
        <v>134</v>
      </c>
      <c r="E6" s="56">
        <v>0.5</v>
      </c>
      <c r="F6" s="54">
        <v>0</v>
      </c>
      <c r="G6" s="60">
        <v>0.5</v>
      </c>
      <c r="H6" s="60">
        <v>0</v>
      </c>
      <c r="I6" s="60">
        <f t="shared" si="0"/>
        <v>0.5</v>
      </c>
    </row>
    <row r="7" spans="1:9" x14ac:dyDescent="0.3">
      <c r="A7" s="53">
        <v>45218</v>
      </c>
      <c r="B7" s="33" t="s">
        <v>132</v>
      </c>
      <c r="C7" s="33" t="s">
        <v>135</v>
      </c>
      <c r="D7" s="33" t="s">
        <v>136</v>
      </c>
      <c r="E7" s="54">
        <v>0.5</v>
      </c>
      <c r="F7" s="54">
        <v>0</v>
      </c>
      <c r="G7" s="60">
        <v>0.5</v>
      </c>
      <c r="H7" s="60">
        <v>0</v>
      </c>
      <c r="I7" s="60">
        <f t="shared" si="0"/>
        <v>0.5</v>
      </c>
    </row>
    <row r="8" spans="1:9" x14ac:dyDescent="0.3">
      <c r="A8" s="53">
        <v>45219</v>
      </c>
      <c r="B8" s="33"/>
      <c r="C8" s="33"/>
      <c r="D8" s="33"/>
      <c r="E8" s="54"/>
      <c r="F8" s="54"/>
      <c r="G8" s="60"/>
      <c r="H8" s="60"/>
      <c r="I8" s="60">
        <f t="shared" si="0"/>
        <v>0</v>
      </c>
    </row>
    <row r="9" spans="1:9" x14ac:dyDescent="0.3">
      <c r="A9" s="53">
        <v>45220</v>
      </c>
      <c r="B9" s="33"/>
      <c r="C9" s="33"/>
      <c r="D9" s="33"/>
      <c r="E9" s="54"/>
      <c r="F9" s="54"/>
      <c r="G9" s="60"/>
      <c r="H9" s="60"/>
      <c r="I9" s="60">
        <f t="shared" si="0"/>
        <v>0</v>
      </c>
    </row>
    <row r="10" spans="1:9" x14ac:dyDescent="0.3">
      <c r="A10" s="53">
        <v>45221</v>
      </c>
      <c r="B10" s="33"/>
      <c r="C10" s="33"/>
      <c r="D10" s="33"/>
      <c r="E10" s="54"/>
      <c r="F10" s="54"/>
      <c r="G10" s="60"/>
      <c r="H10" s="60"/>
      <c r="I10" s="60">
        <f t="shared" si="0"/>
        <v>0</v>
      </c>
    </row>
    <row r="11" spans="1:9" x14ac:dyDescent="0.3">
      <c r="A11" s="53">
        <v>45222</v>
      </c>
      <c r="B11" s="33" t="s">
        <v>59</v>
      </c>
      <c r="C11" s="33" t="s">
        <v>61</v>
      </c>
      <c r="D11" s="33" t="s">
        <v>59</v>
      </c>
      <c r="E11" s="54">
        <v>1.5</v>
      </c>
      <c r="F11" s="54">
        <v>1.5</v>
      </c>
      <c r="G11" s="60">
        <v>1.5</v>
      </c>
      <c r="H11" s="60">
        <v>1.5</v>
      </c>
      <c r="I11" s="60">
        <f t="shared" si="0"/>
        <v>0</v>
      </c>
    </row>
    <row r="12" spans="1:9" x14ac:dyDescent="0.3">
      <c r="A12" s="53">
        <v>45223</v>
      </c>
      <c r="B12" s="33" t="s">
        <v>132</v>
      </c>
      <c r="C12" s="33" t="s">
        <v>133</v>
      </c>
      <c r="D12" s="33" t="s">
        <v>137</v>
      </c>
      <c r="E12" s="54">
        <v>0.5</v>
      </c>
      <c r="F12" s="54">
        <v>0</v>
      </c>
      <c r="G12" s="60">
        <v>0.5</v>
      </c>
      <c r="H12" s="60">
        <v>0</v>
      </c>
      <c r="I12" s="60">
        <f t="shared" si="0"/>
        <v>0.5</v>
      </c>
    </row>
    <row r="13" spans="1:9" x14ac:dyDescent="0.3">
      <c r="A13" s="53">
        <v>45224</v>
      </c>
      <c r="B13" s="33" t="s">
        <v>132</v>
      </c>
      <c r="C13" s="33" t="s">
        <v>135</v>
      </c>
      <c r="D13" s="33" t="s">
        <v>138</v>
      </c>
      <c r="E13" s="54">
        <v>0.5</v>
      </c>
      <c r="F13" s="54">
        <v>0</v>
      </c>
      <c r="G13" s="60">
        <v>0.25</v>
      </c>
      <c r="H13" s="60">
        <v>0</v>
      </c>
      <c r="I13" s="60">
        <f t="shared" si="0"/>
        <v>0.25</v>
      </c>
    </row>
    <row r="14" spans="1:9" x14ac:dyDescent="0.3">
      <c r="A14" s="53">
        <v>45225</v>
      </c>
      <c r="B14" s="57" t="s">
        <v>43</v>
      </c>
      <c r="C14" s="33" t="s">
        <v>139</v>
      </c>
      <c r="D14" s="33" t="s">
        <v>140</v>
      </c>
      <c r="E14" s="54">
        <v>0.5</v>
      </c>
      <c r="F14" s="54">
        <v>0</v>
      </c>
      <c r="G14" s="60">
        <v>0.34</v>
      </c>
      <c r="H14" s="60">
        <v>0</v>
      </c>
      <c r="I14" s="60">
        <f t="shared" si="0"/>
        <v>0.34</v>
      </c>
    </row>
    <row r="15" spans="1:9" x14ac:dyDescent="0.3">
      <c r="A15" s="53">
        <v>45226</v>
      </c>
      <c r="B15" s="33"/>
      <c r="C15" s="33"/>
      <c r="D15" s="33"/>
      <c r="E15" s="54"/>
      <c r="F15" s="54"/>
      <c r="G15" s="60"/>
      <c r="H15" s="60"/>
      <c r="I15" s="60">
        <f t="shared" si="0"/>
        <v>0</v>
      </c>
    </row>
    <row r="16" spans="1:9" x14ac:dyDescent="0.3">
      <c r="A16" s="53">
        <v>45227</v>
      </c>
      <c r="B16" s="33"/>
      <c r="C16" s="33"/>
      <c r="D16" s="33"/>
      <c r="E16" s="54"/>
      <c r="F16" s="54"/>
      <c r="G16" s="60"/>
      <c r="H16" s="60"/>
      <c r="I16" s="60">
        <f t="shared" si="0"/>
        <v>0</v>
      </c>
    </row>
    <row r="17" spans="1:9" x14ac:dyDescent="0.3">
      <c r="A17" s="53">
        <v>45228</v>
      </c>
      <c r="B17" s="33"/>
      <c r="C17" s="33"/>
      <c r="D17" s="33"/>
      <c r="E17" s="54"/>
      <c r="F17" s="54"/>
      <c r="G17" s="60"/>
      <c r="H17" s="60"/>
      <c r="I17" s="60">
        <f t="shared" si="0"/>
        <v>0</v>
      </c>
    </row>
    <row r="18" spans="1:9" x14ac:dyDescent="0.3">
      <c r="A18" s="53">
        <v>45229</v>
      </c>
      <c r="B18" s="33" t="s">
        <v>59</v>
      </c>
      <c r="C18" s="33" t="s">
        <v>64</v>
      </c>
      <c r="D18" s="33" t="s">
        <v>59</v>
      </c>
      <c r="E18" s="54">
        <v>1.5</v>
      </c>
      <c r="F18" s="54">
        <v>1.5</v>
      </c>
      <c r="G18" s="60">
        <v>1.5</v>
      </c>
      <c r="H18" s="60">
        <v>1.5</v>
      </c>
      <c r="I18" s="60">
        <f t="shared" si="0"/>
        <v>0</v>
      </c>
    </row>
    <row r="19" spans="1:9" x14ac:dyDescent="0.3">
      <c r="A19" s="53">
        <v>45230</v>
      </c>
      <c r="B19" s="33" t="s">
        <v>43</v>
      </c>
      <c r="C19" s="33" t="s">
        <v>65</v>
      </c>
      <c r="D19" s="33" t="s">
        <v>141</v>
      </c>
      <c r="E19" s="54">
        <v>1</v>
      </c>
      <c r="F19" s="54">
        <v>0</v>
      </c>
      <c r="G19" s="60">
        <v>1</v>
      </c>
      <c r="H19" s="60">
        <v>0</v>
      </c>
      <c r="I19" s="60">
        <f t="shared" si="0"/>
        <v>1</v>
      </c>
    </row>
    <row r="20" spans="1:9" x14ac:dyDescent="0.3">
      <c r="A20" s="53">
        <v>45231</v>
      </c>
      <c r="B20" s="33"/>
      <c r="C20" s="33"/>
      <c r="D20" s="33"/>
      <c r="E20" s="58"/>
      <c r="F20" s="54"/>
      <c r="G20" s="60"/>
      <c r="H20" s="60"/>
      <c r="I20" s="60">
        <f t="shared" si="0"/>
        <v>0</v>
      </c>
    </row>
    <row r="21" spans="1:9" x14ac:dyDescent="0.3">
      <c r="A21" s="53">
        <v>45232</v>
      </c>
      <c r="B21" s="57" t="s">
        <v>43</v>
      </c>
      <c r="C21" s="33" t="s">
        <v>142</v>
      </c>
      <c r="D21" s="33" t="s">
        <v>143</v>
      </c>
      <c r="E21" s="54">
        <v>1</v>
      </c>
      <c r="F21" s="54">
        <v>0</v>
      </c>
      <c r="G21" s="60">
        <v>0.17</v>
      </c>
      <c r="H21" s="60">
        <v>0</v>
      </c>
      <c r="I21" s="60">
        <f t="shared" si="0"/>
        <v>0.17</v>
      </c>
    </row>
    <row r="22" spans="1:9" x14ac:dyDescent="0.3">
      <c r="A22" s="53">
        <v>45233</v>
      </c>
      <c r="B22" s="33"/>
      <c r="C22" s="33"/>
      <c r="D22" s="33"/>
      <c r="E22" s="54"/>
      <c r="F22" s="54"/>
      <c r="G22" s="60"/>
      <c r="H22" s="60"/>
      <c r="I22" s="60">
        <f t="shared" si="0"/>
        <v>0</v>
      </c>
    </row>
    <row r="23" spans="1:9" x14ac:dyDescent="0.3">
      <c r="A23" s="53">
        <v>45234</v>
      </c>
      <c r="B23" s="33"/>
      <c r="C23" s="33"/>
      <c r="D23" s="33"/>
      <c r="E23" s="54"/>
      <c r="F23" s="54"/>
      <c r="G23" s="60"/>
      <c r="H23" s="60"/>
      <c r="I23" s="60">
        <f t="shared" si="0"/>
        <v>0</v>
      </c>
    </row>
    <row r="24" spans="1:9" x14ac:dyDescent="0.3">
      <c r="A24" s="53">
        <v>45235</v>
      </c>
      <c r="B24" s="33"/>
      <c r="C24" s="33"/>
      <c r="D24" s="33"/>
      <c r="E24" s="54"/>
      <c r="F24" s="54"/>
      <c r="G24" s="60"/>
      <c r="H24" s="60"/>
      <c r="I24" s="60">
        <f t="shared" si="0"/>
        <v>0</v>
      </c>
    </row>
    <row r="25" spans="1:9" x14ac:dyDescent="0.3">
      <c r="A25" s="53">
        <v>45236</v>
      </c>
      <c r="B25" s="33" t="s">
        <v>59</v>
      </c>
      <c r="C25" s="33" t="s">
        <v>69</v>
      </c>
      <c r="D25" s="33" t="s">
        <v>59</v>
      </c>
      <c r="E25" s="54">
        <v>1.5</v>
      </c>
      <c r="F25" s="54">
        <v>1.5</v>
      </c>
      <c r="G25" s="60">
        <v>1.5</v>
      </c>
      <c r="H25" s="60">
        <v>1.5</v>
      </c>
      <c r="I25" s="60">
        <f t="shared" si="0"/>
        <v>0</v>
      </c>
    </row>
    <row r="26" spans="1:9" x14ac:dyDescent="0.3">
      <c r="A26" s="53">
        <v>45237</v>
      </c>
      <c r="B26" s="50" t="s">
        <v>43</v>
      </c>
      <c r="C26" s="50" t="s">
        <v>76</v>
      </c>
      <c r="D26" s="50" t="s">
        <v>77</v>
      </c>
      <c r="E26" s="59">
        <v>0.5</v>
      </c>
      <c r="F26" s="54">
        <v>0</v>
      </c>
      <c r="G26" s="60">
        <v>0.5</v>
      </c>
      <c r="H26" s="60">
        <v>0</v>
      </c>
      <c r="I26" s="60">
        <f t="shared" si="0"/>
        <v>0.5</v>
      </c>
    </row>
    <row r="27" spans="1:9" x14ac:dyDescent="0.3">
      <c r="A27" s="53">
        <v>45238</v>
      </c>
      <c r="B27" s="50" t="s">
        <v>43</v>
      </c>
      <c r="C27" s="50" t="s">
        <v>144</v>
      </c>
      <c r="D27" s="50" t="s">
        <v>145</v>
      </c>
      <c r="E27" s="59">
        <v>0.5</v>
      </c>
      <c r="F27" s="59">
        <v>0</v>
      </c>
      <c r="G27" s="60">
        <v>0.5</v>
      </c>
      <c r="H27" s="60">
        <v>0</v>
      </c>
      <c r="I27" s="60">
        <f t="shared" si="0"/>
        <v>0.5</v>
      </c>
    </row>
    <row r="28" spans="1:9" x14ac:dyDescent="0.3">
      <c r="A28" s="53">
        <v>45239</v>
      </c>
      <c r="B28" s="33"/>
      <c r="C28" s="33"/>
      <c r="D28" s="33"/>
      <c r="E28" s="54"/>
      <c r="F28" s="54"/>
      <c r="G28" s="60"/>
      <c r="H28" s="60"/>
      <c r="I28" s="60">
        <f t="shared" si="0"/>
        <v>0</v>
      </c>
    </row>
    <row r="29" spans="1:9" x14ac:dyDescent="0.3">
      <c r="A29" s="53">
        <v>45240</v>
      </c>
      <c r="B29" s="33" t="s">
        <v>43</v>
      </c>
      <c r="C29" s="50" t="s">
        <v>146</v>
      </c>
      <c r="D29" s="33" t="s">
        <v>147</v>
      </c>
      <c r="E29" s="54">
        <v>0.5</v>
      </c>
      <c r="F29" s="54">
        <v>0</v>
      </c>
      <c r="G29" s="60">
        <v>0.5</v>
      </c>
      <c r="H29" s="60">
        <v>0</v>
      </c>
      <c r="I29" s="60">
        <f t="shared" si="0"/>
        <v>0.5</v>
      </c>
    </row>
    <row r="30" spans="1:9" x14ac:dyDescent="0.3">
      <c r="A30" s="53">
        <v>45241</v>
      </c>
      <c r="B30" s="33" t="s">
        <v>43</v>
      </c>
      <c r="C30" s="50" t="s">
        <v>148</v>
      </c>
      <c r="D30" s="33" t="s">
        <v>149</v>
      </c>
      <c r="E30" s="54">
        <v>0.5</v>
      </c>
      <c r="F30" s="54">
        <v>0</v>
      </c>
      <c r="G30" s="60">
        <v>0.5</v>
      </c>
      <c r="H30" s="60">
        <v>0</v>
      </c>
      <c r="I30" s="60">
        <f t="shared" si="0"/>
        <v>0.5</v>
      </c>
    </row>
    <row r="31" spans="1:9" x14ac:dyDescent="0.3">
      <c r="A31" s="53">
        <v>45242</v>
      </c>
      <c r="B31" s="33" t="s">
        <v>43</v>
      </c>
      <c r="C31" s="50" t="s">
        <v>150</v>
      </c>
      <c r="D31" s="50" t="s">
        <v>151</v>
      </c>
      <c r="E31" s="59">
        <v>0.17</v>
      </c>
      <c r="F31" s="59">
        <v>0</v>
      </c>
      <c r="G31" s="60">
        <v>0.17</v>
      </c>
      <c r="H31" s="60">
        <v>0</v>
      </c>
      <c r="I31" s="60">
        <f t="shared" si="0"/>
        <v>0.17</v>
      </c>
    </row>
    <row r="32" spans="1:9" x14ac:dyDescent="0.3">
      <c r="A32" s="53">
        <v>45243</v>
      </c>
      <c r="B32" s="33" t="s">
        <v>59</v>
      </c>
      <c r="C32" s="33" t="s">
        <v>80</v>
      </c>
      <c r="D32" s="33" t="s">
        <v>59</v>
      </c>
      <c r="E32" s="54">
        <v>1.5</v>
      </c>
      <c r="F32" s="54">
        <v>1.5</v>
      </c>
      <c r="G32" s="60">
        <v>1.5</v>
      </c>
      <c r="H32" s="60">
        <v>1.5</v>
      </c>
      <c r="I32" s="60">
        <f t="shared" si="0"/>
        <v>0</v>
      </c>
    </row>
    <row r="33" spans="1:9" x14ac:dyDescent="0.3">
      <c r="A33" s="53">
        <v>45244</v>
      </c>
      <c r="B33" s="33" t="s">
        <v>43</v>
      </c>
      <c r="C33" s="33" t="s">
        <v>81</v>
      </c>
      <c r="D33" s="33" t="s">
        <v>152</v>
      </c>
      <c r="E33" s="54">
        <v>0.15</v>
      </c>
      <c r="F33" s="54">
        <v>0</v>
      </c>
      <c r="G33" s="60">
        <v>0.15</v>
      </c>
      <c r="H33" s="60">
        <v>0</v>
      </c>
      <c r="I33" s="60">
        <f t="shared" si="0"/>
        <v>0.15</v>
      </c>
    </row>
    <row r="34" spans="1:9" x14ac:dyDescent="0.3">
      <c r="A34" s="53">
        <v>45245</v>
      </c>
      <c r="B34" s="33" t="s">
        <v>43</v>
      </c>
      <c r="C34" s="33" t="s">
        <v>83</v>
      </c>
      <c r="D34" s="33" t="s">
        <v>153</v>
      </c>
      <c r="E34" s="54">
        <v>0.1</v>
      </c>
      <c r="F34" s="54">
        <v>0</v>
      </c>
      <c r="G34" s="60">
        <v>0.1</v>
      </c>
      <c r="H34" s="60">
        <v>0</v>
      </c>
      <c r="I34" s="60">
        <f t="shared" si="0"/>
        <v>0.1</v>
      </c>
    </row>
    <row r="35" spans="1:9" x14ac:dyDescent="0.3">
      <c r="A35" s="53">
        <v>45246</v>
      </c>
      <c r="B35" s="33" t="s">
        <v>43</v>
      </c>
      <c r="C35" s="33" t="s">
        <v>154</v>
      </c>
      <c r="D35" s="33" t="s">
        <v>155</v>
      </c>
      <c r="E35" s="54">
        <v>0.5</v>
      </c>
      <c r="F35" s="54">
        <v>0</v>
      </c>
      <c r="G35" s="60">
        <v>0.5</v>
      </c>
      <c r="H35" s="60">
        <v>0</v>
      </c>
      <c r="I35" s="60">
        <f t="shared" si="0"/>
        <v>0.5</v>
      </c>
    </row>
    <row r="36" spans="1:9" x14ac:dyDescent="0.3">
      <c r="A36" s="53">
        <v>45247</v>
      </c>
      <c r="B36" s="33" t="s">
        <v>43</v>
      </c>
      <c r="C36" s="50" t="s">
        <v>156</v>
      </c>
      <c r="D36" s="50" t="s">
        <v>157</v>
      </c>
      <c r="E36" s="59">
        <v>0.5</v>
      </c>
      <c r="F36" s="59">
        <v>0</v>
      </c>
      <c r="G36" s="60">
        <v>0.5</v>
      </c>
      <c r="H36" s="60">
        <v>0</v>
      </c>
      <c r="I36" s="60">
        <f t="shared" si="0"/>
        <v>0.5</v>
      </c>
    </row>
    <row r="37" spans="1:9" x14ac:dyDescent="0.3">
      <c r="A37" s="53">
        <v>45248</v>
      </c>
      <c r="B37" s="33"/>
      <c r="C37" s="33"/>
      <c r="D37" s="33"/>
      <c r="E37" s="54"/>
      <c r="F37" s="54"/>
      <c r="G37" s="60"/>
      <c r="H37" s="60"/>
      <c r="I37" s="60">
        <f t="shared" si="0"/>
        <v>0</v>
      </c>
    </row>
    <row r="38" spans="1:9" x14ac:dyDescent="0.3">
      <c r="A38" s="53">
        <v>45249</v>
      </c>
      <c r="B38" s="50" t="s">
        <v>43</v>
      </c>
      <c r="C38" s="50" t="s">
        <v>156</v>
      </c>
      <c r="D38" s="50" t="s">
        <v>156</v>
      </c>
      <c r="E38" s="59">
        <v>0.5</v>
      </c>
      <c r="F38" s="59">
        <v>0</v>
      </c>
      <c r="G38" s="60">
        <v>0.5</v>
      </c>
      <c r="H38" s="60">
        <v>0</v>
      </c>
      <c r="I38" s="60">
        <f t="shared" si="0"/>
        <v>0.5</v>
      </c>
    </row>
    <row r="39" spans="1:9" x14ac:dyDescent="0.3">
      <c r="A39" s="53">
        <v>45250</v>
      </c>
      <c r="B39" s="33" t="s">
        <v>158</v>
      </c>
      <c r="C39" s="33" t="s">
        <v>89</v>
      </c>
      <c r="D39" s="33" t="s">
        <v>59</v>
      </c>
      <c r="E39" s="54">
        <v>1.5</v>
      </c>
      <c r="F39" s="54">
        <v>1.5</v>
      </c>
      <c r="G39" s="60">
        <v>1.5</v>
      </c>
      <c r="H39" s="60">
        <v>1.5</v>
      </c>
      <c r="I39" s="60">
        <f t="shared" si="0"/>
        <v>0</v>
      </c>
    </row>
    <row r="40" spans="1:9" x14ac:dyDescent="0.3">
      <c r="A40" s="53">
        <v>45251</v>
      </c>
      <c r="B40" s="33" t="s">
        <v>44</v>
      </c>
      <c r="C40" s="50" t="s">
        <v>95</v>
      </c>
      <c r="D40" s="33" t="s">
        <v>159</v>
      </c>
      <c r="E40" s="54">
        <v>0.25</v>
      </c>
      <c r="F40" s="54">
        <v>0</v>
      </c>
      <c r="G40" s="60">
        <v>0.25</v>
      </c>
      <c r="H40" s="60">
        <v>0</v>
      </c>
      <c r="I40" s="60">
        <f t="shared" si="0"/>
        <v>0.25</v>
      </c>
    </row>
    <row r="41" spans="1:9" x14ac:dyDescent="0.3">
      <c r="A41" s="53">
        <v>45252</v>
      </c>
      <c r="B41" s="33" t="s">
        <v>44</v>
      </c>
      <c r="C41" s="33" t="s">
        <v>160</v>
      </c>
      <c r="D41" s="33" t="s">
        <v>161</v>
      </c>
      <c r="E41" s="54">
        <v>1</v>
      </c>
      <c r="F41" s="54">
        <v>0</v>
      </c>
      <c r="G41" s="60">
        <v>1</v>
      </c>
      <c r="H41" s="60">
        <v>0</v>
      </c>
      <c r="I41" s="60">
        <f t="shared" si="0"/>
        <v>1</v>
      </c>
    </row>
    <row r="42" spans="1:9" x14ac:dyDescent="0.3">
      <c r="A42" s="53">
        <v>45253</v>
      </c>
      <c r="B42" s="33" t="s">
        <v>44</v>
      </c>
      <c r="C42" s="33" t="s">
        <v>160</v>
      </c>
      <c r="D42" s="33" t="s">
        <v>162</v>
      </c>
      <c r="E42" s="54">
        <v>1</v>
      </c>
      <c r="F42" s="54">
        <v>0</v>
      </c>
      <c r="G42" s="60">
        <v>1</v>
      </c>
      <c r="H42" s="60">
        <v>0</v>
      </c>
      <c r="I42" s="60">
        <f t="shared" si="0"/>
        <v>1</v>
      </c>
    </row>
    <row r="43" spans="1:9" x14ac:dyDescent="0.3">
      <c r="A43" s="53">
        <v>45254</v>
      </c>
      <c r="B43" s="33" t="s">
        <v>44</v>
      </c>
      <c r="C43" s="33" t="s">
        <v>160</v>
      </c>
      <c r="D43" s="33" t="s">
        <v>162</v>
      </c>
      <c r="E43" s="54">
        <v>1</v>
      </c>
      <c r="F43" s="54">
        <v>0</v>
      </c>
      <c r="G43" s="60">
        <v>0.75</v>
      </c>
      <c r="H43" s="60">
        <v>0</v>
      </c>
      <c r="I43" s="60">
        <f t="shared" si="0"/>
        <v>0.75</v>
      </c>
    </row>
    <row r="44" spans="1:9" x14ac:dyDescent="0.3">
      <c r="A44" s="53">
        <v>45255</v>
      </c>
      <c r="B44" s="50" t="s">
        <v>43</v>
      </c>
      <c r="C44" s="50" t="s">
        <v>90</v>
      </c>
      <c r="D44" s="50" t="s">
        <v>163</v>
      </c>
      <c r="E44" s="59">
        <v>0.25</v>
      </c>
      <c r="F44" s="59">
        <v>0</v>
      </c>
      <c r="G44" s="78">
        <v>0.25</v>
      </c>
      <c r="H44" s="60">
        <v>0</v>
      </c>
      <c r="I44" s="60">
        <f t="shared" si="0"/>
        <v>0.25</v>
      </c>
    </row>
    <row r="45" spans="1:9" x14ac:dyDescent="0.3">
      <c r="A45" s="53">
        <v>45256</v>
      </c>
      <c r="B45" s="50" t="s">
        <v>43</v>
      </c>
      <c r="C45" s="50" t="s">
        <v>164</v>
      </c>
      <c r="D45" s="50" t="s">
        <v>165</v>
      </c>
      <c r="E45" s="59">
        <v>1</v>
      </c>
      <c r="F45" s="59">
        <v>0</v>
      </c>
      <c r="G45" s="60">
        <v>1</v>
      </c>
      <c r="H45" s="60">
        <v>0</v>
      </c>
      <c r="I45" s="60">
        <f t="shared" si="0"/>
        <v>1</v>
      </c>
    </row>
    <row r="46" spans="1:9" x14ac:dyDescent="0.3">
      <c r="A46" s="53">
        <v>45257</v>
      </c>
      <c r="B46" s="33" t="s">
        <v>158</v>
      </c>
      <c r="C46" s="33" t="s">
        <v>96</v>
      </c>
      <c r="D46" s="33" t="s">
        <v>59</v>
      </c>
      <c r="E46" s="54">
        <v>1.5</v>
      </c>
      <c r="F46" s="54">
        <v>1.5</v>
      </c>
      <c r="G46" s="60">
        <v>1.5</v>
      </c>
      <c r="H46" s="60">
        <v>1.5</v>
      </c>
      <c r="I46" s="60">
        <f t="shared" si="0"/>
        <v>0</v>
      </c>
    </row>
    <row r="47" spans="1:9" x14ac:dyDescent="0.3">
      <c r="A47" s="53">
        <v>45258</v>
      </c>
      <c r="B47" s="50" t="s">
        <v>43</v>
      </c>
      <c r="C47" s="50" t="s">
        <v>166</v>
      </c>
      <c r="D47" s="50" t="s">
        <v>166</v>
      </c>
      <c r="E47" s="59">
        <v>1.5</v>
      </c>
      <c r="F47" s="59">
        <v>0</v>
      </c>
      <c r="G47" s="60">
        <v>1.5</v>
      </c>
      <c r="H47" s="60">
        <v>0</v>
      </c>
      <c r="I47" s="60">
        <f t="shared" si="0"/>
        <v>1.5</v>
      </c>
    </row>
    <row r="48" spans="1:9" x14ac:dyDescent="0.3">
      <c r="A48" s="53">
        <v>45259</v>
      </c>
      <c r="B48" s="33" t="s">
        <v>44</v>
      </c>
      <c r="C48" s="50" t="s">
        <v>167</v>
      </c>
      <c r="D48" s="33" t="s">
        <v>168</v>
      </c>
      <c r="E48" s="54">
        <v>0.25</v>
      </c>
      <c r="F48" s="54">
        <v>0</v>
      </c>
      <c r="G48" s="60">
        <v>0.25</v>
      </c>
      <c r="H48" s="60">
        <v>0</v>
      </c>
      <c r="I48" s="60">
        <f t="shared" si="0"/>
        <v>0.25</v>
      </c>
    </row>
    <row r="49" spans="1:9" x14ac:dyDescent="0.3">
      <c r="A49" s="53">
        <v>45260</v>
      </c>
      <c r="B49" s="33"/>
      <c r="C49" s="33"/>
      <c r="D49" s="33"/>
      <c r="E49" s="33"/>
      <c r="F49" s="33"/>
      <c r="G49" s="60"/>
      <c r="H49" s="60"/>
      <c r="I49" s="60">
        <f t="shared" si="0"/>
        <v>0</v>
      </c>
    </row>
    <row r="50" spans="1:9" x14ac:dyDescent="0.3">
      <c r="A50" s="53">
        <v>45261</v>
      </c>
      <c r="B50" s="33" t="s">
        <v>44</v>
      </c>
      <c r="C50" s="50" t="s">
        <v>169</v>
      </c>
      <c r="D50" s="50" t="s">
        <v>170</v>
      </c>
      <c r="E50" s="59">
        <v>0.33</v>
      </c>
      <c r="F50" s="59">
        <v>0</v>
      </c>
      <c r="G50" s="60">
        <v>0.33</v>
      </c>
      <c r="H50" s="60">
        <v>0</v>
      </c>
      <c r="I50" s="60">
        <f t="shared" si="0"/>
        <v>0.33</v>
      </c>
    </row>
    <row r="51" spans="1:9" x14ac:dyDescent="0.3">
      <c r="A51" s="53">
        <v>45261</v>
      </c>
      <c r="B51" s="33" t="s">
        <v>44</v>
      </c>
      <c r="C51" s="50" t="s">
        <v>171</v>
      </c>
      <c r="D51" s="33" t="s">
        <v>172</v>
      </c>
      <c r="E51" s="54">
        <v>0.41</v>
      </c>
      <c r="F51" s="54">
        <v>0</v>
      </c>
      <c r="G51" s="60">
        <v>0.41</v>
      </c>
      <c r="H51" s="60">
        <v>0</v>
      </c>
      <c r="I51" s="60">
        <f t="shared" si="0"/>
        <v>0.41</v>
      </c>
    </row>
    <row r="52" spans="1:9" x14ac:dyDescent="0.3">
      <c r="A52" s="53">
        <v>45262</v>
      </c>
      <c r="B52" s="33" t="s">
        <v>44</v>
      </c>
      <c r="C52" s="50" t="s">
        <v>173</v>
      </c>
      <c r="D52" s="33" t="s">
        <v>174</v>
      </c>
      <c r="E52" s="54">
        <v>1.5</v>
      </c>
      <c r="F52" s="54">
        <v>0</v>
      </c>
      <c r="G52" s="60">
        <v>1.5</v>
      </c>
      <c r="H52" s="60">
        <v>0</v>
      </c>
      <c r="I52" s="60">
        <f t="shared" si="0"/>
        <v>1.5</v>
      </c>
    </row>
    <row r="53" spans="1:9" x14ac:dyDescent="0.3">
      <c r="A53" s="53">
        <v>45263</v>
      </c>
      <c r="B53" s="33"/>
      <c r="C53" s="33"/>
      <c r="D53" s="33"/>
      <c r="E53" s="54"/>
      <c r="F53" s="54"/>
      <c r="G53" s="60"/>
      <c r="H53" s="60"/>
      <c r="I53" s="60">
        <f t="shared" si="0"/>
        <v>0</v>
      </c>
    </row>
    <row r="54" spans="1:9" x14ac:dyDescent="0.3">
      <c r="A54" s="53">
        <v>45264</v>
      </c>
      <c r="B54" s="33" t="s">
        <v>59</v>
      </c>
      <c r="C54" s="33" t="s">
        <v>105</v>
      </c>
      <c r="D54" s="33" t="s">
        <v>59</v>
      </c>
      <c r="E54" s="54">
        <v>1.5</v>
      </c>
      <c r="F54" s="54">
        <v>1.5</v>
      </c>
      <c r="G54" s="60">
        <v>1.5</v>
      </c>
      <c r="H54" s="60">
        <v>1.5</v>
      </c>
      <c r="I54" s="60">
        <f t="shared" si="0"/>
        <v>0</v>
      </c>
    </row>
    <row r="55" spans="1:9" x14ac:dyDescent="0.3">
      <c r="A55" s="53">
        <v>45265</v>
      </c>
      <c r="B55" s="33"/>
      <c r="C55" s="33"/>
      <c r="D55" s="33"/>
      <c r="E55" s="54"/>
      <c r="F55" s="54"/>
      <c r="G55" s="60"/>
      <c r="H55" s="60"/>
      <c r="I55" s="60">
        <f t="shared" si="0"/>
        <v>0</v>
      </c>
    </row>
    <row r="56" spans="1:9" x14ac:dyDescent="0.3">
      <c r="A56" s="53">
        <v>45266</v>
      </c>
      <c r="B56" s="33" t="s">
        <v>47</v>
      </c>
      <c r="C56" s="33" t="s">
        <v>175</v>
      </c>
      <c r="D56" s="33" t="s">
        <v>176</v>
      </c>
      <c r="E56" s="54">
        <v>0.66</v>
      </c>
      <c r="F56" s="54">
        <v>0</v>
      </c>
      <c r="G56" s="60">
        <v>0.66</v>
      </c>
      <c r="H56" s="60">
        <v>0</v>
      </c>
      <c r="I56" s="60">
        <f t="shared" si="0"/>
        <v>0.66</v>
      </c>
    </row>
    <row r="57" spans="1:9" x14ac:dyDescent="0.3">
      <c r="A57" s="53">
        <v>45267</v>
      </c>
      <c r="B57" s="33"/>
      <c r="C57" s="33"/>
      <c r="D57" s="33"/>
      <c r="E57" s="54"/>
      <c r="F57" s="54"/>
      <c r="G57" s="60"/>
      <c r="H57" s="60"/>
      <c r="I57" s="60">
        <f t="shared" si="0"/>
        <v>0</v>
      </c>
    </row>
    <row r="58" spans="1:9" x14ac:dyDescent="0.3">
      <c r="A58" s="53">
        <v>45268</v>
      </c>
      <c r="B58" s="33" t="s">
        <v>47</v>
      </c>
      <c r="C58" s="33" t="s">
        <v>177</v>
      </c>
      <c r="D58" s="33" t="s">
        <v>178</v>
      </c>
      <c r="E58" s="54">
        <v>0.33</v>
      </c>
      <c r="F58" s="54">
        <v>0</v>
      </c>
      <c r="G58" s="60">
        <v>0.33</v>
      </c>
      <c r="H58" s="60">
        <v>0</v>
      </c>
      <c r="I58" s="60">
        <f t="shared" si="0"/>
        <v>0.33</v>
      </c>
    </row>
    <row r="59" spans="1:9" x14ac:dyDescent="0.3">
      <c r="A59" s="53">
        <v>45269</v>
      </c>
      <c r="B59" s="33"/>
      <c r="C59" s="33"/>
      <c r="D59" s="33"/>
      <c r="E59" s="54"/>
      <c r="F59" s="54"/>
      <c r="G59" s="60"/>
      <c r="H59" s="60"/>
      <c r="I59" s="60">
        <f t="shared" si="0"/>
        <v>0</v>
      </c>
    </row>
    <row r="60" spans="1:9" x14ac:dyDescent="0.3">
      <c r="A60" s="53">
        <v>45270</v>
      </c>
      <c r="B60" s="33"/>
      <c r="C60" s="33"/>
      <c r="D60" s="33"/>
      <c r="E60" s="54"/>
      <c r="F60" s="54"/>
      <c r="G60" s="60"/>
      <c r="H60" s="60"/>
      <c r="I60" s="60">
        <f t="shared" si="0"/>
        <v>0</v>
      </c>
    </row>
    <row r="61" spans="1:9" x14ac:dyDescent="0.3">
      <c r="A61" s="53">
        <v>45271</v>
      </c>
      <c r="B61" s="33" t="s">
        <v>59</v>
      </c>
      <c r="C61" s="33" t="s">
        <v>110</v>
      </c>
      <c r="D61" s="33" t="s">
        <v>179</v>
      </c>
      <c r="E61" s="54">
        <v>1.5</v>
      </c>
      <c r="F61" s="54">
        <v>1.5</v>
      </c>
      <c r="G61" s="60">
        <v>1.5</v>
      </c>
      <c r="H61" s="60">
        <v>1.5</v>
      </c>
      <c r="I61" s="60">
        <f t="shared" si="0"/>
        <v>0</v>
      </c>
    </row>
    <row r="62" spans="1:9" x14ac:dyDescent="0.3">
      <c r="A62" s="53">
        <v>45272</v>
      </c>
      <c r="B62" s="33"/>
      <c r="C62" s="33"/>
      <c r="D62" s="33"/>
      <c r="E62" s="54"/>
      <c r="F62" s="54"/>
      <c r="G62" s="60"/>
      <c r="H62" s="60"/>
      <c r="I62" s="60">
        <f t="shared" si="0"/>
        <v>0</v>
      </c>
    </row>
    <row r="63" spans="1:9" x14ac:dyDescent="0.3">
      <c r="A63" s="53">
        <v>45273</v>
      </c>
      <c r="B63" s="33"/>
      <c r="C63" s="33"/>
      <c r="D63" s="33"/>
      <c r="E63" s="54"/>
      <c r="F63" s="54"/>
      <c r="G63" s="60"/>
      <c r="H63" s="60"/>
      <c r="I63" s="60">
        <f t="shared" si="0"/>
        <v>0</v>
      </c>
    </row>
    <row r="64" spans="1:9" x14ac:dyDescent="0.3">
      <c r="A64" s="53">
        <v>45274</v>
      </c>
      <c r="B64" s="33"/>
      <c r="C64" s="33"/>
      <c r="D64" s="33"/>
      <c r="E64" s="54"/>
      <c r="F64" s="54"/>
      <c r="G64" s="60"/>
      <c r="H64" s="60"/>
      <c r="I64" s="60">
        <f t="shared" si="0"/>
        <v>0</v>
      </c>
    </row>
    <row r="65" spans="1:9" x14ac:dyDescent="0.3">
      <c r="A65" s="53">
        <v>45275</v>
      </c>
      <c r="B65" s="33"/>
      <c r="C65" s="33"/>
      <c r="D65" s="33"/>
      <c r="E65" s="54"/>
      <c r="F65" s="54"/>
      <c r="G65" s="60"/>
      <c r="H65" s="60"/>
      <c r="I65" s="60">
        <f t="shared" si="0"/>
        <v>0</v>
      </c>
    </row>
    <row r="66" spans="1:9" x14ac:dyDescent="0.3">
      <c r="A66" s="53">
        <v>45276</v>
      </c>
      <c r="B66" s="33"/>
      <c r="C66" s="33"/>
      <c r="D66" s="33"/>
      <c r="E66" s="54"/>
      <c r="F66" s="54"/>
      <c r="G66" s="60"/>
      <c r="H66" s="60"/>
      <c r="I66" s="60">
        <f t="shared" si="0"/>
        <v>0</v>
      </c>
    </row>
    <row r="67" spans="1:9" x14ac:dyDescent="0.3">
      <c r="A67" s="53">
        <v>45277</v>
      </c>
      <c r="B67" s="33"/>
      <c r="C67" s="33"/>
      <c r="D67" s="33"/>
      <c r="E67" s="54"/>
      <c r="F67" s="54"/>
      <c r="G67" s="60"/>
      <c r="H67" s="60"/>
      <c r="I67" s="60">
        <f t="shared" si="0"/>
        <v>0</v>
      </c>
    </row>
    <row r="68" spans="1:9" x14ac:dyDescent="0.3">
      <c r="A68" s="53">
        <v>45278</v>
      </c>
      <c r="B68" s="33"/>
      <c r="C68" s="33"/>
      <c r="D68" s="33"/>
      <c r="E68" s="54"/>
      <c r="F68" s="54"/>
      <c r="G68" s="60"/>
      <c r="H68" s="60"/>
      <c r="I68" s="60">
        <f t="shared" si="0"/>
        <v>0</v>
      </c>
    </row>
    <row r="69" spans="1:9" x14ac:dyDescent="0.3">
      <c r="A69" s="53">
        <v>45279</v>
      </c>
      <c r="B69" s="33" t="s">
        <v>158</v>
      </c>
      <c r="C69" s="33" t="s">
        <v>111</v>
      </c>
      <c r="D69" s="33" t="s">
        <v>59</v>
      </c>
      <c r="E69" s="54">
        <v>1.1599999999999999</v>
      </c>
      <c r="F69" s="54">
        <v>0</v>
      </c>
      <c r="G69" s="60">
        <v>1.1599999999999999</v>
      </c>
      <c r="H69" s="60">
        <v>0</v>
      </c>
      <c r="I69" s="60">
        <f t="shared" ref="I69:I103" si="1">G69-H69</f>
        <v>1.1599999999999999</v>
      </c>
    </row>
    <row r="70" spans="1:9" x14ac:dyDescent="0.3">
      <c r="A70" s="53">
        <v>45280</v>
      </c>
      <c r="B70" s="50" t="s">
        <v>45</v>
      </c>
      <c r="C70" s="50" t="s">
        <v>180</v>
      </c>
      <c r="D70" s="50" t="s">
        <v>181</v>
      </c>
      <c r="E70" s="59">
        <v>0.5</v>
      </c>
      <c r="F70" s="59">
        <v>0</v>
      </c>
      <c r="G70" s="60">
        <v>0.5</v>
      </c>
      <c r="H70" s="60">
        <v>0</v>
      </c>
      <c r="I70" s="60">
        <f t="shared" si="1"/>
        <v>0.5</v>
      </c>
    </row>
    <row r="71" spans="1:9" x14ac:dyDescent="0.3">
      <c r="A71" s="53">
        <v>45281</v>
      </c>
      <c r="B71" s="33" t="s">
        <v>116</v>
      </c>
      <c r="C71" s="33" t="s">
        <v>182</v>
      </c>
      <c r="D71" s="33" t="s">
        <v>182</v>
      </c>
      <c r="E71" s="54">
        <v>2.5</v>
      </c>
      <c r="F71" s="54">
        <v>0</v>
      </c>
      <c r="G71" s="60">
        <v>2.5</v>
      </c>
      <c r="H71" s="60">
        <v>0</v>
      </c>
      <c r="I71" s="60">
        <f t="shared" si="1"/>
        <v>2.5</v>
      </c>
    </row>
    <row r="72" spans="1:9" x14ac:dyDescent="0.3">
      <c r="A72" s="53">
        <v>45282</v>
      </c>
      <c r="B72" s="33" t="s">
        <v>45</v>
      </c>
      <c r="C72" s="50" t="s">
        <v>114</v>
      </c>
      <c r="D72" s="50" t="s">
        <v>115</v>
      </c>
      <c r="E72" s="54">
        <v>0.5</v>
      </c>
      <c r="F72" s="54">
        <v>0</v>
      </c>
      <c r="G72" s="60">
        <v>0.5</v>
      </c>
      <c r="H72" s="60">
        <v>0</v>
      </c>
      <c r="I72" s="60">
        <f t="shared" si="1"/>
        <v>0.5</v>
      </c>
    </row>
    <row r="73" spans="1:9" x14ac:dyDescent="0.3">
      <c r="A73" s="53">
        <v>45282</v>
      </c>
      <c r="B73" s="33" t="s">
        <v>116</v>
      </c>
      <c r="C73" s="33" t="s">
        <v>182</v>
      </c>
      <c r="D73" s="33" t="s">
        <v>182</v>
      </c>
      <c r="E73" s="54">
        <v>2.5</v>
      </c>
      <c r="F73" s="54">
        <v>0</v>
      </c>
      <c r="G73" s="60">
        <v>2.5</v>
      </c>
      <c r="H73" s="60">
        <v>0</v>
      </c>
      <c r="I73" s="60">
        <f t="shared" si="1"/>
        <v>2.5</v>
      </c>
    </row>
    <row r="74" spans="1:9" x14ac:dyDescent="0.3">
      <c r="A74" s="53">
        <v>45283</v>
      </c>
      <c r="B74" s="33" t="s">
        <v>116</v>
      </c>
      <c r="C74" s="33" t="s">
        <v>183</v>
      </c>
      <c r="D74" s="33" t="s">
        <v>183</v>
      </c>
      <c r="E74" s="54">
        <v>3</v>
      </c>
      <c r="F74" s="54">
        <v>0</v>
      </c>
      <c r="G74" s="60">
        <v>3</v>
      </c>
      <c r="H74" s="60">
        <v>0</v>
      </c>
      <c r="I74" s="60">
        <f t="shared" si="1"/>
        <v>3</v>
      </c>
    </row>
    <row r="75" spans="1:9" x14ac:dyDescent="0.3">
      <c r="A75" s="53">
        <v>45284</v>
      </c>
      <c r="B75" s="33" t="s">
        <v>116</v>
      </c>
      <c r="C75" s="33" t="s">
        <v>183</v>
      </c>
      <c r="D75" s="33" t="s">
        <v>183</v>
      </c>
      <c r="E75" s="54">
        <v>1.75</v>
      </c>
      <c r="F75" s="54">
        <v>0</v>
      </c>
      <c r="G75" s="60">
        <v>1.75</v>
      </c>
      <c r="H75" s="60">
        <v>0</v>
      </c>
      <c r="I75" s="60">
        <f t="shared" si="1"/>
        <v>1.75</v>
      </c>
    </row>
    <row r="76" spans="1:9" x14ac:dyDescent="0.3">
      <c r="A76" s="53">
        <v>45285</v>
      </c>
      <c r="B76" s="33" t="s">
        <v>116</v>
      </c>
      <c r="C76" s="33" t="s">
        <v>183</v>
      </c>
      <c r="D76" s="33" t="s">
        <v>183</v>
      </c>
      <c r="E76" s="54">
        <v>1</v>
      </c>
      <c r="F76" s="54">
        <v>0</v>
      </c>
      <c r="G76" s="60">
        <v>1</v>
      </c>
      <c r="H76" s="60">
        <v>0</v>
      </c>
      <c r="I76" s="60">
        <f t="shared" si="1"/>
        <v>1</v>
      </c>
    </row>
    <row r="77" spans="1:9" x14ac:dyDescent="0.3">
      <c r="A77" s="53">
        <v>45285</v>
      </c>
      <c r="B77" s="33" t="s">
        <v>116</v>
      </c>
      <c r="C77" s="33" t="s">
        <v>184</v>
      </c>
      <c r="D77" s="33" t="s">
        <v>184</v>
      </c>
      <c r="E77" s="54">
        <v>2</v>
      </c>
      <c r="F77" s="54">
        <v>0</v>
      </c>
      <c r="G77" s="60">
        <v>2</v>
      </c>
      <c r="H77" s="60">
        <v>0</v>
      </c>
      <c r="I77" s="60">
        <f t="shared" si="1"/>
        <v>2</v>
      </c>
    </row>
    <row r="78" spans="1:9" x14ac:dyDescent="0.3">
      <c r="A78" s="53">
        <v>45286</v>
      </c>
      <c r="B78" s="33" t="s">
        <v>116</v>
      </c>
      <c r="C78" s="33" t="s">
        <v>184</v>
      </c>
      <c r="D78" s="33" t="s">
        <v>184</v>
      </c>
      <c r="E78" s="54">
        <v>1</v>
      </c>
      <c r="F78" s="54">
        <v>0</v>
      </c>
      <c r="G78" s="60">
        <v>1</v>
      </c>
      <c r="H78" s="60">
        <v>0</v>
      </c>
      <c r="I78" s="60">
        <f t="shared" si="1"/>
        <v>1</v>
      </c>
    </row>
    <row r="79" spans="1:9" x14ac:dyDescent="0.3">
      <c r="A79" s="53">
        <v>45286</v>
      </c>
      <c r="B79" s="33" t="s">
        <v>116</v>
      </c>
      <c r="C79" s="33" t="s">
        <v>183</v>
      </c>
      <c r="D79" s="33" t="s">
        <v>183</v>
      </c>
      <c r="E79" s="54">
        <v>1.75</v>
      </c>
      <c r="F79" s="54">
        <v>0</v>
      </c>
      <c r="G79" s="60">
        <v>1.75</v>
      </c>
      <c r="H79" s="60">
        <v>0</v>
      </c>
      <c r="I79" s="60">
        <f t="shared" si="1"/>
        <v>1.75</v>
      </c>
    </row>
    <row r="80" spans="1:9" x14ac:dyDescent="0.3">
      <c r="A80" s="53">
        <v>45287</v>
      </c>
      <c r="B80" s="33" t="s">
        <v>116</v>
      </c>
      <c r="C80" s="33" t="s">
        <v>183</v>
      </c>
      <c r="D80" s="33" t="s">
        <v>183</v>
      </c>
      <c r="E80" s="54">
        <v>2</v>
      </c>
      <c r="F80" s="54">
        <v>0</v>
      </c>
      <c r="G80" s="60">
        <v>2</v>
      </c>
      <c r="H80" s="60">
        <v>0</v>
      </c>
      <c r="I80" s="60">
        <f t="shared" si="1"/>
        <v>2</v>
      </c>
    </row>
    <row r="81" spans="1:9" x14ac:dyDescent="0.3">
      <c r="A81" s="53">
        <v>45288</v>
      </c>
      <c r="B81" s="33" t="s">
        <v>116</v>
      </c>
      <c r="C81" s="33" t="s">
        <v>183</v>
      </c>
      <c r="D81" s="33" t="s">
        <v>183</v>
      </c>
      <c r="E81" s="54">
        <v>2</v>
      </c>
      <c r="F81" s="54">
        <v>0</v>
      </c>
      <c r="G81" s="60">
        <v>2</v>
      </c>
      <c r="H81" s="60">
        <v>0</v>
      </c>
      <c r="I81" s="60">
        <f t="shared" si="1"/>
        <v>2</v>
      </c>
    </row>
    <row r="82" spans="1:9" x14ac:dyDescent="0.3">
      <c r="A82" s="53">
        <v>45289</v>
      </c>
      <c r="B82" s="33" t="s">
        <v>116</v>
      </c>
      <c r="C82" s="33" t="s">
        <v>183</v>
      </c>
      <c r="D82" s="33" t="s">
        <v>183</v>
      </c>
      <c r="E82" s="54">
        <v>2</v>
      </c>
      <c r="F82" s="54">
        <v>0</v>
      </c>
      <c r="G82" s="60">
        <v>2</v>
      </c>
      <c r="H82" s="60">
        <v>0</v>
      </c>
      <c r="I82" s="60">
        <f t="shared" si="1"/>
        <v>2</v>
      </c>
    </row>
    <row r="83" spans="1:9" x14ac:dyDescent="0.3">
      <c r="A83" s="53">
        <v>45290</v>
      </c>
      <c r="B83" s="33" t="s">
        <v>116</v>
      </c>
      <c r="C83" s="50" t="s">
        <v>183</v>
      </c>
      <c r="D83" s="50" t="s">
        <v>183</v>
      </c>
      <c r="E83" s="59">
        <v>1</v>
      </c>
      <c r="F83" s="59">
        <v>0</v>
      </c>
      <c r="G83" s="60">
        <v>1</v>
      </c>
      <c r="H83" s="60">
        <v>0</v>
      </c>
      <c r="I83" s="60">
        <f t="shared" si="1"/>
        <v>1</v>
      </c>
    </row>
    <row r="84" spans="1:9" x14ac:dyDescent="0.3">
      <c r="A84" s="53">
        <v>45291</v>
      </c>
      <c r="B84" s="33" t="s">
        <v>116</v>
      </c>
      <c r="C84" s="50" t="s">
        <v>183</v>
      </c>
      <c r="D84" s="50" t="s">
        <v>183</v>
      </c>
      <c r="E84" s="59">
        <v>1</v>
      </c>
      <c r="F84" s="59">
        <v>0</v>
      </c>
      <c r="G84" s="60">
        <v>1</v>
      </c>
      <c r="H84" s="60">
        <v>0</v>
      </c>
      <c r="I84" s="60">
        <f t="shared" si="1"/>
        <v>1</v>
      </c>
    </row>
    <row r="85" spans="1:9" x14ac:dyDescent="0.3">
      <c r="A85" s="53">
        <v>45292</v>
      </c>
      <c r="B85" s="33" t="s">
        <v>116</v>
      </c>
      <c r="C85" s="50" t="s">
        <v>183</v>
      </c>
      <c r="D85" s="50" t="s">
        <v>183</v>
      </c>
      <c r="E85" s="59">
        <v>1</v>
      </c>
      <c r="F85" s="59">
        <v>0</v>
      </c>
      <c r="G85" s="60">
        <v>1</v>
      </c>
      <c r="H85" s="60">
        <v>0</v>
      </c>
      <c r="I85" s="60">
        <f t="shared" si="1"/>
        <v>1</v>
      </c>
    </row>
    <row r="86" spans="1:9" x14ac:dyDescent="0.3">
      <c r="A86" s="53">
        <v>45293</v>
      </c>
      <c r="B86" s="33" t="s">
        <v>116</v>
      </c>
      <c r="C86" s="50" t="s">
        <v>183</v>
      </c>
      <c r="D86" s="50" t="s">
        <v>183</v>
      </c>
      <c r="E86" s="59">
        <v>1</v>
      </c>
      <c r="F86" s="59">
        <v>0</v>
      </c>
      <c r="G86" s="60">
        <v>1</v>
      </c>
      <c r="H86" s="60">
        <v>0</v>
      </c>
      <c r="I86" s="60">
        <f t="shared" si="1"/>
        <v>1</v>
      </c>
    </row>
    <row r="87" spans="1:9" x14ac:dyDescent="0.3">
      <c r="A87" s="53">
        <v>45294</v>
      </c>
      <c r="B87" s="33" t="s">
        <v>116</v>
      </c>
      <c r="C87" s="50" t="s">
        <v>183</v>
      </c>
      <c r="D87" s="50" t="s">
        <v>183</v>
      </c>
      <c r="E87" s="59">
        <v>1</v>
      </c>
      <c r="F87" s="59">
        <v>0</v>
      </c>
      <c r="G87" s="60">
        <v>1</v>
      </c>
      <c r="H87" s="60">
        <v>0</v>
      </c>
      <c r="I87" s="60">
        <f t="shared" si="1"/>
        <v>1</v>
      </c>
    </row>
    <row r="88" spans="1:9" x14ac:dyDescent="0.3">
      <c r="A88" s="53">
        <v>45295</v>
      </c>
      <c r="B88" s="33" t="s">
        <v>116</v>
      </c>
      <c r="C88" s="50" t="s">
        <v>183</v>
      </c>
      <c r="D88" s="50" t="s">
        <v>183</v>
      </c>
      <c r="E88" s="59">
        <v>1</v>
      </c>
      <c r="F88" s="59">
        <v>0</v>
      </c>
      <c r="G88" s="60">
        <v>1</v>
      </c>
      <c r="H88" s="60">
        <v>0</v>
      </c>
      <c r="I88" s="60">
        <f t="shared" si="1"/>
        <v>1</v>
      </c>
    </row>
    <row r="89" spans="1:9" x14ac:dyDescent="0.3">
      <c r="A89" s="53">
        <v>45296</v>
      </c>
      <c r="B89" s="33" t="s">
        <v>116</v>
      </c>
      <c r="C89" s="50" t="s">
        <v>183</v>
      </c>
      <c r="D89" s="50" t="s">
        <v>183</v>
      </c>
      <c r="E89" s="59">
        <v>1</v>
      </c>
      <c r="F89" s="59">
        <v>0</v>
      </c>
      <c r="G89" s="60">
        <v>1</v>
      </c>
      <c r="H89" s="60">
        <v>0</v>
      </c>
      <c r="I89" s="60">
        <f t="shared" si="1"/>
        <v>1</v>
      </c>
    </row>
    <row r="90" spans="1:9" x14ac:dyDescent="0.3">
      <c r="A90" s="53">
        <v>45297</v>
      </c>
      <c r="B90" s="50"/>
      <c r="C90" s="50"/>
      <c r="D90" s="50"/>
      <c r="E90" s="59"/>
      <c r="F90" s="59"/>
      <c r="G90" s="60"/>
      <c r="H90" s="60"/>
      <c r="I90" s="60">
        <f t="shared" si="1"/>
        <v>0</v>
      </c>
    </row>
    <row r="91" spans="1:9" x14ac:dyDescent="0.3">
      <c r="A91" s="53">
        <v>45298</v>
      </c>
      <c r="B91" s="50" t="s">
        <v>116</v>
      </c>
      <c r="C91" s="50" t="s">
        <v>183</v>
      </c>
      <c r="D91" s="50" t="s">
        <v>183</v>
      </c>
      <c r="E91" s="59">
        <v>1</v>
      </c>
      <c r="F91" s="59">
        <v>0</v>
      </c>
      <c r="G91" s="60">
        <v>1</v>
      </c>
      <c r="H91" s="60">
        <v>0</v>
      </c>
      <c r="I91" s="60">
        <f t="shared" si="1"/>
        <v>1</v>
      </c>
    </row>
    <row r="92" spans="1:9" x14ac:dyDescent="0.3">
      <c r="A92" s="53">
        <v>45299</v>
      </c>
      <c r="B92" s="33" t="s">
        <v>47</v>
      </c>
      <c r="C92" s="33" t="s">
        <v>185</v>
      </c>
      <c r="D92" s="50" t="s">
        <v>186</v>
      </c>
      <c r="E92" s="54">
        <v>0.5</v>
      </c>
      <c r="F92" s="54">
        <v>0</v>
      </c>
      <c r="G92" s="60">
        <v>0.5</v>
      </c>
      <c r="H92" s="60">
        <v>0</v>
      </c>
      <c r="I92" s="60">
        <f t="shared" si="1"/>
        <v>0.5</v>
      </c>
    </row>
    <row r="93" spans="1:9" x14ac:dyDescent="0.3">
      <c r="A93" s="53">
        <v>45300</v>
      </c>
      <c r="B93" s="33" t="s">
        <v>47</v>
      </c>
      <c r="C93" s="33" t="s">
        <v>187</v>
      </c>
      <c r="D93" s="50" t="s">
        <v>188</v>
      </c>
      <c r="E93" s="54">
        <v>0.5</v>
      </c>
      <c r="F93" s="54">
        <v>0</v>
      </c>
      <c r="G93" s="60">
        <v>0.5</v>
      </c>
      <c r="H93" s="60">
        <v>0</v>
      </c>
      <c r="I93" s="60">
        <f t="shared" si="1"/>
        <v>0.5</v>
      </c>
    </row>
    <row r="94" spans="1:9" x14ac:dyDescent="0.3">
      <c r="A94" s="53">
        <v>45301</v>
      </c>
      <c r="B94" s="33"/>
      <c r="C94" s="33"/>
      <c r="D94" s="33"/>
      <c r="E94" s="54"/>
      <c r="F94" s="54"/>
      <c r="G94" s="60"/>
      <c r="H94" s="60"/>
      <c r="I94" s="60">
        <f t="shared" si="1"/>
        <v>0</v>
      </c>
    </row>
    <row r="95" spans="1:9" x14ac:dyDescent="0.3">
      <c r="A95" s="53">
        <v>45302</v>
      </c>
      <c r="B95" s="33"/>
      <c r="C95" s="33"/>
      <c r="D95" s="33"/>
      <c r="E95" s="54"/>
      <c r="F95" s="54"/>
      <c r="G95" s="60"/>
      <c r="H95" s="60"/>
      <c r="I95" s="60">
        <f t="shared" si="1"/>
        <v>0</v>
      </c>
    </row>
    <row r="96" spans="1:9" x14ac:dyDescent="0.3">
      <c r="A96" s="53">
        <v>45303</v>
      </c>
      <c r="B96" s="33"/>
      <c r="C96" s="33"/>
      <c r="D96" s="33"/>
      <c r="E96" s="54"/>
      <c r="F96" s="54"/>
      <c r="G96" s="60"/>
      <c r="H96" s="60"/>
      <c r="I96" s="60">
        <f t="shared" si="1"/>
        <v>0</v>
      </c>
    </row>
    <row r="97" spans="1:9" x14ac:dyDescent="0.3">
      <c r="A97" s="53">
        <v>45304</v>
      </c>
      <c r="B97" s="47"/>
      <c r="C97" s="47"/>
      <c r="D97" s="47"/>
      <c r="E97" s="65"/>
      <c r="F97" s="65"/>
      <c r="G97" s="60"/>
      <c r="H97" s="60"/>
      <c r="I97" s="60">
        <f t="shared" si="1"/>
        <v>0</v>
      </c>
    </row>
    <row r="98" spans="1:9" x14ac:dyDescent="0.3">
      <c r="A98" s="53">
        <v>45305</v>
      </c>
      <c r="B98" s="33"/>
      <c r="C98" s="33"/>
      <c r="D98" s="33"/>
      <c r="E98" s="33"/>
      <c r="F98" s="33"/>
      <c r="G98" s="60"/>
      <c r="H98" s="60"/>
      <c r="I98" s="60">
        <f t="shared" si="1"/>
        <v>0</v>
      </c>
    </row>
    <row r="99" spans="1:9" x14ac:dyDescent="0.3">
      <c r="A99" s="53">
        <v>45306</v>
      </c>
      <c r="B99" s="33"/>
      <c r="C99" s="33"/>
      <c r="D99" s="33"/>
      <c r="E99" s="33"/>
      <c r="F99" s="33"/>
      <c r="G99" s="60"/>
      <c r="H99" s="60"/>
      <c r="I99" s="60">
        <f t="shared" si="1"/>
        <v>0</v>
      </c>
    </row>
    <row r="100" spans="1:9" x14ac:dyDescent="0.3">
      <c r="A100" s="53">
        <v>45307</v>
      </c>
      <c r="B100" s="33" t="s">
        <v>47</v>
      </c>
      <c r="C100" s="33" t="s">
        <v>189</v>
      </c>
      <c r="D100" s="50" t="s">
        <v>190</v>
      </c>
      <c r="E100" s="54">
        <v>0.5</v>
      </c>
      <c r="F100" s="54">
        <v>0</v>
      </c>
      <c r="G100" s="60">
        <v>0.5</v>
      </c>
      <c r="H100" s="60">
        <v>0</v>
      </c>
      <c r="I100" s="60">
        <f t="shared" si="1"/>
        <v>0.5</v>
      </c>
    </row>
    <row r="101" spans="1:9" x14ac:dyDescent="0.3">
      <c r="A101" s="53">
        <v>45307</v>
      </c>
      <c r="B101" s="33" t="s">
        <v>47</v>
      </c>
      <c r="C101" s="50" t="s">
        <v>191</v>
      </c>
      <c r="D101" s="50" t="s">
        <v>192</v>
      </c>
      <c r="E101" s="59">
        <v>0.5</v>
      </c>
      <c r="F101" s="59">
        <v>0</v>
      </c>
      <c r="G101" s="60">
        <v>0.5</v>
      </c>
      <c r="H101" s="60">
        <v>0</v>
      </c>
      <c r="I101" s="60">
        <f t="shared" si="1"/>
        <v>0.5</v>
      </c>
    </row>
    <row r="102" spans="1:9" x14ac:dyDescent="0.3">
      <c r="A102" s="53">
        <v>45308</v>
      </c>
      <c r="B102" s="33"/>
      <c r="C102" s="33"/>
      <c r="D102" s="33"/>
      <c r="E102" s="49"/>
      <c r="F102" s="49"/>
      <c r="G102" s="60"/>
      <c r="H102" s="60"/>
      <c r="I102" s="60">
        <f t="shared" si="1"/>
        <v>0</v>
      </c>
    </row>
    <row r="103" spans="1:9" x14ac:dyDescent="0.3">
      <c r="A103" s="53">
        <v>45309</v>
      </c>
      <c r="B103" s="33"/>
      <c r="C103" s="33"/>
      <c r="D103" s="33"/>
      <c r="E103" s="49"/>
      <c r="F103" s="49"/>
      <c r="G103" s="60"/>
      <c r="H103" s="60"/>
      <c r="I103" s="60">
        <f t="shared" si="1"/>
        <v>0</v>
      </c>
    </row>
  </sheetData>
  <sheetProtection algorithmName="SHA-512" hashValue="7WMkPo0/1uiZQHOrDKHgnTda0YHTuzU+zs7XM7q3+wXRgFpKGZkxreN88UPEnMUyrUDLZWCHIf61N77JVsyd2w==" saltValue="0N/N+Gv2sjI0iJbcTKeS8A==" spinCount="100000" sheet="1" insertRows="0"/>
  <protectedRanges>
    <protectedRange algorithmName="SHA-512" hashValue="uVB16teiTU7l9BwbLX8xORBFcB/i5XExXU9WaZePY5mZxxJ23qQoF2E8tByFQGxsrj/AGs3pnBBDEDuh8DFbug==" saltValue="V/dkQ+dU5yeXQ3C/7joLzA==" spinCount="100000" sqref="G1:I1048576" name="PM"/>
    <protectedRange algorithmName="SHA-512" hashValue="uw6XjP4HPzn34dm3SfuI0WrXlCxat6W8SSiT1ePkiu6wUFi05jda0thSsH9IaRLz6OioYAQ2HggfXUkqHrB8Uw==" saltValue="Y67lgGq5O72Tj3Ol5EE0cA==" spinCount="100000" sqref="A72:B72 E72:F72 A1:F71 A73:A1048576 C73:F1048576 B73:B109 B112:B1048576" name="TM"/>
    <protectedRange algorithmName="SHA-512" hashValue="wxNmHHWevgL2/su5y4hyk/VkrLGfonO3tQn8v1LWgEj/a9QeOEe9/CllMi1uhp4c25422xW7TWuaXLMaO7dowg==" saltValue="BxR6LPWabKsAK+TNZKLyRQ==" spinCount="100000" sqref="C72" name="TM_4"/>
    <protectedRange algorithmName="SHA-512" hashValue="wxNmHHWevgL2/su5y4hyk/VkrLGfonO3tQn8v1LWgEj/a9QeOEe9/CllMi1uhp4c25422xW7TWuaXLMaO7dowg==" saltValue="BxR6LPWabKsAK+TNZKLyRQ==" spinCount="100000" sqref="D72" name="TM_5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6"/>
  <dimension ref="A1:I124"/>
  <sheetViews>
    <sheetView topLeftCell="A104" workbookViewId="0">
      <selection activeCell="C125" sqref="C125"/>
    </sheetView>
  </sheetViews>
  <sheetFormatPr defaultColWidth="9.109375" defaultRowHeight="14.4" x14ac:dyDescent="0.3"/>
  <cols>
    <col min="1" max="1" width="26.109375" customWidth="1"/>
    <col min="2" max="2" width="16" customWidth="1"/>
    <col min="3" max="3" width="36.5546875" customWidth="1"/>
    <col min="4" max="4" width="59" customWidth="1"/>
    <col min="5" max="5" width="20.33203125" customWidth="1"/>
    <col min="6" max="6" width="19.5546875" customWidth="1"/>
    <col min="7" max="7" width="27.33203125" customWidth="1"/>
    <col min="8" max="8" width="26.5546875" customWidth="1"/>
    <col min="9" max="9" width="64.6640625" customWidth="1"/>
  </cols>
  <sheetData>
    <row r="1" spans="1:9" x14ac:dyDescent="0.3">
      <c r="B1" s="35" t="s">
        <v>49</v>
      </c>
      <c r="C1" s="35" t="str">
        <f>info!A4</f>
        <v>0512106454</v>
      </c>
      <c r="D1" s="35" t="str">
        <f>info!C4</f>
        <v>Esposito</v>
      </c>
    </row>
    <row r="3" spans="1:9" x14ac:dyDescent="0.3">
      <c r="A3" s="30" t="s">
        <v>194</v>
      </c>
      <c r="B3" s="30" t="s">
        <v>51</v>
      </c>
      <c r="C3" s="30" t="s">
        <v>52</v>
      </c>
      <c r="D3" s="30" t="s">
        <v>53</v>
      </c>
      <c r="E3" s="41" t="s">
        <v>54</v>
      </c>
      <c r="F3" s="40" t="s">
        <v>55</v>
      </c>
      <c r="G3" s="41" t="s">
        <v>56</v>
      </c>
      <c r="H3" s="40" t="s">
        <v>57</v>
      </c>
      <c r="I3" s="40" t="s">
        <v>58</v>
      </c>
    </row>
    <row r="4" spans="1:9" x14ac:dyDescent="0.3">
      <c r="A4" s="53">
        <v>45215</v>
      </c>
      <c r="B4" s="33" t="s">
        <v>59</v>
      </c>
      <c r="C4" s="33" t="s">
        <v>60</v>
      </c>
      <c r="D4" s="33" t="s">
        <v>131</v>
      </c>
      <c r="E4" s="49">
        <v>1.5</v>
      </c>
      <c r="F4" s="44">
        <v>1.5</v>
      </c>
      <c r="G4" s="51">
        <v>1.5</v>
      </c>
      <c r="H4" s="51">
        <v>1.5</v>
      </c>
      <c r="I4" s="51">
        <f>G4-H4</f>
        <v>0</v>
      </c>
    </row>
    <row r="5" spans="1:9" x14ac:dyDescent="0.3">
      <c r="A5" s="53">
        <v>45216</v>
      </c>
      <c r="B5" s="33"/>
      <c r="C5" s="33"/>
      <c r="D5" s="33"/>
      <c r="E5" s="49"/>
      <c r="F5" s="44"/>
      <c r="G5" s="51"/>
      <c r="H5" s="51"/>
      <c r="I5" s="51">
        <f t="shared" ref="I5:I68" si="0">G5-H5</f>
        <v>0</v>
      </c>
    </row>
    <row r="6" spans="1:9" x14ac:dyDescent="0.3">
      <c r="A6" s="53">
        <v>45217</v>
      </c>
      <c r="B6" s="33" t="s">
        <v>132</v>
      </c>
      <c r="C6" s="33" t="s">
        <v>133</v>
      </c>
      <c r="D6" s="33" t="s">
        <v>134</v>
      </c>
      <c r="E6" s="49">
        <v>0.5</v>
      </c>
      <c r="F6" s="44">
        <v>0</v>
      </c>
      <c r="G6" s="51">
        <v>0.5</v>
      </c>
      <c r="H6" s="51">
        <v>0</v>
      </c>
      <c r="I6" s="51">
        <f t="shared" si="0"/>
        <v>0.5</v>
      </c>
    </row>
    <row r="7" spans="1:9" x14ac:dyDescent="0.3">
      <c r="A7" s="53">
        <v>45218</v>
      </c>
      <c r="B7" s="33"/>
      <c r="C7" s="33"/>
      <c r="D7" s="33"/>
      <c r="E7" s="49"/>
      <c r="F7" s="44"/>
      <c r="G7" s="51"/>
      <c r="H7" s="51"/>
      <c r="I7" s="51">
        <f t="shared" si="0"/>
        <v>0</v>
      </c>
    </row>
    <row r="8" spans="1:9" x14ac:dyDescent="0.3">
      <c r="A8" s="53">
        <v>45219</v>
      </c>
      <c r="B8" s="33" t="s">
        <v>132</v>
      </c>
      <c r="C8" s="33" t="s">
        <v>135</v>
      </c>
      <c r="D8" s="33" t="s">
        <v>136</v>
      </c>
      <c r="E8" s="49">
        <v>0.5</v>
      </c>
      <c r="F8" s="44">
        <v>0</v>
      </c>
      <c r="G8" s="51">
        <v>0.5</v>
      </c>
      <c r="H8" s="51">
        <v>0</v>
      </c>
      <c r="I8" s="51">
        <f t="shared" si="0"/>
        <v>0.5</v>
      </c>
    </row>
    <row r="9" spans="1:9" x14ac:dyDescent="0.3">
      <c r="A9" s="53">
        <v>45220</v>
      </c>
      <c r="B9" s="33"/>
      <c r="C9" s="33"/>
      <c r="D9" s="33"/>
      <c r="E9" s="49"/>
      <c r="F9" s="44"/>
      <c r="G9" s="51"/>
      <c r="H9" s="51"/>
      <c r="I9" s="51">
        <f t="shared" si="0"/>
        <v>0</v>
      </c>
    </row>
    <row r="10" spans="1:9" x14ac:dyDescent="0.3">
      <c r="A10" s="53">
        <v>45221</v>
      </c>
      <c r="B10" s="33"/>
      <c r="C10" s="33"/>
      <c r="D10" s="33"/>
      <c r="E10" s="49"/>
      <c r="F10" s="44"/>
      <c r="G10" s="51"/>
      <c r="H10" s="51"/>
      <c r="I10" s="51">
        <f t="shared" si="0"/>
        <v>0</v>
      </c>
    </row>
    <row r="11" spans="1:9" x14ac:dyDescent="0.3">
      <c r="A11" s="53">
        <v>45222</v>
      </c>
      <c r="B11" s="33"/>
      <c r="C11" s="33"/>
      <c r="D11" s="33"/>
      <c r="E11" s="49"/>
      <c r="F11" s="44"/>
      <c r="G11" s="51"/>
      <c r="H11" s="51"/>
      <c r="I11" s="51">
        <f t="shared" si="0"/>
        <v>0</v>
      </c>
    </row>
    <row r="12" spans="1:9" x14ac:dyDescent="0.3">
      <c r="A12" s="53">
        <v>45223</v>
      </c>
      <c r="B12" s="33"/>
      <c r="C12" s="33"/>
      <c r="D12" s="33"/>
      <c r="E12" s="49"/>
      <c r="F12" s="44"/>
      <c r="G12" s="51"/>
      <c r="H12" s="51"/>
      <c r="I12" s="51">
        <f t="shared" si="0"/>
        <v>0</v>
      </c>
    </row>
    <row r="13" spans="1:9" x14ac:dyDescent="0.3">
      <c r="A13" s="53">
        <v>45224</v>
      </c>
      <c r="B13" s="33" t="s">
        <v>43</v>
      </c>
      <c r="C13" s="33" t="s">
        <v>195</v>
      </c>
      <c r="D13" s="33" t="s">
        <v>196</v>
      </c>
      <c r="E13" s="49">
        <v>0.5</v>
      </c>
      <c r="F13" s="44">
        <v>0</v>
      </c>
      <c r="G13" s="51">
        <v>0.34</v>
      </c>
      <c r="H13" s="51">
        <v>0</v>
      </c>
      <c r="I13" s="51">
        <f t="shared" si="0"/>
        <v>0.34</v>
      </c>
    </row>
    <row r="14" spans="1:9" x14ac:dyDescent="0.3">
      <c r="A14" s="53">
        <v>45225</v>
      </c>
      <c r="B14" s="33"/>
      <c r="C14" s="33"/>
      <c r="D14" s="33"/>
      <c r="E14" s="49"/>
      <c r="F14" s="44"/>
      <c r="G14" s="51"/>
      <c r="H14" s="51"/>
      <c r="I14" s="51">
        <f t="shared" si="0"/>
        <v>0</v>
      </c>
    </row>
    <row r="15" spans="1:9" x14ac:dyDescent="0.3">
      <c r="A15" s="53">
        <v>45226</v>
      </c>
      <c r="B15" s="33"/>
      <c r="C15" s="33"/>
      <c r="D15" s="33"/>
      <c r="E15" s="49"/>
      <c r="F15" s="44"/>
      <c r="G15" s="51"/>
      <c r="H15" s="51"/>
      <c r="I15" s="51">
        <f t="shared" si="0"/>
        <v>0</v>
      </c>
    </row>
    <row r="16" spans="1:9" x14ac:dyDescent="0.3">
      <c r="A16" s="53">
        <v>45227</v>
      </c>
      <c r="B16" s="33"/>
      <c r="C16" s="33"/>
      <c r="D16" s="33"/>
      <c r="E16" s="49"/>
      <c r="F16" s="44"/>
      <c r="G16" s="51"/>
      <c r="H16" s="51"/>
      <c r="I16" s="51">
        <f t="shared" si="0"/>
        <v>0</v>
      </c>
    </row>
    <row r="17" spans="1:9" x14ac:dyDescent="0.3">
      <c r="A17" s="53">
        <v>45228</v>
      </c>
      <c r="B17" s="33"/>
      <c r="C17" s="33"/>
      <c r="D17" s="33"/>
      <c r="E17" s="49"/>
      <c r="F17" s="44"/>
      <c r="G17" s="51"/>
      <c r="H17" s="51"/>
      <c r="I17" s="51">
        <f t="shared" si="0"/>
        <v>0</v>
      </c>
    </row>
    <row r="18" spans="1:9" x14ac:dyDescent="0.3">
      <c r="A18" s="53">
        <v>45229</v>
      </c>
      <c r="B18" s="33" t="s">
        <v>59</v>
      </c>
      <c r="C18" s="33" t="s">
        <v>64</v>
      </c>
      <c r="D18" s="33" t="s">
        <v>197</v>
      </c>
      <c r="E18" s="49">
        <v>1.5</v>
      </c>
      <c r="F18" s="44">
        <v>1.5</v>
      </c>
      <c r="G18" s="51">
        <v>1.5</v>
      </c>
      <c r="H18" s="51">
        <v>1.5</v>
      </c>
      <c r="I18" s="51">
        <f t="shared" si="0"/>
        <v>0</v>
      </c>
    </row>
    <row r="19" spans="1:9" x14ac:dyDescent="0.3">
      <c r="A19" s="53">
        <v>45230</v>
      </c>
      <c r="B19" s="47"/>
      <c r="C19" s="47"/>
      <c r="D19" s="47"/>
      <c r="E19" s="61"/>
      <c r="F19" s="44"/>
      <c r="G19" s="51"/>
      <c r="H19" s="51"/>
      <c r="I19" s="51">
        <f t="shared" si="0"/>
        <v>0</v>
      </c>
    </row>
    <row r="20" spans="1:9" x14ac:dyDescent="0.3">
      <c r="A20" s="53">
        <v>45231</v>
      </c>
      <c r="B20" s="33"/>
      <c r="C20" s="33"/>
      <c r="D20" s="33"/>
      <c r="E20" s="49"/>
      <c r="F20" s="44"/>
      <c r="G20" s="51"/>
      <c r="H20" s="51"/>
      <c r="I20" s="51">
        <f t="shared" si="0"/>
        <v>0</v>
      </c>
    </row>
    <row r="21" spans="1:9" x14ac:dyDescent="0.3">
      <c r="A21" s="53">
        <v>45232</v>
      </c>
      <c r="B21" s="33"/>
      <c r="C21" s="33"/>
      <c r="D21" s="33"/>
      <c r="E21" s="49"/>
      <c r="F21" s="44"/>
      <c r="G21" s="51"/>
      <c r="H21" s="51"/>
      <c r="I21" s="51">
        <f t="shared" si="0"/>
        <v>0</v>
      </c>
    </row>
    <row r="22" spans="1:9" x14ac:dyDescent="0.3">
      <c r="A22" s="53">
        <v>45233</v>
      </c>
      <c r="B22" s="33"/>
      <c r="C22" s="33"/>
      <c r="D22" s="33"/>
      <c r="E22" s="49"/>
      <c r="F22" s="44"/>
      <c r="G22" s="51"/>
      <c r="H22" s="51"/>
      <c r="I22" s="51">
        <f t="shared" si="0"/>
        <v>0</v>
      </c>
    </row>
    <row r="23" spans="1:9" x14ac:dyDescent="0.3">
      <c r="A23" s="53">
        <v>45234</v>
      </c>
      <c r="B23" s="33"/>
      <c r="C23" s="33"/>
      <c r="D23" s="33"/>
      <c r="E23" s="49"/>
      <c r="F23" s="44"/>
      <c r="G23" s="51"/>
      <c r="H23" s="51"/>
      <c r="I23" s="51">
        <f t="shared" si="0"/>
        <v>0</v>
      </c>
    </row>
    <row r="24" spans="1:9" x14ac:dyDescent="0.3">
      <c r="A24" s="53">
        <v>45235</v>
      </c>
      <c r="B24" s="33" t="s">
        <v>43</v>
      </c>
      <c r="C24" s="33" t="s">
        <v>198</v>
      </c>
      <c r="D24" s="33" t="s">
        <v>199</v>
      </c>
      <c r="E24" s="49">
        <v>0.17</v>
      </c>
      <c r="F24" s="44">
        <v>0</v>
      </c>
      <c r="G24" s="51">
        <v>0.17</v>
      </c>
      <c r="H24" s="51">
        <v>0</v>
      </c>
      <c r="I24" s="51">
        <f t="shared" si="0"/>
        <v>0.17</v>
      </c>
    </row>
    <row r="25" spans="1:9" x14ac:dyDescent="0.3">
      <c r="A25" s="53">
        <v>45236</v>
      </c>
      <c r="B25" s="33" t="s">
        <v>59</v>
      </c>
      <c r="C25" s="33" t="s">
        <v>69</v>
      </c>
      <c r="D25" s="33" t="s">
        <v>200</v>
      </c>
      <c r="E25" s="49">
        <v>1.5</v>
      </c>
      <c r="F25" s="44">
        <v>1.5</v>
      </c>
      <c r="G25" s="51">
        <v>1.5</v>
      </c>
      <c r="H25" s="51">
        <v>1.5</v>
      </c>
      <c r="I25" s="51">
        <f t="shared" si="0"/>
        <v>0</v>
      </c>
    </row>
    <row r="26" spans="1:9" x14ac:dyDescent="0.3">
      <c r="A26" s="53">
        <v>45237</v>
      </c>
      <c r="B26" s="33"/>
      <c r="C26" s="33"/>
      <c r="D26" s="33"/>
      <c r="E26" s="49"/>
      <c r="F26" s="44"/>
      <c r="G26" s="51"/>
      <c r="H26" s="51"/>
      <c r="I26" s="51">
        <f t="shared" si="0"/>
        <v>0</v>
      </c>
    </row>
    <row r="27" spans="1:9" x14ac:dyDescent="0.3">
      <c r="A27" s="53">
        <v>45238</v>
      </c>
      <c r="B27" s="33" t="s">
        <v>43</v>
      </c>
      <c r="C27" s="33" t="s">
        <v>65</v>
      </c>
      <c r="D27" s="33" t="s">
        <v>201</v>
      </c>
      <c r="E27" s="49">
        <v>0.75</v>
      </c>
      <c r="F27" s="44">
        <v>0</v>
      </c>
      <c r="G27" s="51">
        <v>0.75</v>
      </c>
      <c r="H27" s="51">
        <v>0</v>
      </c>
      <c r="I27" s="51">
        <f t="shared" si="0"/>
        <v>0.75</v>
      </c>
    </row>
    <row r="28" spans="1:9" x14ac:dyDescent="0.3">
      <c r="A28" s="53">
        <v>45239</v>
      </c>
      <c r="B28" s="50" t="s">
        <v>43</v>
      </c>
      <c r="C28" s="50" t="s">
        <v>202</v>
      </c>
      <c r="D28" s="50" t="s">
        <v>203</v>
      </c>
      <c r="E28" s="62">
        <v>0.25</v>
      </c>
      <c r="F28" s="44">
        <v>0</v>
      </c>
      <c r="G28" s="51">
        <v>0.25</v>
      </c>
      <c r="H28" s="51">
        <v>0</v>
      </c>
      <c r="I28" s="51">
        <f t="shared" si="0"/>
        <v>0.25</v>
      </c>
    </row>
    <row r="29" spans="1:9" x14ac:dyDescent="0.3">
      <c r="A29" s="53">
        <v>45240</v>
      </c>
      <c r="B29" s="33" t="s">
        <v>43</v>
      </c>
      <c r="C29" s="50" t="s">
        <v>70</v>
      </c>
      <c r="D29" s="50" t="s">
        <v>204</v>
      </c>
      <c r="E29" s="49">
        <v>0.5</v>
      </c>
      <c r="F29" s="44">
        <v>0</v>
      </c>
      <c r="G29" s="51">
        <v>0.5</v>
      </c>
      <c r="H29" s="51">
        <v>0</v>
      </c>
      <c r="I29" s="51">
        <f t="shared" si="0"/>
        <v>0.5</v>
      </c>
    </row>
    <row r="30" spans="1:9" x14ac:dyDescent="0.3">
      <c r="A30" s="53">
        <v>45240</v>
      </c>
      <c r="B30" s="50" t="s">
        <v>43</v>
      </c>
      <c r="C30" s="50" t="s">
        <v>70</v>
      </c>
      <c r="D30" s="50" t="s">
        <v>205</v>
      </c>
      <c r="E30" s="62">
        <v>0.17</v>
      </c>
      <c r="F30" s="73">
        <v>0</v>
      </c>
      <c r="G30" s="51">
        <v>0.17</v>
      </c>
      <c r="H30" s="51">
        <v>0</v>
      </c>
      <c r="I30" s="51">
        <f t="shared" si="0"/>
        <v>0.17</v>
      </c>
    </row>
    <row r="31" spans="1:9" x14ac:dyDescent="0.3">
      <c r="A31" s="53">
        <v>45241</v>
      </c>
      <c r="B31" s="33" t="s">
        <v>43</v>
      </c>
      <c r="C31" s="50" t="s">
        <v>146</v>
      </c>
      <c r="D31" s="33" t="s">
        <v>206</v>
      </c>
      <c r="E31" s="49">
        <v>0.24</v>
      </c>
      <c r="F31" s="44">
        <v>0</v>
      </c>
      <c r="G31" s="51">
        <v>0.24</v>
      </c>
      <c r="H31" s="51">
        <v>0</v>
      </c>
      <c r="I31" s="51">
        <f t="shared" si="0"/>
        <v>0.24</v>
      </c>
    </row>
    <row r="32" spans="1:9" x14ac:dyDescent="0.3">
      <c r="A32" s="53">
        <v>45241</v>
      </c>
      <c r="B32" s="33" t="s">
        <v>43</v>
      </c>
      <c r="C32" s="50" t="s">
        <v>207</v>
      </c>
      <c r="D32" s="50" t="s">
        <v>208</v>
      </c>
      <c r="E32" s="62">
        <v>0.17</v>
      </c>
      <c r="F32" s="73">
        <v>0</v>
      </c>
      <c r="G32" s="51">
        <v>0.17</v>
      </c>
      <c r="H32" s="51">
        <v>0</v>
      </c>
      <c r="I32" s="51">
        <f t="shared" si="0"/>
        <v>0.17</v>
      </c>
    </row>
    <row r="33" spans="1:9" x14ac:dyDescent="0.3">
      <c r="A33" s="53">
        <v>45242</v>
      </c>
      <c r="B33" s="33" t="s">
        <v>43</v>
      </c>
      <c r="C33" s="50" t="s">
        <v>148</v>
      </c>
      <c r="D33" s="33" t="s">
        <v>209</v>
      </c>
      <c r="E33" s="49">
        <v>0.24</v>
      </c>
      <c r="F33" s="44">
        <v>0</v>
      </c>
      <c r="G33" s="51">
        <v>0.24</v>
      </c>
      <c r="H33" s="51">
        <v>0</v>
      </c>
      <c r="I33" s="51">
        <f t="shared" si="0"/>
        <v>0.24</v>
      </c>
    </row>
    <row r="34" spans="1:9" x14ac:dyDescent="0.3">
      <c r="A34" s="53">
        <v>45242</v>
      </c>
      <c r="B34" s="33" t="s">
        <v>43</v>
      </c>
      <c r="C34" s="50" t="s">
        <v>150</v>
      </c>
      <c r="D34" s="50" t="s">
        <v>210</v>
      </c>
      <c r="E34" s="62">
        <v>0.17</v>
      </c>
      <c r="F34" s="73">
        <v>0</v>
      </c>
      <c r="G34" s="51">
        <v>0.17</v>
      </c>
      <c r="H34" s="51">
        <v>0</v>
      </c>
      <c r="I34" s="51">
        <f t="shared" si="0"/>
        <v>0.17</v>
      </c>
    </row>
    <row r="35" spans="1:9" x14ac:dyDescent="0.3">
      <c r="A35" s="53">
        <v>45243</v>
      </c>
      <c r="B35" s="33" t="s">
        <v>59</v>
      </c>
      <c r="C35" s="33" t="s">
        <v>80</v>
      </c>
      <c r="D35" s="33" t="s">
        <v>211</v>
      </c>
      <c r="E35" s="49">
        <v>1.5</v>
      </c>
      <c r="F35" s="44">
        <v>1.5</v>
      </c>
      <c r="G35" s="51">
        <v>1.5</v>
      </c>
      <c r="H35" s="51">
        <v>1.5</v>
      </c>
      <c r="I35" s="51">
        <f t="shared" si="0"/>
        <v>0</v>
      </c>
    </row>
    <row r="36" spans="1:9" x14ac:dyDescent="0.3">
      <c r="A36" s="53">
        <v>45244</v>
      </c>
      <c r="B36" s="50" t="s">
        <v>43</v>
      </c>
      <c r="C36" s="50" t="s">
        <v>87</v>
      </c>
      <c r="D36" s="50" t="s">
        <v>212</v>
      </c>
      <c r="E36" s="62">
        <v>0.34</v>
      </c>
      <c r="F36" s="73">
        <v>0</v>
      </c>
      <c r="G36" s="51">
        <v>0.34</v>
      </c>
      <c r="H36" s="51">
        <v>0</v>
      </c>
      <c r="I36" s="51">
        <f t="shared" si="0"/>
        <v>0.34</v>
      </c>
    </row>
    <row r="37" spans="1:9" x14ac:dyDescent="0.3">
      <c r="A37" s="53">
        <v>45244</v>
      </c>
      <c r="B37" s="33" t="s">
        <v>43</v>
      </c>
      <c r="C37" s="33" t="s">
        <v>70</v>
      </c>
      <c r="D37" s="50" t="s">
        <v>213</v>
      </c>
      <c r="E37" s="49">
        <v>0.17</v>
      </c>
      <c r="F37" s="44">
        <v>0</v>
      </c>
      <c r="G37" s="51">
        <v>0.17</v>
      </c>
      <c r="H37" s="51">
        <v>0</v>
      </c>
      <c r="I37" s="51">
        <f t="shared" si="0"/>
        <v>0.17</v>
      </c>
    </row>
    <row r="38" spans="1:9" x14ac:dyDescent="0.3">
      <c r="A38" s="53">
        <v>45245</v>
      </c>
      <c r="B38" s="33"/>
      <c r="C38" s="33"/>
      <c r="D38" s="50"/>
      <c r="E38" s="49"/>
      <c r="F38" s="44"/>
      <c r="G38" s="51"/>
      <c r="H38" s="51"/>
      <c r="I38" s="51">
        <f t="shared" si="0"/>
        <v>0</v>
      </c>
    </row>
    <row r="39" spans="1:9" x14ac:dyDescent="0.3">
      <c r="A39" s="53">
        <v>45246</v>
      </c>
      <c r="B39" s="33" t="s">
        <v>43</v>
      </c>
      <c r="C39" s="33" t="s">
        <v>81</v>
      </c>
      <c r="D39" s="33" t="s">
        <v>214</v>
      </c>
      <c r="E39" s="49">
        <v>0.17</v>
      </c>
      <c r="F39" s="44">
        <v>0</v>
      </c>
      <c r="G39" s="51">
        <v>0.17</v>
      </c>
      <c r="H39" s="51">
        <v>0</v>
      </c>
      <c r="I39" s="51">
        <f t="shared" si="0"/>
        <v>0.17</v>
      </c>
    </row>
    <row r="40" spans="1:9" x14ac:dyDescent="0.3">
      <c r="A40" s="53">
        <v>45247</v>
      </c>
      <c r="B40" s="33" t="s">
        <v>43</v>
      </c>
      <c r="C40" s="33" t="s">
        <v>83</v>
      </c>
      <c r="D40" s="33" t="s">
        <v>215</v>
      </c>
      <c r="E40" s="49">
        <v>0.17</v>
      </c>
      <c r="F40" s="44">
        <v>0</v>
      </c>
      <c r="G40" s="51">
        <v>0.17</v>
      </c>
      <c r="H40" s="51">
        <v>0</v>
      </c>
      <c r="I40" s="51">
        <f t="shared" si="0"/>
        <v>0.17</v>
      </c>
    </row>
    <row r="41" spans="1:9" x14ac:dyDescent="0.3">
      <c r="A41" s="53">
        <v>45248</v>
      </c>
      <c r="B41" s="33" t="s">
        <v>43</v>
      </c>
      <c r="C41" s="33" t="s">
        <v>216</v>
      </c>
      <c r="D41" s="33" t="s">
        <v>217</v>
      </c>
      <c r="E41" s="49">
        <v>0.17</v>
      </c>
      <c r="F41" s="44">
        <v>0</v>
      </c>
      <c r="G41" s="51">
        <v>0.17</v>
      </c>
      <c r="H41" s="51">
        <v>0</v>
      </c>
      <c r="I41" s="51">
        <f t="shared" si="0"/>
        <v>0.17</v>
      </c>
    </row>
    <row r="42" spans="1:9" x14ac:dyDescent="0.3">
      <c r="A42" s="53">
        <v>45249</v>
      </c>
      <c r="B42" s="50" t="s">
        <v>43</v>
      </c>
      <c r="C42" s="50" t="s">
        <v>87</v>
      </c>
      <c r="D42" s="50" t="s">
        <v>212</v>
      </c>
      <c r="E42" s="62">
        <v>0.5</v>
      </c>
      <c r="F42" s="73">
        <v>0</v>
      </c>
      <c r="G42" s="51">
        <v>0.5</v>
      </c>
      <c r="H42" s="51">
        <v>0</v>
      </c>
      <c r="I42" s="51">
        <f t="shared" si="0"/>
        <v>0.5</v>
      </c>
    </row>
    <row r="43" spans="1:9" x14ac:dyDescent="0.3">
      <c r="A43" s="53">
        <v>45250</v>
      </c>
      <c r="B43" s="33" t="s">
        <v>59</v>
      </c>
      <c r="C43" s="33" t="s">
        <v>89</v>
      </c>
      <c r="D43" s="33" t="s">
        <v>218</v>
      </c>
      <c r="E43" s="49">
        <v>1.5</v>
      </c>
      <c r="F43" s="44">
        <v>1.5</v>
      </c>
      <c r="G43" s="51">
        <v>1.5</v>
      </c>
      <c r="H43" s="51">
        <v>1.5</v>
      </c>
      <c r="I43" s="51">
        <f t="shared" si="0"/>
        <v>0</v>
      </c>
    </row>
    <row r="44" spans="1:9" x14ac:dyDescent="0.3">
      <c r="A44" s="53">
        <v>45251</v>
      </c>
      <c r="B44" s="50" t="s">
        <v>43</v>
      </c>
      <c r="C44" s="50" t="s">
        <v>87</v>
      </c>
      <c r="D44" s="50" t="s">
        <v>212</v>
      </c>
      <c r="E44" s="62">
        <v>0.25</v>
      </c>
      <c r="F44" s="73">
        <v>0</v>
      </c>
      <c r="G44" s="51">
        <v>0.25</v>
      </c>
      <c r="H44" s="51">
        <v>0</v>
      </c>
      <c r="I44" s="51">
        <f t="shared" si="0"/>
        <v>0.25</v>
      </c>
    </row>
    <row r="45" spans="1:9" x14ac:dyDescent="0.3">
      <c r="A45" s="53">
        <v>45252</v>
      </c>
      <c r="B45" s="50" t="s">
        <v>43</v>
      </c>
      <c r="C45" s="50" t="s">
        <v>90</v>
      </c>
      <c r="D45" s="50" t="s">
        <v>163</v>
      </c>
      <c r="E45" s="62">
        <v>0.25</v>
      </c>
      <c r="F45" s="73">
        <v>0</v>
      </c>
      <c r="G45" s="77">
        <v>0.25</v>
      </c>
      <c r="H45" s="51">
        <v>0</v>
      </c>
      <c r="I45" s="51">
        <f t="shared" si="0"/>
        <v>0.25</v>
      </c>
    </row>
    <row r="46" spans="1:9" x14ac:dyDescent="0.3">
      <c r="A46" s="53">
        <v>45253</v>
      </c>
      <c r="B46" s="33" t="s">
        <v>44</v>
      </c>
      <c r="C46" s="33" t="s">
        <v>219</v>
      </c>
      <c r="D46" s="33" t="s">
        <v>220</v>
      </c>
      <c r="E46" s="49">
        <v>0.5</v>
      </c>
      <c r="F46" s="44">
        <v>0</v>
      </c>
      <c r="G46" s="51">
        <v>0.5</v>
      </c>
      <c r="H46" s="51">
        <v>0</v>
      </c>
      <c r="I46" s="51">
        <f t="shared" si="0"/>
        <v>0.5</v>
      </c>
    </row>
    <row r="47" spans="1:9" x14ac:dyDescent="0.3">
      <c r="A47" s="53">
        <v>45254</v>
      </c>
      <c r="B47" s="33" t="s">
        <v>44</v>
      </c>
      <c r="C47" s="50" t="s">
        <v>95</v>
      </c>
      <c r="D47" s="33" t="s">
        <v>221</v>
      </c>
      <c r="E47" s="49">
        <v>0.25</v>
      </c>
      <c r="F47" s="44">
        <v>0</v>
      </c>
      <c r="G47" s="51">
        <v>0.25</v>
      </c>
      <c r="H47" s="51">
        <v>0</v>
      </c>
      <c r="I47" s="51">
        <f t="shared" si="0"/>
        <v>0.25</v>
      </c>
    </row>
    <row r="48" spans="1:9" x14ac:dyDescent="0.3">
      <c r="A48" s="53">
        <v>45254</v>
      </c>
      <c r="B48" s="50" t="s">
        <v>44</v>
      </c>
      <c r="C48" s="50" t="s">
        <v>222</v>
      </c>
      <c r="D48" s="50" t="s">
        <v>223</v>
      </c>
      <c r="E48" s="62">
        <v>0.25</v>
      </c>
      <c r="F48" s="73">
        <v>0</v>
      </c>
      <c r="G48" s="51">
        <v>0.25</v>
      </c>
      <c r="H48" s="51">
        <v>0</v>
      </c>
      <c r="I48" s="51">
        <f t="shared" si="0"/>
        <v>0.25</v>
      </c>
    </row>
    <row r="49" spans="1:9" x14ac:dyDescent="0.3">
      <c r="A49" s="53">
        <v>45255</v>
      </c>
      <c r="B49" s="33" t="s">
        <v>44</v>
      </c>
      <c r="C49" s="50" t="s">
        <v>171</v>
      </c>
      <c r="D49" s="33" t="s">
        <v>172</v>
      </c>
      <c r="E49" s="49">
        <v>0.33</v>
      </c>
      <c r="F49" s="44">
        <v>0</v>
      </c>
      <c r="G49" s="51">
        <v>0.33</v>
      </c>
      <c r="H49" s="51">
        <v>0</v>
      </c>
      <c r="I49" s="51">
        <f t="shared" si="0"/>
        <v>0.33</v>
      </c>
    </row>
    <row r="50" spans="1:9" x14ac:dyDescent="0.3">
      <c r="A50" s="53">
        <v>45256</v>
      </c>
      <c r="B50" s="50" t="s">
        <v>44</v>
      </c>
      <c r="C50" s="50" t="s">
        <v>224</v>
      </c>
      <c r="D50" s="50" t="s">
        <v>225</v>
      </c>
      <c r="E50" s="62">
        <v>0.42</v>
      </c>
      <c r="F50" s="73">
        <v>0</v>
      </c>
      <c r="G50" s="51">
        <v>0.42</v>
      </c>
      <c r="H50" s="51">
        <v>0</v>
      </c>
      <c r="I50" s="51">
        <f t="shared" si="0"/>
        <v>0.42</v>
      </c>
    </row>
    <row r="51" spans="1:9" x14ac:dyDescent="0.3">
      <c r="A51" s="53">
        <v>45256</v>
      </c>
      <c r="B51" s="50" t="s">
        <v>43</v>
      </c>
      <c r="C51" s="50" t="s">
        <v>226</v>
      </c>
      <c r="D51" s="50" t="s">
        <v>227</v>
      </c>
      <c r="E51" s="62">
        <v>0.33</v>
      </c>
      <c r="F51" s="73">
        <v>0</v>
      </c>
      <c r="G51" s="51">
        <v>0.33</v>
      </c>
      <c r="H51" s="51">
        <v>0</v>
      </c>
      <c r="I51" s="51">
        <f t="shared" si="0"/>
        <v>0.33</v>
      </c>
    </row>
    <row r="52" spans="1:9" x14ac:dyDescent="0.3">
      <c r="A52" s="53">
        <v>45257</v>
      </c>
      <c r="B52" s="33" t="s">
        <v>59</v>
      </c>
      <c r="C52" s="33" t="s">
        <v>96</v>
      </c>
      <c r="D52" s="33" t="s">
        <v>228</v>
      </c>
      <c r="E52" s="49">
        <v>1.5</v>
      </c>
      <c r="F52" s="44">
        <v>1.5</v>
      </c>
      <c r="G52" s="51">
        <v>1.5</v>
      </c>
      <c r="H52" s="51">
        <v>1.5</v>
      </c>
      <c r="I52" s="51">
        <f t="shared" si="0"/>
        <v>0</v>
      </c>
    </row>
    <row r="53" spans="1:9" x14ac:dyDescent="0.3">
      <c r="A53" s="53">
        <v>45258</v>
      </c>
      <c r="B53" s="50" t="s">
        <v>43</v>
      </c>
      <c r="C53" s="50" t="s">
        <v>229</v>
      </c>
      <c r="D53" s="50" t="s">
        <v>230</v>
      </c>
      <c r="E53" s="62">
        <v>1.5</v>
      </c>
      <c r="F53" s="73">
        <v>0</v>
      </c>
      <c r="G53" s="51">
        <v>1.5</v>
      </c>
      <c r="H53" s="51">
        <v>0</v>
      </c>
      <c r="I53" s="51">
        <f t="shared" si="0"/>
        <v>1.5</v>
      </c>
    </row>
    <row r="54" spans="1:9" x14ac:dyDescent="0.3">
      <c r="A54" s="53">
        <v>45259</v>
      </c>
      <c r="B54" s="33"/>
      <c r="C54" s="33"/>
      <c r="D54" s="33"/>
      <c r="E54" s="33"/>
      <c r="F54" s="33"/>
      <c r="G54" s="51"/>
      <c r="H54" s="51"/>
      <c r="I54" s="51">
        <f t="shared" si="0"/>
        <v>0</v>
      </c>
    </row>
    <row r="55" spans="1:9" x14ac:dyDescent="0.3">
      <c r="A55" s="53">
        <v>45260</v>
      </c>
      <c r="B55" s="50" t="s">
        <v>44</v>
      </c>
      <c r="C55" s="50" t="s">
        <v>169</v>
      </c>
      <c r="D55" s="50" t="s">
        <v>170</v>
      </c>
      <c r="E55" s="62">
        <v>0.33</v>
      </c>
      <c r="F55" s="73">
        <v>0</v>
      </c>
      <c r="G55" s="51">
        <v>0.33</v>
      </c>
      <c r="H55" s="51">
        <v>0</v>
      </c>
      <c r="I55" s="51">
        <f t="shared" si="0"/>
        <v>0.33</v>
      </c>
    </row>
    <row r="56" spans="1:9" x14ac:dyDescent="0.3">
      <c r="A56" s="53">
        <v>45261</v>
      </c>
      <c r="B56" s="33" t="s">
        <v>44</v>
      </c>
      <c r="C56" s="50" t="s">
        <v>171</v>
      </c>
      <c r="D56" s="33" t="s">
        <v>172</v>
      </c>
      <c r="E56" s="49">
        <v>0.41</v>
      </c>
      <c r="F56" s="44">
        <v>0</v>
      </c>
      <c r="G56" s="51">
        <v>0.21</v>
      </c>
      <c r="H56" s="51">
        <v>0</v>
      </c>
      <c r="I56" s="51">
        <f t="shared" si="0"/>
        <v>0.21</v>
      </c>
    </row>
    <row r="57" spans="1:9" x14ac:dyDescent="0.3">
      <c r="A57" s="53">
        <v>45262</v>
      </c>
      <c r="B57" s="33" t="s">
        <v>44</v>
      </c>
      <c r="C57" s="50" t="s">
        <v>173</v>
      </c>
      <c r="D57" s="33" t="s">
        <v>174</v>
      </c>
      <c r="E57" s="49">
        <v>1.5</v>
      </c>
      <c r="F57" s="44">
        <v>0</v>
      </c>
      <c r="G57" s="51">
        <v>1.5</v>
      </c>
      <c r="H57" s="51">
        <v>0</v>
      </c>
      <c r="I57" s="51">
        <f t="shared" si="0"/>
        <v>1.5</v>
      </c>
    </row>
    <row r="58" spans="1:9" x14ac:dyDescent="0.3">
      <c r="A58" s="53">
        <v>45263</v>
      </c>
      <c r="B58" s="33"/>
      <c r="C58" s="33"/>
      <c r="D58" s="33"/>
      <c r="E58" s="49"/>
      <c r="F58" s="44"/>
      <c r="G58" s="51"/>
      <c r="H58" s="51"/>
      <c r="I58" s="51">
        <f t="shared" si="0"/>
        <v>0</v>
      </c>
    </row>
    <row r="59" spans="1:9" x14ac:dyDescent="0.3">
      <c r="A59" s="53">
        <v>45264</v>
      </c>
      <c r="B59" s="33" t="s">
        <v>59</v>
      </c>
      <c r="C59" s="33" t="s">
        <v>105</v>
      </c>
      <c r="D59" s="33" t="s">
        <v>231</v>
      </c>
      <c r="E59" s="49">
        <v>1.5</v>
      </c>
      <c r="F59" s="44">
        <v>1.5</v>
      </c>
      <c r="G59" s="51">
        <v>1.5</v>
      </c>
      <c r="H59" s="51">
        <v>1.5</v>
      </c>
      <c r="I59" s="51">
        <f t="shared" si="0"/>
        <v>0</v>
      </c>
    </row>
    <row r="60" spans="1:9" x14ac:dyDescent="0.3">
      <c r="A60" s="53">
        <v>45265</v>
      </c>
      <c r="B60" s="33"/>
      <c r="C60" s="33"/>
      <c r="D60" s="33"/>
      <c r="E60" s="49"/>
      <c r="F60" s="44"/>
      <c r="G60" s="51"/>
      <c r="H60" s="51"/>
      <c r="I60" s="51">
        <f t="shared" si="0"/>
        <v>0</v>
      </c>
    </row>
    <row r="61" spans="1:9" x14ac:dyDescent="0.3">
      <c r="A61" s="53">
        <v>45266</v>
      </c>
      <c r="B61" s="50" t="s">
        <v>47</v>
      </c>
      <c r="C61" s="50" t="s">
        <v>175</v>
      </c>
      <c r="D61" s="50" t="s">
        <v>232</v>
      </c>
      <c r="E61" s="62">
        <v>0.66</v>
      </c>
      <c r="F61" s="73">
        <v>0</v>
      </c>
      <c r="G61" s="51">
        <v>0.66</v>
      </c>
      <c r="H61" s="51">
        <v>0</v>
      </c>
      <c r="I61" s="51">
        <f t="shared" si="0"/>
        <v>0.66</v>
      </c>
    </row>
    <row r="62" spans="1:9" x14ac:dyDescent="0.3">
      <c r="A62" s="53">
        <v>45267</v>
      </c>
      <c r="B62" s="33" t="s">
        <v>47</v>
      </c>
      <c r="C62" s="33" t="s">
        <v>177</v>
      </c>
      <c r="D62" s="33" t="s">
        <v>233</v>
      </c>
      <c r="E62" s="49">
        <v>0.33</v>
      </c>
      <c r="F62" s="44">
        <v>0</v>
      </c>
      <c r="G62" s="51">
        <v>0.33</v>
      </c>
      <c r="H62" s="51">
        <v>0</v>
      </c>
      <c r="I62" s="51">
        <f t="shared" si="0"/>
        <v>0.33</v>
      </c>
    </row>
    <row r="63" spans="1:9" x14ac:dyDescent="0.3">
      <c r="A63" s="53">
        <v>45268</v>
      </c>
      <c r="B63" s="33"/>
      <c r="C63" s="33"/>
      <c r="D63" s="33"/>
      <c r="E63" s="49"/>
      <c r="F63" s="44"/>
      <c r="G63" s="51"/>
      <c r="H63" s="51"/>
      <c r="I63" s="51">
        <f t="shared" si="0"/>
        <v>0</v>
      </c>
    </row>
    <row r="64" spans="1:9" x14ac:dyDescent="0.3">
      <c r="A64" s="53">
        <v>45269</v>
      </c>
      <c r="B64" s="33"/>
      <c r="C64" s="33"/>
      <c r="D64" s="33"/>
      <c r="E64" s="49"/>
      <c r="F64" s="44"/>
      <c r="G64" s="51"/>
      <c r="H64" s="51"/>
      <c r="I64" s="51">
        <f t="shared" si="0"/>
        <v>0</v>
      </c>
    </row>
    <row r="65" spans="1:9" x14ac:dyDescent="0.3">
      <c r="A65" s="53">
        <v>45270</v>
      </c>
      <c r="B65" s="33"/>
      <c r="C65" s="33"/>
      <c r="D65" s="33"/>
      <c r="E65" s="49"/>
      <c r="F65" s="44"/>
      <c r="G65" s="51"/>
      <c r="H65" s="51"/>
      <c r="I65" s="51">
        <f t="shared" si="0"/>
        <v>0</v>
      </c>
    </row>
    <row r="66" spans="1:9" x14ac:dyDescent="0.3">
      <c r="A66" s="53">
        <v>45271</v>
      </c>
      <c r="B66" s="33" t="s">
        <v>59</v>
      </c>
      <c r="C66" s="33" t="s">
        <v>110</v>
      </c>
      <c r="D66" s="33" t="s">
        <v>179</v>
      </c>
      <c r="E66" s="49">
        <v>1.5</v>
      </c>
      <c r="F66" s="44">
        <v>1.5</v>
      </c>
      <c r="G66" s="51">
        <v>1.5</v>
      </c>
      <c r="H66" s="51">
        <v>1.5</v>
      </c>
      <c r="I66" s="51">
        <f t="shared" si="0"/>
        <v>0</v>
      </c>
    </row>
    <row r="67" spans="1:9" x14ac:dyDescent="0.3">
      <c r="A67" s="53">
        <v>45272</v>
      </c>
      <c r="B67" s="33"/>
      <c r="C67" s="33"/>
      <c r="D67" s="33"/>
      <c r="E67" s="49"/>
      <c r="F67" s="44"/>
      <c r="G67" s="51"/>
      <c r="H67" s="51"/>
      <c r="I67" s="51">
        <f t="shared" si="0"/>
        <v>0</v>
      </c>
    </row>
    <row r="68" spans="1:9" x14ac:dyDescent="0.3">
      <c r="A68" s="53">
        <v>45273</v>
      </c>
      <c r="B68" s="33"/>
      <c r="C68" s="33"/>
      <c r="D68" s="33"/>
      <c r="E68" s="49"/>
      <c r="F68" s="44"/>
      <c r="G68" s="51"/>
      <c r="H68" s="51"/>
      <c r="I68" s="51">
        <f t="shared" si="0"/>
        <v>0</v>
      </c>
    </row>
    <row r="69" spans="1:9" x14ac:dyDescent="0.3">
      <c r="A69" s="53">
        <v>45274</v>
      </c>
      <c r="B69" s="33"/>
      <c r="C69" s="33"/>
      <c r="D69" s="33"/>
      <c r="E69" s="49"/>
      <c r="F69" s="44"/>
      <c r="G69" s="51"/>
      <c r="H69" s="51"/>
      <c r="I69" s="51">
        <f t="shared" ref="I69:I117" si="1">G69-H69</f>
        <v>0</v>
      </c>
    </row>
    <row r="70" spans="1:9" x14ac:dyDescent="0.3">
      <c r="A70" s="53">
        <v>45275</v>
      </c>
      <c r="B70" s="33"/>
      <c r="C70" s="33"/>
      <c r="D70" s="33"/>
      <c r="E70" s="49"/>
      <c r="F70" s="44"/>
      <c r="G70" s="51"/>
      <c r="H70" s="51"/>
      <c r="I70" s="51">
        <f t="shared" si="1"/>
        <v>0</v>
      </c>
    </row>
    <row r="71" spans="1:9" x14ac:dyDescent="0.3">
      <c r="A71" s="53">
        <v>45276</v>
      </c>
      <c r="B71" s="33"/>
      <c r="C71" s="33"/>
      <c r="D71" s="33"/>
      <c r="E71" s="49"/>
      <c r="F71" s="44"/>
      <c r="G71" s="51"/>
      <c r="H71" s="51"/>
      <c r="I71" s="51">
        <f t="shared" si="1"/>
        <v>0</v>
      </c>
    </row>
    <row r="72" spans="1:9" x14ac:dyDescent="0.3">
      <c r="A72" s="53">
        <v>45277</v>
      </c>
      <c r="B72" s="33"/>
      <c r="C72" s="33"/>
      <c r="D72" s="33"/>
      <c r="E72" s="49"/>
      <c r="F72" s="44"/>
      <c r="G72" s="51"/>
      <c r="H72" s="51"/>
      <c r="I72" s="51">
        <f t="shared" si="1"/>
        <v>0</v>
      </c>
    </row>
    <row r="73" spans="1:9" x14ac:dyDescent="0.3">
      <c r="A73" s="53">
        <v>45278</v>
      </c>
      <c r="B73" s="33"/>
      <c r="C73" s="33"/>
      <c r="D73" s="33"/>
      <c r="E73" s="49"/>
      <c r="F73" s="44"/>
      <c r="G73" s="51"/>
      <c r="H73" s="51"/>
      <c r="I73" s="51">
        <f t="shared" si="1"/>
        <v>0</v>
      </c>
    </row>
    <row r="74" spans="1:9" x14ac:dyDescent="0.3">
      <c r="A74" s="53">
        <v>45279</v>
      </c>
      <c r="B74" s="50" t="s">
        <v>59</v>
      </c>
      <c r="C74" s="50" t="s">
        <v>111</v>
      </c>
      <c r="D74" s="50" t="s">
        <v>234</v>
      </c>
      <c r="E74" s="62">
        <v>1.1599999999999999</v>
      </c>
      <c r="F74" s="44">
        <v>0</v>
      </c>
      <c r="G74" s="51">
        <v>1.1599999999999999</v>
      </c>
      <c r="H74" s="51">
        <v>0</v>
      </c>
      <c r="I74" s="51">
        <f t="shared" si="1"/>
        <v>1.1599999999999999</v>
      </c>
    </row>
    <row r="75" spans="1:9" x14ac:dyDescent="0.3">
      <c r="A75" s="53">
        <v>45279</v>
      </c>
      <c r="B75" s="50" t="s">
        <v>45</v>
      </c>
      <c r="C75" s="50" t="s">
        <v>235</v>
      </c>
      <c r="D75" s="50" t="s">
        <v>236</v>
      </c>
      <c r="E75" s="62">
        <v>1.25</v>
      </c>
      <c r="F75" s="73">
        <v>0</v>
      </c>
      <c r="G75" s="51">
        <v>1.25</v>
      </c>
      <c r="H75" s="51">
        <v>0</v>
      </c>
      <c r="I75" s="51">
        <f t="shared" si="1"/>
        <v>1.25</v>
      </c>
    </row>
    <row r="76" spans="1:9" x14ac:dyDescent="0.3">
      <c r="A76" s="53">
        <v>45279</v>
      </c>
      <c r="B76" s="50" t="s">
        <v>45</v>
      </c>
      <c r="C76" s="50" t="s">
        <v>112</v>
      </c>
      <c r="D76" s="50" t="s">
        <v>237</v>
      </c>
      <c r="E76" s="62">
        <v>2</v>
      </c>
      <c r="F76" s="73">
        <v>0</v>
      </c>
      <c r="G76" s="51">
        <v>2</v>
      </c>
      <c r="H76" s="51">
        <v>0</v>
      </c>
      <c r="I76" s="51">
        <f t="shared" si="1"/>
        <v>2</v>
      </c>
    </row>
    <row r="77" spans="1:9" x14ac:dyDescent="0.3">
      <c r="A77" s="53">
        <v>45279</v>
      </c>
      <c r="B77" s="50" t="s">
        <v>45</v>
      </c>
      <c r="C77" s="50" t="s">
        <v>122</v>
      </c>
      <c r="D77" s="50" t="s">
        <v>238</v>
      </c>
      <c r="E77" s="62">
        <v>0.1</v>
      </c>
      <c r="F77" s="73">
        <v>0</v>
      </c>
      <c r="G77" s="51">
        <v>0.1</v>
      </c>
      <c r="H77" s="51">
        <v>0</v>
      </c>
      <c r="I77" s="51">
        <f t="shared" si="1"/>
        <v>0.1</v>
      </c>
    </row>
    <row r="78" spans="1:9" x14ac:dyDescent="0.3">
      <c r="A78" s="53">
        <v>45280</v>
      </c>
      <c r="B78" s="50"/>
      <c r="C78" s="50"/>
      <c r="D78" s="50"/>
      <c r="E78" s="62"/>
      <c r="F78" s="44"/>
      <c r="G78" s="51"/>
      <c r="H78" s="51"/>
      <c r="I78" s="51">
        <f t="shared" si="1"/>
        <v>0</v>
      </c>
    </row>
    <row r="79" spans="1:9" x14ac:dyDescent="0.3">
      <c r="A79" s="53">
        <v>45281</v>
      </c>
      <c r="B79" s="50" t="s">
        <v>116</v>
      </c>
      <c r="C79" s="50" t="s">
        <v>239</v>
      </c>
      <c r="D79" s="50" t="s">
        <v>240</v>
      </c>
      <c r="E79" s="62">
        <v>2</v>
      </c>
      <c r="F79" s="44">
        <v>0</v>
      </c>
      <c r="G79" s="51">
        <v>2</v>
      </c>
      <c r="H79" s="51">
        <v>0</v>
      </c>
      <c r="I79" s="51">
        <f t="shared" si="1"/>
        <v>2</v>
      </c>
    </row>
    <row r="80" spans="1:9" x14ac:dyDescent="0.3">
      <c r="A80" s="53">
        <v>45282</v>
      </c>
      <c r="B80" s="50" t="s">
        <v>116</v>
      </c>
      <c r="C80" s="50" t="s">
        <v>239</v>
      </c>
      <c r="D80" s="50" t="s">
        <v>241</v>
      </c>
      <c r="E80" s="62">
        <v>3</v>
      </c>
      <c r="F80" s="44">
        <v>0</v>
      </c>
      <c r="G80" s="51">
        <v>3</v>
      </c>
      <c r="H80" s="51">
        <v>0</v>
      </c>
      <c r="I80" s="51">
        <f t="shared" si="1"/>
        <v>3</v>
      </c>
    </row>
    <row r="81" spans="1:9" x14ac:dyDescent="0.3">
      <c r="A81" s="53">
        <v>45282</v>
      </c>
      <c r="B81" s="50" t="s">
        <v>45</v>
      </c>
      <c r="C81" s="50" t="s">
        <v>114</v>
      </c>
      <c r="D81" s="50" t="s">
        <v>115</v>
      </c>
      <c r="E81" s="62">
        <v>0.83</v>
      </c>
      <c r="F81" s="73">
        <v>0</v>
      </c>
      <c r="G81" s="51">
        <v>0.83</v>
      </c>
      <c r="H81" s="51">
        <v>0</v>
      </c>
      <c r="I81" s="51">
        <f t="shared" si="1"/>
        <v>0.83</v>
      </c>
    </row>
    <row r="82" spans="1:9" x14ac:dyDescent="0.3">
      <c r="A82" s="53">
        <v>45282</v>
      </c>
      <c r="B82" s="50" t="s">
        <v>45</v>
      </c>
      <c r="C82" s="50" t="s">
        <v>122</v>
      </c>
      <c r="D82" s="50" t="s">
        <v>238</v>
      </c>
      <c r="E82" s="62">
        <v>0.16</v>
      </c>
      <c r="F82" s="73">
        <v>0</v>
      </c>
      <c r="G82" s="51">
        <v>0.16</v>
      </c>
      <c r="H82" s="51">
        <v>0</v>
      </c>
      <c r="I82" s="51">
        <f t="shared" si="1"/>
        <v>0.16</v>
      </c>
    </row>
    <row r="83" spans="1:9" x14ac:dyDescent="0.3">
      <c r="A83" s="53">
        <v>45283</v>
      </c>
      <c r="B83" s="50"/>
      <c r="C83" s="50"/>
      <c r="D83" s="50"/>
      <c r="E83" s="62"/>
      <c r="F83" s="44"/>
      <c r="G83" s="51"/>
      <c r="H83" s="51"/>
      <c r="I83" s="51">
        <f t="shared" si="1"/>
        <v>0</v>
      </c>
    </row>
    <row r="84" spans="1:9" x14ac:dyDescent="0.3">
      <c r="A84" s="53">
        <v>45284</v>
      </c>
      <c r="B84" s="50"/>
      <c r="C84" s="50"/>
      <c r="D84" s="50"/>
      <c r="E84" s="62"/>
      <c r="F84" s="44"/>
      <c r="G84" s="51"/>
      <c r="H84" s="51"/>
      <c r="I84" s="51">
        <f t="shared" si="1"/>
        <v>0</v>
      </c>
    </row>
    <row r="85" spans="1:9" x14ac:dyDescent="0.3">
      <c r="A85" s="53">
        <v>45285</v>
      </c>
      <c r="B85" s="50"/>
      <c r="C85" s="50"/>
      <c r="D85" s="50"/>
      <c r="E85" s="62"/>
      <c r="F85" s="44"/>
      <c r="G85" s="51"/>
      <c r="H85" s="51"/>
      <c r="I85" s="51">
        <f t="shared" si="1"/>
        <v>0</v>
      </c>
    </row>
    <row r="86" spans="1:9" x14ac:dyDescent="0.3">
      <c r="A86" s="53">
        <v>45286</v>
      </c>
      <c r="B86" s="50"/>
      <c r="C86" s="50"/>
      <c r="D86" s="50"/>
      <c r="E86" s="62"/>
      <c r="F86" s="44"/>
      <c r="G86" s="51"/>
      <c r="H86" s="51"/>
      <c r="I86" s="51">
        <f t="shared" si="1"/>
        <v>0</v>
      </c>
    </row>
    <row r="87" spans="1:9" x14ac:dyDescent="0.3">
      <c r="A87" s="53">
        <v>45287</v>
      </c>
      <c r="B87" s="50"/>
      <c r="C87" s="50"/>
      <c r="D87" s="50"/>
      <c r="E87" s="62"/>
      <c r="F87" s="44"/>
      <c r="G87" s="51"/>
      <c r="H87" s="51"/>
      <c r="I87" s="51">
        <f t="shared" si="1"/>
        <v>0</v>
      </c>
    </row>
    <row r="88" spans="1:9" x14ac:dyDescent="0.3">
      <c r="A88" s="53">
        <v>45288</v>
      </c>
      <c r="B88" s="50" t="s">
        <v>45</v>
      </c>
      <c r="C88" s="50" t="s">
        <v>235</v>
      </c>
      <c r="D88" s="50" t="s">
        <v>242</v>
      </c>
      <c r="E88" s="62">
        <v>0.75</v>
      </c>
      <c r="F88" s="73">
        <v>0</v>
      </c>
      <c r="G88" s="51">
        <v>0.75</v>
      </c>
      <c r="H88" s="51">
        <v>0</v>
      </c>
      <c r="I88" s="51">
        <f t="shared" si="1"/>
        <v>0.75</v>
      </c>
    </row>
    <row r="89" spans="1:9" x14ac:dyDescent="0.3">
      <c r="A89" s="53">
        <v>45288</v>
      </c>
      <c r="B89" s="50" t="s">
        <v>45</v>
      </c>
      <c r="C89" s="50" t="s">
        <v>122</v>
      </c>
      <c r="D89" s="50" t="s">
        <v>238</v>
      </c>
      <c r="E89" s="62">
        <v>0.33</v>
      </c>
      <c r="F89" s="73">
        <v>0</v>
      </c>
      <c r="G89" s="51">
        <v>0.33</v>
      </c>
      <c r="H89" s="51">
        <v>0</v>
      </c>
      <c r="I89" s="51">
        <f t="shared" si="1"/>
        <v>0.33</v>
      </c>
    </row>
    <row r="90" spans="1:9" x14ac:dyDescent="0.3">
      <c r="A90" s="53">
        <v>45289</v>
      </c>
      <c r="B90" s="50" t="s">
        <v>45</v>
      </c>
      <c r="C90" s="50" t="s">
        <v>243</v>
      </c>
      <c r="D90" s="50" t="s">
        <v>244</v>
      </c>
      <c r="E90" s="62">
        <v>2</v>
      </c>
      <c r="F90" s="73">
        <v>0</v>
      </c>
      <c r="G90" s="51">
        <v>2</v>
      </c>
      <c r="H90" s="51">
        <v>0</v>
      </c>
      <c r="I90" s="51">
        <f t="shared" si="1"/>
        <v>2</v>
      </c>
    </row>
    <row r="91" spans="1:9" x14ac:dyDescent="0.3">
      <c r="A91" s="53">
        <v>45289</v>
      </c>
      <c r="B91" s="50" t="s">
        <v>45</v>
      </c>
      <c r="C91" s="50" t="s">
        <v>122</v>
      </c>
      <c r="D91" s="50" t="s">
        <v>238</v>
      </c>
      <c r="E91" s="62">
        <v>0.41</v>
      </c>
      <c r="F91" s="73">
        <v>0</v>
      </c>
      <c r="G91" s="51">
        <v>0.41</v>
      </c>
      <c r="H91" s="51">
        <v>0</v>
      </c>
      <c r="I91" s="51">
        <f t="shared" si="1"/>
        <v>0.41</v>
      </c>
    </row>
    <row r="92" spans="1:9" x14ac:dyDescent="0.3">
      <c r="A92" s="53">
        <v>45290</v>
      </c>
      <c r="B92" s="50"/>
      <c r="C92" s="50"/>
      <c r="D92" s="50"/>
      <c r="E92" s="62"/>
      <c r="F92" s="44"/>
      <c r="G92" s="51"/>
      <c r="H92" s="51"/>
      <c r="I92" s="51">
        <f t="shared" si="1"/>
        <v>0</v>
      </c>
    </row>
    <row r="93" spans="1:9" x14ac:dyDescent="0.3">
      <c r="A93" s="53">
        <v>45291</v>
      </c>
      <c r="B93" s="50"/>
      <c r="C93" s="50"/>
      <c r="D93" s="50"/>
      <c r="E93" s="62"/>
      <c r="F93" s="44"/>
      <c r="G93" s="51"/>
      <c r="H93" s="51"/>
      <c r="I93" s="51">
        <f t="shared" si="1"/>
        <v>0</v>
      </c>
    </row>
    <row r="94" spans="1:9" x14ac:dyDescent="0.3">
      <c r="A94" s="53">
        <v>45292</v>
      </c>
      <c r="B94" s="33"/>
      <c r="C94" s="33"/>
      <c r="D94" s="33"/>
      <c r="E94" s="49"/>
      <c r="F94" s="44"/>
      <c r="G94" s="51"/>
      <c r="H94" s="51"/>
      <c r="I94" s="51">
        <f t="shared" si="1"/>
        <v>0</v>
      </c>
    </row>
    <row r="95" spans="1:9" x14ac:dyDescent="0.3">
      <c r="A95" s="53">
        <v>45293</v>
      </c>
      <c r="B95" s="50" t="s">
        <v>116</v>
      </c>
      <c r="C95" s="50" t="s">
        <v>245</v>
      </c>
      <c r="D95" s="50" t="s">
        <v>245</v>
      </c>
      <c r="E95" s="49">
        <v>1</v>
      </c>
      <c r="F95" s="44">
        <v>0</v>
      </c>
      <c r="G95" s="51">
        <v>1</v>
      </c>
      <c r="H95" s="51">
        <v>0</v>
      </c>
      <c r="I95" s="51">
        <f t="shared" si="1"/>
        <v>1</v>
      </c>
    </row>
    <row r="96" spans="1:9" x14ac:dyDescent="0.3">
      <c r="A96" s="53">
        <v>45293</v>
      </c>
      <c r="B96" s="50" t="s">
        <v>116</v>
      </c>
      <c r="C96" s="50" t="s">
        <v>246</v>
      </c>
      <c r="D96" s="50" t="s">
        <v>246</v>
      </c>
      <c r="E96" s="49">
        <v>1</v>
      </c>
      <c r="F96" s="44">
        <v>0</v>
      </c>
      <c r="G96" s="51">
        <v>1</v>
      </c>
      <c r="H96" s="51">
        <v>0</v>
      </c>
      <c r="I96" s="51">
        <f t="shared" si="1"/>
        <v>1</v>
      </c>
    </row>
    <row r="97" spans="1:9" x14ac:dyDescent="0.3">
      <c r="A97" s="53">
        <v>45294</v>
      </c>
      <c r="B97" s="50" t="s">
        <v>116</v>
      </c>
      <c r="C97" s="50" t="s">
        <v>245</v>
      </c>
      <c r="D97" s="50" t="s">
        <v>245</v>
      </c>
      <c r="E97" s="49">
        <v>1.5</v>
      </c>
      <c r="F97" s="44">
        <v>0</v>
      </c>
      <c r="G97" s="51">
        <v>1.5</v>
      </c>
      <c r="H97" s="51">
        <v>0</v>
      </c>
      <c r="I97" s="51">
        <f t="shared" si="1"/>
        <v>1.5</v>
      </c>
    </row>
    <row r="98" spans="1:9" x14ac:dyDescent="0.3">
      <c r="A98" s="53">
        <v>45295</v>
      </c>
      <c r="B98" s="50" t="s">
        <v>116</v>
      </c>
      <c r="C98" s="50" t="s">
        <v>246</v>
      </c>
      <c r="D98" s="50" t="s">
        <v>246</v>
      </c>
      <c r="E98" s="49">
        <v>2</v>
      </c>
      <c r="F98" s="44">
        <v>0</v>
      </c>
      <c r="G98" s="51">
        <v>2</v>
      </c>
      <c r="H98" s="51">
        <v>0</v>
      </c>
      <c r="I98" s="51">
        <f t="shared" si="1"/>
        <v>2</v>
      </c>
    </row>
    <row r="99" spans="1:9" x14ac:dyDescent="0.3">
      <c r="A99" s="53">
        <v>45295</v>
      </c>
      <c r="B99" s="50" t="s">
        <v>116</v>
      </c>
      <c r="C99" s="50" t="s">
        <v>245</v>
      </c>
      <c r="D99" s="50" t="s">
        <v>245</v>
      </c>
      <c r="E99" s="49">
        <v>1.5</v>
      </c>
      <c r="F99" s="44">
        <v>0</v>
      </c>
      <c r="G99" s="51">
        <v>1.5</v>
      </c>
      <c r="H99" s="51">
        <v>0</v>
      </c>
      <c r="I99" s="51">
        <f t="shared" si="1"/>
        <v>1.5</v>
      </c>
    </row>
    <row r="100" spans="1:9" x14ac:dyDescent="0.3">
      <c r="A100" s="53">
        <v>45296</v>
      </c>
      <c r="B100" s="50" t="s">
        <v>116</v>
      </c>
      <c r="C100" s="50" t="s">
        <v>246</v>
      </c>
      <c r="D100" s="50" t="s">
        <v>246</v>
      </c>
      <c r="E100" s="49">
        <v>1.5</v>
      </c>
      <c r="F100" s="44">
        <v>0</v>
      </c>
      <c r="G100" s="51">
        <v>1.5</v>
      </c>
      <c r="H100" s="51">
        <v>0</v>
      </c>
      <c r="I100" s="51">
        <f t="shared" si="1"/>
        <v>1.5</v>
      </c>
    </row>
    <row r="101" spans="1:9" x14ac:dyDescent="0.3">
      <c r="A101" s="53">
        <v>45297</v>
      </c>
      <c r="B101" s="33"/>
      <c r="C101" s="33"/>
      <c r="D101" s="33"/>
      <c r="E101" s="49"/>
      <c r="F101" s="44"/>
      <c r="G101" s="51"/>
      <c r="H101" s="51"/>
      <c r="I101" s="51">
        <f t="shared" si="1"/>
        <v>0</v>
      </c>
    </row>
    <row r="102" spans="1:9" x14ac:dyDescent="0.3">
      <c r="A102" s="53">
        <v>45298</v>
      </c>
      <c r="B102" s="33"/>
      <c r="C102" s="33"/>
      <c r="D102" s="33"/>
      <c r="E102" s="49"/>
      <c r="F102" s="44"/>
      <c r="G102" s="51"/>
      <c r="H102" s="51"/>
      <c r="I102" s="51">
        <f t="shared" si="1"/>
        <v>0</v>
      </c>
    </row>
    <row r="103" spans="1:9" x14ac:dyDescent="0.3">
      <c r="A103" s="53">
        <v>45299</v>
      </c>
      <c r="B103" s="33" t="s">
        <v>47</v>
      </c>
      <c r="C103" s="33" t="s">
        <v>185</v>
      </c>
      <c r="D103" s="50" t="s">
        <v>186</v>
      </c>
      <c r="E103" s="49">
        <v>0.57999999999999996</v>
      </c>
      <c r="F103" s="44">
        <v>0</v>
      </c>
      <c r="G103" s="51">
        <v>0.57999999999999996</v>
      </c>
      <c r="H103" s="51">
        <v>0</v>
      </c>
      <c r="I103" s="51">
        <f t="shared" si="1"/>
        <v>0.57999999999999996</v>
      </c>
    </row>
    <row r="104" spans="1:9" x14ac:dyDescent="0.3">
      <c r="A104" s="53">
        <v>45300</v>
      </c>
      <c r="B104" s="33" t="s">
        <v>47</v>
      </c>
      <c r="C104" s="33" t="s">
        <v>187</v>
      </c>
      <c r="D104" s="50" t="s">
        <v>188</v>
      </c>
      <c r="E104" s="49">
        <v>0.66</v>
      </c>
      <c r="F104" s="44">
        <v>0</v>
      </c>
      <c r="G104" s="51">
        <v>0.66</v>
      </c>
      <c r="H104" s="51">
        <v>0</v>
      </c>
      <c r="I104" s="51">
        <f t="shared" si="1"/>
        <v>0.66</v>
      </c>
    </row>
    <row r="105" spans="1:9" x14ac:dyDescent="0.3">
      <c r="A105" s="53">
        <v>45300</v>
      </c>
      <c r="B105" s="33" t="s">
        <v>116</v>
      </c>
      <c r="C105" s="33" t="s">
        <v>245</v>
      </c>
      <c r="D105" s="50" t="s">
        <v>245</v>
      </c>
      <c r="E105" s="49">
        <v>1.5</v>
      </c>
      <c r="F105" s="44">
        <v>0</v>
      </c>
      <c r="G105" s="51">
        <v>1.5</v>
      </c>
      <c r="H105" s="51">
        <v>0</v>
      </c>
      <c r="I105" s="51">
        <f t="shared" si="1"/>
        <v>1.5</v>
      </c>
    </row>
    <row r="106" spans="1:9" x14ac:dyDescent="0.3">
      <c r="A106" s="53">
        <v>45301</v>
      </c>
      <c r="B106" s="33"/>
      <c r="C106" s="33"/>
      <c r="D106" s="33"/>
      <c r="E106" s="49"/>
      <c r="F106" s="44"/>
      <c r="G106" s="51"/>
      <c r="H106" s="51"/>
      <c r="I106" s="51">
        <f t="shared" si="1"/>
        <v>0</v>
      </c>
    </row>
    <row r="107" spans="1:9" x14ac:dyDescent="0.3">
      <c r="A107" s="53">
        <v>45302</v>
      </c>
      <c r="B107" s="33"/>
      <c r="C107" s="33"/>
      <c r="D107" s="33"/>
      <c r="E107" s="49"/>
      <c r="F107" s="44"/>
      <c r="G107" s="51"/>
      <c r="H107" s="51"/>
      <c r="I107" s="51">
        <f t="shared" si="1"/>
        <v>0</v>
      </c>
    </row>
    <row r="108" spans="1:9" x14ac:dyDescent="0.3">
      <c r="A108" s="53">
        <v>45303</v>
      </c>
      <c r="B108" s="33"/>
      <c r="C108" s="33"/>
      <c r="D108" s="33"/>
      <c r="E108" s="49"/>
      <c r="F108" s="44"/>
      <c r="G108" s="51"/>
      <c r="H108" s="51"/>
      <c r="I108" s="51">
        <f t="shared" si="1"/>
        <v>0</v>
      </c>
    </row>
    <row r="109" spans="1:9" x14ac:dyDescent="0.3">
      <c r="A109" s="53">
        <v>45304</v>
      </c>
      <c r="B109" s="33"/>
      <c r="C109" s="33"/>
      <c r="D109" s="33"/>
      <c r="E109" s="49"/>
      <c r="F109" s="44"/>
      <c r="G109" s="51"/>
      <c r="H109" s="51"/>
      <c r="I109" s="51">
        <f t="shared" si="1"/>
        <v>0</v>
      </c>
    </row>
    <row r="110" spans="1:9" x14ac:dyDescent="0.3">
      <c r="A110" s="53">
        <v>45305</v>
      </c>
      <c r="B110" s="33"/>
      <c r="C110" s="33"/>
      <c r="D110" s="33"/>
      <c r="E110" s="49"/>
      <c r="F110" s="44"/>
      <c r="G110" s="51"/>
      <c r="H110" s="51"/>
      <c r="I110" s="51">
        <f t="shared" si="1"/>
        <v>0</v>
      </c>
    </row>
    <row r="111" spans="1:9" x14ac:dyDescent="0.3">
      <c r="A111" s="53">
        <v>45306</v>
      </c>
      <c r="B111" s="33"/>
      <c r="C111" s="33"/>
      <c r="D111" s="33"/>
      <c r="E111" s="49"/>
      <c r="F111" s="44"/>
      <c r="G111" s="51"/>
      <c r="H111" s="51"/>
      <c r="I111" s="51">
        <f t="shared" si="1"/>
        <v>0</v>
      </c>
    </row>
    <row r="112" spans="1:9" x14ac:dyDescent="0.3">
      <c r="A112" s="53">
        <v>45307</v>
      </c>
      <c r="B112" s="33" t="s">
        <v>47</v>
      </c>
      <c r="C112" s="33" t="s">
        <v>189</v>
      </c>
      <c r="D112" s="50" t="s">
        <v>247</v>
      </c>
      <c r="E112" s="49">
        <v>0.5</v>
      </c>
      <c r="F112" s="44">
        <v>0</v>
      </c>
      <c r="G112" s="51">
        <v>0.5</v>
      </c>
      <c r="H112" s="51">
        <v>0</v>
      </c>
      <c r="I112" s="51">
        <f t="shared" si="1"/>
        <v>0.5</v>
      </c>
    </row>
    <row r="113" spans="1:9" x14ac:dyDescent="0.3">
      <c r="A113" s="53">
        <v>45307</v>
      </c>
      <c r="B113" s="50" t="s">
        <v>47</v>
      </c>
      <c r="C113" s="50" t="s">
        <v>191</v>
      </c>
      <c r="D113" s="50" t="s">
        <v>248</v>
      </c>
      <c r="E113" s="62">
        <v>1</v>
      </c>
      <c r="F113" s="73">
        <v>0</v>
      </c>
      <c r="G113" s="51">
        <v>1</v>
      </c>
      <c r="H113" s="51">
        <v>0</v>
      </c>
      <c r="I113" s="51">
        <f t="shared" si="1"/>
        <v>1</v>
      </c>
    </row>
    <row r="114" spans="1:9" x14ac:dyDescent="0.3">
      <c r="A114" s="53">
        <v>45308</v>
      </c>
      <c r="B114" s="50" t="s">
        <v>47</v>
      </c>
      <c r="C114" s="50" t="s">
        <v>193</v>
      </c>
      <c r="D114" s="50" t="s">
        <v>193</v>
      </c>
      <c r="E114" s="62">
        <v>2.5</v>
      </c>
      <c r="F114" s="62">
        <v>0</v>
      </c>
      <c r="G114" s="51">
        <v>2.5</v>
      </c>
      <c r="H114" s="51">
        <v>0</v>
      </c>
      <c r="I114" s="51">
        <f t="shared" si="1"/>
        <v>2.5</v>
      </c>
    </row>
    <row r="115" spans="1:9" x14ac:dyDescent="0.3">
      <c r="A115" s="53">
        <v>45308</v>
      </c>
      <c r="B115" s="33" t="s">
        <v>249</v>
      </c>
      <c r="C115" s="33" t="s">
        <v>250</v>
      </c>
      <c r="D115" s="50" t="s">
        <v>251</v>
      </c>
      <c r="E115" s="49">
        <v>2.5</v>
      </c>
      <c r="F115" s="44">
        <v>0</v>
      </c>
      <c r="G115" s="51">
        <v>2.5</v>
      </c>
      <c r="H115" s="51">
        <v>0</v>
      </c>
      <c r="I115" s="51">
        <f t="shared" si="1"/>
        <v>2.5</v>
      </c>
    </row>
    <row r="116" spans="1:9" x14ac:dyDescent="0.3">
      <c r="A116" s="53">
        <v>45308</v>
      </c>
      <c r="B116" s="33" t="s">
        <v>249</v>
      </c>
      <c r="C116" s="33" t="s">
        <v>252</v>
      </c>
      <c r="D116" s="33" t="s">
        <v>253</v>
      </c>
      <c r="E116" s="49">
        <v>1.5</v>
      </c>
      <c r="F116" s="44">
        <v>0</v>
      </c>
      <c r="G116" s="51">
        <v>1.5</v>
      </c>
      <c r="H116" s="51">
        <v>0</v>
      </c>
      <c r="I116" s="51">
        <f t="shared" si="1"/>
        <v>1.5</v>
      </c>
    </row>
    <row r="117" spans="1:9" x14ac:dyDescent="0.3">
      <c r="A117" s="53">
        <v>45309</v>
      </c>
      <c r="B117" s="33"/>
      <c r="C117" s="33"/>
      <c r="D117" s="33"/>
      <c r="E117" s="33"/>
      <c r="F117" s="33"/>
      <c r="G117" s="51"/>
      <c r="H117" s="51"/>
      <c r="I117" s="51">
        <f t="shared" si="1"/>
        <v>0</v>
      </c>
    </row>
    <row r="124" spans="1:9" ht="13.8" customHeight="1" x14ac:dyDescent="0.3"/>
  </sheetData>
  <sheetProtection algorithmName="SHA-512" hashValue="4+zBzRrlr1bwZlbE9Si1tRRX+KHCSFIi7tYynunY69snj2mCpiXj1+BDNixKEeLtTrJcCKB2VkWbUix1WdjsLQ==" saltValue="auGQUkgHLBCVjZvjWrCDhg==" spinCount="100000" sheet="1" insertRows="0"/>
  <protectedRanges>
    <protectedRange algorithmName="SHA-512" hashValue="I8d0jPWzYSuULrVV1t8gfY0lPKO0delQ0hAj0VI9V83KQzjJyE+iizqNEEAzHb+oPAyStiw5nvKOzjxw9tn6jQ==" saltValue="cPZ0oZpfreHELIT6l0P+ig==" spinCount="100000" sqref="G1:I1048576" name="PM"/>
    <protectedRange algorithmName="SHA-512" hashValue="wxNmHHWevgL2/su5y4hyk/VkrLGfonO3tQn8v1LWgEj/a9QeOEe9/CllMi1uhp4c25422xW7TWuaXLMaO7dowg==" saltValue="BxR6LPWabKsAK+TNZKLyRQ==" spinCount="100000" sqref="A1:F1048576" name="TM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7"/>
  <dimension ref="A1:I112"/>
  <sheetViews>
    <sheetView topLeftCell="A96" workbookViewId="0">
      <selection activeCell="E123" sqref="E123"/>
    </sheetView>
  </sheetViews>
  <sheetFormatPr defaultRowHeight="14.4" x14ac:dyDescent="0.3"/>
  <cols>
    <col min="1" max="1" width="26.44140625" customWidth="1"/>
    <col min="2" max="2" width="21.6640625" customWidth="1"/>
    <col min="3" max="3" width="29.88671875" customWidth="1"/>
    <col min="4" max="4" width="39.33203125" customWidth="1"/>
    <col min="5" max="5" width="27.109375" customWidth="1"/>
    <col min="6" max="6" width="20.5546875" customWidth="1"/>
    <col min="7" max="7" width="26.88671875" customWidth="1"/>
    <col min="8" max="8" width="27.33203125" customWidth="1"/>
    <col min="9" max="9" width="64.44140625" customWidth="1"/>
  </cols>
  <sheetData>
    <row r="1" spans="1:9" x14ac:dyDescent="0.3">
      <c r="B1" s="35" t="s">
        <v>49</v>
      </c>
      <c r="C1" s="35" t="str">
        <f>info!A5</f>
        <v>0512108680</v>
      </c>
      <c r="D1" s="35" t="str">
        <f>info!C5</f>
        <v>Fasolino</v>
      </c>
    </row>
    <row r="3" spans="1:9" x14ac:dyDescent="0.3">
      <c r="A3" s="30" t="s">
        <v>194</v>
      </c>
      <c r="B3" s="30" t="s">
        <v>51</v>
      </c>
      <c r="C3" s="30" t="s">
        <v>52</v>
      </c>
      <c r="D3" s="30" t="s">
        <v>53</v>
      </c>
      <c r="E3" s="41" t="s">
        <v>254</v>
      </c>
      <c r="F3" s="40" t="s">
        <v>55</v>
      </c>
      <c r="G3" s="41" t="s">
        <v>56</v>
      </c>
      <c r="H3" s="40" t="s">
        <v>57</v>
      </c>
      <c r="I3" s="40" t="s">
        <v>58</v>
      </c>
    </row>
    <row r="4" spans="1:9" x14ac:dyDescent="0.3">
      <c r="A4" s="53">
        <v>45215</v>
      </c>
      <c r="B4" s="33" t="s">
        <v>59</v>
      </c>
      <c r="C4" s="33" t="s">
        <v>60</v>
      </c>
      <c r="D4" s="33" t="s">
        <v>59</v>
      </c>
      <c r="E4" s="49">
        <v>1.5</v>
      </c>
      <c r="F4" s="44">
        <v>1.5</v>
      </c>
      <c r="G4" s="51">
        <v>1.5</v>
      </c>
      <c r="H4" s="51">
        <v>1.5</v>
      </c>
      <c r="I4" s="51">
        <f>G4-H4</f>
        <v>0</v>
      </c>
    </row>
    <row r="5" spans="1:9" x14ac:dyDescent="0.3">
      <c r="A5" s="53">
        <v>45216</v>
      </c>
      <c r="B5" s="33"/>
      <c r="C5" s="33"/>
      <c r="D5" s="33"/>
      <c r="E5" s="49"/>
      <c r="F5" s="44"/>
      <c r="G5" s="51"/>
      <c r="H5" s="51"/>
      <c r="I5" s="51">
        <f t="shared" ref="I5:I68" si="0">G5-H5</f>
        <v>0</v>
      </c>
    </row>
    <row r="6" spans="1:9" x14ac:dyDescent="0.3">
      <c r="A6" s="53">
        <v>45217</v>
      </c>
      <c r="B6" s="33" t="s">
        <v>132</v>
      </c>
      <c r="C6" s="33" t="s">
        <v>133</v>
      </c>
      <c r="D6" s="33" t="s">
        <v>134</v>
      </c>
      <c r="E6" s="49">
        <v>0.5</v>
      </c>
      <c r="F6" s="44">
        <v>0</v>
      </c>
      <c r="G6" s="51">
        <v>0.5</v>
      </c>
      <c r="H6" s="51">
        <v>0</v>
      </c>
      <c r="I6" s="51">
        <f t="shared" si="0"/>
        <v>0.5</v>
      </c>
    </row>
    <row r="7" spans="1:9" x14ac:dyDescent="0.3">
      <c r="A7" s="53">
        <v>45218</v>
      </c>
      <c r="B7" s="33" t="s">
        <v>132</v>
      </c>
      <c r="C7" s="33" t="s">
        <v>135</v>
      </c>
      <c r="D7" s="33" t="s">
        <v>136</v>
      </c>
      <c r="E7" s="49">
        <v>0.5</v>
      </c>
      <c r="F7" s="44">
        <v>0</v>
      </c>
      <c r="G7" s="51">
        <v>0.5</v>
      </c>
      <c r="H7" s="51">
        <v>0</v>
      </c>
      <c r="I7" s="51">
        <f t="shared" si="0"/>
        <v>0.5</v>
      </c>
    </row>
    <row r="8" spans="1:9" x14ac:dyDescent="0.3">
      <c r="A8" s="53">
        <v>45219</v>
      </c>
      <c r="B8" s="33"/>
      <c r="C8" s="33"/>
      <c r="D8" s="33"/>
      <c r="E8" s="49"/>
      <c r="F8" s="44"/>
      <c r="G8" s="51"/>
      <c r="H8" s="51"/>
      <c r="I8" s="51">
        <f t="shared" si="0"/>
        <v>0</v>
      </c>
    </row>
    <row r="9" spans="1:9" x14ac:dyDescent="0.3">
      <c r="A9" s="53">
        <v>45220</v>
      </c>
      <c r="B9" s="33"/>
      <c r="C9" s="33"/>
      <c r="D9" s="33"/>
      <c r="E9" s="49"/>
      <c r="F9" s="44"/>
      <c r="G9" s="51"/>
      <c r="H9" s="51"/>
      <c r="I9" s="51">
        <f t="shared" si="0"/>
        <v>0</v>
      </c>
    </row>
    <row r="10" spans="1:9" x14ac:dyDescent="0.3">
      <c r="A10" s="53">
        <v>45221</v>
      </c>
      <c r="B10" s="33"/>
      <c r="C10" s="33"/>
      <c r="D10" s="33"/>
      <c r="E10" s="49"/>
      <c r="F10" s="44"/>
      <c r="G10" s="51"/>
      <c r="H10" s="51"/>
      <c r="I10" s="51">
        <f t="shared" si="0"/>
        <v>0</v>
      </c>
    </row>
    <row r="11" spans="1:9" x14ac:dyDescent="0.3">
      <c r="A11" s="53">
        <v>45222</v>
      </c>
      <c r="B11" s="33" t="s">
        <v>59</v>
      </c>
      <c r="C11" s="33" t="s">
        <v>61</v>
      </c>
      <c r="D11" s="33" t="s">
        <v>59</v>
      </c>
      <c r="E11" s="49">
        <v>1.5</v>
      </c>
      <c r="F11" s="44">
        <v>1.5</v>
      </c>
      <c r="G11" s="51">
        <v>1.5</v>
      </c>
      <c r="H11" s="51">
        <v>1.5</v>
      </c>
      <c r="I11" s="51">
        <f t="shared" si="0"/>
        <v>0</v>
      </c>
    </row>
    <row r="12" spans="1:9" x14ac:dyDescent="0.3">
      <c r="A12" s="53">
        <v>45223</v>
      </c>
      <c r="B12" s="33" t="s">
        <v>132</v>
      </c>
      <c r="C12" s="33" t="s">
        <v>133</v>
      </c>
      <c r="D12" s="33" t="s">
        <v>137</v>
      </c>
      <c r="E12" s="49">
        <v>0.5</v>
      </c>
      <c r="F12" s="44">
        <v>0</v>
      </c>
      <c r="G12" s="51">
        <v>0.5</v>
      </c>
      <c r="H12" s="51">
        <v>0</v>
      </c>
      <c r="I12" s="51">
        <f t="shared" si="0"/>
        <v>0.5</v>
      </c>
    </row>
    <row r="13" spans="1:9" x14ac:dyDescent="0.3">
      <c r="A13" s="53">
        <v>45224</v>
      </c>
      <c r="B13" s="33" t="s">
        <v>132</v>
      </c>
      <c r="C13" s="33" t="s">
        <v>135</v>
      </c>
      <c r="D13" s="33" t="s">
        <v>138</v>
      </c>
      <c r="E13" s="49">
        <v>0.5</v>
      </c>
      <c r="F13" s="44">
        <v>0</v>
      </c>
      <c r="G13" s="51">
        <v>0.25</v>
      </c>
      <c r="H13" s="51">
        <v>0</v>
      </c>
      <c r="I13" s="51">
        <f t="shared" si="0"/>
        <v>0.25</v>
      </c>
    </row>
    <row r="14" spans="1:9" x14ac:dyDescent="0.3">
      <c r="A14" s="53">
        <v>45225</v>
      </c>
      <c r="B14" s="33" t="s">
        <v>43</v>
      </c>
      <c r="C14" s="33" t="s">
        <v>255</v>
      </c>
      <c r="D14" s="33" t="s">
        <v>256</v>
      </c>
      <c r="E14" s="49">
        <v>1</v>
      </c>
      <c r="F14" s="44">
        <v>0</v>
      </c>
      <c r="G14" s="51">
        <v>0.34</v>
      </c>
      <c r="H14" s="51">
        <v>0</v>
      </c>
      <c r="I14" s="51">
        <f t="shared" si="0"/>
        <v>0.34</v>
      </c>
    </row>
    <row r="15" spans="1:9" x14ac:dyDescent="0.3">
      <c r="A15" s="53">
        <v>45226</v>
      </c>
      <c r="B15" s="33"/>
      <c r="C15" s="33"/>
      <c r="D15" s="33"/>
      <c r="E15" s="49"/>
      <c r="F15" s="44"/>
      <c r="G15" s="51"/>
      <c r="H15" s="51"/>
      <c r="I15" s="51">
        <f t="shared" si="0"/>
        <v>0</v>
      </c>
    </row>
    <row r="16" spans="1:9" x14ac:dyDescent="0.3">
      <c r="A16" s="53">
        <v>45227</v>
      </c>
      <c r="B16" s="33"/>
      <c r="C16" s="33"/>
      <c r="D16" s="33"/>
      <c r="E16" s="49"/>
      <c r="F16" s="44"/>
      <c r="G16" s="51"/>
      <c r="H16" s="51"/>
      <c r="I16" s="51">
        <f t="shared" si="0"/>
        <v>0</v>
      </c>
    </row>
    <row r="17" spans="1:9" x14ac:dyDescent="0.3">
      <c r="A17" s="53">
        <v>45228</v>
      </c>
      <c r="B17" s="33"/>
      <c r="C17" s="33"/>
      <c r="D17" s="33"/>
      <c r="E17" s="49"/>
      <c r="F17" s="44"/>
      <c r="G17" s="51"/>
      <c r="H17" s="51"/>
      <c r="I17" s="51">
        <f t="shared" si="0"/>
        <v>0</v>
      </c>
    </row>
    <row r="18" spans="1:9" x14ac:dyDescent="0.3">
      <c r="A18" s="53">
        <v>45229</v>
      </c>
      <c r="B18" s="33" t="s">
        <v>59</v>
      </c>
      <c r="C18" s="33" t="s">
        <v>64</v>
      </c>
      <c r="D18" s="33" t="s">
        <v>59</v>
      </c>
      <c r="E18" s="49">
        <v>1.5</v>
      </c>
      <c r="F18" s="44">
        <v>1.5</v>
      </c>
      <c r="G18" s="51">
        <v>1.5</v>
      </c>
      <c r="H18" s="51">
        <v>1.5</v>
      </c>
      <c r="I18" s="51">
        <f t="shared" si="0"/>
        <v>0</v>
      </c>
    </row>
    <row r="19" spans="1:9" x14ac:dyDescent="0.3">
      <c r="A19" s="53">
        <v>45230</v>
      </c>
      <c r="B19" s="33" t="s">
        <v>43</v>
      </c>
      <c r="C19" s="33" t="s">
        <v>65</v>
      </c>
      <c r="D19" s="33" t="s">
        <v>257</v>
      </c>
      <c r="E19" s="49">
        <v>1</v>
      </c>
      <c r="F19" s="44">
        <v>0</v>
      </c>
      <c r="G19" s="51">
        <v>1</v>
      </c>
      <c r="H19" s="51">
        <v>0</v>
      </c>
      <c r="I19" s="51">
        <f t="shared" si="0"/>
        <v>1</v>
      </c>
    </row>
    <row r="20" spans="1:9" x14ac:dyDescent="0.3">
      <c r="A20" s="53">
        <v>45231</v>
      </c>
      <c r="B20" s="33" t="s">
        <v>43</v>
      </c>
      <c r="C20" s="33" t="s">
        <v>258</v>
      </c>
      <c r="D20" s="33" t="s">
        <v>259</v>
      </c>
      <c r="E20" s="49">
        <v>0.25</v>
      </c>
      <c r="F20" s="44">
        <v>0</v>
      </c>
      <c r="G20" s="51">
        <v>0.17</v>
      </c>
      <c r="H20" s="51">
        <v>0</v>
      </c>
      <c r="I20" s="51">
        <f t="shared" si="0"/>
        <v>0.17</v>
      </c>
    </row>
    <row r="21" spans="1:9" x14ac:dyDescent="0.3">
      <c r="A21" s="53">
        <v>45232</v>
      </c>
      <c r="B21" s="33"/>
      <c r="C21" s="33"/>
      <c r="D21" s="33"/>
      <c r="E21" s="49"/>
      <c r="F21" s="44"/>
      <c r="G21" s="51"/>
      <c r="H21" s="51"/>
      <c r="I21" s="51">
        <f t="shared" si="0"/>
        <v>0</v>
      </c>
    </row>
    <row r="22" spans="1:9" x14ac:dyDescent="0.3">
      <c r="A22" s="53">
        <v>45233</v>
      </c>
      <c r="B22" s="33"/>
      <c r="C22" s="33"/>
      <c r="D22" s="33"/>
      <c r="E22" s="49"/>
      <c r="F22" s="44"/>
      <c r="G22" s="51"/>
      <c r="H22" s="51"/>
      <c r="I22" s="51">
        <f t="shared" si="0"/>
        <v>0</v>
      </c>
    </row>
    <row r="23" spans="1:9" x14ac:dyDescent="0.3">
      <c r="A23" s="53">
        <v>45234</v>
      </c>
      <c r="B23" s="33"/>
      <c r="C23" s="33"/>
      <c r="D23" s="33"/>
      <c r="E23" s="49"/>
      <c r="F23" s="44"/>
      <c r="G23" s="51"/>
      <c r="H23" s="51"/>
      <c r="I23" s="51">
        <f t="shared" si="0"/>
        <v>0</v>
      </c>
    </row>
    <row r="24" spans="1:9" x14ac:dyDescent="0.3">
      <c r="A24" s="53">
        <v>45235</v>
      </c>
      <c r="B24" s="33"/>
      <c r="C24" s="33"/>
      <c r="D24" s="33"/>
      <c r="E24" s="49"/>
      <c r="F24" s="44"/>
      <c r="G24" s="51"/>
      <c r="H24" s="51"/>
      <c r="I24" s="51">
        <f t="shared" si="0"/>
        <v>0</v>
      </c>
    </row>
    <row r="25" spans="1:9" x14ac:dyDescent="0.3">
      <c r="A25" s="53">
        <v>45236</v>
      </c>
      <c r="B25" s="33" t="s">
        <v>59</v>
      </c>
      <c r="C25" s="33" t="s">
        <v>69</v>
      </c>
      <c r="D25" s="33" t="s">
        <v>59</v>
      </c>
      <c r="E25" s="49">
        <v>1.5</v>
      </c>
      <c r="F25" s="44">
        <v>1.5</v>
      </c>
      <c r="G25" s="51">
        <v>1.5</v>
      </c>
      <c r="H25" s="51">
        <v>1.5</v>
      </c>
      <c r="I25" s="51">
        <f t="shared" si="0"/>
        <v>0</v>
      </c>
    </row>
    <row r="26" spans="1:9" x14ac:dyDescent="0.3">
      <c r="A26" s="53">
        <v>45237</v>
      </c>
      <c r="B26" s="50" t="s">
        <v>43</v>
      </c>
      <c r="C26" s="50" t="s">
        <v>76</v>
      </c>
      <c r="D26" s="50" t="s">
        <v>260</v>
      </c>
      <c r="E26" s="62">
        <v>0.5</v>
      </c>
      <c r="F26" s="44">
        <v>0</v>
      </c>
      <c r="G26" s="51">
        <v>0.5</v>
      </c>
      <c r="H26" s="51">
        <v>0</v>
      </c>
      <c r="I26" s="51">
        <f t="shared" si="0"/>
        <v>0.5</v>
      </c>
    </row>
    <row r="27" spans="1:9" x14ac:dyDescent="0.3">
      <c r="A27" s="53">
        <v>45238</v>
      </c>
      <c r="B27" s="50" t="s">
        <v>43</v>
      </c>
      <c r="C27" s="50" t="s">
        <v>144</v>
      </c>
      <c r="D27" s="50" t="s">
        <v>261</v>
      </c>
      <c r="E27" s="62">
        <v>0.5</v>
      </c>
      <c r="F27" s="73">
        <v>0</v>
      </c>
      <c r="G27" s="51">
        <v>0.5</v>
      </c>
      <c r="H27" s="51">
        <v>0</v>
      </c>
      <c r="I27" s="51">
        <f t="shared" si="0"/>
        <v>0.5</v>
      </c>
    </row>
    <row r="28" spans="1:9" x14ac:dyDescent="0.3">
      <c r="A28" s="53">
        <v>45238</v>
      </c>
      <c r="B28" s="50" t="s">
        <v>43</v>
      </c>
      <c r="C28" s="50" t="s">
        <v>144</v>
      </c>
      <c r="D28" s="50" t="s">
        <v>262</v>
      </c>
      <c r="E28" s="62">
        <v>0.25</v>
      </c>
      <c r="F28" s="73">
        <v>0</v>
      </c>
      <c r="G28" s="51">
        <v>0.25</v>
      </c>
      <c r="H28" s="51">
        <v>0</v>
      </c>
      <c r="I28" s="51">
        <f t="shared" si="0"/>
        <v>0.25</v>
      </c>
    </row>
    <row r="29" spans="1:9" x14ac:dyDescent="0.3">
      <c r="A29" s="53">
        <v>45239</v>
      </c>
      <c r="B29" s="50" t="s">
        <v>43</v>
      </c>
      <c r="C29" s="50" t="s">
        <v>146</v>
      </c>
      <c r="D29" s="33" t="s">
        <v>263</v>
      </c>
      <c r="E29" s="49">
        <v>0.5</v>
      </c>
      <c r="F29" s="44">
        <v>0</v>
      </c>
      <c r="G29" s="51">
        <v>0.5</v>
      </c>
      <c r="H29" s="51">
        <v>0</v>
      </c>
      <c r="I29" s="51">
        <f t="shared" si="0"/>
        <v>0.5</v>
      </c>
    </row>
    <row r="30" spans="1:9" x14ac:dyDescent="0.3">
      <c r="A30" s="53">
        <v>45240</v>
      </c>
      <c r="B30" s="50" t="s">
        <v>43</v>
      </c>
      <c r="C30" s="50" t="s">
        <v>148</v>
      </c>
      <c r="D30" s="33" t="s">
        <v>264</v>
      </c>
      <c r="E30" s="49">
        <v>0.5</v>
      </c>
      <c r="F30" s="44">
        <v>0</v>
      </c>
      <c r="G30" s="51">
        <v>0.5</v>
      </c>
      <c r="H30" s="51">
        <v>0</v>
      </c>
      <c r="I30" s="51">
        <f t="shared" si="0"/>
        <v>0.5</v>
      </c>
    </row>
    <row r="31" spans="1:9" x14ac:dyDescent="0.3">
      <c r="A31" s="53">
        <v>45241</v>
      </c>
      <c r="B31" s="50" t="s">
        <v>43</v>
      </c>
      <c r="C31" s="50" t="s">
        <v>150</v>
      </c>
      <c r="D31" s="50" t="s">
        <v>265</v>
      </c>
      <c r="E31" s="62">
        <v>0.25</v>
      </c>
      <c r="F31" s="73">
        <v>0</v>
      </c>
      <c r="G31" s="51">
        <v>0.25</v>
      </c>
      <c r="H31" s="51">
        <v>0</v>
      </c>
      <c r="I31" s="51">
        <f t="shared" si="0"/>
        <v>0.25</v>
      </c>
    </row>
    <row r="32" spans="1:9" x14ac:dyDescent="0.3">
      <c r="A32" s="53">
        <v>45242</v>
      </c>
      <c r="B32" s="50" t="s">
        <v>43</v>
      </c>
      <c r="C32" s="50" t="s">
        <v>207</v>
      </c>
      <c r="D32" s="50" t="s">
        <v>207</v>
      </c>
      <c r="E32" s="62">
        <v>0.1</v>
      </c>
      <c r="F32" s="73">
        <v>0</v>
      </c>
      <c r="G32" s="51">
        <v>0.1</v>
      </c>
      <c r="H32" s="51">
        <v>0</v>
      </c>
      <c r="I32" s="51">
        <f t="shared" si="0"/>
        <v>0.1</v>
      </c>
    </row>
    <row r="33" spans="1:9" x14ac:dyDescent="0.3">
      <c r="A33" s="53">
        <v>45243</v>
      </c>
      <c r="B33" s="33" t="s">
        <v>59</v>
      </c>
      <c r="C33" s="33" t="s">
        <v>80</v>
      </c>
      <c r="D33" s="33" t="s">
        <v>59</v>
      </c>
      <c r="E33" s="49">
        <v>1.5</v>
      </c>
      <c r="F33" s="44">
        <v>1.5</v>
      </c>
      <c r="G33" s="51">
        <v>1.5</v>
      </c>
      <c r="H33" s="51">
        <v>1.5</v>
      </c>
      <c r="I33" s="51">
        <f t="shared" si="0"/>
        <v>0</v>
      </c>
    </row>
    <row r="34" spans="1:9" x14ac:dyDescent="0.3">
      <c r="A34" s="53">
        <v>45244</v>
      </c>
      <c r="B34" s="33" t="s">
        <v>43</v>
      </c>
      <c r="C34" s="33" t="s">
        <v>81</v>
      </c>
      <c r="D34" s="33" t="s">
        <v>266</v>
      </c>
      <c r="E34" s="49">
        <v>0.15</v>
      </c>
      <c r="F34" s="44">
        <v>0</v>
      </c>
      <c r="G34" s="51">
        <v>0.15</v>
      </c>
      <c r="H34" s="51">
        <v>0</v>
      </c>
      <c r="I34" s="51">
        <f t="shared" si="0"/>
        <v>0.15</v>
      </c>
    </row>
    <row r="35" spans="1:9" x14ac:dyDescent="0.3">
      <c r="A35" s="53">
        <v>45245</v>
      </c>
      <c r="B35" s="33" t="s">
        <v>43</v>
      </c>
      <c r="C35" s="33" t="s">
        <v>83</v>
      </c>
      <c r="D35" s="33" t="s">
        <v>267</v>
      </c>
      <c r="E35" s="49">
        <v>0.1</v>
      </c>
      <c r="F35" s="44">
        <v>0</v>
      </c>
      <c r="G35" s="51">
        <v>0.1</v>
      </c>
      <c r="H35" s="51">
        <v>0</v>
      </c>
      <c r="I35" s="51">
        <f t="shared" si="0"/>
        <v>0.1</v>
      </c>
    </row>
    <row r="36" spans="1:9" x14ac:dyDescent="0.3">
      <c r="A36" s="53">
        <v>45246</v>
      </c>
      <c r="B36" s="33" t="s">
        <v>43</v>
      </c>
      <c r="C36" s="33" t="s">
        <v>154</v>
      </c>
      <c r="D36" s="33" t="s">
        <v>155</v>
      </c>
      <c r="E36" s="49">
        <v>0.5</v>
      </c>
      <c r="F36" s="44">
        <v>0</v>
      </c>
      <c r="G36" s="51">
        <v>0.5</v>
      </c>
      <c r="H36" s="51">
        <v>0</v>
      </c>
      <c r="I36" s="51">
        <f t="shared" si="0"/>
        <v>0.5</v>
      </c>
    </row>
    <row r="37" spans="1:9" x14ac:dyDescent="0.3">
      <c r="A37" s="53">
        <v>45247</v>
      </c>
      <c r="B37" s="33"/>
      <c r="C37" s="33"/>
      <c r="D37" s="33"/>
      <c r="E37" s="49"/>
      <c r="F37" s="44"/>
      <c r="G37" s="51"/>
      <c r="H37" s="51"/>
      <c r="I37" s="51">
        <f t="shared" si="0"/>
        <v>0</v>
      </c>
    </row>
    <row r="38" spans="1:9" x14ac:dyDescent="0.3">
      <c r="A38" s="53">
        <v>45248</v>
      </c>
      <c r="B38" s="50" t="s">
        <v>43</v>
      </c>
      <c r="C38" s="50" t="s">
        <v>156</v>
      </c>
      <c r="D38" s="50" t="s">
        <v>156</v>
      </c>
      <c r="E38" s="62">
        <v>0.5</v>
      </c>
      <c r="F38" s="73">
        <v>0</v>
      </c>
      <c r="G38" s="51">
        <v>0.5</v>
      </c>
      <c r="H38" s="51">
        <v>0</v>
      </c>
      <c r="I38" s="51">
        <f t="shared" si="0"/>
        <v>0.5</v>
      </c>
    </row>
    <row r="39" spans="1:9" x14ac:dyDescent="0.3">
      <c r="A39" s="53">
        <v>45249</v>
      </c>
      <c r="B39" s="50" t="s">
        <v>43</v>
      </c>
      <c r="C39" s="50" t="s">
        <v>81</v>
      </c>
      <c r="D39" s="50" t="s">
        <v>268</v>
      </c>
      <c r="E39" s="62">
        <v>0.15</v>
      </c>
      <c r="F39" s="73">
        <v>0</v>
      </c>
      <c r="G39" s="51">
        <v>0.15</v>
      </c>
      <c r="H39" s="51">
        <v>0</v>
      </c>
      <c r="I39" s="51">
        <f t="shared" si="0"/>
        <v>0.15</v>
      </c>
    </row>
    <row r="40" spans="1:9" x14ac:dyDescent="0.3">
      <c r="A40" s="53">
        <v>45250</v>
      </c>
      <c r="B40" s="33" t="s">
        <v>158</v>
      </c>
      <c r="C40" s="33" t="s">
        <v>89</v>
      </c>
      <c r="D40" s="33" t="s">
        <v>59</v>
      </c>
      <c r="E40" s="49">
        <v>1.5</v>
      </c>
      <c r="F40" s="44">
        <v>1.5</v>
      </c>
      <c r="G40" s="51">
        <v>1.5</v>
      </c>
      <c r="H40" s="51">
        <v>1.5</v>
      </c>
      <c r="I40" s="51">
        <f t="shared" si="0"/>
        <v>0</v>
      </c>
    </row>
    <row r="41" spans="1:9" x14ac:dyDescent="0.3">
      <c r="A41" s="53">
        <v>45251</v>
      </c>
      <c r="B41" s="50" t="s">
        <v>43</v>
      </c>
      <c r="C41" s="50" t="s">
        <v>156</v>
      </c>
      <c r="D41" s="50" t="s">
        <v>156</v>
      </c>
      <c r="E41" s="62">
        <v>0.25</v>
      </c>
      <c r="F41" s="73">
        <v>0</v>
      </c>
      <c r="G41" s="51">
        <v>0.25</v>
      </c>
      <c r="H41" s="51">
        <v>0</v>
      </c>
      <c r="I41" s="51">
        <f t="shared" si="0"/>
        <v>0.25</v>
      </c>
    </row>
    <row r="42" spans="1:9" x14ac:dyDescent="0.3">
      <c r="A42" s="53">
        <v>45252</v>
      </c>
      <c r="B42" s="33" t="s">
        <v>44</v>
      </c>
      <c r="C42" s="50" t="s">
        <v>269</v>
      </c>
      <c r="D42" s="33" t="s">
        <v>270</v>
      </c>
      <c r="E42" s="49">
        <v>1</v>
      </c>
      <c r="F42" s="44">
        <v>0</v>
      </c>
      <c r="G42" s="51">
        <v>0.5</v>
      </c>
      <c r="H42" s="51">
        <v>0</v>
      </c>
      <c r="I42" s="51">
        <f t="shared" si="0"/>
        <v>0.5</v>
      </c>
    </row>
    <row r="43" spans="1:9" x14ac:dyDescent="0.3">
      <c r="A43" s="53">
        <v>45253</v>
      </c>
      <c r="B43" s="33" t="s">
        <v>44</v>
      </c>
      <c r="C43" s="33" t="s">
        <v>160</v>
      </c>
      <c r="D43" s="33" t="s">
        <v>162</v>
      </c>
      <c r="E43" s="49">
        <v>1</v>
      </c>
      <c r="F43" s="79">
        <v>0</v>
      </c>
      <c r="G43" s="51">
        <v>1</v>
      </c>
      <c r="H43" s="51">
        <v>0</v>
      </c>
      <c r="I43" s="51">
        <f t="shared" si="0"/>
        <v>1</v>
      </c>
    </row>
    <row r="44" spans="1:9" x14ac:dyDescent="0.3">
      <c r="A44" s="53">
        <v>45254</v>
      </c>
      <c r="B44" s="47"/>
      <c r="C44" s="47"/>
      <c r="D44" s="47"/>
      <c r="E44" s="61"/>
      <c r="F44" s="48"/>
      <c r="G44" s="51"/>
      <c r="H44" s="51"/>
      <c r="I44" s="51">
        <f t="shared" si="0"/>
        <v>0</v>
      </c>
    </row>
    <row r="45" spans="1:9" x14ac:dyDescent="0.3">
      <c r="A45" s="53">
        <v>45255</v>
      </c>
      <c r="B45" s="50" t="s">
        <v>43</v>
      </c>
      <c r="C45" s="50" t="s">
        <v>271</v>
      </c>
      <c r="D45" s="50" t="s">
        <v>272</v>
      </c>
      <c r="E45" s="62">
        <v>0.75</v>
      </c>
      <c r="F45" s="79">
        <v>0</v>
      </c>
      <c r="G45" s="77">
        <v>0.75</v>
      </c>
      <c r="H45" s="51">
        <v>0</v>
      </c>
      <c r="I45" s="51">
        <f t="shared" si="0"/>
        <v>0.75</v>
      </c>
    </row>
    <row r="46" spans="1:9" x14ac:dyDescent="0.3">
      <c r="A46" s="53">
        <v>45255</v>
      </c>
      <c r="B46" s="50" t="s">
        <v>43</v>
      </c>
      <c r="C46" s="50" t="s">
        <v>156</v>
      </c>
      <c r="D46" s="50" t="s">
        <v>156</v>
      </c>
      <c r="E46" s="62">
        <v>0.15</v>
      </c>
      <c r="F46" s="73">
        <v>0</v>
      </c>
      <c r="G46" s="51">
        <v>0.15</v>
      </c>
      <c r="H46" s="51">
        <v>0</v>
      </c>
      <c r="I46" s="51">
        <f t="shared" si="0"/>
        <v>0.15</v>
      </c>
    </row>
    <row r="47" spans="1:9" x14ac:dyDescent="0.3">
      <c r="A47" s="53">
        <v>45256</v>
      </c>
      <c r="B47" s="50" t="s">
        <v>43</v>
      </c>
      <c r="C47" s="50" t="s">
        <v>164</v>
      </c>
      <c r="D47" s="50" t="s">
        <v>165</v>
      </c>
      <c r="E47" s="59">
        <v>1</v>
      </c>
      <c r="F47" s="59">
        <v>0</v>
      </c>
      <c r="G47" s="51">
        <v>1</v>
      </c>
      <c r="H47" s="51">
        <v>0</v>
      </c>
      <c r="I47" s="51">
        <f t="shared" si="0"/>
        <v>1</v>
      </c>
    </row>
    <row r="48" spans="1:9" x14ac:dyDescent="0.3">
      <c r="A48" s="53">
        <v>45256</v>
      </c>
      <c r="B48" s="69" t="s">
        <v>44</v>
      </c>
      <c r="C48" s="50" t="s">
        <v>273</v>
      </c>
      <c r="D48" s="50" t="s">
        <v>274</v>
      </c>
      <c r="E48" s="62">
        <v>0.5</v>
      </c>
      <c r="F48" s="73">
        <v>0</v>
      </c>
      <c r="G48" s="51">
        <v>0.5</v>
      </c>
      <c r="H48" s="51">
        <v>0</v>
      </c>
      <c r="I48" s="51">
        <f t="shared" si="0"/>
        <v>0.5</v>
      </c>
    </row>
    <row r="49" spans="1:9" x14ac:dyDescent="0.3">
      <c r="A49" s="53">
        <v>45256</v>
      </c>
      <c r="B49" s="69" t="s">
        <v>44</v>
      </c>
      <c r="C49" s="50" t="s">
        <v>171</v>
      </c>
      <c r="D49" s="33" t="s">
        <v>171</v>
      </c>
      <c r="E49" s="49">
        <v>0.5</v>
      </c>
      <c r="F49" s="44">
        <v>0</v>
      </c>
      <c r="G49" s="51">
        <v>0.3</v>
      </c>
      <c r="H49" s="51">
        <v>0</v>
      </c>
      <c r="I49" s="51">
        <f t="shared" si="0"/>
        <v>0.3</v>
      </c>
    </row>
    <row r="50" spans="1:9" x14ac:dyDescent="0.3">
      <c r="A50" s="53">
        <v>45257</v>
      </c>
      <c r="B50" s="33" t="s">
        <v>158</v>
      </c>
      <c r="C50" s="33" t="s">
        <v>96</v>
      </c>
      <c r="D50" s="33" t="s">
        <v>59</v>
      </c>
      <c r="E50" s="49">
        <v>1.5</v>
      </c>
      <c r="F50" s="44">
        <v>1.5</v>
      </c>
      <c r="G50" s="51">
        <v>1.5</v>
      </c>
      <c r="H50" s="51">
        <v>1.5</v>
      </c>
      <c r="I50" s="51">
        <f t="shared" si="0"/>
        <v>0</v>
      </c>
    </row>
    <row r="51" spans="1:9" x14ac:dyDescent="0.3">
      <c r="A51" s="53">
        <v>45258</v>
      </c>
      <c r="B51" s="33"/>
      <c r="C51" s="33"/>
      <c r="D51" s="33"/>
      <c r="E51" s="49"/>
      <c r="F51" s="44"/>
      <c r="G51" s="51"/>
      <c r="H51" s="51"/>
      <c r="I51" s="51">
        <f t="shared" si="0"/>
        <v>0</v>
      </c>
    </row>
    <row r="52" spans="1:9" x14ac:dyDescent="0.3">
      <c r="A52" s="53">
        <v>45259</v>
      </c>
      <c r="B52" s="33" t="s">
        <v>44</v>
      </c>
      <c r="C52" s="50" t="s">
        <v>167</v>
      </c>
      <c r="D52" s="33" t="s">
        <v>275</v>
      </c>
      <c r="E52" s="49">
        <v>0.25</v>
      </c>
      <c r="F52" s="44">
        <v>0</v>
      </c>
      <c r="G52" s="51">
        <v>0.25</v>
      </c>
      <c r="H52" s="51">
        <v>0</v>
      </c>
      <c r="I52" s="51">
        <f t="shared" si="0"/>
        <v>0.25</v>
      </c>
    </row>
    <row r="53" spans="1:9" x14ac:dyDescent="0.3">
      <c r="A53" s="53">
        <v>45260</v>
      </c>
      <c r="B53" s="33" t="s">
        <v>44</v>
      </c>
      <c r="C53" s="50" t="s">
        <v>171</v>
      </c>
      <c r="D53" s="33" t="s">
        <v>171</v>
      </c>
      <c r="E53" s="49">
        <v>0.25</v>
      </c>
      <c r="F53" s="44">
        <v>0</v>
      </c>
      <c r="G53" s="51">
        <v>0.25</v>
      </c>
      <c r="H53" s="51">
        <v>0</v>
      </c>
      <c r="I53" s="51">
        <f t="shared" si="0"/>
        <v>0.25</v>
      </c>
    </row>
    <row r="54" spans="1:9" x14ac:dyDescent="0.3">
      <c r="A54" s="53">
        <v>45261</v>
      </c>
      <c r="B54" s="47"/>
      <c r="C54" s="47"/>
      <c r="D54" s="47"/>
      <c r="E54" s="61"/>
      <c r="F54" s="48"/>
      <c r="G54" s="51"/>
      <c r="H54" s="51"/>
      <c r="I54" s="51">
        <f t="shared" si="0"/>
        <v>0</v>
      </c>
    </row>
    <row r="55" spans="1:9" x14ac:dyDescent="0.3">
      <c r="A55" s="53">
        <v>45262</v>
      </c>
      <c r="B55" s="33" t="s">
        <v>44</v>
      </c>
      <c r="C55" s="50" t="s">
        <v>276</v>
      </c>
      <c r="D55" s="33" t="s">
        <v>277</v>
      </c>
      <c r="E55" s="49">
        <v>0.5</v>
      </c>
      <c r="F55" s="44">
        <v>0</v>
      </c>
      <c r="G55" s="51">
        <v>0.5</v>
      </c>
      <c r="H55" s="51">
        <v>0</v>
      </c>
      <c r="I55" s="51">
        <f t="shared" si="0"/>
        <v>0.5</v>
      </c>
    </row>
    <row r="56" spans="1:9" x14ac:dyDescent="0.3">
      <c r="A56" s="53">
        <v>45263</v>
      </c>
      <c r="B56" s="33"/>
      <c r="C56" s="33"/>
      <c r="D56" s="33"/>
      <c r="E56" s="49"/>
      <c r="F56" s="44"/>
      <c r="G56" s="51"/>
      <c r="H56" s="51"/>
      <c r="I56" s="51">
        <f t="shared" si="0"/>
        <v>0</v>
      </c>
    </row>
    <row r="57" spans="1:9" x14ac:dyDescent="0.3">
      <c r="A57" s="53">
        <v>45264</v>
      </c>
      <c r="B57" s="33" t="s">
        <v>158</v>
      </c>
      <c r="C57" s="33" t="s">
        <v>105</v>
      </c>
      <c r="D57" s="33" t="s">
        <v>59</v>
      </c>
      <c r="E57" s="49">
        <v>1.5</v>
      </c>
      <c r="F57" s="44">
        <v>1.5</v>
      </c>
      <c r="G57" s="51">
        <v>1.5</v>
      </c>
      <c r="H57" s="51">
        <v>1.5</v>
      </c>
      <c r="I57" s="51">
        <f t="shared" si="0"/>
        <v>0</v>
      </c>
    </row>
    <row r="58" spans="1:9" x14ac:dyDescent="0.3">
      <c r="A58" s="53">
        <v>45265</v>
      </c>
      <c r="B58" s="33" t="s">
        <v>44</v>
      </c>
      <c r="C58" s="33" t="s">
        <v>278</v>
      </c>
      <c r="D58" s="33" t="s">
        <v>278</v>
      </c>
      <c r="E58" s="49">
        <v>0.5</v>
      </c>
      <c r="F58" s="44">
        <v>0</v>
      </c>
      <c r="G58" s="51">
        <v>0.5</v>
      </c>
      <c r="H58" s="51">
        <v>0</v>
      </c>
      <c r="I58" s="51">
        <f t="shared" si="0"/>
        <v>0.5</v>
      </c>
    </row>
    <row r="59" spans="1:9" x14ac:dyDescent="0.3">
      <c r="A59" s="53">
        <v>45266</v>
      </c>
      <c r="B59" s="50" t="s">
        <v>47</v>
      </c>
      <c r="C59" s="50" t="s">
        <v>279</v>
      </c>
      <c r="D59" s="50" t="s">
        <v>280</v>
      </c>
      <c r="E59" s="62">
        <v>1</v>
      </c>
      <c r="F59" s="73">
        <v>0</v>
      </c>
      <c r="G59" s="51">
        <v>1</v>
      </c>
      <c r="H59" s="51">
        <v>0</v>
      </c>
      <c r="I59" s="51">
        <f t="shared" si="0"/>
        <v>1</v>
      </c>
    </row>
    <row r="60" spans="1:9" x14ac:dyDescent="0.3">
      <c r="A60" s="53">
        <v>45267</v>
      </c>
      <c r="B60" s="50" t="s">
        <v>47</v>
      </c>
      <c r="C60" s="33" t="s">
        <v>281</v>
      </c>
      <c r="D60" s="33" t="s">
        <v>282</v>
      </c>
      <c r="E60" s="49">
        <v>1</v>
      </c>
      <c r="F60" s="44">
        <v>0</v>
      </c>
      <c r="G60" s="51">
        <v>1</v>
      </c>
      <c r="H60" s="51">
        <v>0</v>
      </c>
      <c r="I60" s="51">
        <f t="shared" si="0"/>
        <v>1</v>
      </c>
    </row>
    <row r="61" spans="1:9" x14ac:dyDescent="0.3">
      <c r="A61" s="53">
        <v>45268</v>
      </c>
      <c r="B61" s="33"/>
      <c r="C61" s="33"/>
      <c r="D61" s="33"/>
      <c r="E61" s="49"/>
      <c r="F61" s="44"/>
      <c r="G61" s="51"/>
      <c r="H61" s="51"/>
      <c r="I61" s="51">
        <f t="shared" si="0"/>
        <v>0</v>
      </c>
    </row>
    <row r="62" spans="1:9" x14ac:dyDescent="0.3">
      <c r="A62" s="53">
        <v>45269</v>
      </c>
      <c r="B62" s="33"/>
      <c r="C62" s="33"/>
      <c r="D62" s="33"/>
      <c r="E62" s="49"/>
      <c r="F62" s="44"/>
      <c r="G62" s="51"/>
      <c r="H62" s="51"/>
      <c r="I62" s="51">
        <f t="shared" si="0"/>
        <v>0</v>
      </c>
    </row>
    <row r="63" spans="1:9" x14ac:dyDescent="0.3">
      <c r="A63" s="53">
        <v>45270</v>
      </c>
      <c r="B63" s="33"/>
      <c r="C63" s="33"/>
      <c r="D63" s="33"/>
      <c r="E63" s="49"/>
      <c r="F63" s="44"/>
      <c r="G63" s="51"/>
      <c r="H63" s="51"/>
      <c r="I63" s="51">
        <f t="shared" si="0"/>
        <v>0</v>
      </c>
    </row>
    <row r="64" spans="1:9" x14ac:dyDescent="0.3">
      <c r="A64" s="53">
        <v>45271</v>
      </c>
      <c r="B64" s="33" t="s">
        <v>158</v>
      </c>
      <c r="C64" s="33" t="s">
        <v>110</v>
      </c>
      <c r="D64" s="33" t="s">
        <v>59</v>
      </c>
      <c r="E64" s="49">
        <v>1.5</v>
      </c>
      <c r="F64" s="44">
        <v>1.5</v>
      </c>
      <c r="G64" s="51">
        <v>1.5</v>
      </c>
      <c r="H64" s="51">
        <v>1.5</v>
      </c>
      <c r="I64" s="51">
        <f t="shared" si="0"/>
        <v>0</v>
      </c>
    </row>
    <row r="65" spans="1:9" x14ac:dyDescent="0.3">
      <c r="A65" s="53">
        <v>45272</v>
      </c>
      <c r="B65" s="33"/>
      <c r="C65" s="33"/>
      <c r="D65" s="33"/>
      <c r="E65" s="49"/>
      <c r="F65" s="44"/>
      <c r="G65" s="51"/>
      <c r="H65" s="51"/>
      <c r="I65" s="51">
        <f t="shared" si="0"/>
        <v>0</v>
      </c>
    </row>
    <row r="66" spans="1:9" x14ac:dyDescent="0.3">
      <c r="A66" s="53">
        <v>45273</v>
      </c>
      <c r="B66" s="33"/>
      <c r="C66" s="33"/>
      <c r="D66" s="33"/>
      <c r="E66" s="49"/>
      <c r="F66" s="44"/>
      <c r="G66" s="51"/>
      <c r="H66" s="51"/>
      <c r="I66" s="51">
        <f t="shared" si="0"/>
        <v>0</v>
      </c>
    </row>
    <row r="67" spans="1:9" x14ac:dyDescent="0.3">
      <c r="A67" s="53">
        <v>45274</v>
      </c>
      <c r="B67" s="33"/>
      <c r="C67" s="33"/>
      <c r="D67" s="33"/>
      <c r="E67" s="49"/>
      <c r="F67" s="44"/>
      <c r="G67" s="51"/>
      <c r="H67" s="51"/>
      <c r="I67" s="51">
        <f t="shared" si="0"/>
        <v>0</v>
      </c>
    </row>
    <row r="68" spans="1:9" x14ac:dyDescent="0.3">
      <c r="A68" s="53">
        <v>45275</v>
      </c>
      <c r="B68" s="33"/>
      <c r="C68" s="33"/>
      <c r="D68" s="33"/>
      <c r="E68" s="49"/>
      <c r="F68" s="44"/>
      <c r="G68" s="51"/>
      <c r="H68" s="51"/>
      <c r="I68" s="51">
        <f t="shared" si="0"/>
        <v>0</v>
      </c>
    </row>
    <row r="69" spans="1:9" x14ac:dyDescent="0.3">
      <c r="A69" s="53">
        <v>45276</v>
      </c>
      <c r="B69" s="33"/>
      <c r="C69" s="33"/>
      <c r="D69" s="33"/>
      <c r="E69" s="49"/>
      <c r="F69" s="44"/>
      <c r="G69" s="51"/>
      <c r="H69" s="51"/>
      <c r="I69" s="51">
        <f t="shared" ref="I69:I112" si="1">G69-H69</f>
        <v>0</v>
      </c>
    </row>
    <row r="70" spans="1:9" x14ac:dyDescent="0.3">
      <c r="A70" s="53">
        <v>45277</v>
      </c>
      <c r="B70" s="33"/>
      <c r="C70" s="33"/>
      <c r="D70" s="33"/>
      <c r="E70" s="49"/>
      <c r="F70" s="44"/>
      <c r="G70" s="51"/>
      <c r="H70" s="51"/>
      <c r="I70" s="51">
        <f t="shared" si="1"/>
        <v>0</v>
      </c>
    </row>
    <row r="71" spans="1:9" x14ac:dyDescent="0.3">
      <c r="A71" s="53">
        <v>45278</v>
      </c>
      <c r="B71" s="33"/>
      <c r="C71" s="33"/>
      <c r="D71" s="33"/>
      <c r="E71" s="49"/>
      <c r="F71" s="44"/>
      <c r="G71" s="51"/>
      <c r="H71" s="51"/>
      <c r="I71" s="51">
        <f t="shared" si="1"/>
        <v>0</v>
      </c>
    </row>
    <row r="72" spans="1:9" x14ac:dyDescent="0.3">
      <c r="A72" s="53">
        <v>45279</v>
      </c>
      <c r="B72" s="33" t="s">
        <v>158</v>
      </c>
      <c r="C72" s="33" t="s">
        <v>111</v>
      </c>
      <c r="D72" s="33" t="s">
        <v>59</v>
      </c>
      <c r="E72" s="49">
        <v>1.1599999999999999</v>
      </c>
      <c r="F72" s="44">
        <v>0</v>
      </c>
      <c r="G72" s="51">
        <v>1.1599999999999999</v>
      </c>
      <c r="H72" s="51">
        <v>0</v>
      </c>
      <c r="I72" s="51">
        <f t="shared" si="1"/>
        <v>1.1599999999999999</v>
      </c>
    </row>
    <row r="73" spans="1:9" x14ac:dyDescent="0.3">
      <c r="A73" s="53">
        <v>45279</v>
      </c>
      <c r="B73" s="50" t="s">
        <v>45</v>
      </c>
      <c r="C73" s="50" t="s">
        <v>122</v>
      </c>
      <c r="D73" s="50" t="s">
        <v>122</v>
      </c>
      <c r="E73" s="62">
        <v>0.15</v>
      </c>
      <c r="F73" s="73">
        <v>0</v>
      </c>
      <c r="G73" s="51">
        <v>0.15</v>
      </c>
      <c r="H73" s="51">
        <v>0</v>
      </c>
      <c r="I73" s="51">
        <f t="shared" si="1"/>
        <v>0.15</v>
      </c>
    </row>
    <row r="74" spans="1:9" x14ac:dyDescent="0.3">
      <c r="A74" s="53">
        <v>45280</v>
      </c>
      <c r="B74" s="33"/>
      <c r="C74" s="33"/>
      <c r="D74" s="33"/>
      <c r="E74" s="49"/>
      <c r="F74" s="44"/>
      <c r="G74" s="51"/>
      <c r="H74" s="51"/>
      <c r="I74" s="51">
        <f t="shared" si="1"/>
        <v>0</v>
      </c>
    </row>
    <row r="75" spans="1:9" x14ac:dyDescent="0.3">
      <c r="A75" s="53">
        <v>45281</v>
      </c>
      <c r="B75" s="33" t="s">
        <v>116</v>
      </c>
      <c r="C75" s="33" t="s">
        <v>182</v>
      </c>
      <c r="D75" s="33" t="s">
        <v>182</v>
      </c>
      <c r="E75" s="49">
        <v>2.5</v>
      </c>
      <c r="F75" s="44">
        <v>0</v>
      </c>
      <c r="G75" s="51">
        <v>2.5</v>
      </c>
      <c r="H75" s="51">
        <v>0</v>
      </c>
      <c r="I75" s="51">
        <f t="shared" si="1"/>
        <v>2.5</v>
      </c>
    </row>
    <row r="76" spans="1:9" x14ac:dyDescent="0.3">
      <c r="A76" s="53">
        <v>45282</v>
      </c>
      <c r="B76" s="33" t="s">
        <v>45</v>
      </c>
      <c r="C76" s="50" t="s">
        <v>114</v>
      </c>
      <c r="D76" s="50" t="s">
        <v>115</v>
      </c>
      <c r="E76" s="49">
        <v>0.5</v>
      </c>
      <c r="F76" s="44">
        <v>0</v>
      </c>
      <c r="G76" s="51">
        <v>0.5</v>
      </c>
      <c r="H76" s="51">
        <v>0</v>
      </c>
      <c r="I76" s="51">
        <f t="shared" si="1"/>
        <v>0.5</v>
      </c>
    </row>
    <row r="77" spans="1:9" x14ac:dyDescent="0.3">
      <c r="A77" s="53">
        <v>45282</v>
      </c>
      <c r="B77" s="33" t="s">
        <v>116</v>
      </c>
      <c r="C77" s="33" t="s">
        <v>182</v>
      </c>
      <c r="D77" s="33" t="s">
        <v>182</v>
      </c>
      <c r="E77" s="49">
        <v>2.5</v>
      </c>
      <c r="F77" s="44">
        <v>0</v>
      </c>
      <c r="G77" s="51">
        <v>2.5</v>
      </c>
      <c r="H77" s="51">
        <v>0</v>
      </c>
      <c r="I77" s="51">
        <f t="shared" si="1"/>
        <v>2.5</v>
      </c>
    </row>
    <row r="78" spans="1:9" x14ac:dyDescent="0.3">
      <c r="A78" s="53">
        <v>45283</v>
      </c>
      <c r="B78" s="50" t="s">
        <v>45</v>
      </c>
      <c r="C78" s="50" t="s">
        <v>283</v>
      </c>
      <c r="D78" s="50" t="s">
        <v>284</v>
      </c>
      <c r="E78" s="62">
        <v>0.5</v>
      </c>
      <c r="F78" s="73">
        <v>0</v>
      </c>
      <c r="G78" s="51">
        <v>0.5</v>
      </c>
      <c r="H78" s="51">
        <v>0</v>
      </c>
      <c r="I78" s="51">
        <f t="shared" si="1"/>
        <v>0.5</v>
      </c>
    </row>
    <row r="79" spans="1:9" x14ac:dyDescent="0.3">
      <c r="A79" s="53">
        <v>45283</v>
      </c>
      <c r="B79" s="33" t="s">
        <v>116</v>
      </c>
      <c r="C79" s="33" t="s">
        <v>184</v>
      </c>
      <c r="D79" s="33" t="s">
        <v>184</v>
      </c>
      <c r="E79" s="49">
        <v>1.5</v>
      </c>
      <c r="F79" s="44">
        <v>0</v>
      </c>
      <c r="G79" s="51">
        <v>1.5</v>
      </c>
      <c r="H79" s="51">
        <v>0</v>
      </c>
      <c r="I79" s="51">
        <f t="shared" si="1"/>
        <v>1.5</v>
      </c>
    </row>
    <row r="80" spans="1:9" x14ac:dyDescent="0.3">
      <c r="A80" s="53">
        <v>45283</v>
      </c>
      <c r="B80" s="33" t="s">
        <v>116</v>
      </c>
      <c r="C80" s="33" t="s">
        <v>183</v>
      </c>
      <c r="D80" s="33" t="s">
        <v>183</v>
      </c>
      <c r="E80" s="49">
        <v>2</v>
      </c>
      <c r="F80" s="44">
        <v>0</v>
      </c>
      <c r="G80" s="51">
        <v>2</v>
      </c>
      <c r="H80" s="51">
        <v>0</v>
      </c>
      <c r="I80" s="51">
        <f t="shared" si="1"/>
        <v>2</v>
      </c>
    </row>
    <row r="81" spans="1:9" x14ac:dyDescent="0.3">
      <c r="A81" s="53">
        <v>45284</v>
      </c>
      <c r="B81" s="33" t="s">
        <v>116</v>
      </c>
      <c r="C81" s="33" t="s">
        <v>183</v>
      </c>
      <c r="D81" s="33" t="s">
        <v>183</v>
      </c>
      <c r="E81" s="49">
        <v>2</v>
      </c>
      <c r="F81" s="44">
        <v>0</v>
      </c>
      <c r="G81" s="51">
        <v>2</v>
      </c>
      <c r="H81" s="51">
        <v>0</v>
      </c>
      <c r="I81" s="51">
        <f t="shared" si="1"/>
        <v>2</v>
      </c>
    </row>
    <row r="82" spans="1:9" x14ac:dyDescent="0.3">
      <c r="A82" s="53">
        <v>45285</v>
      </c>
      <c r="B82" s="33" t="s">
        <v>116</v>
      </c>
      <c r="C82" s="33" t="s">
        <v>184</v>
      </c>
      <c r="D82" s="33" t="s">
        <v>184</v>
      </c>
      <c r="E82" s="49">
        <v>2</v>
      </c>
      <c r="F82" s="44">
        <v>0</v>
      </c>
      <c r="G82" s="51">
        <v>2</v>
      </c>
      <c r="H82" s="51">
        <v>0</v>
      </c>
      <c r="I82" s="51">
        <f t="shared" si="1"/>
        <v>2</v>
      </c>
    </row>
    <row r="83" spans="1:9" x14ac:dyDescent="0.3">
      <c r="A83" s="53">
        <v>45286</v>
      </c>
      <c r="B83" s="33" t="s">
        <v>116</v>
      </c>
      <c r="C83" s="33" t="s">
        <v>183</v>
      </c>
      <c r="D83" s="33" t="s">
        <v>183</v>
      </c>
      <c r="E83" s="49">
        <v>0.5</v>
      </c>
      <c r="F83" s="44">
        <v>0</v>
      </c>
      <c r="G83" s="51">
        <v>0.5</v>
      </c>
      <c r="H83" s="51">
        <v>0</v>
      </c>
      <c r="I83" s="51">
        <f t="shared" si="1"/>
        <v>0.5</v>
      </c>
    </row>
    <row r="84" spans="1:9" x14ac:dyDescent="0.3">
      <c r="A84" s="53">
        <v>45286</v>
      </c>
      <c r="B84" s="33" t="s">
        <v>116</v>
      </c>
      <c r="C84" s="33" t="s">
        <v>184</v>
      </c>
      <c r="D84" s="33" t="s">
        <v>184</v>
      </c>
      <c r="E84" s="49">
        <v>1.5</v>
      </c>
      <c r="F84" s="44">
        <v>0</v>
      </c>
      <c r="G84" s="51">
        <v>1.5</v>
      </c>
      <c r="H84" s="51">
        <v>0</v>
      </c>
      <c r="I84" s="51">
        <f t="shared" si="1"/>
        <v>1.5</v>
      </c>
    </row>
    <row r="85" spans="1:9" x14ac:dyDescent="0.3">
      <c r="A85" s="53">
        <v>45287</v>
      </c>
      <c r="B85" s="50" t="s">
        <v>116</v>
      </c>
      <c r="C85" s="50" t="s">
        <v>184</v>
      </c>
      <c r="D85" s="50" t="s">
        <v>184</v>
      </c>
      <c r="E85" s="49">
        <v>3</v>
      </c>
      <c r="F85" s="44">
        <v>0</v>
      </c>
      <c r="G85" s="51">
        <v>3</v>
      </c>
      <c r="H85" s="51">
        <v>0</v>
      </c>
      <c r="I85" s="51">
        <f t="shared" si="1"/>
        <v>3</v>
      </c>
    </row>
    <row r="86" spans="1:9" x14ac:dyDescent="0.3">
      <c r="A86" s="53">
        <v>45288</v>
      </c>
      <c r="B86" s="50" t="s">
        <v>45</v>
      </c>
      <c r="C86" s="50" t="s">
        <v>122</v>
      </c>
      <c r="D86" s="50" t="s">
        <v>122</v>
      </c>
      <c r="E86" s="49">
        <v>0.15</v>
      </c>
      <c r="F86" s="44">
        <v>0</v>
      </c>
      <c r="G86" s="51">
        <v>0.15</v>
      </c>
      <c r="H86" s="51">
        <v>0</v>
      </c>
      <c r="I86" s="51">
        <f t="shared" si="1"/>
        <v>0.15</v>
      </c>
    </row>
    <row r="87" spans="1:9" x14ac:dyDescent="0.3">
      <c r="A87" s="53">
        <v>45288</v>
      </c>
      <c r="B87" s="50" t="s">
        <v>116</v>
      </c>
      <c r="C87" s="50" t="s">
        <v>184</v>
      </c>
      <c r="D87" s="50" t="s">
        <v>184</v>
      </c>
      <c r="E87" s="49">
        <v>1.5</v>
      </c>
      <c r="F87" s="44">
        <v>0</v>
      </c>
      <c r="G87" s="51">
        <v>1.5</v>
      </c>
      <c r="H87" s="51">
        <v>0</v>
      </c>
      <c r="I87" s="51">
        <f t="shared" si="1"/>
        <v>1.5</v>
      </c>
    </row>
    <row r="88" spans="1:9" x14ac:dyDescent="0.3">
      <c r="A88" s="53">
        <v>45289</v>
      </c>
      <c r="B88" s="50" t="s">
        <v>45</v>
      </c>
      <c r="C88" s="50" t="s">
        <v>122</v>
      </c>
      <c r="D88" s="50" t="s">
        <v>122</v>
      </c>
      <c r="E88" s="49">
        <v>0.2</v>
      </c>
      <c r="F88" s="44">
        <v>0</v>
      </c>
      <c r="G88" s="51">
        <v>0.2</v>
      </c>
      <c r="H88" s="51">
        <v>0</v>
      </c>
      <c r="I88" s="51">
        <f t="shared" si="1"/>
        <v>0.2</v>
      </c>
    </row>
    <row r="89" spans="1:9" x14ac:dyDescent="0.3">
      <c r="A89" s="53">
        <v>45289</v>
      </c>
      <c r="B89" s="33" t="s">
        <v>116</v>
      </c>
      <c r="C89" s="33" t="s">
        <v>184</v>
      </c>
      <c r="D89" s="33" t="s">
        <v>184</v>
      </c>
      <c r="E89" s="49">
        <v>1</v>
      </c>
      <c r="F89" s="44">
        <v>0</v>
      </c>
      <c r="G89" s="51">
        <v>1</v>
      </c>
      <c r="H89" s="51">
        <v>0</v>
      </c>
      <c r="I89" s="51">
        <f t="shared" si="1"/>
        <v>1</v>
      </c>
    </row>
    <row r="90" spans="1:9" x14ac:dyDescent="0.3">
      <c r="A90" s="53">
        <v>45290</v>
      </c>
      <c r="B90" s="33" t="s">
        <v>116</v>
      </c>
      <c r="C90" s="33" t="s">
        <v>184</v>
      </c>
      <c r="D90" s="33" t="s">
        <v>184</v>
      </c>
      <c r="E90" s="49">
        <v>1</v>
      </c>
      <c r="F90" s="44">
        <v>0</v>
      </c>
      <c r="G90" s="51">
        <v>1</v>
      </c>
      <c r="H90" s="51">
        <v>0</v>
      </c>
      <c r="I90" s="51">
        <f t="shared" si="1"/>
        <v>1</v>
      </c>
    </row>
    <row r="91" spans="1:9" x14ac:dyDescent="0.3">
      <c r="A91" s="53">
        <v>45291</v>
      </c>
      <c r="B91" s="33"/>
      <c r="C91" s="33"/>
      <c r="D91" s="33"/>
      <c r="E91" s="49"/>
      <c r="F91" s="44"/>
      <c r="G91" s="51"/>
      <c r="H91" s="51"/>
      <c r="I91" s="51">
        <f t="shared" si="1"/>
        <v>0</v>
      </c>
    </row>
    <row r="92" spans="1:9" x14ac:dyDescent="0.3">
      <c r="A92" s="53">
        <v>45292</v>
      </c>
      <c r="B92" s="33"/>
      <c r="C92" s="33"/>
      <c r="D92" s="33"/>
      <c r="E92" s="49"/>
      <c r="F92" s="44"/>
      <c r="G92" s="51"/>
      <c r="H92" s="51"/>
      <c r="I92" s="51">
        <f t="shared" si="1"/>
        <v>0</v>
      </c>
    </row>
    <row r="93" spans="1:9" x14ac:dyDescent="0.3">
      <c r="A93" s="53">
        <v>45293</v>
      </c>
      <c r="B93" s="33"/>
      <c r="C93" s="33"/>
      <c r="D93" s="50"/>
      <c r="E93" s="49"/>
      <c r="F93" s="44"/>
      <c r="G93" s="51"/>
      <c r="H93" s="51"/>
      <c r="I93" s="51">
        <f t="shared" si="1"/>
        <v>0</v>
      </c>
    </row>
    <row r="94" spans="1:9" x14ac:dyDescent="0.3">
      <c r="A94" s="53">
        <v>45294</v>
      </c>
      <c r="B94" s="33"/>
      <c r="C94" s="33"/>
      <c r="D94" s="50"/>
      <c r="E94" s="49"/>
      <c r="F94" s="44"/>
      <c r="G94" s="51"/>
      <c r="H94" s="51"/>
      <c r="I94" s="51">
        <f t="shared" si="1"/>
        <v>0</v>
      </c>
    </row>
    <row r="95" spans="1:9" x14ac:dyDescent="0.3">
      <c r="A95" s="53">
        <v>45295</v>
      </c>
      <c r="B95" s="33"/>
      <c r="C95" s="33"/>
      <c r="D95" s="33"/>
      <c r="E95" s="49"/>
      <c r="F95" s="44"/>
      <c r="G95" s="51"/>
      <c r="H95" s="51"/>
      <c r="I95" s="51">
        <f t="shared" si="1"/>
        <v>0</v>
      </c>
    </row>
    <row r="96" spans="1:9" x14ac:dyDescent="0.3">
      <c r="A96" s="53">
        <v>45296</v>
      </c>
      <c r="B96" s="33"/>
      <c r="C96" s="33"/>
      <c r="D96" s="33"/>
      <c r="E96" s="49"/>
      <c r="F96" s="44"/>
      <c r="G96" s="51"/>
      <c r="H96" s="51"/>
      <c r="I96" s="51">
        <f t="shared" si="1"/>
        <v>0</v>
      </c>
    </row>
    <row r="97" spans="1:9" x14ac:dyDescent="0.3">
      <c r="A97" s="53">
        <v>45297</v>
      </c>
      <c r="B97" s="33"/>
      <c r="C97" s="33"/>
      <c r="D97" s="33"/>
      <c r="E97" s="49"/>
      <c r="F97" s="44"/>
      <c r="G97" s="51"/>
      <c r="H97" s="51"/>
      <c r="I97" s="51">
        <f t="shared" si="1"/>
        <v>0</v>
      </c>
    </row>
    <row r="98" spans="1:9" x14ac:dyDescent="0.3">
      <c r="A98" s="53">
        <v>45298</v>
      </c>
      <c r="B98" s="33" t="s">
        <v>47</v>
      </c>
      <c r="C98" s="33" t="s">
        <v>185</v>
      </c>
      <c r="D98" s="50" t="s">
        <v>285</v>
      </c>
      <c r="E98" s="49">
        <v>0.88</v>
      </c>
      <c r="F98" s="44">
        <v>0</v>
      </c>
      <c r="G98" s="51">
        <v>0.88</v>
      </c>
      <c r="H98" s="51">
        <v>0</v>
      </c>
      <c r="I98" s="51">
        <f t="shared" si="1"/>
        <v>0.88</v>
      </c>
    </row>
    <row r="99" spans="1:9" x14ac:dyDescent="0.3">
      <c r="A99" s="53">
        <v>45299</v>
      </c>
      <c r="B99" s="33"/>
      <c r="C99" s="33"/>
      <c r="D99" s="33"/>
      <c r="E99" s="33"/>
      <c r="F99" s="33"/>
      <c r="G99" s="31"/>
      <c r="H99" s="31"/>
      <c r="I99" s="51">
        <f t="shared" si="1"/>
        <v>0</v>
      </c>
    </row>
    <row r="100" spans="1:9" x14ac:dyDescent="0.3">
      <c r="A100" s="53">
        <v>45300</v>
      </c>
      <c r="B100" s="33" t="s">
        <v>47</v>
      </c>
      <c r="C100" s="33" t="s">
        <v>187</v>
      </c>
      <c r="D100" s="50" t="s">
        <v>286</v>
      </c>
      <c r="E100" s="49">
        <v>0.75</v>
      </c>
      <c r="F100" s="44">
        <v>0</v>
      </c>
      <c r="G100" s="51">
        <v>0.75</v>
      </c>
      <c r="H100" s="51">
        <v>0</v>
      </c>
      <c r="I100" s="51">
        <f t="shared" si="1"/>
        <v>0.75</v>
      </c>
    </row>
    <row r="101" spans="1:9" x14ac:dyDescent="0.3">
      <c r="A101" s="53">
        <v>45301</v>
      </c>
      <c r="B101" s="33"/>
      <c r="C101" s="33"/>
      <c r="D101" s="33"/>
      <c r="E101" s="49"/>
      <c r="F101" s="44"/>
      <c r="G101" s="51"/>
      <c r="H101" s="51"/>
      <c r="I101" s="51">
        <f t="shared" si="1"/>
        <v>0</v>
      </c>
    </row>
    <row r="102" spans="1:9" x14ac:dyDescent="0.3">
      <c r="A102" s="53">
        <v>45302</v>
      </c>
      <c r="B102" s="33"/>
      <c r="C102" s="33"/>
      <c r="D102" s="33"/>
      <c r="E102" s="49"/>
      <c r="F102" s="44"/>
      <c r="G102" s="51"/>
      <c r="H102" s="51"/>
      <c r="I102" s="51">
        <f t="shared" si="1"/>
        <v>0</v>
      </c>
    </row>
    <row r="103" spans="1:9" x14ac:dyDescent="0.3">
      <c r="A103" s="53">
        <v>45303</v>
      </c>
      <c r="B103" s="33"/>
      <c r="C103" s="33"/>
      <c r="D103" s="33"/>
      <c r="E103" s="49"/>
      <c r="F103" s="44"/>
      <c r="G103" s="51"/>
      <c r="H103" s="51"/>
      <c r="I103" s="51">
        <f t="shared" si="1"/>
        <v>0</v>
      </c>
    </row>
    <row r="104" spans="1:9" x14ac:dyDescent="0.3">
      <c r="A104" s="53">
        <v>45304</v>
      </c>
      <c r="B104" s="33"/>
      <c r="C104" s="33"/>
      <c r="D104" s="33"/>
      <c r="E104" s="49"/>
      <c r="F104" s="44"/>
      <c r="G104" s="51"/>
      <c r="H104" s="51"/>
      <c r="I104" s="51">
        <f t="shared" si="1"/>
        <v>0</v>
      </c>
    </row>
    <row r="105" spans="1:9" x14ac:dyDescent="0.3">
      <c r="A105" s="53">
        <v>45305</v>
      </c>
      <c r="B105" s="33"/>
      <c r="C105" s="33"/>
      <c r="D105" s="33"/>
      <c r="E105" s="33"/>
      <c r="F105" s="33"/>
      <c r="G105" s="51"/>
      <c r="H105" s="51"/>
      <c r="I105" s="51">
        <f t="shared" si="1"/>
        <v>0</v>
      </c>
    </row>
    <row r="106" spans="1:9" x14ac:dyDescent="0.3">
      <c r="A106" s="53">
        <v>45306</v>
      </c>
      <c r="B106" s="33"/>
      <c r="C106" s="33"/>
      <c r="D106" s="33"/>
      <c r="E106" s="33"/>
      <c r="F106" s="33"/>
      <c r="G106" s="51"/>
      <c r="H106" s="51"/>
      <c r="I106" s="51">
        <f t="shared" si="1"/>
        <v>0</v>
      </c>
    </row>
    <row r="107" spans="1:9" x14ac:dyDescent="0.3">
      <c r="A107" s="53">
        <v>45307</v>
      </c>
      <c r="B107" s="33" t="s">
        <v>47</v>
      </c>
      <c r="C107" s="33" t="s">
        <v>189</v>
      </c>
      <c r="D107" s="50" t="s">
        <v>190</v>
      </c>
      <c r="E107" s="49">
        <v>0.5</v>
      </c>
      <c r="F107" s="44">
        <v>0</v>
      </c>
      <c r="G107" s="51">
        <v>0.5</v>
      </c>
      <c r="H107" s="51">
        <v>0</v>
      </c>
      <c r="I107" s="51">
        <f t="shared" si="1"/>
        <v>0.5</v>
      </c>
    </row>
    <row r="108" spans="1:9" x14ac:dyDescent="0.3">
      <c r="A108" s="53">
        <v>45307</v>
      </c>
      <c r="B108" s="50" t="s">
        <v>47</v>
      </c>
      <c r="C108" s="50" t="s">
        <v>191</v>
      </c>
      <c r="D108" s="50" t="s">
        <v>192</v>
      </c>
      <c r="E108" s="62">
        <v>0.5</v>
      </c>
      <c r="F108" s="73">
        <v>0</v>
      </c>
      <c r="G108" s="51">
        <v>0.5</v>
      </c>
      <c r="H108" s="51">
        <v>0</v>
      </c>
      <c r="I108" s="51">
        <f t="shared" si="1"/>
        <v>0.5</v>
      </c>
    </row>
    <row r="109" spans="1:9" x14ac:dyDescent="0.3">
      <c r="A109" s="53">
        <v>45308</v>
      </c>
      <c r="B109" s="50" t="s">
        <v>47</v>
      </c>
      <c r="C109" s="50" t="s">
        <v>193</v>
      </c>
      <c r="D109" s="50" t="s">
        <v>193</v>
      </c>
      <c r="E109" s="62">
        <v>2.5</v>
      </c>
      <c r="F109" s="73">
        <v>0</v>
      </c>
      <c r="G109" s="51">
        <v>2.5</v>
      </c>
      <c r="H109" s="51">
        <v>0</v>
      </c>
      <c r="I109" s="51">
        <f t="shared" si="1"/>
        <v>2.5</v>
      </c>
    </row>
    <row r="110" spans="1:9" x14ac:dyDescent="0.3">
      <c r="A110" s="53">
        <v>45308</v>
      </c>
      <c r="B110" s="33" t="s">
        <v>249</v>
      </c>
      <c r="C110" s="33" t="s">
        <v>250</v>
      </c>
      <c r="D110" s="50" t="s">
        <v>287</v>
      </c>
      <c r="E110" s="49">
        <v>3.5</v>
      </c>
      <c r="F110" s="44">
        <v>0</v>
      </c>
      <c r="G110" s="51">
        <v>3.5</v>
      </c>
      <c r="H110" s="51">
        <v>0</v>
      </c>
      <c r="I110" s="51">
        <f t="shared" si="1"/>
        <v>3.5</v>
      </c>
    </row>
    <row r="111" spans="1:9" x14ac:dyDescent="0.3">
      <c r="A111" s="53">
        <v>45308</v>
      </c>
      <c r="B111" s="33" t="s">
        <v>249</v>
      </c>
      <c r="C111" s="33" t="s">
        <v>252</v>
      </c>
      <c r="D111" s="33" t="s">
        <v>288</v>
      </c>
      <c r="E111" s="49">
        <v>2.5</v>
      </c>
      <c r="F111" s="49">
        <v>0</v>
      </c>
      <c r="G111" s="51">
        <v>2.5</v>
      </c>
      <c r="H111" s="51">
        <v>0</v>
      </c>
      <c r="I111" s="51">
        <f t="shared" si="1"/>
        <v>2.5</v>
      </c>
    </row>
    <row r="112" spans="1:9" x14ac:dyDescent="0.3">
      <c r="A112" s="53">
        <v>45309</v>
      </c>
      <c r="B112" s="33"/>
      <c r="C112" s="33"/>
      <c r="D112" s="33"/>
      <c r="E112" s="49"/>
      <c r="F112" s="49"/>
      <c r="G112" s="51"/>
      <c r="H112" s="51"/>
      <c r="I112" s="51">
        <f t="shared" si="1"/>
        <v>0</v>
      </c>
    </row>
  </sheetData>
  <sheetProtection algorithmName="SHA-512" hashValue="Q1zkRio31z/FExLH0XlBpJnBP2RACdNDpApFhO1rg/y8hGDS9mYfKnkVRvZ3XNRR7eueyZZj/o3O8SE6hm1ICg==" saltValue="1CFKQB+QQMy8ionJE8kJsw==" spinCount="100000" sheet="1" insertRows="0"/>
  <protectedRanges>
    <protectedRange algorithmName="SHA-512" hashValue="lafvpuO9uXUVLII4HtpLbA73IJzfrRI0cW1PnP0S21fB7h4BlP/PTn3u4/TTHrsiSUDWL3/yWJ//4dOMPaJ9ag==" saltValue="qyYgDg5JqJN8yI26WaFlYA==" spinCount="100000" sqref="G77:H98 G100:H112 G113:I1048576 I77:I112 G1:I76" name="PM"/>
    <protectedRange algorithmName="SHA-512" hashValue="qKWpq5NM5WmsYFYwxP65MJWbdivZe9RyXvmlzVxfxfDMHHMgSCiPgDfhkg/PCOfvUeyBeOUmNjBJGXMQgkQf3Q==" saltValue="u2dFeXsMX06fwcTjJ0oPLA==" spinCount="100000" sqref="A1:F45 C46:F46 B46:B47 A46:A49 C49:F49 A50:F75 A76:B76 E76:F76 A77:F98 A99:H99 A100:F1048576" name="TM"/>
    <protectedRange algorithmName="SHA-512" hashValue="dpgadnIe1MGZO59RuA0br+IElT5PE1kmID917+5bplcMaP2bTs+MCBV1K+hD0qdYnYiOJ9K29woIIpsfZnMRKw==" saltValue="zVQsCysPXjk/uyefCAnc7Q==" spinCount="100000" sqref="B48:F48 B49" name="TM_1"/>
    <protectedRange algorithmName="SHA-512" hashValue="uw6XjP4HPzn34dm3SfuI0WrXlCxat6W8SSiT1ePkiu6wUFi05jda0thSsH9IaRLz6OioYAQ2HggfXUkqHrB8Uw==" saltValue="Y67lgGq5O72Tj3Ol5EE0cA==" spinCount="100000" sqref="C47:F47" name="TM_2"/>
    <protectedRange algorithmName="SHA-512" hashValue="wxNmHHWevgL2/su5y4hyk/VkrLGfonO3tQn8v1LWgEj/a9QeOEe9/CllMi1uhp4c25422xW7TWuaXLMaO7dowg==" saltValue="BxR6LPWabKsAK+TNZKLyRQ==" spinCount="100000" sqref="C76" name="TM_3"/>
    <protectedRange algorithmName="SHA-512" hashValue="wxNmHHWevgL2/su5y4hyk/VkrLGfonO3tQn8v1LWgEj/a9QeOEe9/CllMi1uhp4c25422xW7TWuaXLMaO7dowg==" saltValue="BxR6LPWabKsAK+TNZKLyRQ==" spinCount="100000" sqref="D76" name="TM_4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info</vt:lpstr>
      <vt:lpstr>riassuntoTotale</vt:lpstr>
      <vt:lpstr>statisticheTotale</vt:lpstr>
      <vt:lpstr>riassuntoInBudget</vt:lpstr>
      <vt:lpstr>statisticheInBudget</vt:lpstr>
      <vt:lpstr>Antonio Albanese</vt:lpstr>
      <vt:lpstr>Francesco Pio Contaldo</vt:lpstr>
      <vt:lpstr>Cristyan Esposito</vt:lpstr>
      <vt:lpstr>Iliano Fasolino</vt:lpstr>
      <vt:lpstr>Marco Greco</vt:lpstr>
      <vt:lpstr>Giuseppe Pio Sorrentino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2006-09-25T09:17:32Z</dcterms:created>
  <dcterms:modified xsi:type="dcterms:W3CDTF">2024-01-22T18:40:48Z</dcterms:modified>
  <cp:category/>
  <cp:contentStatus/>
</cp:coreProperties>
</file>