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y Maluu\Documents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" i="1" l="1"/>
  <c r="AD20" i="1"/>
  <c r="AD19" i="1"/>
  <c r="AD18" i="1"/>
  <c r="AD17" i="1"/>
  <c r="AD5" i="1"/>
  <c r="AD6" i="1"/>
  <c r="AD7" i="1"/>
  <c r="AD8" i="1"/>
  <c r="AD9" i="1"/>
  <c r="AD10" i="1"/>
  <c r="AD11" i="1"/>
  <c r="AD13" i="1"/>
  <c r="AD14" i="1"/>
  <c r="AD15" i="1"/>
  <c r="AD4" i="1"/>
  <c r="Y4" i="1"/>
  <c r="N5" i="1"/>
  <c r="O7" i="1"/>
  <c r="O8" i="1"/>
  <c r="Y20" i="1"/>
  <c r="Z20" i="1"/>
  <c r="AA20" i="1"/>
  <c r="AB20" i="1"/>
  <c r="Y19" i="1"/>
  <c r="Z19" i="1"/>
  <c r="AA19" i="1"/>
  <c r="AB19" i="1"/>
  <c r="Y18" i="1"/>
  <c r="Z18" i="1"/>
  <c r="AA18" i="1"/>
  <c r="AB18" i="1"/>
  <c r="Y17" i="1"/>
  <c r="Z17" i="1"/>
  <c r="AA17" i="1"/>
  <c r="AB17" i="1"/>
  <c r="AB5" i="1"/>
  <c r="AB6" i="1"/>
  <c r="AB7" i="1"/>
  <c r="AB8" i="1"/>
  <c r="AB9" i="1"/>
  <c r="AB10" i="1"/>
  <c r="AB11" i="1"/>
  <c r="AB12" i="1"/>
  <c r="AB13" i="1"/>
  <c r="AB14" i="1"/>
  <c r="AB15" i="1"/>
  <c r="O3" i="1"/>
  <c r="P3" i="1" s="1"/>
  <c r="Q3" i="1" s="1"/>
  <c r="R3" i="1" s="1"/>
  <c r="O4" i="1"/>
  <c r="P4" i="1"/>
  <c r="Q4" i="1"/>
  <c r="R4" i="1"/>
  <c r="O5" i="1"/>
  <c r="Y5" i="1" s="1"/>
  <c r="P5" i="1"/>
  <c r="Z5" i="1" s="1"/>
  <c r="Q5" i="1"/>
  <c r="R5" i="1"/>
  <c r="O6" i="1"/>
  <c r="Y6" i="1" s="1"/>
  <c r="P6" i="1"/>
  <c r="Q6" i="1"/>
  <c r="R6" i="1"/>
  <c r="Y7" i="1"/>
  <c r="P7" i="1"/>
  <c r="Q7" i="1"/>
  <c r="R7" i="1"/>
  <c r="Y8" i="1"/>
  <c r="P8" i="1"/>
  <c r="Z8" i="1" s="1"/>
  <c r="Q8" i="1"/>
  <c r="R8" i="1"/>
  <c r="O9" i="1"/>
  <c r="P9" i="1"/>
  <c r="Z9" i="1" s="1"/>
  <c r="Q9" i="1"/>
  <c r="R9" i="1"/>
  <c r="O10" i="1"/>
  <c r="P10" i="1"/>
  <c r="Q10" i="1"/>
  <c r="R10" i="1"/>
  <c r="O11" i="1"/>
  <c r="P11" i="1"/>
  <c r="Q11" i="1"/>
  <c r="R11" i="1"/>
  <c r="O12" i="1"/>
  <c r="Y12" i="1" s="1"/>
  <c r="P12" i="1"/>
  <c r="Z12" i="1" s="1"/>
  <c r="Q12" i="1"/>
  <c r="R12" i="1"/>
  <c r="O13" i="1"/>
  <c r="Y13" i="1" s="1"/>
  <c r="P13" i="1"/>
  <c r="Q13" i="1"/>
  <c r="R13" i="1"/>
  <c r="O14" i="1"/>
  <c r="Y14" i="1" s="1"/>
  <c r="P14" i="1"/>
  <c r="Q14" i="1"/>
  <c r="R14" i="1"/>
  <c r="O15" i="1"/>
  <c r="Y15" i="1" s="1"/>
  <c r="P15" i="1"/>
  <c r="Z15" i="1" s="1"/>
  <c r="Q15" i="1"/>
  <c r="R15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Z4" i="1"/>
  <c r="Z7" i="1"/>
  <c r="Y11" i="1"/>
  <c r="Z11" i="1"/>
  <c r="Z13" i="1"/>
  <c r="AB4" i="1"/>
  <c r="AA5" i="1"/>
  <c r="AA6" i="1"/>
  <c r="AA7" i="1"/>
  <c r="AA8" i="1"/>
  <c r="AA9" i="1"/>
  <c r="AA10" i="1"/>
  <c r="AA11" i="1"/>
  <c r="AA12" i="1"/>
  <c r="AA13" i="1"/>
  <c r="AA14" i="1"/>
  <c r="AA15" i="1"/>
  <c r="AA4" i="1"/>
  <c r="Z6" i="1"/>
  <c r="Z10" i="1"/>
  <c r="Z14" i="1"/>
  <c r="Y9" i="1"/>
  <c r="Y10" i="1"/>
  <c r="X5" i="1"/>
  <c r="X19" i="1" s="1"/>
  <c r="X6" i="1"/>
  <c r="X7" i="1"/>
  <c r="X8" i="1"/>
  <c r="X9" i="1"/>
  <c r="X10" i="1"/>
  <c r="X11" i="1"/>
  <c r="X12" i="1"/>
  <c r="X13" i="1"/>
  <c r="X14" i="1"/>
  <c r="X15" i="1"/>
  <c r="X4" i="1"/>
  <c r="Z3" i="1"/>
  <c r="AA3" i="1" s="1"/>
  <c r="AB3" i="1" s="1"/>
  <c r="Y3" i="1"/>
  <c r="S20" i="1"/>
  <c r="T20" i="1"/>
  <c r="U20" i="1"/>
  <c r="V20" i="1"/>
  <c r="W20" i="1"/>
  <c r="S19" i="1"/>
  <c r="T19" i="1"/>
  <c r="U19" i="1"/>
  <c r="V19" i="1"/>
  <c r="W19" i="1"/>
  <c r="S18" i="1"/>
  <c r="T18" i="1"/>
  <c r="U18" i="1"/>
  <c r="V18" i="1"/>
  <c r="W18" i="1"/>
  <c r="S17" i="1"/>
  <c r="T17" i="1"/>
  <c r="U17" i="1"/>
  <c r="V17" i="1"/>
  <c r="W17" i="1"/>
  <c r="W5" i="1"/>
  <c r="W6" i="1"/>
  <c r="W7" i="1"/>
  <c r="W8" i="1"/>
  <c r="W9" i="1"/>
  <c r="W10" i="1"/>
  <c r="W11" i="1"/>
  <c r="W12" i="1"/>
  <c r="W13" i="1"/>
  <c r="W14" i="1"/>
  <c r="W15" i="1"/>
  <c r="W4" i="1"/>
  <c r="V5" i="1"/>
  <c r="V6" i="1"/>
  <c r="V7" i="1"/>
  <c r="V8" i="1"/>
  <c r="V9" i="1"/>
  <c r="V10" i="1"/>
  <c r="V11" i="1"/>
  <c r="V12" i="1"/>
  <c r="V13" i="1"/>
  <c r="V14" i="1"/>
  <c r="V15" i="1"/>
  <c r="V4" i="1"/>
  <c r="U5" i="1"/>
  <c r="U6" i="1"/>
  <c r="U7" i="1"/>
  <c r="U8" i="1"/>
  <c r="U9" i="1"/>
  <c r="U10" i="1"/>
  <c r="U11" i="1"/>
  <c r="U12" i="1"/>
  <c r="U13" i="1"/>
  <c r="U14" i="1"/>
  <c r="U15" i="1"/>
  <c r="U4" i="1"/>
  <c r="T5" i="1"/>
  <c r="T6" i="1"/>
  <c r="T7" i="1"/>
  <c r="T8" i="1"/>
  <c r="T9" i="1"/>
  <c r="T10" i="1"/>
  <c r="T11" i="1"/>
  <c r="T12" i="1"/>
  <c r="T13" i="1"/>
  <c r="T14" i="1"/>
  <c r="T15" i="1"/>
  <c r="T4" i="1"/>
  <c r="S5" i="1"/>
  <c r="S6" i="1"/>
  <c r="S7" i="1"/>
  <c r="S8" i="1"/>
  <c r="S9" i="1"/>
  <c r="S10" i="1"/>
  <c r="S11" i="1"/>
  <c r="S12" i="1"/>
  <c r="S13" i="1"/>
  <c r="S14" i="1"/>
  <c r="S15" i="1"/>
  <c r="S4" i="1"/>
  <c r="N18" i="1"/>
  <c r="N19" i="1"/>
  <c r="N20" i="1"/>
  <c r="N17" i="1"/>
  <c r="M20" i="1"/>
  <c r="M19" i="1"/>
  <c r="M18" i="1"/>
  <c r="M17" i="1"/>
  <c r="E20" i="1"/>
  <c r="F20" i="1"/>
  <c r="G20" i="1"/>
  <c r="H20" i="1"/>
  <c r="M4" i="1"/>
  <c r="L4" i="1"/>
  <c r="K4" i="1" s="1"/>
  <c r="J4" i="1"/>
  <c r="J17" i="1" s="1"/>
  <c r="W3" i="1"/>
  <c r="U3" i="1"/>
  <c r="V3" i="1" s="1"/>
  <c r="T3" i="1"/>
  <c r="N4" i="1"/>
  <c r="N6" i="1"/>
  <c r="N7" i="1"/>
  <c r="N8" i="1"/>
  <c r="N9" i="1"/>
  <c r="N10" i="1"/>
  <c r="N11" i="1"/>
  <c r="N12" i="1"/>
  <c r="N13" i="1"/>
  <c r="N14" i="1"/>
  <c r="N15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M3" i="1"/>
  <c r="K3" i="1"/>
  <c r="L3" i="1" s="1"/>
  <c r="J3" i="1"/>
  <c r="I4" i="1"/>
  <c r="L17" i="1"/>
  <c r="J18" i="1"/>
  <c r="L18" i="1"/>
  <c r="L19" i="1"/>
  <c r="J20" i="1"/>
  <c r="L20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E19" i="1"/>
  <c r="F19" i="1"/>
  <c r="G19" i="1"/>
  <c r="H19" i="1"/>
  <c r="E18" i="1"/>
  <c r="F18" i="1"/>
  <c r="G18" i="1"/>
  <c r="H18" i="1"/>
  <c r="E17" i="1"/>
  <c r="F17" i="1"/>
  <c r="G17" i="1"/>
  <c r="H17" i="1"/>
  <c r="F3" i="1"/>
  <c r="G3" i="1" s="1"/>
  <c r="H3" i="1" s="1"/>
  <c r="E3" i="1"/>
  <c r="D19" i="1"/>
  <c r="D18" i="1"/>
  <c r="D17" i="1"/>
  <c r="I15" i="1"/>
  <c r="I14" i="1"/>
  <c r="I13" i="1"/>
  <c r="I12" i="1"/>
  <c r="I11" i="1"/>
  <c r="I10" i="1"/>
  <c r="I9" i="1"/>
  <c r="I8" i="1"/>
  <c r="I7" i="1"/>
  <c r="I6" i="1"/>
  <c r="I5" i="1"/>
  <c r="D20" i="1"/>
  <c r="C18" i="1"/>
  <c r="C19" i="1"/>
  <c r="X20" i="1" l="1"/>
  <c r="X17" i="1"/>
  <c r="X18" i="1"/>
  <c r="K20" i="1"/>
  <c r="K19" i="1"/>
  <c r="J19" i="1"/>
  <c r="K17" i="1"/>
  <c r="K18" i="1"/>
  <c r="I18" i="1"/>
  <c r="I19" i="1"/>
  <c r="I17" i="1"/>
  <c r="I20" i="1"/>
  <c r="C17" i="1"/>
</calcChain>
</file>

<file path=xl/sharedStrings.xml><?xml version="1.0" encoding="utf-8"?>
<sst xmlns="http://schemas.openxmlformats.org/spreadsheetml/2006/main" count="60" uniqueCount="39">
  <si>
    <t>Employee Payroll</t>
  </si>
  <si>
    <t>Last Name</t>
  </si>
  <si>
    <t>First Name</t>
  </si>
  <si>
    <t>Hourly Wage</t>
  </si>
  <si>
    <t>Hours Worked Per Day</t>
  </si>
  <si>
    <t xml:space="preserve"> </t>
  </si>
  <si>
    <t xml:space="preserve">Samuel </t>
  </si>
  <si>
    <t>Mutisya</t>
  </si>
  <si>
    <t>Jackson</t>
  </si>
  <si>
    <t>Samuel</t>
  </si>
  <si>
    <t xml:space="preserve">Hart </t>
  </si>
  <si>
    <t>Kevin</t>
  </si>
  <si>
    <t xml:space="preserve">Curry </t>
  </si>
  <si>
    <t>Steph</t>
  </si>
  <si>
    <t>James</t>
  </si>
  <si>
    <t>Lebron</t>
  </si>
  <si>
    <t>tyson</t>
  </si>
  <si>
    <t>Mike</t>
  </si>
  <si>
    <t xml:space="preserve">Jordan </t>
  </si>
  <si>
    <t>Michael</t>
  </si>
  <si>
    <t>Paul</t>
  </si>
  <si>
    <t>Chris</t>
  </si>
  <si>
    <t>Ali</t>
  </si>
  <si>
    <t>Muhammed</t>
  </si>
  <si>
    <t>Ronaldo</t>
  </si>
  <si>
    <t>Christioano</t>
  </si>
  <si>
    <t xml:space="preserve">Musk </t>
  </si>
  <si>
    <t>Elon</t>
  </si>
  <si>
    <t>Maluu</t>
  </si>
  <si>
    <t>Lucy</t>
  </si>
  <si>
    <t>Max</t>
  </si>
  <si>
    <t>Min</t>
  </si>
  <si>
    <t>Avarage</t>
  </si>
  <si>
    <t>Total</t>
  </si>
  <si>
    <t>Overtime Hours</t>
  </si>
  <si>
    <t>Total Pay</t>
  </si>
  <si>
    <t>Salary</t>
  </si>
  <si>
    <t>Overtime Pay</t>
  </si>
  <si>
    <t>Jan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</si>
</sst>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0" applyNumberFormat="1"/>
    <xf numFmtId="16" fontId="0" fillId="2" borderId="0" xfId="0" applyNumberFormat="1" applyFill="1"/>
    <xf numFmtId="44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0" borderId="0" xfId="0" applyFill="1"/>
    <xf numFmtId="44" fontId="0" fillId="0" borderId="0" xfId="1" applyFont="1" applyFill="1"/>
    <xf numFmtId="44" fontId="0" fillId="0" borderId="0" xfId="0" applyNumberFormat="1" applyFill="1"/>
    <xf numFmtId="0" fontId="0" fillId="0" borderId="0" xfId="0" applyNumberFormat="1" applyFill="1"/>
    <xf numFmtId="44" fontId="0" fillId="4" borderId="0" xfId="0" applyNumberFormat="1" applyFill="1"/>
    <xf numFmtId="44" fontId="0" fillId="3" borderId="0" xfId="0" applyNumberFormat="1" applyFill="1"/>
    <xf numFmtId="16" fontId="0" fillId="6" borderId="0" xfId="0" applyNumberFormat="1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K1" zoomScale="95" zoomScaleNormal="95" workbookViewId="0">
      <selection activeCell="D22" sqref="D22"/>
    </sheetView>
  </sheetViews>
  <sheetFormatPr defaultRowHeight="15" x14ac:dyDescent="0.25"/>
  <cols>
    <col min="1" max="1" width="18" style="8" customWidth="1"/>
    <col min="2" max="2" width="12.7109375" style="8" customWidth="1"/>
    <col min="3" max="3" width="13.7109375" style="8" customWidth="1"/>
    <col min="4" max="8" width="23.85546875" style="8" customWidth="1"/>
    <col min="9" max="12" width="18.140625" style="8" customWidth="1"/>
    <col min="13" max="13" width="15.85546875" style="8" customWidth="1"/>
    <col min="14" max="14" width="17.140625" style="8" customWidth="1"/>
    <col min="15" max="15" width="16.28515625" style="8" customWidth="1"/>
    <col min="16" max="16" width="15.7109375" style="8" customWidth="1"/>
    <col min="17" max="17" width="14.85546875" style="8" customWidth="1"/>
    <col min="18" max="18" width="15.28515625" style="8" customWidth="1"/>
    <col min="19" max="19" width="17" style="8" customWidth="1"/>
    <col min="20" max="20" width="16.7109375" style="8" customWidth="1"/>
    <col min="21" max="21" width="14.42578125" style="8" customWidth="1"/>
    <col min="22" max="22" width="14.28515625" style="8" customWidth="1"/>
    <col min="23" max="23" width="15.28515625" style="8" customWidth="1"/>
    <col min="24" max="24" width="13.140625" style="8" customWidth="1"/>
    <col min="25" max="25" width="11.85546875" style="8" customWidth="1"/>
    <col min="26" max="26" width="12.140625" style="8" customWidth="1"/>
    <col min="27" max="27" width="13.140625" style="8" customWidth="1"/>
    <col min="28" max="28" width="14.5703125" style="8" customWidth="1"/>
    <col min="30" max="30" width="15.5703125" customWidth="1"/>
  </cols>
  <sheetData>
    <row r="1" spans="1:30" x14ac:dyDescent="0.25">
      <c r="A1" s="8" t="s">
        <v>0</v>
      </c>
      <c r="B1" s="8" t="s">
        <v>5</v>
      </c>
      <c r="C1" s="8" t="s">
        <v>5</v>
      </c>
    </row>
    <row r="2" spans="1:30" x14ac:dyDescent="0.25">
      <c r="D2" s="8" t="s">
        <v>4</v>
      </c>
      <c r="E2" s="8" t="s">
        <v>4</v>
      </c>
      <c r="F2" s="8" t="s">
        <v>4</v>
      </c>
      <c r="G2" s="8" t="s">
        <v>4</v>
      </c>
      <c r="H2" s="8" t="s">
        <v>4</v>
      </c>
      <c r="I2" s="8" t="s">
        <v>34</v>
      </c>
      <c r="J2" s="8" t="s">
        <v>34</v>
      </c>
      <c r="K2" s="8" t="s">
        <v>34</v>
      </c>
      <c r="L2" s="8" t="s">
        <v>34</v>
      </c>
      <c r="M2" s="8" t="s">
        <v>34</v>
      </c>
      <c r="N2" s="8" t="s">
        <v>36</v>
      </c>
      <c r="O2" s="8" t="s">
        <v>36</v>
      </c>
      <c r="P2" s="8" t="s">
        <v>36</v>
      </c>
      <c r="Q2" s="8" t="s">
        <v>36</v>
      </c>
      <c r="R2" s="8" t="s">
        <v>36</v>
      </c>
      <c r="S2" s="8" t="s">
        <v>37</v>
      </c>
      <c r="T2" s="8" t="s">
        <v>37</v>
      </c>
      <c r="U2" s="8" t="s">
        <v>37</v>
      </c>
      <c r="V2" s="8" t="s">
        <v>37</v>
      </c>
      <c r="W2" s="8" t="s">
        <v>37</v>
      </c>
      <c r="X2" s="8" t="s">
        <v>35</v>
      </c>
      <c r="Y2" s="8" t="s">
        <v>35</v>
      </c>
      <c r="Z2" s="8" t="s">
        <v>35</v>
      </c>
      <c r="AA2" s="8" t="s">
        <v>35</v>
      </c>
      <c r="AB2" s="8" t="s">
        <v>35</v>
      </c>
      <c r="AC2" s="8"/>
      <c r="AD2" s="8" t="s">
        <v>38</v>
      </c>
    </row>
    <row r="3" spans="1:30" x14ac:dyDescent="0.25">
      <c r="A3" s="8" t="s">
        <v>1</v>
      </c>
      <c r="B3" s="8" t="s">
        <v>2</v>
      </c>
      <c r="C3" s="8" t="s">
        <v>3</v>
      </c>
      <c r="D3" s="14">
        <v>44927</v>
      </c>
      <c r="E3" s="14">
        <f>D3+7</f>
        <v>44934</v>
      </c>
      <c r="F3" s="14">
        <f t="shared" ref="F3:L3" si="0">E3+7</f>
        <v>44941</v>
      </c>
      <c r="G3" s="14">
        <f t="shared" si="0"/>
        <v>44948</v>
      </c>
      <c r="H3" s="14">
        <f t="shared" si="0"/>
        <v>44955</v>
      </c>
      <c r="I3" s="7">
        <v>44927</v>
      </c>
      <c r="J3" s="7">
        <f>I3+7</f>
        <v>44934</v>
      </c>
      <c r="K3" s="7">
        <f t="shared" ref="K3:L3" si="1">J3+7</f>
        <v>44941</v>
      </c>
      <c r="L3" s="7">
        <f t="shared" si="1"/>
        <v>44948</v>
      </c>
      <c r="M3" s="7">
        <f>L3+7</f>
        <v>44955</v>
      </c>
      <c r="N3" s="2">
        <v>44927</v>
      </c>
      <c r="O3" s="2">
        <f>N3+7</f>
        <v>44934</v>
      </c>
      <c r="P3" s="2">
        <f t="shared" ref="P3:R3" si="2">O3+7</f>
        <v>44941</v>
      </c>
      <c r="Q3" s="2">
        <f t="shared" si="2"/>
        <v>44948</v>
      </c>
      <c r="R3" s="2">
        <f t="shared" si="2"/>
        <v>44955</v>
      </c>
      <c r="S3" s="5">
        <v>44927</v>
      </c>
      <c r="T3" s="5">
        <f>S3+7</f>
        <v>44934</v>
      </c>
      <c r="U3" s="5">
        <f t="shared" ref="U3:V3" si="3">T3+7</f>
        <v>44941</v>
      </c>
      <c r="V3" s="5">
        <f t="shared" si="3"/>
        <v>44948</v>
      </c>
      <c r="W3" s="5">
        <f>V3+7</f>
        <v>44955</v>
      </c>
      <c r="X3" s="4">
        <v>44927</v>
      </c>
      <c r="Y3" s="4">
        <f>X3+7</f>
        <v>44934</v>
      </c>
      <c r="Z3" s="4">
        <f t="shared" ref="Z3:AB3" si="4">Y3+7</f>
        <v>44941</v>
      </c>
      <c r="AA3" s="4">
        <f t="shared" si="4"/>
        <v>44948</v>
      </c>
      <c r="AB3" s="4">
        <f t="shared" si="4"/>
        <v>44955</v>
      </c>
    </row>
    <row r="4" spans="1:30" x14ac:dyDescent="0.25">
      <c r="A4" s="8" t="s">
        <v>6</v>
      </c>
      <c r="B4" s="8" t="s">
        <v>7</v>
      </c>
      <c r="C4" s="9">
        <v>15.9</v>
      </c>
      <c r="D4" s="15">
        <v>24</v>
      </c>
      <c r="E4" s="15">
        <v>42</v>
      </c>
      <c r="F4" s="15">
        <v>56</v>
      </c>
      <c r="G4" s="15">
        <v>32</v>
      </c>
      <c r="H4" s="15">
        <v>43</v>
      </c>
      <c r="I4" s="6">
        <f>IF(D4&gt;40,D4-40,0)</f>
        <v>0</v>
      </c>
      <c r="J4" s="6">
        <f>IF(E4&gt;40,E4-40,0)</f>
        <v>2</v>
      </c>
      <c r="K4" s="6">
        <f>IF(L4&gt;40,F4-40,0)</f>
        <v>0</v>
      </c>
      <c r="L4" s="6">
        <f>IF(G4&gt;40,G4-40,0)</f>
        <v>0</v>
      </c>
      <c r="M4" s="6">
        <f>IF(H4&gt;40,H4-40,0)</f>
        <v>3</v>
      </c>
      <c r="N4" s="3">
        <f>C4*D4</f>
        <v>381.6</v>
      </c>
      <c r="O4" s="3">
        <f>C4*E4</f>
        <v>667.80000000000007</v>
      </c>
      <c r="P4" s="3">
        <f>C4*F4</f>
        <v>890.4</v>
      </c>
      <c r="Q4" s="3">
        <f>C4*G4</f>
        <v>508.8</v>
      </c>
      <c r="R4" s="3">
        <f>C4*H4</f>
        <v>683.7</v>
      </c>
      <c r="S4" s="12">
        <f>0.5*C4*I4</f>
        <v>0</v>
      </c>
      <c r="T4" s="12">
        <f>0.5*C4*J4</f>
        <v>15.9</v>
      </c>
      <c r="U4" s="12">
        <f>0.5*C4*K4</f>
        <v>0</v>
      </c>
      <c r="V4" s="12">
        <f>0.5*C4*L4</f>
        <v>0</v>
      </c>
      <c r="W4" s="12">
        <f>0.5*C4*M4</f>
        <v>23.85</v>
      </c>
      <c r="X4" s="13">
        <f>N4+S4</f>
        <v>381.6</v>
      </c>
      <c r="Y4" s="13">
        <f>SUM(O4,T4)</f>
        <v>683.7</v>
      </c>
      <c r="Z4" s="13">
        <f>SUM(P4,U4)</f>
        <v>890.4</v>
      </c>
      <c r="AA4" s="13">
        <f>SUM(Q4,V4)</f>
        <v>508.8</v>
      </c>
      <c r="AB4" s="13">
        <f>SUM(R4,W4)</f>
        <v>707.55000000000007</v>
      </c>
      <c r="AD4" s="1">
        <f>SUM(X4:AB4)</f>
        <v>3172.0500000000006</v>
      </c>
    </row>
    <row r="5" spans="1:30" x14ac:dyDescent="0.25">
      <c r="A5" s="8" t="s">
        <v>8</v>
      </c>
      <c r="B5" s="8" t="s">
        <v>9</v>
      </c>
      <c r="C5" s="9">
        <v>22.2</v>
      </c>
      <c r="D5" s="15">
        <v>48</v>
      </c>
      <c r="E5" s="15">
        <v>45</v>
      </c>
      <c r="F5" s="15">
        <v>45</v>
      </c>
      <c r="G5" s="15">
        <v>39</v>
      </c>
      <c r="H5" s="15">
        <v>29</v>
      </c>
      <c r="I5" s="6">
        <f>IF(D5&gt;40,D5-40,0)</f>
        <v>8</v>
      </c>
      <c r="J5" s="6">
        <f>IF(E5&gt;40,E5-40,0)</f>
        <v>5</v>
      </c>
      <c r="K5" s="6">
        <f>IF(F5&gt;40,F5-40,0)</f>
        <v>5</v>
      </c>
      <c r="L5" s="6">
        <f t="shared" ref="L5:L15" si="5">IF(G5&gt;40,G5-40,0)</f>
        <v>0</v>
      </c>
      <c r="M5" s="6">
        <f t="shared" ref="M5:M15" si="6">IF(H5&gt;40,H5-40,0)</f>
        <v>0</v>
      </c>
      <c r="N5" s="3">
        <f t="shared" ref="N5:N15" si="7">C5*D5</f>
        <v>1065.5999999999999</v>
      </c>
      <c r="O5" s="3">
        <f t="shared" ref="O5:O15" si="8">C5*E5</f>
        <v>999</v>
      </c>
      <c r="P5" s="3">
        <f t="shared" ref="P5:P15" si="9">C5*F5</f>
        <v>999</v>
      </c>
      <c r="Q5" s="3">
        <f t="shared" ref="Q5:Q15" si="10">C5*G5</f>
        <v>865.8</v>
      </c>
      <c r="R5" s="3">
        <f t="shared" ref="R5:R15" si="11">C5*H5</f>
        <v>643.79999999999995</v>
      </c>
      <c r="S5" s="12">
        <f t="shared" ref="S5:S15" si="12">0.5*C5*I5</f>
        <v>88.8</v>
      </c>
      <c r="T5" s="12">
        <f t="shared" ref="T5:T15" si="13">0.5*C5*J5</f>
        <v>55.5</v>
      </c>
      <c r="U5" s="12">
        <f t="shared" ref="U5:U15" si="14">0.5*C5*K5</f>
        <v>55.5</v>
      </c>
      <c r="V5" s="12">
        <f t="shared" ref="V5:V15" si="15">0.5*C5*L5</f>
        <v>0</v>
      </c>
      <c r="W5" s="12">
        <f t="shared" ref="W5:W15" si="16">0.5*C5*M5</f>
        <v>0</v>
      </c>
      <c r="X5" s="13">
        <f t="shared" ref="X5:X15" si="17">N5+S5</f>
        <v>1154.3999999999999</v>
      </c>
      <c r="Y5" s="13">
        <f t="shared" ref="Y5:Y15" si="18">SUM(O5,T5)</f>
        <v>1054.5</v>
      </c>
      <c r="Z5" s="13">
        <f t="shared" ref="Z5:Z15" si="19">SUM(P5,U5)</f>
        <v>1054.5</v>
      </c>
      <c r="AA5" s="13">
        <f t="shared" ref="AA5:AA15" si="20">SUM(Q5,V5)</f>
        <v>865.8</v>
      </c>
      <c r="AB5" s="13">
        <f t="shared" ref="AB5:AB15" si="21">SUM(R5,W5)</f>
        <v>643.79999999999995</v>
      </c>
      <c r="AD5" s="1">
        <f t="shared" ref="AD5:AD15" si="22">SUM(X5:AB5)</f>
        <v>4773</v>
      </c>
    </row>
    <row r="6" spans="1:30" x14ac:dyDescent="0.25">
      <c r="A6" s="8" t="s">
        <v>10</v>
      </c>
      <c r="B6" s="8" t="s">
        <v>11</v>
      </c>
      <c r="C6" s="9">
        <v>10.5</v>
      </c>
      <c r="D6" s="15">
        <v>34</v>
      </c>
      <c r="E6" s="15">
        <v>41</v>
      </c>
      <c r="F6" s="15">
        <v>34</v>
      </c>
      <c r="G6" s="15">
        <v>40</v>
      </c>
      <c r="H6" s="15">
        <v>35</v>
      </c>
      <c r="I6" s="6">
        <f>IF(D6&gt;40,D6-40,0)</f>
        <v>0</v>
      </c>
      <c r="J6" s="6">
        <f>IF(E6&gt;40,E6-40,0)</f>
        <v>1</v>
      </c>
      <c r="K6" s="6">
        <f>IF(F6&gt;40,F6-40,0)</f>
        <v>0</v>
      </c>
      <c r="L6" s="6">
        <f t="shared" si="5"/>
        <v>0</v>
      </c>
      <c r="M6" s="6">
        <f t="shared" si="6"/>
        <v>0</v>
      </c>
      <c r="N6" s="3">
        <f t="shared" si="7"/>
        <v>357</v>
      </c>
      <c r="O6" s="3">
        <f t="shared" si="8"/>
        <v>430.5</v>
      </c>
      <c r="P6" s="3">
        <f t="shared" si="9"/>
        <v>357</v>
      </c>
      <c r="Q6" s="3">
        <f t="shared" si="10"/>
        <v>420</v>
      </c>
      <c r="R6" s="3">
        <f t="shared" si="11"/>
        <v>367.5</v>
      </c>
      <c r="S6" s="12">
        <f t="shared" si="12"/>
        <v>0</v>
      </c>
      <c r="T6" s="12">
        <f t="shared" si="13"/>
        <v>5.25</v>
      </c>
      <c r="U6" s="12">
        <f t="shared" si="14"/>
        <v>0</v>
      </c>
      <c r="V6" s="12">
        <f t="shared" si="15"/>
        <v>0</v>
      </c>
      <c r="W6" s="12">
        <f t="shared" si="16"/>
        <v>0</v>
      </c>
      <c r="X6" s="13">
        <f t="shared" si="17"/>
        <v>357</v>
      </c>
      <c r="Y6" s="13">
        <f t="shared" si="18"/>
        <v>435.75</v>
      </c>
      <c r="Z6" s="13">
        <f t="shared" si="19"/>
        <v>357</v>
      </c>
      <c r="AA6" s="13">
        <f t="shared" si="20"/>
        <v>420</v>
      </c>
      <c r="AB6" s="13">
        <f t="shared" si="21"/>
        <v>367.5</v>
      </c>
      <c r="AD6" s="1">
        <f t="shared" si="22"/>
        <v>1937.25</v>
      </c>
    </row>
    <row r="7" spans="1:30" x14ac:dyDescent="0.25">
      <c r="A7" s="8" t="s">
        <v>12</v>
      </c>
      <c r="B7" s="8" t="s">
        <v>13</v>
      </c>
      <c r="C7" s="9">
        <v>30.3</v>
      </c>
      <c r="D7" s="15">
        <v>49</v>
      </c>
      <c r="E7" s="15">
        <v>35</v>
      </c>
      <c r="F7" s="15">
        <v>47</v>
      </c>
      <c r="G7" s="15">
        <v>43</v>
      </c>
      <c r="H7" s="15">
        <v>38</v>
      </c>
      <c r="I7" s="6">
        <f>IF(D7&gt;40,D7-40,0)</f>
        <v>9</v>
      </c>
      <c r="J7" s="6">
        <f>IF(E7&gt;40,E7-40,0)</f>
        <v>0</v>
      </c>
      <c r="K7" s="6">
        <f>IF(F7&gt;40,F7-40,0)</f>
        <v>7</v>
      </c>
      <c r="L7" s="6">
        <f t="shared" si="5"/>
        <v>3</v>
      </c>
      <c r="M7" s="6">
        <f t="shared" si="6"/>
        <v>0</v>
      </c>
      <c r="N7" s="3">
        <f t="shared" si="7"/>
        <v>1484.7</v>
      </c>
      <c r="O7" s="3">
        <f>C7*E7</f>
        <v>1060.5</v>
      </c>
      <c r="P7" s="3">
        <f t="shared" si="9"/>
        <v>1424.1000000000001</v>
      </c>
      <c r="Q7" s="3">
        <f t="shared" si="10"/>
        <v>1302.9000000000001</v>
      </c>
      <c r="R7" s="3">
        <f t="shared" si="11"/>
        <v>1151.4000000000001</v>
      </c>
      <c r="S7" s="12">
        <f t="shared" si="12"/>
        <v>136.35</v>
      </c>
      <c r="T7" s="12">
        <f t="shared" si="13"/>
        <v>0</v>
      </c>
      <c r="U7" s="12">
        <f t="shared" si="14"/>
        <v>106.05</v>
      </c>
      <c r="V7" s="12">
        <f t="shared" si="15"/>
        <v>45.45</v>
      </c>
      <c r="W7" s="12">
        <f t="shared" si="16"/>
        <v>0</v>
      </c>
      <c r="X7" s="13">
        <f t="shared" si="17"/>
        <v>1621.05</v>
      </c>
      <c r="Y7" s="13">
        <f t="shared" si="18"/>
        <v>1060.5</v>
      </c>
      <c r="Z7" s="13">
        <f t="shared" si="19"/>
        <v>1530.15</v>
      </c>
      <c r="AA7" s="13">
        <f t="shared" si="20"/>
        <v>1348.3500000000001</v>
      </c>
      <c r="AB7" s="13">
        <f t="shared" si="21"/>
        <v>1151.4000000000001</v>
      </c>
      <c r="AD7" s="1">
        <f t="shared" si="22"/>
        <v>6711.4500000000007</v>
      </c>
    </row>
    <row r="8" spans="1:30" x14ac:dyDescent="0.25">
      <c r="A8" s="8" t="s">
        <v>14</v>
      </c>
      <c r="B8" s="8" t="s">
        <v>15</v>
      </c>
      <c r="C8" s="9">
        <v>32.4</v>
      </c>
      <c r="D8" s="15">
        <v>50</v>
      </c>
      <c r="E8" s="15">
        <v>39</v>
      </c>
      <c r="F8" s="15">
        <v>40</v>
      </c>
      <c r="G8" s="15">
        <v>42</v>
      </c>
      <c r="H8" s="15">
        <v>40</v>
      </c>
      <c r="I8" s="6">
        <f>IF(D8&gt;40,D8-40,0)</f>
        <v>10</v>
      </c>
      <c r="J8" s="6">
        <f>IF(E8&gt;40,E8-40,0)</f>
        <v>0</v>
      </c>
      <c r="K8" s="6">
        <f>IF(F8&gt;40,F8-40,0)</f>
        <v>0</v>
      </c>
      <c r="L8" s="6">
        <f t="shared" si="5"/>
        <v>2</v>
      </c>
      <c r="M8" s="6">
        <f t="shared" si="6"/>
        <v>0</v>
      </c>
      <c r="N8" s="3">
        <f t="shared" si="7"/>
        <v>1620</v>
      </c>
      <c r="O8" s="3">
        <f>C8*E8</f>
        <v>1263.5999999999999</v>
      </c>
      <c r="P8" s="3">
        <f t="shared" si="9"/>
        <v>1296</v>
      </c>
      <c r="Q8" s="3">
        <f t="shared" si="10"/>
        <v>1360.8</v>
      </c>
      <c r="R8" s="3">
        <f t="shared" si="11"/>
        <v>1296</v>
      </c>
      <c r="S8" s="12">
        <f t="shared" si="12"/>
        <v>162</v>
      </c>
      <c r="T8" s="12">
        <f t="shared" si="13"/>
        <v>0</v>
      </c>
      <c r="U8" s="12">
        <f t="shared" si="14"/>
        <v>0</v>
      </c>
      <c r="V8" s="12">
        <f t="shared" si="15"/>
        <v>32.4</v>
      </c>
      <c r="W8" s="12">
        <f t="shared" si="16"/>
        <v>0</v>
      </c>
      <c r="X8" s="13">
        <f t="shared" si="17"/>
        <v>1782</v>
      </c>
      <c r="Y8" s="13">
        <f t="shared" si="18"/>
        <v>1263.5999999999999</v>
      </c>
      <c r="Z8" s="13">
        <f t="shared" si="19"/>
        <v>1296</v>
      </c>
      <c r="AA8" s="13">
        <f t="shared" si="20"/>
        <v>1393.2</v>
      </c>
      <c r="AB8" s="13">
        <f t="shared" si="21"/>
        <v>1296</v>
      </c>
      <c r="AD8" s="1">
        <f t="shared" si="22"/>
        <v>7030.8</v>
      </c>
    </row>
    <row r="9" spans="1:30" x14ac:dyDescent="0.25">
      <c r="A9" s="8" t="s">
        <v>16</v>
      </c>
      <c r="B9" s="8" t="s">
        <v>17</v>
      </c>
      <c r="C9" s="9">
        <v>23.1</v>
      </c>
      <c r="D9" s="15">
        <v>42</v>
      </c>
      <c r="E9" s="15">
        <v>40</v>
      </c>
      <c r="F9" s="15">
        <v>49</v>
      </c>
      <c r="G9" s="15">
        <v>48</v>
      </c>
      <c r="H9" s="15">
        <v>47</v>
      </c>
      <c r="I9" s="6">
        <f>IF(D9&gt;40,D9-40,0)</f>
        <v>2</v>
      </c>
      <c r="J9" s="6">
        <f>IF(E9&gt;40,E9-40,0)</f>
        <v>0</v>
      </c>
      <c r="K9" s="6">
        <f>IF(F9&gt;40,F9-40,0)</f>
        <v>9</v>
      </c>
      <c r="L9" s="6">
        <f t="shared" si="5"/>
        <v>8</v>
      </c>
      <c r="M9" s="6">
        <f t="shared" si="6"/>
        <v>7</v>
      </c>
      <c r="N9" s="3">
        <f t="shared" si="7"/>
        <v>970.2</v>
      </c>
      <c r="O9" s="3">
        <f t="shared" si="8"/>
        <v>924</v>
      </c>
      <c r="P9" s="3">
        <f t="shared" si="9"/>
        <v>1131.9000000000001</v>
      </c>
      <c r="Q9" s="3">
        <f t="shared" si="10"/>
        <v>1108.8000000000002</v>
      </c>
      <c r="R9" s="3">
        <f t="shared" si="11"/>
        <v>1085.7</v>
      </c>
      <c r="S9" s="12">
        <f t="shared" si="12"/>
        <v>23.1</v>
      </c>
      <c r="T9" s="12">
        <f t="shared" si="13"/>
        <v>0</v>
      </c>
      <c r="U9" s="12">
        <f t="shared" si="14"/>
        <v>103.95</v>
      </c>
      <c r="V9" s="12">
        <f t="shared" si="15"/>
        <v>92.4</v>
      </c>
      <c r="W9" s="12">
        <f t="shared" si="16"/>
        <v>80.850000000000009</v>
      </c>
      <c r="X9" s="13">
        <f t="shared" si="17"/>
        <v>993.30000000000007</v>
      </c>
      <c r="Y9" s="13">
        <f t="shared" si="18"/>
        <v>924</v>
      </c>
      <c r="Z9" s="13">
        <f t="shared" si="19"/>
        <v>1235.8500000000001</v>
      </c>
      <c r="AA9" s="13">
        <f t="shared" si="20"/>
        <v>1201.2000000000003</v>
      </c>
      <c r="AB9" s="13">
        <f t="shared" si="21"/>
        <v>1166.55</v>
      </c>
      <c r="AD9" s="1">
        <f t="shared" si="22"/>
        <v>5520.9000000000005</v>
      </c>
    </row>
    <row r="10" spans="1:30" x14ac:dyDescent="0.25">
      <c r="A10" s="8" t="s">
        <v>18</v>
      </c>
      <c r="B10" s="8" t="s">
        <v>19</v>
      </c>
      <c r="C10" s="9">
        <v>43.9</v>
      </c>
      <c r="D10" s="15">
        <v>34</v>
      </c>
      <c r="E10" s="15">
        <v>39</v>
      </c>
      <c r="F10" s="15">
        <v>37</v>
      </c>
      <c r="G10" s="15">
        <v>39</v>
      </c>
      <c r="H10" s="15">
        <v>49</v>
      </c>
      <c r="I10" s="6">
        <f>IF(D10&gt;40,D10-40,0)</f>
        <v>0</v>
      </c>
      <c r="J10" s="6">
        <f>IF(E10&gt;40,E10-40,0)</f>
        <v>0</v>
      </c>
      <c r="K10" s="6">
        <f>IF(F10&gt;40,F10-40,0)</f>
        <v>0</v>
      </c>
      <c r="L10" s="6">
        <f t="shared" si="5"/>
        <v>0</v>
      </c>
      <c r="M10" s="6">
        <f t="shared" si="6"/>
        <v>9</v>
      </c>
      <c r="N10" s="3">
        <f t="shared" si="7"/>
        <v>1492.6</v>
      </c>
      <c r="O10" s="3">
        <f t="shared" si="8"/>
        <v>1712.1</v>
      </c>
      <c r="P10" s="3">
        <f t="shared" si="9"/>
        <v>1624.3</v>
      </c>
      <c r="Q10" s="3">
        <f t="shared" si="10"/>
        <v>1712.1</v>
      </c>
      <c r="R10" s="3">
        <f t="shared" si="11"/>
        <v>2151.1</v>
      </c>
      <c r="S10" s="12">
        <f t="shared" si="12"/>
        <v>0</v>
      </c>
      <c r="T10" s="12">
        <f t="shared" si="13"/>
        <v>0</v>
      </c>
      <c r="U10" s="12">
        <f t="shared" si="14"/>
        <v>0</v>
      </c>
      <c r="V10" s="12">
        <f t="shared" si="15"/>
        <v>0</v>
      </c>
      <c r="W10" s="12">
        <f t="shared" si="16"/>
        <v>197.54999999999998</v>
      </c>
      <c r="X10" s="13">
        <f t="shared" si="17"/>
        <v>1492.6</v>
      </c>
      <c r="Y10" s="13">
        <f t="shared" si="18"/>
        <v>1712.1</v>
      </c>
      <c r="Z10" s="13">
        <f t="shared" si="19"/>
        <v>1624.3</v>
      </c>
      <c r="AA10" s="13">
        <f t="shared" si="20"/>
        <v>1712.1</v>
      </c>
      <c r="AB10" s="13">
        <f t="shared" si="21"/>
        <v>2348.65</v>
      </c>
      <c r="AD10" s="1">
        <f t="shared" si="22"/>
        <v>8889.75</v>
      </c>
    </row>
    <row r="11" spans="1:30" x14ac:dyDescent="0.25">
      <c r="A11" s="8" t="s">
        <v>20</v>
      </c>
      <c r="B11" s="8" t="s">
        <v>21</v>
      </c>
      <c r="C11" s="9">
        <v>12.7</v>
      </c>
      <c r="D11" s="15">
        <v>43</v>
      </c>
      <c r="E11" s="15">
        <v>46</v>
      </c>
      <c r="F11" s="15">
        <v>36</v>
      </c>
      <c r="G11" s="15">
        <v>40</v>
      </c>
      <c r="H11" s="15">
        <v>39</v>
      </c>
      <c r="I11" s="6">
        <f>IF(D11&gt;40,D11-40,0)</f>
        <v>3</v>
      </c>
      <c r="J11" s="6">
        <f>IF(E11&gt;40,E11-40,0)</f>
        <v>6</v>
      </c>
      <c r="K11" s="6">
        <f>IF(F11&gt;40,F11-40,0)</f>
        <v>0</v>
      </c>
      <c r="L11" s="6">
        <f t="shared" si="5"/>
        <v>0</v>
      </c>
      <c r="M11" s="6">
        <f t="shared" si="6"/>
        <v>0</v>
      </c>
      <c r="N11" s="3">
        <f t="shared" si="7"/>
        <v>546.1</v>
      </c>
      <c r="O11" s="3">
        <f t="shared" si="8"/>
        <v>584.19999999999993</v>
      </c>
      <c r="P11" s="3">
        <f t="shared" si="9"/>
        <v>457.2</v>
      </c>
      <c r="Q11" s="3">
        <f t="shared" si="10"/>
        <v>508</v>
      </c>
      <c r="R11" s="3">
        <f t="shared" si="11"/>
        <v>495.29999999999995</v>
      </c>
      <c r="S11" s="12">
        <f t="shared" si="12"/>
        <v>19.049999999999997</v>
      </c>
      <c r="T11" s="12">
        <f t="shared" si="13"/>
        <v>38.099999999999994</v>
      </c>
      <c r="U11" s="12">
        <f t="shared" si="14"/>
        <v>0</v>
      </c>
      <c r="V11" s="12">
        <f t="shared" si="15"/>
        <v>0</v>
      </c>
      <c r="W11" s="12">
        <f t="shared" si="16"/>
        <v>0</v>
      </c>
      <c r="X11" s="13">
        <f t="shared" si="17"/>
        <v>565.15</v>
      </c>
      <c r="Y11" s="13">
        <f t="shared" si="18"/>
        <v>622.29999999999995</v>
      </c>
      <c r="Z11" s="13">
        <f t="shared" si="19"/>
        <v>457.2</v>
      </c>
      <c r="AA11" s="13">
        <f t="shared" si="20"/>
        <v>508</v>
      </c>
      <c r="AB11" s="13">
        <f t="shared" si="21"/>
        <v>495.29999999999995</v>
      </c>
      <c r="AD11" s="1">
        <f t="shared" si="22"/>
        <v>2647.95</v>
      </c>
    </row>
    <row r="12" spans="1:30" x14ac:dyDescent="0.25">
      <c r="A12" s="8" t="s">
        <v>22</v>
      </c>
      <c r="B12" s="8" t="s">
        <v>23</v>
      </c>
      <c r="C12" s="9">
        <v>78.400000000000006</v>
      </c>
      <c r="D12" s="15">
        <v>31</v>
      </c>
      <c r="E12" s="15">
        <v>41</v>
      </c>
      <c r="F12" s="15">
        <v>40</v>
      </c>
      <c r="G12" s="15">
        <v>41</v>
      </c>
      <c r="H12" s="15">
        <v>37</v>
      </c>
      <c r="I12" s="6">
        <f>IF(D12&gt;40,D12-40,0)</f>
        <v>0</v>
      </c>
      <c r="J12" s="6">
        <f>IF(E12&gt;40,E12-40,0)</f>
        <v>1</v>
      </c>
      <c r="K12" s="6">
        <f>IF(F12&gt;40,F12-40,0)</f>
        <v>0</v>
      </c>
      <c r="L12" s="6">
        <f t="shared" si="5"/>
        <v>1</v>
      </c>
      <c r="M12" s="6">
        <f t="shared" si="6"/>
        <v>0</v>
      </c>
      <c r="N12" s="3">
        <f t="shared" si="7"/>
        <v>2430.4</v>
      </c>
      <c r="O12" s="3">
        <f t="shared" si="8"/>
        <v>3214.4</v>
      </c>
      <c r="P12" s="3">
        <f t="shared" si="9"/>
        <v>3136</v>
      </c>
      <c r="Q12" s="3">
        <f t="shared" si="10"/>
        <v>3214.4</v>
      </c>
      <c r="R12" s="3">
        <f t="shared" si="11"/>
        <v>2900.8</v>
      </c>
      <c r="S12" s="12">
        <f t="shared" si="12"/>
        <v>0</v>
      </c>
      <c r="T12" s="12">
        <f t="shared" si="13"/>
        <v>39.200000000000003</v>
      </c>
      <c r="U12" s="12">
        <f t="shared" si="14"/>
        <v>0</v>
      </c>
      <c r="V12" s="12">
        <f t="shared" si="15"/>
        <v>39.200000000000003</v>
      </c>
      <c r="W12" s="12">
        <f t="shared" si="16"/>
        <v>0</v>
      </c>
      <c r="X12" s="13">
        <f t="shared" si="17"/>
        <v>2430.4</v>
      </c>
      <c r="Y12" s="13">
        <f t="shared" si="18"/>
        <v>3253.6</v>
      </c>
      <c r="Z12" s="13">
        <f t="shared" si="19"/>
        <v>3136</v>
      </c>
      <c r="AA12" s="13">
        <f t="shared" si="20"/>
        <v>3253.6</v>
      </c>
      <c r="AB12" s="13">
        <f t="shared" si="21"/>
        <v>2900.8</v>
      </c>
      <c r="AD12" s="1">
        <f>SUM(X12:AB12)</f>
        <v>14974.400000000001</v>
      </c>
    </row>
    <row r="13" spans="1:30" x14ac:dyDescent="0.25">
      <c r="A13" s="8" t="s">
        <v>24</v>
      </c>
      <c r="B13" s="8" t="s">
        <v>25</v>
      </c>
      <c r="C13" s="9">
        <v>66.5</v>
      </c>
      <c r="D13" s="15">
        <v>28</v>
      </c>
      <c r="E13" s="15">
        <v>43</v>
      </c>
      <c r="F13" s="15">
        <v>43</v>
      </c>
      <c r="G13" s="15">
        <v>50</v>
      </c>
      <c r="H13" s="15">
        <v>42</v>
      </c>
      <c r="I13" s="6">
        <f>IF(D13&gt;40,D13-40,0)</f>
        <v>0</v>
      </c>
      <c r="J13" s="6">
        <f>IF(E13&gt;40,E13-40,0)</f>
        <v>3</v>
      </c>
      <c r="K13" s="6">
        <f>IF(F13&gt;40,F13-40,0)</f>
        <v>3</v>
      </c>
      <c r="L13" s="6">
        <f t="shared" si="5"/>
        <v>10</v>
      </c>
      <c r="M13" s="6">
        <f t="shared" si="6"/>
        <v>2</v>
      </c>
      <c r="N13" s="3">
        <f t="shared" si="7"/>
        <v>1862</v>
      </c>
      <c r="O13" s="3">
        <f t="shared" si="8"/>
        <v>2859.5</v>
      </c>
      <c r="P13" s="3">
        <f t="shared" si="9"/>
        <v>2859.5</v>
      </c>
      <c r="Q13" s="3">
        <f t="shared" si="10"/>
        <v>3325</v>
      </c>
      <c r="R13" s="3">
        <f t="shared" si="11"/>
        <v>2793</v>
      </c>
      <c r="S13" s="12">
        <f t="shared" si="12"/>
        <v>0</v>
      </c>
      <c r="T13" s="12">
        <f t="shared" si="13"/>
        <v>99.75</v>
      </c>
      <c r="U13" s="12">
        <f t="shared" si="14"/>
        <v>99.75</v>
      </c>
      <c r="V13" s="12">
        <f t="shared" si="15"/>
        <v>332.5</v>
      </c>
      <c r="W13" s="12">
        <f t="shared" si="16"/>
        <v>66.5</v>
      </c>
      <c r="X13" s="13">
        <f t="shared" si="17"/>
        <v>1862</v>
      </c>
      <c r="Y13" s="13">
        <f t="shared" si="18"/>
        <v>2959.25</v>
      </c>
      <c r="Z13" s="13">
        <f t="shared" si="19"/>
        <v>2959.25</v>
      </c>
      <c r="AA13" s="13">
        <f t="shared" si="20"/>
        <v>3657.5</v>
      </c>
      <c r="AB13" s="13">
        <f t="shared" si="21"/>
        <v>2859.5</v>
      </c>
      <c r="AD13" s="1">
        <f t="shared" si="22"/>
        <v>14297.5</v>
      </c>
    </row>
    <row r="14" spans="1:30" x14ac:dyDescent="0.25">
      <c r="A14" s="8" t="s">
        <v>26</v>
      </c>
      <c r="B14" s="8" t="s">
        <v>27</v>
      </c>
      <c r="C14" s="9">
        <v>16.100000000000001</v>
      </c>
      <c r="D14" s="15">
        <v>26</v>
      </c>
      <c r="E14" s="15">
        <v>43</v>
      </c>
      <c r="F14" s="15">
        <v>47</v>
      </c>
      <c r="G14" s="15">
        <v>49</v>
      </c>
      <c r="H14" s="15">
        <v>41</v>
      </c>
      <c r="I14" s="6">
        <f>IF(D14&gt;40,D14-40,0)</f>
        <v>0</v>
      </c>
      <c r="J14" s="6">
        <f>IF(E14&gt;40,E14-40,0)</f>
        <v>3</v>
      </c>
      <c r="K14" s="6">
        <f>IF(F14&gt;40,F14-40,0)</f>
        <v>7</v>
      </c>
      <c r="L14" s="6">
        <f t="shared" si="5"/>
        <v>9</v>
      </c>
      <c r="M14" s="6">
        <f t="shared" si="6"/>
        <v>1</v>
      </c>
      <c r="N14" s="3">
        <f t="shared" si="7"/>
        <v>418.6</v>
      </c>
      <c r="O14" s="3">
        <f t="shared" si="8"/>
        <v>692.30000000000007</v>
      </c>
      <c r="P14" s="3">
        <f t="shared" si="9"/>
        <v>756.7</v>
      </c>
      <c r="Q14" s="3">
        <f t="shared" si="10"/>
        <v>788.90000000000009</v>
      </c>
      <c r="R14" s="3">
        <f t="shared" si="11"/>
        <v>660.1</v>
      </c>
      <c r="S14" s="12">
        <f t="shared" si="12"/>
        <v>0</v>
      </c>
      <c r="T14" s="12">
        <f t="shared" si="13"/>
        <v>24.150000000000002</v>
      </c>
      <c r="U14" s="12">
        <f t="shared" si="14"/>
        <v>56.350000000000009</v>
      </c>
      <c r="V14" s="12">
        <f t="shared" si="15"/>
        <v>72.45</v>
      </c>
      <c r="W14" s="12">
        <f t="shared" si="16"/>
        <v>8.0500000000000007</v>
      </c>
      <c r="X14" s="13">
        <f t="shared" si="17"/>
        <v>418.6</v>
      </c>
      <c r="Y14" s="13">
        <f t="shared" si="18"/>
        <v>716.45</v>
      </c>
      <c r="Z14" s="13">
        <f t="shared" si="19"/>
        <v>813.05000000000007</v>
      </c>
      <c r="AA14" s="13">
        <f t="shared" si="20"/>
        <v>861.35000000000014</v>
      </c>
      <c r="AB14" s="13">
        <f t="shared" si="21"/>
        <v>668.15</v>
      </c>
      <c r="AD14" s="1">
        <f t="shared" si="22"/>
        <v>3477.6000000000008</v>
      </c>
    </row>
    <row r="15" spans="1:30" x14ac:dyDescent="0.25">
      <c r="A15" s="8" t="s">
        <v>28</v>
      </c>
      <c r="B15" s="8" t="s">
        <v>29</v>
      </c>
      <c r="C15" s="9">
        <v>24.7</v>
      </c>
      <c r="D15" s="15">
        <v>35</v>
      </c>
      <c r="E15" s="15">
        <v>44</v>
      </c>
      <c r="F15" s="15">
        <v>42</v>
      </c>
      <c r="G15" s="15">
        <v>30</v>
      </c>
      <c r="H15" s="15">
        <v>50</v>
      </c>
      <c r="I15" s="6">
        <f>IF(D15&gt;40,D15-40,0)</f>
        <v>0</v>
      </c>
      <c r="J15" s="6">
        <f>IF(E15&gt;40,E15-40,0)</f>
        <v>4</v>
      </c>
      <c r="K15" s="6">
        <f>IF(F15&gt;40,F15-40,0)</f>
        <v>2</v>
      </c>
      <c r="L15" s="6">
        <f t="shared" si="5"/>
        <v>0</v>
      </c>
      <c r="M15" s="6">
        <f t="shared" si="6"/>
        <v>10</v>
      </c>
      <c r="N15" s="3">
        <f t="shared" si="7"/>
        <v>864.5</v>
      </c>
      <c r="O15" s="3">
        <f t="shared" si="8"/>
        <v>1086.8</v>
      </c>
      <c r="P15" s="3">
        <f t="shared" si="9"/>
        <v>1037.3999999999999</v>
      </c>
      <c r="Q15" s="3">
        <f t="shared" si="10"/>
        <v>741</v>
      </c>
      <c r="R15" s="3">
        <f t="shared" si="11"/>
        <v>1235</v>
      </c>
      <c r="S15" s="12">
        <f t="shared" si="12"/>
        <v>0</v>
      </c>
      <c r="T15" s="12">
        <f t="shared" si="13"/>
        <v>49.4</v>
      </c>
      <c r="U15" s="12">
        <f t="shared" si="14"/>
        <v>24.7</v>
      </c>
      <c r="V15" s="12">
        <f t="shared" si="15"/>
        <v>0</v>
      </c>
      <c r="W15" s="12">
        <f t="shared" si="16"/>
        <v>123.5</v>
      </c>
      <c r="X15" s="13">
        <f t="shared" si="17"/>
        <v>864.5</v>
      </c>
      <c r="Y15" s="13">
        <f t="shared" si="18"/>
        <v>1136.2</v>
      </c>
      <c r="Z15" s="13">
        <f t="shared" si="19"/>
        <v>1062.0999999999999</v>
      </c>
      <c r="AA15" s="13">
        <f t="shared" si="20"/>
        <v>741</v>
      </c>
      <c r="AB15" s="13">
        <f t="shared" si="21"/>
        <v>1358.5</v>
      </c>
      <c r="AD15" s="1">
        <f t="shared" si="22"/>
        <v>5162.3</v>
      </c>
    </row>
    <row r="17" spans="1:30" x14ac:dyDescent="0.25">
      <c r="A17" s="8" t="s">
        <v>30</v>
      </c>
      <c r="C17" s="10">
        <f>MAX(C4:C15)</f>
        <v>78.400000000000006</v>
      </c>
      <c r="D17" s="11">
        <f t="shared" ref="D17:I17" si="23">MAX(D4:D15)</f>
        <v>50</v>
      </c>
      <c r="E17" s="11">
        <f t="shared" si="23"/>
        <v>46</v>
      </c>
      <c r="F17" s="11">
        <f t="shared" si="23"/>
        <v>56</v>
      </c>
      <c r="G17" s="11">
        <f t="shared" si="23"/>
        <v>50</v>
      </c>
      <c r="H17" s="11">
        <f t="shared" si="23"/>
        <v>50</v>
      </c>
      <c r="I17" s="11">
        <f t="shared" si="23"/>
        <v>10</v>
      </c>
      <c r="J17" s="11">
        <f t="shared" ref="J17:AD17" si="24">MAX(J4:J15)</f>
        <v>6</v>
      </c>
      <c r="K17" s="11">
        <f t="shared" si="24"/>
        <v>9</v>
      </c>
      <c r="L17" s="11">
        <f t="shared" si="24"/>
        <v>10</v>
      </c>
      <c r="M17" s="11">
        <f t="shared" si="24"/>
        <v>10</v>
      </c>
      <c r="N17" s="9">
        <f t="shared" si="24"/>
        <v>2430.4</v>
      </c>
      <c r="O17" s="9">
        <f t="shared" si="24"/>
        <v>3214.4</v>
      </c>
      <c r="P17" s="9">
        <f t="shared" si="24"/>
        <v>3136</v>
      </c>
      <c r="Q17" s="9">
        <f t="shared" si="24"/>
        <v>3325</v>
      </c>
      <c r="R17" s="9">
        <f t="shared" si="24"/>
        <v>2900.8</v>
      </c>
      <c r="S17" s="9">
        <f t="shared" si="24"/>
        <v>162</v>
      </c>
      <c r="T17" s="9">
        <f t="shared" si="24"/>
        <v>99.75</v>
      </c>
      <c r="U17" s="9">
        <f t="shared" si="24"/>
        <v>106.05</v>
      </c>
      <c r="V17" s="9">
        <f t="shared" si="24"/>
        <v>332.5</v>
      </c>
      <c r="W17" s="9">
        <f t="shared" si="24"/>
        <v>197.54999999999998</v>
      </c>
      <c r="X17" s="9">
        <f t="shared" si="24"/>
        <v>2430.4</v>
      </c>
      <c r="Y17" s="9">
        <f t="shared" si="24"/>
        <v>3253.6</v>
      </c>
      <c r="Z17" s="9">
        <f t="shared" si="24"/>
        <v>3136</v>
      </c>
      <c r="AA17" s="9">
        <f t="shared" si="24"/>
        <v>3657.5</v>
      </c>
      <c r="AB17" s="9">
        <f t="shared" si="24"/>
        <v>2900.8</v>
      </c>
      <c r="AC17" s="9"/>
      <c r="AD17" s="9">
        <f t="shared" si="24"/>
        <v>14974.400000000001</v>
      </c>
    </row>
    <row r="18" spans="1:30" x14ac:dyDescent="0.25">
      <c r="A18" s="8" t="s">
        <v>31</v>
      </c>
      <c r="C18" s="10">
        <f>MIN(C4:C15)</f>
        <v>10.5</v>
      </c>
      <c r="D18" s="11">
        <f t="shared" ref="D18:I18" si="25">MIN(D4:D15)</f>
        <v>24</v>
      </c>
      <c r="E18" s="11">
        <f t="shared" si="25"/>
        <v>35</v>
      </c>
      <c r="F18" s="11">
        <f t="shared" si="25"/>
        <v>34</v>
      </c>
      <c r="G18" s="11">
        <f t="shared" si="25"/>
        <v>30</v>
      </c>
      <c r="H18" s="11">
        <f t="shared" si="25"/>
        <v>29</v>
      </c>
      <c r="I18" s="11">
        <f t="shared" si="25"/>
        <v>0</v>
      </c>
      <c r="J18" s="11">
        <f t="shared" ref="J18:AD18" si="26">MIN(J4:J15)</f>
        <v>0</v>
      </c>
      <c r="K18" s="11">
        <f t="shared" si="26"/>
        <v>0</v>
      </c>
      <c r="L18" s="11">
        <f t="shared" si="26"/>
        <v>0</v>
      </c>
      <c r="M18" s="11">
        <f t="shared" si="26"/>
        <v>0</v>
      </c>
      <c r="N18" s="9">
        <f t="shared" si="26"/>
        <v>357</v>
      </c>
      <c r="O18" s="9">
        <f t="shared" si="26"/>
        <v>430.5</v>
      </c>
      <c r="P18" s="9">
        <f t="shared" si="26"/>
        <v>357</v>
      </c>
      <c r="Q18" s="9">
        <f t="shared" si="26"/>
        <v>420</v>
      </c>
      <c r="R18" s="9">
        <f t="shared" si="26"/>
        <v>367.5</v>
      </c>
      <c r="S18" s="9">
        <f t="shared" si="26"/>
        <v>0</v>
      </c>
      <c r="T18" s="9">
        <f t="shared" si="26"/>
        <v>0</v>
      </c>
      <c r="U18" s="9">
        <f t="shared" si="26"/>
        <v>0</v>
      </c>
      <c r="V18" s="9">
        <f t="shared" si="26"/>
        <v>0</v>
      </c>
      <c r="W18" s="9">
        <f t="shared" si="26"/>
        <v>0</v>
      </c>
      <c r="X18" s="9">
        <f t="shared" si="26"/>
        <v>357</v>
      </c>
      <c r="Y18" s="9">
        <f t="shared" si="26"/>
        <v>435.75</v>
      </c>
      <c r="Z18" s="9">
        <f t="shared" si="26"/>
        <v>357</v>
      </c>
      <c r="AA18" s="9">
        <f t="shared" si="26"/>
        <v>420</v>
      </c>
      <c r="AB18" s="9">
        <f t="shared" si="26"/>
        <v>367.5</v>
      </c>
      <c r="AC18" s="9"/>
      <c r="AD18" s="9">
        <f t="shared" si="26"/>
        <v>1937.25</v>
      </c>
    </row>
    <row r="19" spans="1:30" x14ac:dyDescent="0.25">
      <c r="A19" s="8" t="s">
        <v>32</v>
      </c>
      <c r="C19" s="10">
        <f>AVERAGE(C4:C15)</f>
        <v>31.391666666666666</v>
      </c>
      <c r="D19" s="11">
        <f>AVERAGE(D4:D15)</f>
        <v>37</v>
      </c>
      <c r="E19" s="11">
        <f t="shared" ref="E19:H19" si="27">AVERAGE(E4:E15)</f>
        <v>41.5</v>
      </c>
      <c r="F19" s="11">
        <f t="shared" si="27"/>
        <v>43</v>
      </c>
      <c r="G19" s="11">
        <f t="shared" si="27"/>
        <v>41.083333333333336</v>
      </c>
      <c r="H19" s="11">
        <f t="shared" si="27"/>
        <v>40.833333333333336</v>
      </c>
      <c r="I19" s="11">
        <f t="shared" ref="I19:AD19" si="28">AVERAGE(I4:I15)</f>
        <v>2.6666666666666665</v>
      </c>
      <c r="J19" s="11">
        <f t="shared" si="28"/>
        <v>2.0833333333333335</v>
      </c>
      <c r="K19" s="11">
        <f t="shared" si="28"/>
        <v>2.75</v>
      </c>
      <c r="L19" s="11">
        <f t="shared" si="28"/>
        <v>2.75</v>
      </c>
      <c r="M19" s="11">
        <f t="shared" si="28"/>
        <v>2.6666666666666665</v>
      </c>
      <c r="N19" s="9">
        <f t="shared" si="28"/>
        <v>1124.4416666666666</v>
      </c>
      <c r="O19" s="9">
        <f t="shared" si="28"/>
        <v>1291.2249999999999</v>
      </c>
      <c r="P19" s="9">
        <f t="shared" si="28"/>
        <v>1330.7916666666667</v>
      </c>
      <c r="Q19" s="9">
        <f t="shared" si="28"/>
        <v>1321.375</v>
      </c>
      <c r="R19" s="9">
        <f t="shared" si="28"/>
        <v>1288.6166666666666</v>
      </c>
      <c r="S19" s="9">
        <f t="shared" si="28"/>
        <v>35.774999999999999</v>
      </c>
      <c r="T19" s="9">
        <f t="shared" si="28"/>
        <v>27.270833333333329</v>
      </c>
      <c r="U19" s="9">
        <f t="shared" si="28"/>
        <v>37.19166666666667</v>
      </c>
      <c r="V19" s="9">
        <f t="shared" si="28"/>
        <v>51.20000000000001</v>
      </c>
      <c r="W19" s="9">
        <f t="shared" si="28"/>
        <v>41.69166666666667</v>
      </c>
      <c r="X19" s="9">
        <f t="shared" si="28"/>
        <v>1160.2166666666667</v>
      </c>
      <c r="Y19" s="9">
        <f t="shared" si="28"/>
        <v>1318.4958333333334</v>
      </c>
      <c r="Z19" s="9">
        <f t="shared" si="28"/>
        <v>1367.9833333333333</v>
      </c>
      <c r="AA19" s="9">
        <f t="shared" si="28"/>
        <v>1372.575</v>
      </c>
      <c r="AB19" s="9">
        <f t="shared" si="28"/>
        <v>1330.3083333333334</v>
      </c>
      <c r="AC19" s="9"/>
      <c r="AD19" s="9">
        <f t="shared" si="28"/>
        <v>6549.5791666666664</v>
      </c>
    </row>
    <row r="20" spans="1:30" x14ac:dyDescent="0.25">
      <c r="A20" s="8" t="s">
        <v>33</v>
      </c>
      <c r="D20" s="8">
        <f>SUM(D4:D15)</f>
        <v>444</v>
      </c>
      <c r="E20" s="8">
        <f t="shared" ref="E20:H20" si="29">SUM(E4:E15)</f>
        <v>498</v>
      </c>
      <c r="F20" s="8">
        <f t="shared" si="29"/>
        <v>516</v>
      </c>
      <c r="G20" s="8">
        <f t="shared" si="29"/>
        <v>493</v>
      </c>
      <c r="H20" s="8">
        <f t="shared" si="29"/>
        <v>490</v>
      </c>
      <c r="I20" s="11">
        <f t="shared" ref="I20:AD20" si="30">SUM(I4:I15)</f>
        <v>32</v>
      </c>
      <c r="J20" s="11">
        <f t="shared" si="30"/>
        <v>25</v>
      </c>
      <c r="K20" s="11">
        <f t="shared" si="30"/>
        <v>33</v>
      </c>
      <c r="L20" s="11">
        <f t="shared" si="30"/>
        <v>33</v>
      </c>
      <c r="M20" s="11">
        <f t="shared" si="30"/>
        <v>32</v>
      </c>
      <c r="N20" s="9">
        <f t="shared" si="30"/>
        <v>13493.3</v>
      </c>
      <c r="O20" s="9">
        <f t="shared" si="30"/>
        <v>15494.699999999999</v>
      </c>
      <c r="P20" s="9">
        <f t="shared" si="30"/>
        <v>15969.5</v>
      </c>
      <c r="Q20" s="9">
        <f t="shared" si="30"/>
        <v>15856.5</v>
      </c>
      <c r="R20" s="9">
        <f t="shared" si="30"/>
        <v>15463.4</v>
      </c>
      <c r="S20" s="9">
        <f t="shared" si="30"/>
        <v>429.3</v>
      </c>
      <c r="T20" s="9">
        <f t="shared" si="30"/>
        <v>327.24999999999994</v>
      </c>
      <c r="U20" s="9">
        <f t="shared" si="30"/>
        <v>446.3</v>
      </c>
      <c r="V20" s="9">
        <f t="shared" si="30"/>
        <v>614.40000000000009</v>
      </c>
      <c r="W20" s="9">
        <f t="shared" si="30"/>
        <v>500.3</v>
      </c>
      <c r="X20" s="9">
        <f t="shared" si="30"/>
        <v>13922.6</v>
      </c>
      <c r="Y20" s="9">
        <f t="shared" si="30"/>
        <v>15821.95</v>
      </c>
      <c r="Z20" s="9">
        <f t="shared" si="30"/>
        <v>16415.8</v>
      </c>
      <c r="AA20" s="9">
        <f t="shared" si="30"/>
        <v>16470.900000000001</v>
      </c>
      <c r="AB20" s="9">
        <f t="shared" si="30"/>
        <v>15963.7</v>
      </c>
      <c r="AC20" s="9"/>
      <c r="AD20" s="9">
        <f t="shared" si="30"/>
        <v>78594.95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Maluu</dc:creator>
  <cp:lastModifiedBy>Lucy Maluu</cp:lastModifiedBy>
  <dcterms:created xsi:type="dcterms:W3CDTF">2023-04-14T09:51:08Z</dcterms:created>
  <dcterms:modified xsi:type="dcterms:W3CDTF">2023-04-13T08:00:41Z</dcterms:modified>
</cp:coreProperties>
</file>