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20" yWindow="-120" windowWidth="25440" windowHeight="159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25725"/>
</workbook>
</file>

<file path=xl/calcChain.xml><?xml version="1.0" encoding="utf-8"?>
<calcChain xmlns="http://schemas.openxmlformats.org/spreadsheetml/2006/main">
  <c r="L104" i="3"/>
  <c r="H104"/>
  <c r="J104" s="1"/>
  <c r="L103"/>
  <c r="J103"/>
  <c r="H103"/>
  <c r="J102"/>
  <c r="H102"/>
  <c r="H48" i="2"/>
  <c r="J48" s="1"/>
  <c r="L48"/>
  <c r="L101" i="3"/>
  <c r="H101"/>
  <c r="J101" s="1"/>
  <c r="L42" i="2"/>
  <c r="J42"/>
  <c r="H42"/>
  <c r="L99" i="3"/>
  <c r="H99"/>
  <c r="J99" s="1"/>
  <c r="L100"/>
  <c r="H100"/>
  <c r="J100" s="1"/>
  <c r="L98"/>
  <c r="H98"/>
  <c r="J98" s="1"/>
  <c r="L61" i="2"/>
  <c r="L60"/>
  <c r="H60"/>
  <c r="J60" s="1"/>
  <c r="H61"/>
  <c r="J61" s="1"/>
  <c r="L97" i="3"/>
  <c r="H97"/>
  <c r="J97" s="1"/>
  <c r="L4" i="2"/>
  <c r="J4"/>
  <c r="H4"/>
  <c r="B104" i="3"/>
  <c r="B101"/>
  <c r="B83"/>
  <c r="B85"/>
  <c r="B84"/>
  <c r="B88"/>
  <c r="B82"/>
  <c r="B100" l="1"/>
  <c r="B99"/>
  <c r="B98"/>
  <c r="L73"/>
  <c r="H73"/>
  <c r="J73" s="1"/>
  <c r="L72"/>
  <c r="H72"/>
  <c r="J72" s="1"/>
  <c r="H75"/>
  <c r="J75" s="1"/>
  <c r="L71"/>
  <c r="H71"/>
  <c r="J71" s="1"/>
  <c r="L70"/>
  <c r="J70"/>
  <c r="H70"/>
  <c r="L59" i="2"/>
  <c r="J59"/>
  <c r="H59"/>
  <c r="L69" i="3"/>
  <c r="H69"/>
  <c r="J69" s="1"/>
  <c r="L68"/>
  <c r="H68"/>
  <c r="J68" s="1"/>
  <c r="L66" l="1"/>
  <c r="H66"/>
  <c r="J66" s="1"/>
  <c r="H17" i="2"/>
  <c r="J17" s="1"/>
  <c r="L17"/>
  <c r="L65" i="3"/>
  <c r="H65"/>
  <c r="J65" s="1"/>
  <c r="B69"/>
  <c r="L67"/>
  <c r="H67"/>
  <c r="J67" s="1"/>
  <c r="B68" s="1"/>
  <c r="B72" l="1"/>
  <c r="B66"/>
  <c r="B67"/>
  <c r="L57"/>
  <c r="H57"/>
  <c r="J57" s="1"/>
  <c r="L56"/>
  <c r="H56"/>
  <c r="J56" s="1"/>
  <c r="H37" i="2"/>
  <c r="J37" s="1"/>
  <c r="L37"/>
  <c r="L55" i="3"/>
  <c r="H55"/>
  <c r="J55" s="1"/>
  <c r="L54"/>
  <c r="H54"/>
  <c r="J54" s="1"/>
  <c r="L53"/>
  <c r="H53"/>
  <c r="J53" s="1"/>
  <c r="L47" i="2"/>
  <c r="H47"/>
  <c r="J47" s="1"/>
  <c r="L52" i="3" l="1"/>
  <c r="H52"/>
  <c r="J52" s="1"/>
  <c r="L50"/>
  <c r="H50"/>
  <c r="J50" s="1"/>
  <c r="L8" i="2"/>
  <c r="H8"/>
  <c r="J8" s="1"/>
  <c r="L49" i="3"/>
  <c r="H49"/>
  <c r="J49" s="1"/>
  <c r="L14" i="2"/>
  <c r="H14"/>
  <c r="J14" s="1"/>
  <c r="B53" i="3"/>
  <c r="L51"/>
  <c r="H51"/>
  <c r="J51" s="1"/>
  <c r="B52" s="1"/>
  <c r="H42"/>
  <c r="J42" s="1"/>
  <c r="L41"/>
  <c r="H41"/>
  <c r="J41" s="1"/>
  <c r="L40"/>
  <c r="H40"/>
  <c r="J40" s="1"/>
  <c r="L39"/>
  <c r="H39"/>
  <c r="J39" s="1"/>
  <c r="L25" i="2"/>
  <c r="H25"/>
  <c r="J25" s="1"/>
  <c r="L38" i="3"/>
  <c r="H38"/>
  <c r="J38" s="1"/>
  <c r="L49" i="2"/>
  <c r="H49"/>
  <c r="J49" s="1"/>
  <c r="L37" i="3"/>
  <c r="H37"/>
  <c r="J37" s="1"/>
  <c r="L36"/>
  <c r="H36"/>
  <c r="J36" s="1"/>
  <c r="H26" i="2"/>
  <c r="J26" s="1"/>
  <c r="L26"/>
  <c r="B56" i="3" l="1"/>
  <c r="B51"/>
  <c r="B50"/>
  <c r="L34"/>
  <c r="H34"/>
  <c r="J34" s="1"/>
  <c r="H20" i="2"/>
  <c r="J20" s="1"/>
  <c r="L20"/>
  <c r="L33" i="3"/>
  <c r="H33"/>
  <c r="J33" s="1"/>
  <c r="B37"/>
  <c r="L35"/>
  <c r="H35"/>
  <c r="J35" s="1"/>
  <c r="B36" s="1"/>
  <c r="L26"/>
  <c r="H26"/>
  <c r="J26" s="1"/>
  <c r="H27"/>
  <c r="J27" s="1"/>
  <c r="B40" l="1"/>
  <c r="B34"/>
  <c r="B35"/>
  <c r="L25"/>
  <c r="H25"/>
  <c r="J25" s="1"/>
  <c r="H27" i="2"/>
  <c r="J27" s="1"/>
  <c r="L27"/>
  <c r="L24" i="3"/>
  <c r="H24"/>
  <c r="J24" s="1"/>
  <c r="L23"/>
  <c r="H23"/>
  <c r="J23" s="1"/>
  <c r="L22"/>
  <c r="H22"/>
  <c r="J22" s="1"/>
  <c r="H38" i="2"/>
  <c r="J38" s="1"/>
  <c r="L38"/>
  <c r="L20" i="3"/>
  <c r="H20"/>
  <c r="J20" s="1"/>
  <c r="H13" i="2"/>
  <c r="J13" s="1"/>
  <c r="L13"/>
  <c r="L21" i="3"/>
  <c r="H21"/>
  <c r="J21" s="1"/>
  <c r="L19"/>
  <c r="H19"/>
  <c r="J19" s="1"/>
  <c r="B20" l="1"/>
  <c r="E8" i="1"/>
  <c r="F8"/>
  <c r="G8"/>
  <c r="H8"/>
  <c r="D8"/>
  <c r="B18" i="3"/>
  <c r="L18"/>
  <c r="H18"/>
  <c r="J18" s="1"/>
  <c r="B19" s="1"/>
  <c r="L17"/>
  <c r="H17"/>
  <c r="J17" s="1"/>
  <c r="L16"/>
  <c r="H16"/>
  <c r="J16" s="1"/>
  <c r="J7" i="2"/>
  <c r="H5"/>
  <c r="J5" s="1"/>
  <c r="H6"/>
  <c r="J6" s="1"/>
  <c r="H7"/>
  <c r="H9"/>
  <c r="J9" s="1"/>
  <c r="H10"/>
  <c r="J10" s="1"/>
  <c r="H11"/>
  <c r="J11" s="1"/>
  <c r="H12"/>
  <c r="J12" s="1"/>
  <c r="H15"/>
  <c r="J15" s="1"/>
  <c r="H16"/>
  <c r="J16" s="1"/>
  <c r="H18"/>
  <c r="J18" s="1"/>
  <c r="H19"/>
  <c r="J19" s="1"/>
  <c r="H21"/>
  <c r="J21" s="1"/>
  <c r="H22"/>
  <c r="J22" s="1"/>
  <c r="H23"/>
  <c r="J23" s="1"/>
  <c r="H24"/>
  <c r="J24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J40" s="1"/>
  <c r="H41"/>
  <c r="J41" s="1"/>
  <c r="H43"/>
  <c r="J43" s="1"/>
  <c r="H44"/>
  <c r="J44" s="1"/>
  <c r="H45"/>
  <c r="J45" s="1"/>
  <c r="H46"/>
  <c r="J46" s="1"/>
  <c r="H50"/>
  <c r="J50" s="1"/>
  <c r="H51"/>
  <c r="J51" s="1"/>
  <c r="H52"/>
  <c r="J52" s="1"/>
  <c r="H53"/>
  <c r="J53" s="1"/>
  <c r="H54"/>
  <c r="J54" s="1"/>
  <c r="H55"/>
  <c r="J55" s="1"/>
  <c r="H56"/>
  <c r="J56" s="1"/>
  <c r="H57"/>
  <c r="J57" s="1"/>
  <c r="H58"/>
  <c r="J58" s="1"/>
  <c r="H3"/>
  <c r="J3" s="1"/>
  <c r="L6"/>
  <c r="J10" i="3"/>
  <c r="H10"/>
  <c r="J5"/>
  <c r="L3" i="2"/>
  <c r="L5"/>
  <c r="L7"/>
  <c r="L9"/>
  <c r="L10"/>
  <c r="L11"/>
  <c r="L12"/>
  <c r="L15"/>
  <c r="L16"/>
  <c r="L18"/>
  <c r="L19"/>
  <c r="L21"/>
  <c r="L22"/>
  <c r="L23"/>
  <c r="L24"/>
  <c r="L28"/>
  <c r="L29"/>
  <c r="H8" i="3"/>
  <c r="J9"/>
  <c r="H9"/>
  <c r="J11"/>
  <c r="H11"/>
  <c r="J8"/>
  <c r="F7"/>
  <c r="H7" s="1"/>
  <c r="H6"/>
  <c r="H5"/>
  <c r="F4"/>
  <c r="H4" s="1"/>
  <c r="L41" i="2"/>
  <c r="L43"/>
  <c r="L44"/>
  <c r="L45"/>
  <c r="L46"/>
  <c r="L50"/>
  <c r="L51"/>
  <c r="L52"/>
  <c r="L53"/>
  <c r="L54"/>
  <c r="L55"/>
  <c r="L56"/>
  <c r="L57"/>
  <c r="L58"/>
  <c r="L31"/>
  <c r="L33"/>
  <c r="L34"/>
  <c r="L35"/>
  <c r="L36"/>
  <c r="L39"/>
  <c r="L40"/>
  <c r="L30"/>
  <c r="C18" i="1"/>
  <c r="F17"/>
  <c r="I6"/>
  <c r="I5"/>
  <c r="I4"/>
  <c r="B6"/>
  <c r="B5"/>
  <c r="B4"/>
  <c r="B17" i="3" l="1"/>
  <c r="I8" i="1"/>
  <c r="B23" i="3"/>
  <c r="B6"/>
  <c r="B7"/>
  <c r="B5"/>
</calcChain>
</file>

<file path=xl/sharedStrings.xml><?xml version="1.0" encoding="utf-8"?>
<sst xmlns="http://schemas.openxmlformats.org/spreadsheetml/2006/main" count="499" uniqueCount="131">
  <si>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</si>
  <si>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</si>
  <si>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</si>
  <si>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</si>
  <si>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</si>
  <si>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</si>
  <si>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</si>
  <si>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</si>
  <si>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</si>
  <si>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</si>
  <si>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</si>
  <si>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</si>
  <si>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</si>
  <si>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20" type="noConversion"/>
  </si>
  <si>
    <t>食物</t>
    <phoneticPr fontId="20" type="noConversion"/>
  </si>
  <si>
    <t>日常计量</t>
    <phoneticPr fontId="20" type="noConversion"/>
  </si>
  <si>
    <t>大卡</t>
    <phoneticPr fontId="20" type="noConversion"/>
  </si>
  <si>
    <t>千焦（KJ）</t>
    <phoneticPr fontId="20" type="noConversion"/>
  </si>
  <si>
    <t>大卡(KCAL)</t>
    <phoneticPr fontId="20" type="noConversion"/>
  </si>
  <si>
    <t>总和</t>
    <phoneticPr fontId="20" type="noConversion"/>
  </si>
  <si>
    <t>约等于</t>
    <phoneticPr fontId="20" type="noConversion"/>
  </si>
  <si>
    <t>千焦</t>
    <phoneticPr fontId="20" type="noConversion"/>
  </si>
  <si>
    <t>输入大卡</t>
    <phoneticPr fontId="20" type="noConversion"/>
  </si>
  <si>
    <t>输入千焦</t>
    <phoneticPr fontId="20" type="noConversion"/>
  </si>
  <si>
    <t>质量g</t>
    <phoneticPr fontId="20" type="noConversion"/>
  </si>
  <si>
    <t>单位热量Kcal/100g</t>
    <phoneticPr fontId="20" type="noConversion"/>
  </si>
  <si>
    <t>热量Kcal</t>
    <phoneticPr fontId="20" type="noConversion"/>
  </si>
  <si>
    <t>单位蛋白质g/100g</t>
    <phoneticPr fontId="20" type="noConversion"/>
  </si>
  <si>
    <t>蛋白质g</t>
    <phoneticPr fontId="20" type="noConversion"/>
  </si>
  <si>
    <t>碳水</t>
    <phoneticPr fontId="20" type="noConversion"/>
  </si>
  <si>
    <t>土豆</t>
    <phoneticPr fontId="20" type="noConversion"/>
  </si>
  <si>
    <t>玉米</t>
    <phoneticPr fontId="20" type="noConversion"/>
  </si>
  <si>
    <t>意大利面</t>
    <phoneticPr fontId="20" type="noConversion"/>
  </si>
  <si>
    <t>小米粥</t>
    <phoneticPr fontId="20" type="noConversion"/>
  </si>
  <si>
    <t>米饭</t>
    <phoneticPr fontId="20" type="noConversion"/>
  </si>
  <si>
    <t>猪肉包</t>
    <phoneticPr fontId="20" type="noConversion"/>
  </si>
  <si>
    <t>全麦面包</t>
    <phoneticPr fontId="20" type="noConversion"/>
  </si>
  <si>
    <t>1个</t>
    <phoneticPr fontId="20" type="noConversion"/>
  </si>
  <si>
    <t>馒头</t>
    <phoneticPr fontId="20" type="noConversion"/>
  </si>
  <si>
    <t>紫薯</t>
    <phoneticPr fontId="20" type="noConversion"/>
  </si>
  <si>
    <t>米粉</t>
    <phoneticPr fontId="20" type="noConversion"/>
  </si>
  <si>
    <t>绿豆</t>
    <phoneticPr fontId="20" type="noConversion"/>
  </si>
  <si>
    <t>黑米粥</t>
  </si>
  <si>
    <t>蛋白质</t>
    <phoneticPr fontId="20" type="noConversion"/>
  </si>
  <si>
    <t>鸡蛋</t>
    <phoneticPr fontId="20" type="noConversion"/>
  </si>
  <si>
    <t>鸡胸肉</t>
    <phoneticPr fontId="20" type="noConversion"/>
  </si>
  <si>
    <t>蛋清</t>
    <phoneticPr fontId="20" type="noConversion"/>
  </si>
  <si>
    <t>煎鸡蛋</t>
    <phoneticPr fontId="20" type="noConversion"/>
  </si>
  <si>
    <t>面条</t>
    <phoneticPr fontId="20" type="noConversion"/>
  </si>
  <si>
    <t>酸奶</t>
    <phoneticPr fontId="20" type="noConversion"/>
  </si>
  <si>
    <t>牛奶</t>
    <phoneticPr fontId="20" type="noConversion"/>
  </si>
  <si>
    <t>水果</t>
    <phoneticPr fontId="20" type="noConversion"/>
  </si>
  <si>
    <t>苹果</t>
    <phoneticPr fontId="20" type="noConversion"/>
  </si>
  <si>
    <t>豆浆</t>
    <phoneticPr fontId="20" type="noConversion"/>
  </si>
  <si>
    <t>酱牛肉</t>
    <phoneticPr fontId="20" type="noConversion"/>
  </si>
  <si>
    <t>牛肉</t>
    <phoneticPr fontId="20" type="noConversion"/>
  </si>
  <si>
    <t>瓜子</t>
    <phoneticPr fontId="20" type="noConversion"/>
  </si>
  <si>
    <t>虾仁</t>
    <phoneticPr fontId="20" type="noConversion"/>
  </si>
  <si>
    <t>豆腐</t>
    <phoneticPr fontId="20" type="noConversion"/>
  </si>
  <si>
    <t>日期</t>
    <phoneticPr fontId="20" type="noConversion"/>
  </si>
  <si>
    <t>总热量</t>
    <phoneticPr fontId="20" type="noConversion"/>
  </si>
  <si>
    <t>脂肪</t>
    <phoneticPr fontId="20" type="noConversion"/>
  </si>
  <si>
    <t>绿豆粥</t>
  </si>
  <si>
    <t>土豆丝</t>
    <phoneticPr fontId="20" type="noConversion"/>
  </si>
  <si>
    <t>煎饼</t>
    <phoneticPr fontId="20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</si>
  <si>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</si>
  <si>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</si>
  <si>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</si>
  <si>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</si>
  <si>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</si>
  <si>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</si>
  <si>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</si>
  <si>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</si>
  <si>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</si>
  <si>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</si>
  <si>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</si>
  <si>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</si>
  <si>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</si>
  <si>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</si>
  <si>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</si>
  <si>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</si>
  <si>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</si>
  <si>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</si>
  <si>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</si>
  <si>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</si>
  <si>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</si>
  <si>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</si>
  <si>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</si>
  <si>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</si>
  <si>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</si>
  <si>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</si>
  <si>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</si>
  <si>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</si>
  <si>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</si>
  <si>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</si>
  <si>
    <t>碳水</t>
    <phoneticPr fontId="20" type="noConversion"/>
  </si>
  <si>
    <t>蔬菜沙拉</t>
    <phoneticPr fontId="20" type="noConversion"/>
  </si>
  <si>
    <t>1碗</t>
    <phoneticPr fontId="20" type="noConversion"/>
  </si>
  <si>
    <t>水果</t>
    <phoneticPr fontId="20" type="noConversion"/>
  </si>
  <si>
    <t>西瓜汁</t>
    <phoneticPr fontId="20" type="noConversion"/>
  </si>
  <si>
    <t>1杯</t>
    <phoneticPr fontId="20" type="noConversion"/>
  </si>
  <si>
    <t>金枪鱼蔬菜沙拉</t>
    <phoneticPr fontId="20" type="noConversion"/>
  </si>
  <si>
    <t>沙拉酱</t>
    <phoneticPr fontId="20" type="noConversion"/>
  </si>
  <si>
    <t>1勺</t>
    <phoneticPr fontId="20" type="noConversion"/>
  </si>
  <si>
    <t>南瓜粥</t>
  </si>
  <si>
    <t>猪肉包</t>
  </si>
  <si>
    <t>鸡蛋饼</t>
  </si>
  <si>
    <t>黄瓜</t>
  </si>
  <si>
    <t>豆奶</t>
  </si>
  <si>
    <t>腊肠</t>
  </si>
  <si>
    <t>100g</t>
  </si>
  <si>
    <t>清炖排骨</t>
  </si>
  <si>
    <t>肉夹馍</t>
  </si>
  <si>
    <t>莴笋炒蛋</t>
  </si>
  <si>
    <t>蔬菜</t>
  </si>
  <si>
    <t>炒青菜</t>
  </si>
  <si>
    <t>鸡胸肉</t>
  </si>
  <si>
    <t>脉动</t>
    <phoneticPr fontId="20" type="noConversion"/>
  </si>
  <si>
    <t>牛排</t>
    <phoneticPr fontId="20" type="noConversion"/>
  </si>
  <si>
    <t>满月酒</t>
    <phoneticPr fontId="20" type="noConversion"/>
  </si>
  <si>
    <t>烧饼</t>
    <phoneticPr fontId="20" type="noConversion"/>
  </si>
  <si>
    <t>1个</t>
    <phoneticPr fontId="20" type="noConversion"/>
  </si>
  <si>
    <t>碳水</t>
    <phoneticPr fontId="20" type="noConversion"/>
  </si>
  <si>
    <t>1瓶</t>
    <phoneticPr fontId="20" type="noConversion"/>
  </si>
  <si>
    <t>1片</t>
    <phoneticPr fontId="20" type="noConversion"/>
  </si>
  <si>
    <t>蛋白质</t>
    <phoneticPr fontId="20" type="noConversion"/>
  </si>
  <si>
    <t>1块</t>
    <phoneticPr fontId="20" type="noConversion"/>
  </si>
  <si>
    <t>水果</t>
    <phoneticPr fontId="20" type="noConversion"/>
  </si>
  <si>
    <t>西瓜</t>
    <phoneticPr fontId="20" type="noConversion"/>
  </si>
  <si>
    <t>玉米汤</t>
    <phoneticPr fontId="20" type="noConversion"/>
  </si>
  <si>
    <t>1碗</t>
    <phoneticPr fontId="20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</si>
</sst>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67">
    <xf numFmtId="0" fontId="0" fillId="0" borderId="0" xfId="0"/>
    <xf numFmtId="0" fontId="21" fillId="0" borderId="0" xfId="4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 wrapText="1"/>
    </xf>
    <xf numFmtId="0" fontId="22" fillId="33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3" fillId="34" borderId="18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7" fillId="2" borderId="0" xfId="6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2" fillId="37" borderId="0" xfId="0" applyFont="1" applyFill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3" fillId="36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3" fillId="36" borderId="18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4" fontId="24" fillId="0" borderId="0" xfId="0" applyNumberFormat="1" applyFont="1" applyBorder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0" fillId="0" borderId="0" xfId="0" applyFill="1"/>
  </cellXfs>
  <cellStyles count="57">
    <cellStyle name="20% - 强调文字颜色 1" xfId="18" builtinId="30" customBuiltin="1"/>
    <cellStyle name="20% - 强调文字颜色 1 2" xfId="43"/>
    <cellStyle name="20% - 强调文字颜色 2" xfId="22" builtinId="34" customBuiltin="1"/>
    <cellStyle name="20% - 强调文字颜色 2 2" xfId="45"/>
    <cellStyle name="20% - 强调文字颜色 3" xfId="26" builtinId="38" customBuiltin="1"/>
    <cellStyle name="20% - 强调文字颜色 3 2" xfId="47"/>
    <cellStyle name="20% - 强调文字颜色 4" xfId="30" builtinId="42" customBuiltin="1"/>
    <cellStyle name="20% - 强调文字颜色 4 2" xfId="49"/>
    <cellStyle name="20% - 强调文字颜色 5" xfId="34" builtinId="46" customBuiltin="1"/>
    <cellStyle name="20% - 强调文字颜色 5 2" xfId="51"/>
    <cellStyle name="20% - 强调文字颜色 6" xfId="38" builtinId="50" customBuiltin="1"/>
    <cellStyle name="20% - 强调文字颜色 6 2" xfId="53"/>
    <cellStyle name="40% - 强调文字颜色 1" xfId="19" builtinId="31" customBuiltin="1"/>
    <cellStyle name="40% - 强调文字颜色 1 2" xfId="44"/>
    <cellStyle name="40% - 强调文字颜色 2" xfId="23" builtinId="35" customBuiltin="1"/>
    <cellStyle name="40% - 强调文字颜色 2 2" xfId="46"/>
    <cellStyle name="40% - 强调文字颜色 3" xfId="27" builtinId="39" customBuiltin="1"/>
    <cellStyle name="40% - 强调文字颜色 3 2" xfId="48"/>
    <cellStyle name="40% - 强调文字颜色 4" xfId="31" builtinId="43" customBuiltin="1"/>
    <cellStyle name="40% - 强调文字颜色 4 2" xfId="50"/>
    <cellStyle name="40% - 强调文字颜色 5" xfId="35" builtinId="47" customBuiltin="1"/>
    <cellStyle name="40% - 强调文字颜色 5 2" xfId="52"/>
    <cellStyle name="40% - 强调文字颜色 6" xfId="39" builtinId="51" customBuiltin="1"/>
    <cellStyle name="40% - 强调文字颜色 6 2" xfId="5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5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180975</xdr:rowOff>
    </xdr:from>
    <xdr:to>
      <xdr:col>1</xdr:col>
      <xdr:colOff>600075</xdr:colOff>
      <xdr:row>20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xmlns="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</xdr:col>
      <xdr:colOff>600075</xdr:colOff>
      <xdr:row>22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</xdr:col>
      <xdr:colOff>600075</xdr:colOff>
      <xdr:row>23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</xdr:col>
      <xdr:colOff>600075</xdr:colOff>
      <xdr:row>27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xmlns="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21166</xdr:rowOff>
    </xdr:from>
    <xdr:to>
      <xdr:col>1</xdr:col>
      <xdr:colOff>161925</xdr:colOff>
      <xdr:row>31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xmlns="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33</xdr:row>
      <xdr:rowOff>0</xdr:rowOff>
    </xdr:from>
    <xdr:to>
      <xdr:col>1</xdr:col>
      <xdr:colOff>666751</xdr:colOff>
      <xdr:row>33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9525</xdr:rowOff>
    </xdr:from>
    <xdr:to>
      <xdr:col>1</xdr:col>
      <xdr:colOff>333375</xdr:colOff>
      <xdr:row>29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xmlns="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35</xdr:row>
      <xdr:rowOff>0</xdr:rowOff>
    </xdr:from>
    <xdr:to>
      <xdr:col>2</xdr:col>
      <xdr:colOff>1</xdr:colOff>
      <xdr:row>35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676275</xdr:colOff>
      <xdr:row>43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xmlns="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39</xdr:row>
      <xdr:rowOff>9525</xdr:rowOff>
    </xdr:from>
    <xdr:to>
      <xdr:col>1</xdr:col>
      <xdr:colOff>242889</xdr:colOff>
      <xdr:row>40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xmlns="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50</xdr:row>
      <xdr:rowOff>0</xdr:rowOff>
    </xdr:from>
    <xdr:to>
      <xdr:col>2</xdr:col>
      <xdr:colOff>1</xdr:colOff>
      <xdr:row>50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xmlns="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1</xdr:col>
      <xdr:colOff>666751</xdr:colOff>
      <xdr:row>52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xmlns="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40</xdr:row>
      <xdr:rowOff>47625</xdr:rowOff>
    </xdr:from>
    <xdr:to>
      <xdr:col>1</xdr:col>
      <xdr:colOff>600076</xdr:colOff>
      <xdr:row>40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</xdr:row>
      <xdr:rowOff>190500</xdr:rowOff>
    </xdr:from>
    <xdr:to>
      <xdr:col>1</xdr:col>
      <xdr:colOff>342900</xdr:colOff>
      <xdr:row>7</xdr:row>
      <xdr:rowOff>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257175</xdr:colOff>
      <xdr:row>45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45</xdr:row>
      <xdr:rowOff>28575</xdr:rowOff>
    </xdr:from>
    <xdr:to>
      <xdr:col>1</xdr:col>
      <xdr:colOff>266700</xdr:colOff>
      <xdr:row>46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133351</xdr:colOff>
      <xdr:row>25</xdr:row>
      <xdr:rowOff>0</xdr:rowOff>
    </xdr:from>
    <xdr:to>
      <xdr:col>1</xdr:col>
      <xdr:colOff>433389</xdr:colOff>
      <xdr:row>26</xdr:row>
      <xdr:rowOff>9525</xdr:rowOff>
    </xdr:to>
    <xdr:pic>
      <xdr:nvPicPr>
        <xdr:cNvPr id="1025" name="Picture 1" descr="http://s2.boohee.cn/food/star/shucaishala-5a8e9eb8cbb4194b4afffa720d2a0bf7.png"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1" y="4200525"/>
          <a:ext cx="985838" cy="2190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219075</xdr:colOff>
      <xdr:row>24</xdr:row>
      <xdr:rowOff>201083</xdr:rowOff>
    </xdr:to>
    <xdr:pic>
      <xdr:nvPicPr>
        <xdr:cNvPr id="1026" name="Picture 2" descr="http://s2.boohee.cn/food/star/jinqiangyushucaishala_wushalajiang-ce4ca0c7cc32257f837c393f3050c877.png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200525"/>
          <a:ext cx="904875" cy="2010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619125</xdr:colOff>
      <xdr:row>53</xdr:row>
      <xdr:rowOff>137583</xdr:rowOff>
    </xdr:to>
    <xdr:pic>
      <xdr:nvPicPr>
        <xdr:cNvPr id="1027" name="Picture 3" descr="http://s2.boohee.cn/food/star/shalajiang-bf0caecb9e24b8497fdfd42da8740fc4.png"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9439275"/>
          <a:ext cx="619125" cy="1375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300039</xdr:colOff>
      <xdr:row>8</xdr:row>
      <xdr:rowOff>9525</xdr:rowOff>
    </xdr:to>
    <xdr:pic>
      <xdr:nvPicPr>
        <xdr:cNvPr id="23" name="Picture 22" descr="http://s2.boohee.cn/food/star/jidanbing-aae559b0f1fdc016e0c99bd0e9f52834.png">
          <a:extLst>
            <a:ext uri="{FF2B5EF4-FFF2-40B4-BE49-F238E27FC236}">
              <a16:creationId xmlns:a16="http://schemas.microsoft.com/office/drawing/2014/main" xmlns="" id="{97787869-7725-4C86-B61D-87096A6A8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1266825"/>
          <a:ext cx="985838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36</xdr:row>
      <xdr:rowOff>0</xdr:rowOff>
    </xdr:from>
    <xdr:to>
      <xdr:col>1</xdr:col>
      <xdr:colOff>171451</xdr:colOff>
      <xdr:row>36</xdr:row>
      <xdr:rowOff>190500</xdr:rowOff>
    </xdr:to>
    <xdr:pic>
      <xdr:nvPicPr>
        <xdr:cNvPr id="25" name="Picture 24" descr="http://s2.boohee.cn/food/star/qingdunpaigu-9d0bb3a3c28831ec6c8752a9267b7d9b.png">
          <a:extLst>
            <a:ext uri="{FF2B5EF4-FFF2-40B4-BE49-F238E27FC236}">
              <a16:creationId xmlns:a16="http://schemas.microsoft.com/office/drawing/2014/main" xmlns="" id="{C9931887-2AF9-4310-A53A-E502E4D6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7134225"/>
          <a:ext cx="85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1</xdr:col>
      <xdr:colOff>85725</xdr:colOff>
      <xdr:row>47</xdr:row>
      <xdr:rowOff>171450</xdr:rowOff>
    </xdr:to>
    <xdr:pic>
      <xdr:nvPicPr>
        <xdr:cNvPr id="2" name="Picture 1" descr="http://s2.boohee.cn/food/star/xigua_junzhi-21ca9c4ebf052c715635aee817282201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9858375"/>
          <a:ext cx="77152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59</xdr:row>
      <xdr:rowOff>0</xdr:rowOff>
    </xdr:from>
    <xdr:to>
      <xdr:col>1</xdr:col>
      <xdr:colOff>1</xdr:colOff>
      <xdr:row>59</xdr:row>
      <xdr:rowOff>152400</xdr:rowOff>
    </xdr:to>
    <xdr:pic>
      <xdr:nvPicPr>
        <xdr:cNvPr id="3" name="Picture 2" descr="http://s2.boohee.cn/food/star/yumitangxiaomizhou-24b50dc800209120bc96d8e0ef1bca7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" y="12372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</xdr:row>
      <xdr:rowOff>66675</xdr:rowOff>
    </xdr:from>
    <xdr:to>
      <xdr:col>1</xdr:col>
      <xdr:colOff>0</xdr:colOff>
      <xdr:row>42</xdr:row>
      <xdr:rowOff>9525</xdr:rowOff>
    </xdr:to>
    <xdr:pic>
      <xdr:nvPicPr>
        <xdr:cNvPr id="4" name="Picture 3" descr="http://s2.boohee.cn/food/star/heijiaoniupai-974c0876b4ab5c27293c84f299326ba1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8667750"/>
          <a:ext cx="6858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H28" sqref="H28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topLeftCell="B1" zoomScaleNormal="100" workbookViewId="0">
      <pane ySplit="1" topLeftCell="A38" activePane="bottomLeft" state="frozen"/>
      <selection pane="bottomLeft" activeCell="L60" sqref="C60:L60"/>
    </sheetView>
  </sheetViews>
  <sheetFormatPr defaultRowHeight="16.5"/>
  <cols>
    <col min="1" max="3" width="9" style="15"/>
    <col min="4" max="4" width="15.875" style="15" customWidth="1"/>
    <col min="5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1:12">
      <c r="C1" s="15" t="s">
        <v>13</v>
      </c>
      <c r="D1" s="15" t="s">
        <v>14</v>
      </c>
      <c r="E1" s="15" t="s">
        <v>15</v>
      </c>
      <c r="F1" s="15" t="s">
        <v>68</v>
      </c>
      <c r="G1" s="15" t="s">
        <v>24</v>
      </c>
      <c r="H1" s="15" t="s">
        <v>69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1:12">
      <c r="C2" s="15" t="s">
        <v>13</v>
      </c>
      <c r="D2" s="15" t="s">
        <v>14</v>
      </c>
      <c r="E2" s="15" t="s">
        <v>15</v>
      </c>
      <c r="F2" s="15" t="s">
        <v>68</v>
      </c>
      <c r="G2" s="15" t="s">
        <v>24</v>
      </c>
      <c r="H2" s="15" t="s">
        <v>69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1:12" s="16" customFormat="1" ht="17.25" thickBot="1">
      <c r="C3" s="16" t="s">
        <v>29</v>
      </c>
      <c r="D3" s="17" t="s">
        <v>62</v>
      </c>
      <c r="E3" s="16" t="s">
        <v>70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9" si="0">G3*K3/100</f>
        <v>4.1399999999999997</v>
      </c>
    </row>
    <row r="4" spans="1:12" s="51" customFormat="1">
      <c r="C4" s="18" t="s">
        <v>29</v>
      </c>
      <c r="D4" s="49" t="s">
        <v>120</v>
      </c>
      <c r="E4" s="51" t="s">
        <v>121</v>
      </c>
      <c r="F4" s="51">
        <v>1</v>
      </c>
      <c r="G4" s="51">
        <v>100</v>
      </c>
      <c r="H4" s="53">
        <f t="shared" ref="H4:H61" si="1">F4*G4</f>
        <v>100</v>
      </c>
      <c r="I4" s="51">
        <v>466</v>
      </c>
      <c r="J4" s="51">
        <f>H4*I4/100</f>
        <v>466</v>
      </c>
      <c r="K4" s="51">
        <v>19.3</v>
      </c>
      <c r="L4" s="51">
        <f t="shared" si="0"/>
        <v>19.3</v>
      </c>
    </row>
    <row r="5" spans="1:12" s="18" customFormat="1">
      <c r="C5" s="53" t="s">
        <v>29</v>
      </c>
      <c r="D5" s="18" t="s">
        <v>30</v>
      </c>
      <c r="E5" s="18" t="s">
        <v>67</v>
      </c>
      <c r="F5" s="18">
        <v>1</v>
      </c>
      <c r="G5" s="18">
        <v>40</v>
      </c>
      <c r="H5" s="18">
        <f t="shared" si="1"/>
        <v>40</v>
      </c>
      <c r="I5" s="18">
        <v>76</v>
      </c>
      <c r="J5" s="18">
        <f t="shared" ref="J5:J61" si="2">H5*I5/100</f>
        <v>30.4</v>
      </c>
      <c r="L5" s="18">
        <f t="shared" si="0"/>
        <v>0</v>
      </c>
    </row>
    <row r="6" spans="1:12" s="18" customFormat="1">
      <c r="C6" s="18" t="s">
        <v>8</v>
      </c>
      <c r="D6" s="18" t="s">
        <v>66</v>
      </c>
      <c r="E6" s="18" t="s">
        <v>67</v>
      </c>
      <c r="F6" s="18">
        <v>1</v>
      </c>
      <c r="G6" s="18">
        <v>45</v>
      </c>
      <c r="H6" s="18">
        <f t="shared" si="1"/>
        <v>45</v>
      </c>
      <c r="I6" s="18">
        <v>197</v>
      </c>
      <c r="J6" s="18">
        <f t="shared" si="2"/>
        <v>88.65</v>
      </c>
      <c r="K6" s="18">
        <v>8.52</v>
      </c>
      <c r="L6" s="18">
        <f t="shared" si="0"/>
        <v>3.8339999999999996</v>
      </c>
    </row>
    <row r="7" spans="1:12" s="18" customFormat="1">
      <c r="C7" s="18" t="s">
        <v>29</v>
      </c>
      <c r="D7" s="18" t="s">
        <v>64</v>
      </c>
      <c r="E7" s="18" t="s">
        <v>71</v>
      </c>
      <c r="F7" s="18">
        <v>1</v>
      </c>
      <c r="G7" s="18">
        <v>80</v>
      </c>
      <c r="H7" s="18">
        <f t="shared" si="1"/>
        <v>80</v>
      </c>
      <c r="I7" s="18">
        <v>354</v>
      </c>
      <c r="J7" s="18">
        <f t="shared" si="2"/>
        <v>283.2</v>
      </c>
      <c r="L7" s="18">
        <f t="shared" si="0"/>
        <v>0</v>
      </c>
    </row>
    <row r="8" spans="1:12" s="18" customFormat="1">
      <c r="A8"/>
      <c r="C8" s="18" t="s">
        <v>29</v>
      </c>
      <c r="D8" s="18" t="s">
        <v>106</v>
      </c>
      <c r="E8" s="18" t="s">
        <v>71</v>
      </c>
      <c r="F8" s="18">
        <v>1</v>
      </c>
      <c r="G8" s="18">
        <v>200</v>
      </c>
      <c r="H8" s="18">
        <f t="shared" ref="H8" si="3">F8*G8</f>
        <v>200</v>
      </c>
      <c r="I8" s="18">
        <v>244</v>
      </c>
      <c r="J8" s="18">
        <f t="shared" ref="J8" si="4">H8*I8/100</f>
        <v>488</v>
      </c>
      <c r="K8" s="18">
        <v>9.92</v>
      </c>
      <c r="L8" s="18">
        <f t="shared" ref="L8" si="5">G8*K8/100</f>
        <v>19.84</v>
      </c>
    </row>
    <row r="9" spans="1:12" s="18" customFormat="1">
      <c r="C9" s="18" t="s">
        <v>29</v>
      </c>
      <c r="D9" s="18" t="s">
        <v>63</v>
      </c>
      <c r="E9" s="18" t="s">
        <v>72</v>
      </c>
      <c r="F9" s="18">
        <v>1</v>
      </c>
      <c r="G9" s="18">
        <v>300</v>
      </c>
      <c r="H9" s="18">
        <f t="shared" si="1"/>
        <v>300</v>
      </c>
      <c r="I9" s="18">
        <v>121.5</v>
      </c>
      <c r="J9" s="18">
        <f t="shared" si="2"/>
        <v>364.5</v>
      </c>
      <c r="K9" s="18">
        <v>2.25</v>
      </c>
      <c r="L9" s="18">
        <f t="shared" si="0"/>
        <v>6.75</v>
      </c>
    </row>
    <row r="10" spans="1:12" s="18" customFormat="1">
      <c r="C10" s="18" t="s">
        <v>29</v>
      </c>
      <c r="D10" s="18" t="s">
        <v>31</v>
      </c>
      <c r="E10" s="18" t="s">
        <v>73</v>
      </c>
      <c r="F10" s="18">
        <v>1</v>
      </c>
      <c r="G10" s="18">
        <v>140</v>
      </c>
      <c r="H10" s="18">
        <f t="shared" si="1"/>
        <v>140</v>
      </c>
      <c r="I10" s="18">
        <v>106</v>
      </c>
      <c r="J10" s="18">
        <f t="shared" si="2"/>
        <v>148.4</v>
      </c>
      <c r="L10" s="18">
        <f t="shared" si="0"/>
        <v>0</v>
      </c>
    </row>
    <row r="11" spans="1:12" s="18" customFormat="1">
      <c r="C11" s="18" t="s">
        <v>29</v>
      </c>
      <c r="D11" s="18" t="s">
        <v>32</v>
      </c>
      <c r="E11" s="18" t="s">
        <v>74</v>
      </c>
      <c r="F11" s="18">
        <v>1</v>
      </c>
      <c r="G11" s="18">
        <v>40</v>
      </c>
      <c r="H11" s="18">
        <f t="shared" si="1"/>
        <v>40</v>
      </c>
      <c r="I11" s="18">
        <v>361</v>
      </c>
      <c r="J11" s="18">
        <f t="shared" si="2"/>
        <v>144.4</v>
      </c>
      <c r="L11" s="18">
        <f t="shared" si="0"/>
        <v>0</v>
      </c>
    </row>
    <row r="12" spans="1:12" s="18" customFormat="1">
      <c r="C12" s="18" t="s">
        <v>29</v>
      </c>
      <c r="D12" s="18" t="s">
        <v>33</v>
      </c>
      <c r="E12" s="18" t="s">
        <v>75</v>
      </c>
      <c r="F12" s="18">
        <v>1</v>
      </c>
      <c r="G12" s="18">
        <v>300</v>
      </c>
      <c r="H12" s="18">
        <f t="shared" si="1"/>
        <v>300</v>
      </c>
      <c r="I12" s="18">
        <v>46</v>
      </c>
      <c r="J12" s="18">
        <f t="shared" si="2"/>
        <v>138</v>
      </c>
      <c r="L12" s="18">
        <f t="shared" si="0"/>
        <v>0</v>
      </c>
    </row>
    <row r="13" spans="1:12" s="18" customFormat="1">
      <c r="C13" s="18" t="s">
        <v>29</v>
      </c>
      <c r="D13" s="18" t="s">
        <v>91</v>
      </c>
      <c r="E13" s="18" t="s">
        <v>75</v>
      </c>
      <c r="F13" s="18">
        <v>1</v>
      </c>
      <c r="G13" s="18">
        <v>100</v>
      </c>
      <c r="H13" s="18">
        <f t="shared" si="1"/>
        <v>100</v>
      </c>
      <c r="I13" s="18">
        <v>29.82</v>
      </c>
      <c r="J13" s="18">
        <f t="shared" si="2"/>
        <v>29.82</v>
      </c>
      <c r="K13" s="18">
        <v>0.68</v>
      </c>
      <c r="L13" s="18">
        <f t="shared" si="0"/>
        <v>0.68</v>
      </c>
    </row>
    <row r="14" spans="1:12" s="18" customFormat="1">
      <c r="C14" s="18" t="s">
        <v>29</v>
      </c>
      <c r="D14" s="18" t="s">
        <v>104</v>
      </c>
      <c r="E14" s="18" t="s">
        <v>75</v>
      </c>
      <c r="F14" s="18">
        <v>1</v>
      </c>
      <c r="G14" s="18">
        <v>300</v>
      </c>
      <c r="H14" s="18">
        <f t="shared" si="1"/>
        <v>300</v>
      </c>
      <c r="I14" s="18">
        <v>53</v>
      </c>
      <c r="J14" s="18">
        <f t="shared" si="2"/>
        <v>159</v>
      </c>
      <c r="K14" s="18">
        <v>1.21</v>
      </c>
      <c r="L14" s="18">
        <f t="shared" si="0"/>
        <v>3.63</v>
      </c>
    </row>
    <row r="15" spans="1:12" s="18" customFormat="1">
      <c r="C15" s="18" t="s">
        <v>29</v>
      </c>
      <c r="D15" s="18" t="s">
        <v>34</v>
      </c>
      <c r="E15" s="18" t="s">
        <v>70</v>
      </c>
      <c r="F15" s="18">
        <v>1</v>
      </c>
      <c r="G15" s="18">
        <v>150</v>
      </c>
      <c r="H15" s="18">
        <f t="shared" si="1"/>
        <v>150</v>
      </c>
      <c r="I15" s="18">
        <v>116</v>
      </c>
      <c r="J15" s="18">
        <f t="shared" si="2"/>
        <v>174</v>
      </c>
      <c r="L15" s="18">
        <f t="shared" si="0"/>
        <v>0</v>
      </c>
    </row>
    <row r="16" spans="1:12" s="18" customFormat="1">
      <c r="C16" s="18" t="s">
        <v>29</v>
      </c>
      <c r="D16" s="18" t="s">
        <v>34</v>
      </c>
      <c r="E16" s="18" t="s">
        <v>76</v>
      </c>
      <c r="F16" s="18">
        <v>1</v>
      </c>
      <c r="G16" s="18">
        <v>280</v>
      </c>
      <c r="H16" s="18">
        <f t="shared" si="1"/>
        <v>280</v>
      </c>
      <c r="I16" s="18">
        <v>116</v>
      </c>
      <c r="J16" s="18">
        <f t="shared" si="2"/>
        <v>324.8</v>
      </c>
      <c r="L16" s="18">
        <f t="shared" si="0"/>
        <v>0</v>
      </c>
    </row>
    <row r="17" spans="1:12" s="18" customFormat="1">
      <c r="C17" s="18" t="s">
        <v>29</v>
      </c>
      <c r="D17" s="18" t="s">
        <v>112</v>
      </c>
      <c r="E17" s="18" t="s">
        <v>67</v>
      </c>
      <c r="F17" s="18">
        <v>1</v>
      </c>
      <c r="G17" s="18">
        <v>200</v>
      </c>
      <c r="H17" s="18">
        <f t="shared" si="1"/>
        <v>200</v>
      </c>
      <c r="I17" s="18">
        <v>228</v>
      </c>
      <c r="J17" s="18">
        <f t="shared" si="2"/>
        <v>456</v>
      </c>
      <c r="K17" s="18">
        <v>10.71</v>
      </c>
      <c r="L17" s="18">
        <f t="shared" si="0"/>
        <v>21.42</v>
      </c>
    </row>
    <row r="18" spans="1:12" s="18" customFormat="1">
      <c r="C18" s="18" t="s">
        <v>29</v>
      </c>
      <c r="D18" s="18" t="s">
        <v>105</v>
      </c>
      <c r="E18" s="18" t="s">
        <v>67</v>
      </c>
      <c r="F18" s="18">
        <v>1</v>
      </c>
      <c r="G18" s="18">
        <v>100</v>
      </c>
      <c r="H18" s="18">
        <f t="shared" si="1"/>
        <v>100</v>
      </c>
      <c r="I18" s="18">
        <v>227</v>
      </c>
      <c r="J18" s="18">
        <f t="shared" si="2"/>
        <v>227</v>
      </c>
      <c r="L18" s="18">
        <f t="shared" si="0"/>
        <v>0</v>
      </c>
    </row>
    <row r="19" spans="1:12" s="18" customFormat="1">
      <c r="C19" s="18" t="s">
        <v>29</v>
      </c>
      <c r="D19" s="18" t="s">
        <v>36</v>
      </c>
      <c r="E19" s="18" t="s">
        <v>77</v>
      </c>
      <c r="F19" s="18">
        <v>1</v>
      </c>
      <c r="G19" s="18">
        <v>36</v>
      </c>
      <c r="H19" s="18">
        <f t="shared" si="1"/>
        <v>36</v>
      </c>
      <c r="I19" s="18">
        <v>246</v>
      </c>
      <c r="J19" s="18">
        <f t="shared" si="2"/>
        <v>88.56</v>
      </c>
      <c r="L19" s="18">
        <f t="shared" si="0"/>
        <v>0</v>
      </c>
    </row>
    <row r="20" spans="1:12" s="18" customFormat="1">
      <c r="C20" s="18" t="s">
        <v>29</v>
      </c>
      <c r="D20" s="18" t="s">
        <v>94</v>
      </c>
      <c r="E20" s="18" t="s">
        <v>67</v>
      </c>
      <c r="F20" s="18">
        <v>1</v>
      </c>
      <c r="G20" s="18">
        <v>70</v>
      </c>
      <c r="H20" s="18">
        <f t="shared" si="1"/>
        <v>70</v>
      </c>
      <c r="I20" s="18">
        <v>220</v>
      </c>
      <c r="J20" s="18">
        <f t="shared" si="2"/>
        <v>154</v>
      </c>
      <c r="K20" s="18">
        <v>7.98</v>
      </c>
      <c r="L20" s="18">
        <f t="shared" si="0"/>
        <v>5.5860000000000003</v>
      </c>
    </row>
    <row r="21" spans="1:12" s="18" customFormat="1">
      <c r="C21" s="18" t="s">
        <v>29</v>
      </c>
      <c r="D21" s="18" t="s">
        <v>38</v>
      </c>
      <c r="E21" s="18" t="s">
        <v>37</v>
      </c>
      <c r="F21" s="18">
        <v>1</v>
      </c>
      <c r="G21" s="18">
        <v>100</v>
      </c>
      <c r="H21" s="18">
        <f t="shared" si="1"/>
        <v>100</v>
      </c>
      <c r="I21" s="18">
        <v>223</v>
      </c>
      <c r="J21" s="18">
        <f t="shared" si="2"/>
        <v>223</v>
      </c>
      <c r="L21" s="18">
        <f t="shared" si="0"/>
        <v>0</v>
      </c>
    </row>
    <row r="22" spans="1:12" s="16" customFormat="1">
      <c r="C22" s="16" t="s">
        <v>29</v>
      </c>
      <c r="D22" s="16" t="s">
        <v>39</v>
      </c>
      <c r="E22" s="16" t="s">
        <v>78</v>
      </c>
      <c r="F22" s="16">
        <v>1</v>
      </c>
      <c r="G22" s="16">
        <v>95</v>
      </c>
      <c r="H22" s="16">
        <f t="shared" si="1"/>
        <v>95</v>
      </c>
      <c r="I22" s="16">
        <v>106</v>
      </c>
      <c r="J22" s="16">
        <f t="shared" si="2"/>
        <v>100.7</v>
      </c>
      <c r="K22" s="16">
        <v>1.59</v>
      </c>
      <c r="L22" s="16">
        <f t="shared" si="0"/>
        <v>1.5105000000000002</v>
      </c>
    </row>
    <row r="23" spans="1:12" s="19" customFormat="1">
      <c r="C23" s="19" t="s">
        <v>29</v>
      </c>
      <c r="D23" s="19" t="s">
        <v>40</v>
      </c>
      <c r="F23" s="19">
        <v>1</v>
      </c>
      <c r="H23" s="19">
        <f t="shared" si="1"/>
        <v>0</v>
      </c>
      <c r="I23" s="19">
        <v>349</v>
      </c>
      <c r="J23" s="19">
        <f t="shared" si="2"/>
        <v>0</v>
      </c>
      <c r="L23" s="19">
        <f t="shared" si="0"/>
        <v>0</v>
      </c>
    </row>
    <row r="24" spans="1:12" s="18" customFormat="1">
      <c r="C24" s="18" t="s">
        <v>29</v>
      </c>
      <c r="D24" s="18" t="s">
        <v>41</v>
      </c>
      <c r="E24" s="18" t="s">
        <v>79</v>
      </c>
      <c r="F24" s="18">
        <v>1</v>
      </c>
      <c r="G24" s="18">
        <v>20</v>
      </c>
      <c r="H24" s="18">
        <f t="shared" si="1"/>
        <v>20</v>
      </c>
      <c r="I24" s="18">
        <v>329</v>
      </c>
      <c r="J24" s="18">
        <f t="shared" si="2"/>
        <v>65.8</v>
      </c>
      <c r="L24" s="18">
        <f t="shared" si="0"/>
        <v>0</v>
      </c>
    </row>
    <row r="25" spans="1:12" s="18" customFormat="1">
      <c r="A25"/>
      <c r="C25" s="18" t="s">
        <v>95</v>
      </c>
      <c r="D25" s="18" t="s">
        <v>101</v>
      </c>
      <c r="E25" s="18" t="s">
        <v>97</v>
      </c>
      <c r="F25" s="18">
        <v>1</v>
      </c>
      <c r="G25" s="18">
        <v>300</v>
      </c>
      <c r="H25" s="18">
        <f t="shared" ref="H25" si="6">F25*G25</f>
        <v>300</v>
      </c>
      <c r="I25" s="18">
        <v>66.8</v>
      </c>
      <c r="J25" s="18">
        <f t="shared" ref="J25" si="7">H25*I25/100</f>
        <v>200.4</v>
      </c>
      <c r="K25" s="18">
        <v>4.93</v>
      </c>
      <c r="L25" s="18">
        <f t="shared" ref="L25" si="8">G25*K25/100</f>
        <v>14.79</v>
      </c>
    </row>
    <row r="26" spans="1:12" s="18" customFormat="1">
      <c r="A26"/>
      <c r="C26" s="18" t="s">
        <v>95</v>
      </c>
      <c r="D26" s="18" t="s">
        <v>96</v>
      </c>
      <c r="E26" s="18" t="s">
        <v>97</v>
      </c>
      <c r="F26" s="18">
        <v>1</v>
      </c>
      <c r="G26" s="18">
        <v>300</v>
      </c>
      <c r="H26" s="18">
        <f t="shared" si="1"/>
        <v>300</v>
      </c>
      <c r="I26" s="18">
        <v>40.299999999999997</v>
      </c>
      <c r="J26" s="18">
        <f t="shared" si="2"/>
        <v>120.9</v>
      </c>
      <c r="K26" s="18">
        <v>1.18</v>
      </c>
      <c r="L26" s="18">
        <f t="shared" si="0"/>
        <v>3.54</v>
      </c>
    </row>
    <row r="27" spans="1:12" s="18" customFormat="1">
      <c r="C27" s="18" t="s">
        <v>8</v>
      </c>
      <c r="D27" s="18" t="s">
        <v>93</v>
      </c>
      <c r="E27" s="18" t="s">
        <v>79</v>
      </c>
      <c r="F27" s="18">
        <v>1</v>
      </c>
      <c r="G27" s="18">
        <v>12</v>
      </c>
      <c r="H27" s="18">
        <f t="shared" si="1"/>
        <v>12</v>
      </c>
      <c r="I27" s="18">
        <v>338</v>
      </c>
      <c r="J27" s="18">
        <f t="shared" si="2"/>
        <v>40.56</v>
      </c>
      <c r="K27" s="18">
        <v>10.1</v>
      </c>
      <c r="L27" s="18">
        <f t="shared" si="0"/>
        <v>1.212</v>
      </c>
    </row>
    <row r="28" spans="1:12" s="20" customFormat="1">
      <c r="C28" s="20" t="s">
        <v>29</v>
      </c>
      <c r="D28" s="21" t="s">
        <v>42</v>
      </c>
      <c r="E28" s="20" t="s">
        <v>70</v>
      </c>
      <c r="F28" s="20">
        <v>1</v>
      </c>
      <c r="G28" s="20">
        <v>350</v>
      </c>
      <c r="H28" s="20">
        <f t="shared" si="1"/>
        <v>350</v>
      </c>
      <c r="I28" s="20">
        <v>40</v>
      </c>
      <c r="J28" s="20">
        <f t="shared" si="2"/>
        <v>140</v>
      </c>
      <c r="L28" s="20">
        <f t="shared" si="0"/>
        <v>0</v>
      </c>
    </row>
    <row r="29" spans="1:12" s="18" customFormat="1">
      <c r="C29" s="18" t="s">
        <v>29</v>
      </c>
      <c r="D29" s="18" t="s">
        <v>48</v>
      </c>
      <c r="E29" s="18" t="s">
        <v>75</v>
      </c>
      <c r="F29" s="18">
        <v>1</v>
      </c>
      <c r="G29" s="18">
        <v>350</v>
      </c>
      <c r="H29" s="18">
        <f t="shared" si="1"/>
        <v>350</v>
      </c>
      <c r="I29" s="18">
        <v>110</v>
      </c>
      <c r="J29" s="18">
        <f t="shared" si="2"/>
        <v>385</v>
      </c>
      <c r="L29" s="18">
        <f t="shared" si="0"/>
        <v>0</v>
      </c>
    </row>
    <row r="30" spans="1:12" s="18" customFormat="1">
      <c r="C30" s="18" t="s">
        <v>43</v>
      </c>
      <c r="D30" s="18" t="s">
        <v>44</v>
      </c>
      <c r="E30" s="18" t="s">
        <v>67</v>
      </c>
      <c r="F30" s="18">
        <v>1</v>
      </c>
      <c r="G30" s="18">
        <v>60</v>
      </c>
      <c r="H30" s="18">
        <f t="shared" si="1"/>
        <v>60</v>
      </c>
      <c r="I30" s="18">
        <v>151</v>
      </c>
      <c r="J30" s="18">
        <f t="shared" si="2"/>
        <v>90.6</v>
      </c>
      <c r="K30" s="18">
        <v>12.1</v>
      </c>
      <c r="L30" s="18">
        <f>G30*K30/100</f>
        <v>7.26</v>
      </c>
    </row>
    <row r="31" spans="1:12" s="18" customFormat="1">
      <c r="C31" s="18" t="s">
        <v>43</v>
      </c>
      <c r="D31" s="18" t="s">
        <v>35</v>
      </c>
      <c r="E31" s="18" t="s">
        <v>80</v>
      </c>
      <c r="F31" s="18">
        <v>1</v>
      </c>
      <c r="G31" s="18">
        <v>50</v>
      </c>
      <c r="H31" s="18">
        <f t="shared" si="1"/>
        <v>50</v>
      </c>
      <c r="I31" s="18">
        <v>143</v>
      </c>
      <c r="J31" s="18">
        <f t="shared" si="2"/>
        <v>71.5</v>
      </c>
      <c r="K31" s="18">
        <v>20.3</v>
      </c>
      <c r="L31" s="18">
        <f t="shared" ref="L31:L59" si="9">G31*K31/100</f>
        <v>10.15</v>
      </c>
    </row>
    <row r="32" spans="1:12" s="16" customFormat="1">
      <c r="C32" s="16" t="s">
        <v>43</v>
      </c>
      <c r="D32" s="16" t="s">
        <v>45</v>
      </c>
      <c r="E32" s="16" t="s">
        <v>81</v>
      </c>
      <c r="F32" s="16">
        <v>1</v>
      </c>
      <c r="G32" s="16">
        <v>100</v>
      </c>
      <c r="H32" s="16">
        <f t="shared" si="1"/>
        <v>100</v>
      </c>
      <c r="I32" s="16">
        <v>126</v>
      </c>
      <c r="J32" s="16">
        <f t="shared" si="2"/>
        <v>126</v>
      </c>
      <c r="K32" s="16">
        <v>22</v>
      </c>
      <c r="L32" s="16">
        <v>25</v>
      </c>
    </row>
    <row r="33" spans="1:12" s="18" customFormat="1">
      <c r="C33" s="18" t="s">
        <v>43</v>
      </c>
      <c r="D33" s="18" t="s">
        <v>46</v>
      </c>
      <c r="E33" s="18" t="s">
        <v>82</v>
      </c>
      <c r="F33" s="18">
        <v>1</v>
      </c>
      <c r="G33" s="18">
        <v>30</v>
      </c>
      <c r="H33" s="18">
        <f t="shared" si="1"/>
        <v>30</v>
      </c>
      <c r="I33" s="18">
        <v>60</v>
      </c>
      <c r="J33" s="18">
        <f>H33*I33/100</f>
        <v>18</v>
      </c>
      <c r="K33" s="18">
        <v>11.6</v>
      </c>
      <c r="L33" s="18">
        <f t="shared" si="9"/>
        <v>3.48</v>
      </c>
    </row>
    <row r="34" spans="1:12" s="18" customFormat="1">
      <c r="C34" s="18" t="s">
        <v>43</v>
      </c>
      <c r="D34" s="18" t="s">
        <v>47</v>
      </c>
      <c r="E34" s="18" t="s">
        <v>67</v>
      </c>
      <c r="F34" s="18">
        <v>1</v>
      </c>
      <c r="G34" s="18">
        <v>60</v>
      </c>
      <c r="H34" s="18">
        <f t="shared" si="1"/>
        <v>60</v>
      </c>
      <c r="I34" s="18">
        <v>199</v>
      </c>
      <c r="J34" s="18">
        <f t="shared" si="2"/>
        <v>119.4</v>
      </c>
      <c r="K34" s="18">
        <v>13.5</v>
      </c>
      <c r="L34" s="18">
        <f t="shared" si="9"/>
        <v>8.1</v>
      </c>
    </row>
    <row r="35" spans="1:12" s="18" customFormat="1">
      <c r="C35" s="18" t="s">
        <v>43</v>
      </c>
      <c r="D35" s="18" t="s">
        <v>49</v>
      </c>
      <c r="E35" s="18" t="s">
        <v>83</v>
      </c>
      <c r="F35" s="18">
        <v>1</v>
      </c>
      <c r="G35" s="18">
        <v>100</v>
      </c>
      <c r="H35" s="18">
        <f t="shared" si="1"/>
        <v>100</v>
      </c>
      <c r="I35" s="18">
        <v>94</v>
      </c>
      <c r="J35" s="18">
        <f t="shared" si="2"/>
        <v>94</v>
      </c>
      <c r="K35" s="18">
        <v>2.9</v>
      </c>
      <c r="L35" s="18">
        <f t="shared" si="9"/>
        <v>2.9</v>
      </c>
    </row>
    <row r="36" spans="1:12" s="18" customFormat="1">
      <c r="C36" s="18" t="s">
        <v>43</v>
      </c>
      <c r="D36" s="18" t="s">
        <v>50</v>
      </c>
      <c r="E36" s="18" t="s">
        <v>84</v>
      </c>
      <c r="F36" s="18">
        <v>1</v>
      </c>
      <c r="G36" s="18">
        <v>200</v>
      </c>
      <c r="H36" s="18">
        <f t="shared" si="1"/>
        <v>200</v>
      </c>
      <c r="I36" s="18">
        <v>54</v>
      </c>
      <c r="J36" s="18">
        <f t="shared" si="2"/>
        <v>108</v>
      </c>
      <c r="K36" s="18">
        <v>3</v>
      </c>
      <c r="L36" s="18">
        <f t="shared" si="9"/>
        <v>6</v>
      </c>
    </row>
    <row r="37" spans="1:12" s="18" customFormat="1">
      <c r="A37"/>
      <c r="C37" s="18" t="s">
        <v>43</v>
      </c>
      <c r="D37" s="18" t="s">
        <v>111</v>
      </c>
      <c r="E37" s="18" t="s">
        <v>80</v>
      </c>
      <c r="F37" s="18">
        <v>1</v>
      </c>
      <c r="G37" s="18">
        <v>35</v>
      </c>
      <c r="H37" s="18">
        <f t="shared" si="1"/>
        <v>35</v>
      </c>
      <c r="I37" s="18">
        <v>184.87</v>
      </c>
      <c r="J37" s="18">
        <f t="shared" ref="J37" si="10">H37*I37/100</f>
        <v>64.704499999999996</v>
      </c>
      <c r="K37" s="18">
        <v>10.58</v>
      </c>
      <c r="L37" s="18">
        <f t="shared" ref="L37" si="11">G37*K37/100</f>
        <v>3.7030000000000003</v>
      </c>
    </row>
    <row r="38" spans="1:12" s="18" customFormat="1">
      <c r="C38" s="18" t="s">
        <v>9</v>
      </c>
      <c r="D38" s="18" t="s">
        <v>92</v>
      </c>
      <c r="E38" s="18" t="s">
        <v>75</v>
      </c>
      <c r="F38" s="18">
        <v>1</v>
      </c>
      <c r="G38" s="18">
        <v>200</v>
      </c>
      <c r="H38" s="18">
        <f t="shared" si="1"/>
        <v>200</v>
      </c>
      <c r="I38" s="18">
        <v>97.58</v>
      </c>
      <c r="J38" s="18">
        <f t="shared" si="2"/>
        <v>195.16</v>
      </c>
      <c r="K38" s="18">
        <v>13.09</v>
      </c>
      <c r="L38" s="18">
        <f t="shared" si="9"/>
        <v>26.18</v>
      </c>
    </row>
    <row r="39" spans="1:12" s="18" customFormat="1">
      <c r="C39" s="18" t="s">
        <v>43</v>
      </c>
      <c r="D39" s="18" t="s">
        <v>54</v>
      </c>
      <c r="E39" s="18" t="s">
        <v>77</v>
      </c>
      <c r="F39" s="18">
        <v>1</v>
      </c>
      <c r="G39" s="18">
        <v>15</v>
      </c>
      <c r="H39" s="18">
        <f t="shared" si="1"/>
        <v>15</v>
      </c>
      <c r="I39" s="18">
        <v>246</v>
      </c>
      <c r="J39" s="18">
        <f t="shared" si="2"/>
        <v>36.9</v>
      </c>
      <c r="K39" s="18">
        <v>31.4</v>
      </c>
      <c r="L39" s="18">
        <f t="shared" si="9"/>
        <v>4.71</v>
      </c>
    </row>
    <row r="40" spans="1:12" s="16" customFormat="1">
      <c r="C40" s="18" t="s">
        <v>43</v>
      </c>
      <c r="D40" s="16" t="s">
        <v>55</v>
      </c>
      <c r="E40" s="16" t="s">
        <v>80</v>
      </c>
      <c r="F40" s="16">
        <v>1</v>
      </c>
      <c r="G40" s="16">
        <v>50</v>
      </c>
      <c r="H40" s="16">
        <f t="shared" si="1"/>
        <v>50</v>
      </c>
      <c r="I40" s="16">
        <v>106</v>
      </c>
      <c r="J40" s="16">
        <f t="shared" si="2"/>
        <v>53</v>
      </c>
      <c r="K40" s="16">
        <v>20.2</v>
      </c>
      <c r="L40" s="16">
        <f t="shared" si="9"/>
        <v>10.1</v>
      </c>
    </row>
    <row r="41" spans="1:12" s="16" customFormat="1">
      <c r="C41" s="18" t="s">
        <v>43</v>
      </c>
      <c r="D41" s="16" t="s">
        <v>58</v>
      </c>
      <c r="E41" s="16" t="s">
        <v>80</v>
      </c>
      <c r="F41" s="16">
        <v>1</v>
      </c>
      <c r="G41" s="16">
        <v>450</v>
      </c>
      <c r="H41" s="16">
        <f t="shared" si="1"/>
        <v>450</v>
      </c>
      <c r="I41" s="16">
        <v>84</v>
      </c>
      <c r="J41" s="16">
        <f t="shared" si="2"/>
        <v>378</v>
      </c>
      <c r="K41" s="16">
        <v>6.6</v>
      </c>
      <c r="L41" s="16">
        <f t="shared" si="9"/>
        <v>29.7</v>
      </c>
    </row>
    <row r="42" spans="1:12" s="53" customFormat="1">
      <c r="A42" s="66"/>
      <c r="C42" s="53" t="s">
        <v>125</v>
      </c>
      <c r="D42" s="53" t="s">
        <v>118</v>
      </c>
      <c r="E42" s="53" t="s">
        <v>126</v>
      </c>
      <c r="F42" s="53">
        <v>1</v>
      </c>
      <c r="G42" s="53">
        <v>150</v>
      </c>
      <c r="H42" s="53">
        <f t="shared" si="1"/>
        <v>150</v>
      </c>
      <c r="I42" s="53">
        <v>170</v>
      </c>
      <c r="J42" s="53">
        <f t="shared" si="2"/>
        <v>255</v>
      </c>
      <c r="K42" s="53">
        <v>14.3</v>
      </c>
      <c r="L42" s="53">
        <f t="shared" si="9"/>
        <v>21.45</v>
      </c>
    </row>
    <row r="43" spans="1:12" s="18" customFormat="1">
      <c r="C43" s="18" t="s">
        <v>43</v>
      </c>
      <c r="D43" s="18" t="s">
        <v>57</v>
      </c>
      <c r="E43" s="18" t="s">
        <v>67</v>
      </c>
      <c r="F43" s="18">
        <v>1</v>
      </c>
      <c r="G43" s="18">
        <v>10</v>
      </c>
      <c r="H43" s="18">
        <f t="shared" si="1"/>
        <v>10</v>
      </c>
      <c r="I43" s="18">
        <v>48</v>
      </c>
      <c r="J43" s="18">
        <f t="shared" si="2"/>
        <v>4.8</v>
      </c>
      <c r="K43" s="18">
        <v>10.4</v>
      </c>
      <c r="L43" s="18">
        <f t="shared" si="9"/>
        <v>1.04</v>
      </c>
    </row>
    <row r="44" spans="1:12" s="16" customFormat="1">
      <c r="C44" s="16" t="s">
        <v>51</v>
      </c>
      <c r="D44" s="16" t="s">
        <v>52</v>
      </c>
      <c r="E44" s="16" t="s">
        <v>67</v>
      </c>
      <c r="F44" s="16">
        <v>1</v>
      </c>
      <c r="G44" s="16">
        <v>106</v>
      </c>
      <c r="H44" s="16">
        <f t="shared" si="1"/>
        <v>106</v>
      </c>
      <c r="I44" s="16">
        <v>53</v>
      </c>
      <c r="J44" s="16">
        <f t="shared" si="2"/>
        <v>56.18</v>
      </c>
      <c r="L44" s="16">
        <f t="shared" si="9"/>
        <v>0</v>
      </c>
    </row>
    <row r="45" spans="1:12" s="22" customFormat="1">
      <c r="A45" s="41"/>
      <c r="C45" s="22" t="s">
        <v>90</v>
      </c>
      <c r="D45" s="22" t="s">
        <v>88</v>
      </c>
      <c r="E45" s="22" t="s">
        <v>67</v>
      </c>
      <c r="F45" s="22">
        <v>1</v>
      </c>
      <c r="G45" s="22">
        <v>89</v>
      </c>
      <c r="H45" s="22">
        <f t="shared" si="1"/>
        <v>89</v>
      </c>
      <c r="I45" s="22">
        <v>93</v>
      </c>
      <c r="J45" s="22">
        <f t="shared" si="2"/>
        <v>82.77</v>
      </c>
      <c r="K45" s="22">
        <v>1.4</v>
      </c>
      <c r="L45" s="22">
        <f t="shared" si="9"/>
        <v>1.246</v>
      </c>
    </row>
    <row r="46" spans="1:12" s="43" customFormat="1">
      <c r="A46" s="42"/>
      <c r="C46" s="43" t="s">
        <v>90</v>
      </c>
      <c r="D46" s="43" t="s">
        <v>89</v>
      </c>
      <c r="E46" s="43" t="s">
        <v>67</v>
      </c>
      <c r="F46" s="43">
        <v>1</v>
      </c>
      <c r="G46" s="43">
        <v>172</v>
      </c>
      <c r="H46" s="43">
        <f t="shared" si="1"/>
        <v>172</v>
      </c>
      <c r="I46" s="43">
        <v>44</v>
      </c>
      <c r="J46" s="43">
        <f t="shared" si="2"/>
        <v>75.680000000000007</v>
      </c>
      <c r="K46" s="43">
        <v>1.06</v>
      </c>
      <c r="L46" s="43">
        <f t="shared" si="9"/>
        <v>1.8232000000000002</v>
      </c>
    </row>
    <row r="47" spans="1:12" s="43" customFormat="1">
      <c r="A47" s="42"/>
      <c r="C47" s="43" t="s">
        <v>90</v>
      </c>
      <c r="D47" s="43" t="s">
        <v>107</v>
      </c>
      <c r="E47" s="43" t="s">
        <v>73</v>
      </c>
      <c r="F47" s="43">
        <v>1</v>
      </c>
      <c r="G47" s="43">
        <v>120</v>
      </c>
      <c r="H47" s="43">
        <f t="shared" si="1"/>
        <v>120</v>
      </c>
      <c r="I47" s="43">
        <v>16</v>
      </c>
      <c r="J47" s="43">
        <f t="shared" ref="J47" si="12">H47*I47/100</f>
        <v>19.2</v>
      </c>
      <c r="K47" s="43">
        <v>0.8</v>
      </c>
      <c r="L47" s="43">
        <f t="shared" ref="L47" si="13">G47*K47/100</f>
        <v>0.96</v>
      </c>
    </row>
    <row r="48" spans="1:12" s="65" customFormat="1">
      <c r="A48"/>
      <c r="C48" s="65" t="s">
        <v>127</v>
      </c>
      <c r="D48" s="65" t="s">
        <v>128</v>
      </c>
      <c r="E48" s="65" t="s">
        <v>126</v>
      </c>
      <c r="F48" s="65">
        <v>1</v>
      </c>
      <c r="G48" s="65">
        <v>140</v>
      </c>
      <c r="H48" s="65">
        <f t="shared" ref="H48" si="14">F48*G48</f>
        <v>140</v>
      </c>
      <c r="I48" s="65">
        <v>31</v>
      </c>
      <c r="J48" s="65">
        <f t="shared" ref="J48" si="15">H48*I48/100</f>
        <v>43.4</v>
      </c>
      <c r="K48" s="65">
        <v>1.8</v>
      </c>
      <c r="L48" s="65">
        <f t="shared" ref="L48" si="16">G48*K48/100</f>
        <v>2.52</v>
      </c>
    </row>
    <row r="49" spans="1:12" s="18" customFormat="1">
      <c r="A49" s="44"/>
      <c r="C49" s="18" t="s">
        <v>98</v>
      </c>
      <c r="D49" s="18" t="s">
        <v>99</v>
      </c>
      <c r="E49" s="18" t="s">
        <v>100</v>
      </c>
      <c r="F49" s="18">
        <v>1</v>
      </c>
      <c r="G49" s="18">
        <v>100</v>
      </c>
      <c r="H49" s="18">
        <f t="shared" si="1"/>
        <v>100</v>
      </c>
      <c r="I49" s="18">
        <v>47</v>
      </c>
      <c r="J49" s="18">
        <f t="shared" si="2"/>
        <v>47</v>
      </c>
      <c r="L49" s="18">
        <f t="shared" ref="L49" si="17">G49*K49/100</f>
        <v>0</v>
      </c>
    </row>
    <row r="50" spans="1:12" s="18" customFormat="1">
      <c r="C50" s="18" t="s">
        <v>8</v>
      </c>
      <c r="D50" s="18" t="s">
        <v>53</v>
      </c>
      <c r="F50" s="18">
        <v>1</v>
      </c>
      <c r="H50" s="18">
        <f t="shared" si="1"/>
        <v>0</v>
      </c>
      <c r="I50" s="18">
        <v>31</v>
      </c>
      <c r="J50" s="18">
        <f t="shared" si="2"/>
        <v>0</v>
      </c>
      <c r="L50" s="18">
        <f t="shared" si="9"/>
        <v>0</v>
      </c>
    </row>
    <row r="51" spans="1:12" s="18" customFormat="1">
      <c r="C51" s="18" t="s">
        <v>8</v>
      </c>
      <c r="D51" s="18" t="s">
        <v>108</v>
      </c>
      <c r="E51" s="18" t="s">
        <v>84</v>
      </c>
      <c r="F51" s="18">
        <v>1</v>
      </c>
      <c r="G51" s="18">
        <v>200</v>
      </c>
      <c r="H51" s="18">
        <f t="shared" si="1"/>
        <v>200</v>
      </c>
      <c r="I51" s="18">
        <v>30</v>
      </c>
      <c r="J51" s="18">
        <f t="shared" si="2"/>
        <v>60</v>
      </c>
      <c r="K51" s="18">
        <v>2.4</v>
      </c>
      <c r="L51" s="18">
        <f t="shared" si="9"/>
        <v>4.8</v>
      </c>
    </row>
    <row r="52" spans="1:12" s="18" customFormat="1">
      <c r="F52" s="18">
        <v>1</v>
      </c>
      <c r="H52" s="18">
        <f t="shared" si="1"/>
        <v>0</v>
      </c>
      <c r="J52" s="18">
        <f t="shared" si="2"/>
        <v>0</v>
      </c>
      <c r="L52" s="18">
        <f t="shared" si="9"/>
        <v>0</v>
      </c>
    </row>
    <row r="53" spans="1:12" s="18" customFormat="1">
      <c r="C53" s="18" t="s">
        <v>10</v>
      </c>
      <c r="D53" s="18" t="s">
        <v>56</v>
      </c>
      <c r="E53" s="18" t="s">
        <v>74</v>
      </c>
      <c r="F53" s="18">
        <v>1</v>
      </c>
      <c r="G53" s="18">
        <v>30</v>
      </c>
      <c r="H53" s="18">
        <f t="shared" si="1"/>
        <v>30</v>
      </c>
      <c r="I53" s="18">
        <v>615</v>
      </c>
      <c r="J53" s="18">
        <f t="shared" si="2"/>
        <v>184.5</v>
      </c>
      <c r="L53" s="18">
        <f t="shared" si="9"/>
        <v>0</v>
      </c>
    </row>
    <row r="54" spans="1:12" s="18" customFormat="1">
      <c r="A54"/>
      <c r="C54" s="18" t="s">
        <v>10</v>
      </c>
      <c r="D54" s="18" t="s">
        <v>102</v>
      </c>
      <c r="E54" s="18" t="s">
        <v>103</v>
      </c>
      <c r="F54" s="18">
        <v>1</v>
      </c>
      <c r="G54" s="18">
        <v>10</v>
      </c>
      <c r="H54" s="18">
        <f t="shared" si="1"/>
        <v>10</v>
      </c>
      <c r="I54" s="18">
        <v>724</v>
      </c>
      <c r="J54" s="18">
        <f t="shared" si="2"/>
        <v>72.400000000000006</v>
      </c>
      <c r="K54" s="18">
        <v>2.8</v>
      </c>
      <c r="L54" s="18">
        <f t="shared" si="9"/>
        <v>0.28000000000000003</v>
      </c>
    </row>
    <row r="55" spans="1:12" s="18" customFormat="1">
      <c r="F55" s="18">
        <v>1</v>
      </c>
      <c r="H55" s="18">
        <f t="shared" si="1"/>
        <v>0</v>
      </c>
      <c r="J55" s="18">
        <f t="shared" si="2"/>
        <v>0</v>
      </c>
      <c r="L55" s="18">
        <f t="shared" si="9"/>
        <v>0</v>
      </c>
    </row>
    <row r="56" spans="1:12" s="18" customFormat="1">
      <c r="C56" s="18" t="s">
        <v>10</v>
      </c>
      <c r="D56" s="18" t="s">
        <v>109</v>
      </c>
      <c r="E56" s="18" t="s">
        <v>110</v>
      </c>
      <c r="F56" s="18">
        <v>1</v>
      </c>
      <c r="G56" s="18">
        <v>100</v>
      </c>
      <c r="H56" s="18">
        <f t="shared" si="1"/>
        <v>100</v>
      </c>
      <c r="I56" s="18">
        <v>584</v>
      </c>
      <c r="J56" s="18">
        <f t="shared" si="2"/>
        <v>584</v>
      </c>
      <c r="K56" s="18">
        <v>22</v>
      </c>
      <c r="L56" s="18">
        <f t="shared" si="9"/>
        <v>22</v>
      </c>
    </row>
    <row r="57" spans="1:12" s="18" customFormat="1">
      <c r="F57" s="18">
        <v>1</v>
      </c>
      <c r="H57" s="18">
        <f t="shared" si="1"/>
        <v>0</v>
      </c>
      <c r="J57" s="18">
        <f t="shared" si="2"/>
        <v>0</v>
      </c>
      <c r="L57" s="18">
        <f t="shared" si="9"/>
        <v>0</v>
      </c>
    </row>
    <row r="58" spans="1:12" s="18" customFormat="1">
      <c r="C58" s="18" t="s">
        <v>114</v>
      </c>
      <c r="D58" s="18" t="s">
        <v>113</v>
      </c>
      <c r="E58" s="18" t="s">
        <v>75</v>
      </c>
      <c r="F58" s="18">
        <v>1</v>
      </c>
      <c r="G58" s="18">
        <v>150</v>
      </c>
      <c r="H58" s="18">
        <f t="shared" si="1"/>
        <v>150</v>
      </c>
      <c r="I58" s="18">
        <v>73</v>
      </c>
      <c r="J58" s="18">
        <f t="shared" si="2"/>
        <v>109.5</v>
      </c>
      <c r="K58" s="18">
        <v>5.47</v>
      </c>
      <c r="L58" s="18">
        <f t="shared" si="9"/>
        <v>8.2050000000000001</v>
      </c>
    </row>
    <row r="59" spans="1:12">
      <c r="C59" s="15" t="s">
        <v>114</v>
      </c>
      <c r="D59" s="15" t="s">
        <v>115</v>
      </c>
      <c r="E59" s="15" t="s">
        <v>72</v>
      </c>
      <c r="F59" s="15">
        <v>1</v>
      </c>
      <c r="G59" s="15">
        <v>150</v>
      </c>
      <c r="H59" s="15">
        <f t="shared" si="1"/>
        <v>150</v>
      </c>
      <c r="I59" s="15">
        <v>41</v>
      </c>
      <c r="J59" s="15">
        <f t="shared" si="2"/>
        <v>61.5</v>
      </c>
      <c r="K59" s="15">
        <v>1.44</v>
      </c>
      <c r="L59" s="15">
        <f t="shared" si="9"/>
        <v>2.16</v>
      </c>
    </row>
    <row r="60" spans="1:12">
      <c r="A60"/>
      <c r="C60" s="50" t="s">
        <v>122</v>
      </c>
      <c r="D60" s="50" t="s">
        <v>129</v>
      </c>
      <c r="E60" s="50" t="s">
        <v>130</v>
      </c>
      <c r="F60" s="15">
        <v>1</v>
      </c>
      <c r="G60" s="15">
        <v>300</v>
      </c>
      <c r="H60" s="50">
        <f t="shared" si="1"/>
        <v>300</v>
      </c>
      <c r="I60" s="15">
        <v>36.380000000000003</v>
      </c>
      <c r="J60" s="50">
        <f t="shared" si="2"/>
        <v>109.14</v>
      </c>
      <c r="K60" s="50">
        <v>1</v>
      </c>
      <c r="L60" s="50">
        <f t="shared" ref="L60:L61" si="18">G60*K60/100</f>
        <v>3</v>
      </c>
    </row>
    <row r="61" spans="1:12">
      <c r="C61" s="50" t="s">
        <v>122</v>
      </c>
      <c r="D61" s="50" t="s">
        <v>117</v>
      </c>
      <c r="E61" s="50" t="s">
        <v>123</v>
      </c>
      <c r="F61" s="15">
        <v>1</v>
      </c>
      <c r="G61" s="15">
        <v>400</v>
      </c>
      <c r="H61" s="50">
        <f t="shared" si="1"/>
        <v>400</v>
      </c>
      <c r="I61" s="15">
        <v>21.03</v>
      </c>
      <c r="J61" s="50">
        <f t="shared" si="2"/>
        <v>84.12</v>
      </c>
      <c r="K61" s="50">
        <v>0</v>
      </c>
      <c r="L61" s="50">
        <f t="shared" si="18"/>
        <v>0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M108"/>
  <sheetViews>
    <sheetView tabSelected="1" topLeftCell="A76" workbookViewId="0">
      <selection activeCell="E105" sqref="E105"/>
    </sheetView>
  </sheetViews>
  <sheetFormatPr defaultRowHeight="16.5"/>
  <cols>
    <col min="1" max="1" width="9" style="34"/>
    <col min="2" max="2" width="10.5" style="34" bestFit="1" customWidth="1"/>
    <col min="3" max="3" width="9" style="15"/>
    <col min="4" max="4" width="18.875" style="15" customWidth="1"/>
    <col min="5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59</v>
      </c>
      <c r="B4" s="38">
        <v>43612</v>
      </c>
      <c r="C4" s="15" t="s">
        <v>29</v>
      </c>
      <c r="D4" s="15" t="s">
        <v>48</v>
      </c>
      <c r="E4" s="15" t="s">
        <v>65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60</v>
      </c>
      <c r="B5" s="34">
        <f>SUM(H4:H13)</f>
        <v>1656.33</v>
      </c>
      <c r="C5" s="23" t="s">
        <v>29</v>
      </c>
      <c r="D5" s="24" t="s">
        <v>62</v>
      </c>
      <c r="E5" s="23" t="s">
        <v>70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64</v>
      </c>
      <c r="E6" s="15" t="s">
        <v>71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63</v>
      </c>
      <c r="E7" s="15" t="s">
        <v>85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61</v>
      </c>
      <c r="C8" s="15" t="s">
        <v>43</v>
      </c>
      <c r="D8" s="15" t="s">
        <v>44</v>
      </c>
      <c r="E8" s="15" t="s">
        <v>67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83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84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86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68</v>
      </c>
      <c r="G15" s="31" t="s">
        <v>24</v>
      </c>
      <c r="H15" s="31" t="s">
        <v>69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59</v>
      </c>
      <c r="B16" s="39">
        <v>43613</v>
      </c>
      <c r="C16" s="25" t="s">
        <v>29</v>
      </c>
      <c r="D16" s="17" t="s">
        <v>62</v>
      </c>
      <c r="E16" s="25" t="s">
        <v>70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60</v>
      </c>
      <c r="B17" s="33">
        <f>SUM(J16:J27)</f>
        <v>1458.23</v>
      </c>
      <c r="C17" s="27" t="s">
        <v>8</v>
      </c>
      <c r="D17" s="27" t="s">
        <v>66</v>
      </c>
      <c r="E17" s="27" t="s">
        <v>67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67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83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91</v>
      </c>
      <c r="E20" s="18" t="s">
        <v>75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90</v>
      </c>
      <c r="D21" s="43" t="s">
        <v>89</v>
      </c>
      <c r="E21" s="43" t="s">
        <v>67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87</v>
      </c>
      <c r="B22" s="33"/>
      <c r="C22" s="18" t="s">
        <v>9</v>
      </c>
      <c r="D22" s="18" t="s">
        <v>92</v>
      </c>
      <c r="E22" s="18" t="s">
        <v>75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90</v>
      </c>
      <c r="D23" s="43" t="s">
        <v>89</v>
      </c>
      <c r="E23" s="43" t="s">
        <v>67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90</v>
      </c>
      <c r="D24" s="22" t="s">
        <v>88</v>
      </c>
      <c r="E24" s="22" t="s">
        <v>67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93</v>
      </c>
      <c r="E25" s="18" t="s">
        <v>79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91</v>
      </c>
      <c r="E26" s="18" t="s">
        <v>75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81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68</v>
      </c>
      <c r="G32" s="31" t="s">
        <v>24</v>
      </c>
      <c r="H32" s="31" t="s">
        <v>69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59</v>
      </c>
      <c r="B33" s="39">
        <v>43614</v>
      </c>
      <c r="C33" s="20" t="s">
        <v>29</v>
      </c>
      <c r="D33" s="21" t="s">
        <v>42</v>
      </c>
      <c r="E33" s="20" t="s">
        <v>70</v>
      </c>
      <c r="F33" s="20">
        <v>2</v>
      </c>
      <c r="G33" s="20">
        <v>350</v>
      </c>
      <c r="H33" s="20">
        <f t="shared" ref="H33:H34" si="13">F33*G33</f>
        <v>700</v>
      </c>
      <c r="I33" s="20">
        <v>40</v>
      </c>
      <c r="J33" s="20">
        <f t="shared" ref="J33:J34" si="14">H33*I33/100</f>
        <v>280</v>
      </c>
      <c r="K33" s="20"/>
      <c r="L33" s="20">
        <f t="shared" ref="L33:L34" si="15">G33*K33/100</f>
        <v>0</v>
      </c>
      <c r="M33" s="26"/>
    </row>
    <row r="34" spans="1:13">
      <c r="A34" s="35" t="s">
        <v>60</v>
      </c>
      <c r="B34" s="33">
        <f>SUM(J33:J44)</f>
        <v>1499.16</v>
      </c>
      <c r="C34" s="18" t="s">
        <v>29</v>
      </c>
      <c r="D34" s="18" t="s">
        <v>94</v>
      </c>
      <c r="E34" s="18" t="s">
        <v>67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876.19999999999993</v>
      </c>
      <c r="C35" s="27" t="s">
        <v>43</v>
      </c>
      <c r="D35" s="27" t="s">
        <v>44</v>
      </c>
      <c r="E35" s="27" t="s">
        <v>67</v>
      </c>
      <c r="F35" s="27">
        <v>1</v>
      </c>
      <c r="G35" s="27">
        <v>60</v>
      </c>
      <c r="H35" s="27">
        <f t="shared" ref="H35:H42" si="16">F35*G35</f>
        <v>60</v>
      </c>
      <c r="I35" s="27">
        <v>151</v>
      </c>
      <c r="J35" s="27">
        <f t="shared" ref="J35:J42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503.56</v>
      </c>
      <c r="C36" s="18" t="s">
        <v>95</v>
      </c>
      <c r="D36" s="18" t="s">
        <v>96</v>
      </c>
      <c r="E36" s="18" t="s">
        <v>97</v>
      </c>
      <c r="F36" s="18">
        <v>2</v>
      </c>
      <c r="G36" s="18">
        <v>300</v>
      </c>
      <c r="H36" s="18">
        <f t="shared" si="16"/>
        <v>600</v>
      </c>
      <c r="I36" s="18">
        <v>40.299999999999997</v>
      </c>
      <c r="J36" s="18">
        <f t="shared" si="17"/>
        <v>241.8</v>
      </c>
      <c r="K36" s="18">
        <v>1.18</v>
      </c>
      <c r="L36" s="18">
        <f t="shared" ref="L36:L41" si="18">G36*K36/100</f>
        <v>3.54</v>
      </c>
      <c r="M36" s="26"/>
    </row>
    <row r="37" spans="1:13">
      <c r="A37" s="36" t="s">
        <v>10</v>
      </c>
      <c r="B37" s="33">
        <f>SUMIF(C33:C44,A37,J33:J44)</f>
        <v>72.400000000000006</v>
      </c>
      <c r="C37" s="18" t="s">
        <v>9</v>
      </c>
      <c r="D37" s="18" t="s">
        <v>92</v>
      </c>
      <c r="E37" s="18" t="s">
        <v>75</v>
      </c>
      <c r="F37" s="18">
        <v>1</v>
      </c>
      <c r="G37" s="18">
        <v>200</v>
      </c>
      <c r="H37" s="18">
        <f t="shared" si="16"/>
        <v>200</v>
      </c>
      <c r="I37" s="18">
        <v>97.58</v>
      </c>
      <c r="J37" s="18">
        <f t="shared" si="17"/>
        <v>195.16</v>
      </c>
      <c r="K37" s="18">
        <v>13.09</v>
      </c>
      <c r="L37" s="18">
        <f t="shared" si="18"/>
        <v>26.18</v>
      </c>
      <c r="M37" s="26"/>
    </row>
    <row r="38" spans="1:13">
      <c r="A38" s="36"/>
      <c r="B38" s="33"/>
      <c r="C38" s="18" t="s">
        <v>98</v>
      </c>
      <c r="D38" s="18" t="s">
        <v>99</v>
      </c>
      <c r="E38" s="18" t="s">
        <v>100</v>
      </c>
      <c r="F38" s="18">
        <v>1</v>
      </c>
      <c r="G38" s="18">
        <v>100</v>
      </c>
      <c r="H38" s="18">
        <f t="shared" si="16"/>
        <v>100</v>
      </c>
      <c r="I38" s="18">
        <v>47</v>
      </c>
      <c r="J38" s="18">
        <f t="shared" si="17"/>
        <v>47</v>
      </c>
      <c r="K38" s="18"/>
      <c r="L38" s="18">
        <f t="shared" si="18"/>
        <v>0</v>
      </c>
      <c r="M38" s="26"/>
    </row>
    <row r="39" spans="1:13">
      <c r="A39" s="35" t="s">
        <v>87</v>
      </c>
      <c r="B39" s="33"/>
      <c r="C39" s="18" t="s">
        <v>95</v>
      </c>
      <c r="D39" s="18" t="s">
        <v>101</v>
      </c>
      <c r="E39" s="18" t="s">
        <v>97</v>
      </c>
      <c r="F39" s="18">
        <v>1</v>
      </c>
      <c r="G39" s="18">
        <v>300</v>
      </c>
      <c r="H39" s="18">
        <f t="shared" si="16"/>
        <v>300</v>
      </c>
      <c r="I39" s="18">
        <v>66.8</v>
      </c>
      <c r="J39" s="18">
        <f t="shared" si="17"/>
        <v>200.4</v>
      </c>
      <c r="K39" s="18">
        <v>4.93</v>
      </c>
      <c r="L39" s="18">
        <f t="shared" si="18"/>
        <v>14.79</v>
      </c>
      <c r="M39" s="26"/>
    </row>
    <row r="40" spans="1:13">
      <c r="A40" s="35" t="s">
        <v>9</v>
      </c>
      <c r="B40" s="33">
        <f>SUM(L33:L44)</f>
        <v>83.676000000000002</v>
      </c>
      <c r="C40" s="18" t="s">
        <v>10</v>
      </c>
      <c r="D40" s="18" t="s">
        <v>102</v>
      </c>
      <c r="E40" s="18" t="s">
        <v>103</v>
      </c>
      <c r="F40" s="18">
        <v>1</v>
      </c>
      <c r="G40" s="18">
        <v>10</v>
      </c>
      <c r="H40" s="18">
        <f t="shared" si="16"/>
        <v>10</v>
      </c>
      <c r="I40" s="18">
        <v>724</v>
      </c>
      <c r="J40" s="18">
        <f t="shared" si="17"/>
        <v>72.400000000000006</v>
      </c>
      <c r="K40" s="18">
        <v>2.8</v>
      </c>
      <c r="L40" s="18">
        <f t="shared" si="18"/>
        <v>0.28000000000000003</v>
      </c>
      <c r="M40" s="26"/>
    </row>
    <row r="41" spans="1:13">
      <c r="A41" s="35"/>
      <c r="B41" s="33"/>
      <c r="C41" s="18" t="s">
        <v>9</v>
      </c>
      <c r="D41" s="18" t="s">
        <v>57</v>
      </c>
      <c r="E41" s="18" t="s">
        <v>67</v>
      </c>
      <c r="F41" s="18">
        <v>6</v>
      </c>
      <c r="G41" s="18">
        <v>10</v>
      </c>
      <c r="H41" s="18">
        <f t="shared" si="16"/>
        <v>60</v>
      </c>
      <c r="I41" s="18">
        <v>48</v>
      </c>
      <c r="J41" s="18">
        <f t="shared" si="17"/>
        <v>28.8</v>
      </c>
      <c r="K41" s="18">
        <v>10.4</v>
      </c>
      <c r="L41" s="18">
        <f t="shared" si="18"/>
        <v>1.04</v>
      </c>
      <c r="M41" s="26"/>
    </row>
    <row r="42" spans="1:13">
      <c r="A42" s="35"/>
      <c r="B42" s="33"/>
      <c r="C42" s="16" t="s">
        <v>43</v>
      </c>
      <c r="D42" s="16" t="s">
        <v>45</v>
      </c>
      <c r="E42" s="16" t="s">
        <v>81</v>
      </c>
      <c r="F42" s="16">
        <v>1.5</v>
      </c>
      <c r="G42" s="16">
        <v>100</v>
      </c>
      <c r="H42" s="16">
        <f t="shared" si="16"/>
        <v>150</v>
      </c>
      <c r="I42" s="16">
        <v>126</v>
      </c>
      <c r="J42" s="16">
        <f t="shared" si="17"/>
        <v>189</v>
      </c>
      <c r="K42" s="16">
        <v>22</v>
      </c>
      <c r="L42" s="16">
        <v>25</v>
      </c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7.25" thickBot="1"/>
    <row r="48" spans="1:13">
      <c r="A48" s="30"/>
      <c r="B48" s="31"/>
      <c r="C48" s="31" t="s">
        <v>13</v>
      </c>
      <c r="D48" s="31" t="s">
        <v>14</v>
      </c>
      <c r="E48" s="31" t="s">
        <v>15</v>
      </c>
      <c r="F48" s="31" t="s">
        <v>68</v>
      </c>
      <c r="G48" s="31" t="s">
        <v>24</v>
      </c>
      <c r="H48" s="31" t="s">
        <v>69</v>
      </c>
      <c r="I48" s="31" t="s">
        <v>25</v>
      </c>
      <c r="J48" s="31" t="s">
        <v>26</v>
      </c>
      <c r="K48" s="31" t="s">
        <v>27</v>
      </c>
      <c r="L48" s="31" t="s">
        <v>28</v>
      </c>
      <c r="M48" s="32"/>
    </row>
    <row r="49" spans="1:13">
      <c r="A49" s="35" t="s">
        <v>59</v>
      </c>
      <c r="B49" s="39">
        <v>43615</v>
      </c>
      <c r="C49" s="18" t="s">
        <v>29</v>
      </c>
      <c r="D49" s="18" t="s">
        <v>104</v>
      </c>
      <c r="E49" s="18" t="s">
        <v>75</v>
      </c>
      <c r="F49" s="18">
        <v>2</v>
      </c>
      <c r="G49" s="18">
        <v>300</v>
      </c>
      <c r="H49" s="18">
        <f t="shared" ref="H49:H50" si="19">F49*G49</f>
        <v>600</v>
      </c>
      <c r="I49" s="18">
        <v>53</v>
      </c>
      <c r="J49" s="18">
        <f t="shared" ref="J49:J50" si="20">H49*I49/100</f>
        <v>318</v>
      </c>
      <c r="K49" s="18">
        <v>1.21</v>
      </c>
      <c r="L49" s="18">
        <f t="shared" ref="L49:L50" si="21">G49*K49/100</f>
        <v>3.63</v>
      </c>
      <c r="M49" s="26"/>
    </row>
    <row r="50" spans="1:13">
      <c r="A50" s="35" t="s">
        <v>60</v>
      </c>
      <c r="B50" s="33">
        <f>SUM(J49:J60)</f>
        <v>1839.0235</v>
      </c>
      <c r="C50" s="18" t="s">
        <v>29</v>
      </c>
      <c r="D50" s="18" t="s">
        <v>106</v>
      </c>
      <c r="E50" s="18" t="s">
        <v>71</v>
      </c>
      <c r="F50" s="18">
        <v>1</v>
      </c>
      <c r="G50" s="18">
        <v>200</v>
      </c>
      <c r="H50" s="18">
        <f t="shared" si="19"/>
        <v>200</v>
      </c>
      <c r="I50" s="18">
        <v>244</v>
      </c>
      <c r="J50" s="18">
        <f t="shared" si="20"/>
        <v>488</v>
      </c>
      <c r="K50" s="18">
        <v>9.92</v>
      </c>
      <c r="L50" s="18">
        <f t="shared" si="21"/>
        <v>19.84</v>
      </c>
      <c r="M50" s="26"/>
    </row>
    <row r="51" spans="1:13">
      <c r="A51" s="35" t="s">
        <v>29</v>
      </c>
      <c r="B51" s="33">
        <f>SUMIF(C49:C60,A51,J49:J60)</f>
        <v>1170.9099999999999</v>
      </c>
      <c r="C51" s="27" t="s">
        <v>43</v>
      </c>
      <c r="D51" s="27" t="s">
        <v>44</v>
      </c>
      <c r="E51" s="27" t="s">
        <v>67</v>
      </c>
      <c r="F51" s="27">
        <v>1</v>
      </c>
      <c r="G51" s="27">
        <v>60</v>
      </c>
      <c r="H51" s="27">
        <f t="shared" ref="H51:H57" si="22">F51*G51</f>
        <v>60</v>
      </c>
      <c r="I51" s="27">
        <v>151</v>
      </c>
      <c r="J51" s="27">
        <f t="shared" ref="J51:J57" si="23">H51*I51/100</f>
        <v>90.6</v>
      </c>
      <c r="K51" s="27">
        <v>12.1</v>
      </c>
      <c r="L51" s="27">
        <f>G51*K51/100</f>
        <v>7.26</v>
      </c>
      <c r="M51" s="26"/>
    </row>
    <row r="52" spans="1:13">
      <c r="A52" s="36" t="s">
        <v>9</v>
      </c>
      <c r="B52" s="33">
        <f>SUMIF(C49:C60,A52,J49:J60)</f>
        <v>473.71350000000001</v>
      </c>
      <c r="C52" s="16" t="s">
        <v>29</v>
      </c>
      <c r="D52" s="16" t="s">
        <v>39</v>
      </c>
      <c r="E52" s="16" t="s">
        <v>78</v>
      </c>
      <c r="F52" s="16">
        <v>1.3</v>
      </c>
      <c r="G52" s="16">
        <v>95</v>
      </c>
      <c r="H52" s="16">
        <f t="shared" si="22"/>
        <v>123.5</v>
      </c>
      <c r="I52" s="16">
        <v>106</v>
      </c>
      <c r="J52" s="16">
        <f t="shared" si="23"/>
        <v>130.91</v>
      </c>
      <c r="K52" s="16">
        <v>1.59</v>
      </c>
      <c r="L52" s="16">
        <f t="shared" ref="L52:L57" si="24">G52*K52/100</f>
        <v>1.5105000000000002</v>
      </c>
      <c r="M52" s="26"/>
    </row>
    <row r="53" spans="1:13">
      <c r="A53" s="36" t="s">
        <v>10</v>
      </c>
      <c r="B53" s="33">
        <f>SUMIF(C49:C60,A53,J49:J60)</f>
        <v>175.2</v>
      </c>
      <c r="C53" s="43" t="s">
        <v>90</v>
      </c>
      <c r="D53" s="43" t="s">
        <v>107</v>
      </c>
      <c r="E53" s="43" t="s">
        <v>73</v>
      </c>
      <c r="F53" s="43">
        <v>1</v>
      </c>
      <c r="G53" s="43">
        <v>120</v>
      </c>
      <c r="H53" s="43">
        <f t="shared" si="22"/>
        <v>120</v>
      </c>
      <c r="I53" s="43">
        <v>16</v>
      </c>
      <c r="J53" s="43">
        <f t="shared" si="23"/>
        <v>19.2</v>
      </c>
      <c r="K53" s="43">
        <v>0.8</v>
      </c>
      <c r="L53" s="43">
        <f t="shared" si="24"/>
        <v>0.96</v>
      </c>
      <c r="M53" s="26"/>
    </row>
    <row r="54" spans="1:13">
      <c r="A54" s="36"/>
      <c r="B54" s="33"/>
      <c r="C54" s="18" t="s">
        <v>8</v>
      </c>
      <c r="D54" s="18" t="s">
        <v>108</v>
      </c>
      <c r="E54" s="18" t="s">
        <v>84</v>
      </c>
      <c r="F54" s="18">
        <v>1</v>
      </c>
      <c r="G54" s="18">
        <v>200</v>
      </c>
      <c r="H54" s="18">
        <f t="shared" si="22"/>
        <v>200</v>
      </c>
      <c r="I54" s="18">
        <v>30</v>
      </c>
      <c r="J54" s="18">
        <f t="shared" si="23"/>
        <v>60</v>
      </c>
      <c r="K54" s="18">
        <v>2.4</v>
      </c>
      <c r="L54" s="18">
        <f t="shared" si="24"/>
        <v>4.8</v>
      </c>
      <c r="M54" s="26"/>
    </row>
    <row r="55" spans="1:13">
      <c r="A55" s="35" t="s">
        <v>87</v>
      </c>
      <c r="B55" s="33"/>
      <c r="C55" s="18" t="s">
        <v>10</v>
      </c>
      <c r="D55" s="18" t="s">
        <v>109</v>
      </c>
      <c r="E55" s="18" t="s">
        <v>110</v>
      </c>
      <c r="F55" s="18">
        <v>0.3</v>
      </c>
      <c r="G55" s="18">
        <v>100</v>
      </c>
      <c r="H55" s="18">
        <f t="shared" si="22"/>
        <v>30</v>
      </c>
      <c r="I55" s="18">
        <v>584</v>
      </c>
      <c r="J55" s="18">
        <f t="shared" si="23"/>
        <v>175.2</v>
      </c>
      <c r="K55" s="18">
        <v>22</v>
      </c>
      <c r="L55" s="18">
        <f t="shared" si="24"/>
        <v>22</v>
      </c>
      <c r="M55" s="26"/>
    </row>
    <row r="56" spans="1:13">
      <c r="A56" s="35" t="s">
        <v>9</v>
      </c>
      <c r="B56" s="33">
        <f>SUM(L49:L60)</f>
        <v>88.703499999999991</v>
      </c>
      <c r="C56" s="18" t="s">
        <v>43</v>
      </c>
      <c r="D56" s="18" t="s">
        <v>111</v>
      </c>
      <c r="E56" s="18" t="s">
        <v>80</v>
      </c>
      <c r="F56" s="18">
        <v>3</v>
      </c>
      <c r="G56" s="18">
        <v>35</v>
      </c>
      <c r="H56" s="18">
        <f t="shared" si="22"/>
        <v>105</v>
      </c>
      <c r="I56" s="18">
        <v>184.87</v>
      </c>
      <c r="J56" s="18">
        <f t="shared" si="23"/>
        <v>194.11350000000002</v>
      </c>
      <c r="K56" s="18">
        <v>10.58</v>
      </c>
      <c r="L56" s="18">
        <f t="shared" si="24"/>
        <v>3.7030000000000003</v>
      </c>
      <c r="M56" s="26"/>
    </row>
    <row r="57" spans="1:13">
      <c r="A57" s="35"/>
      <c r="B57" s="33"/>
      <c r="C57" s="18" t="s">
        <v>29</v>
      </c>
      <c r="D57" s="18" t="s">
        <v>34</v>
      </c>
      <c r="E57" s="18" t="s">
        <v>70</v>
      </c>
      <c r="F57" s="18">
        <v>1</v>
      </c>
      <c r="G57" s="18">
        <v>150</v>
      </c>
      <c r="H57" s="18">
        <f t="shared" si="22"/>
        <v>150</v>
      </c>
      <c r="I57" s="18">
        <v>116</v>
      </c>
      <c r="J57" s="18">
        <f t="shared" si="23"/>
        <v>174</v>
      </c>
      <c r="K57" s="18"/>
      <c r="L57" s="18">
        <f t="shared" si="24"/>
        <v>0</v>
      </c>
      <c r="M57" s="26"/>
    </row>
    <row r="58" spans="1:13">
      <c r="A58" s="35"/>
      <c r="B58" s="33"/>
      <c r="C58" s="51" t="s">
        <v>9</v>
      </c>
      <c r="D58" s="51" t="s">
        <v>116</v>
      </c>
      <c r="E58" s="51" t="s">
        <v>81</v>
      </c>
      <c r="F58" s="51">
        <v>1.5</v>
      </c>
      <c r="G58" s="51">
        <v>100</v>
      </c>
      <c r="H58" s="51">
        <v>150</v>
      </c>
      <c r="I58" s="51">
        <v>126</v>
      </c>
      <c r="J58" s="51">
        <v>189</v>
      </c>
      <c r="K58" s="51">
        <v>22</v>
      </c>
      <c r="L58" s="51">
        <v>25</v>
      </c>
      <c r="M58" s="26"/>
    </row>
    <row r="59" spans="1:13">
      <c r="A59" s="35"/>
      <c r="B59" s="3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26"/>
    </row>
    <row r="60" spans="1:13" ht="17.25" thickBot="1">
      <c r="A60" s="37"/>
      <c r="B60" s="4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28"/>
    </row>
    <row r="63" spans="1:13" ht="17.25" thickBot="1"/>
    <row r="64" spans="1:13">
      <c r="A64" s="30"/>
      <c r="B64" s="31"/>
      <c r="C64" s="31" t="s">
        <v>13</v>
      </c>
      <c r="D64" s="31" t="s">
        <v>14</v>
      </c>
      <c r="E64" s="31" t="s">
        <v>15</v>
      </c>
      <c r="F64" s="31" t="s">
        <v>68</v>
      </c>
      <c r="G64" s="31" t="s">
        <v>24</v>
      </c>
      <c r="H64" s="31" t="s">
        <v>69</v>
      </c>
      <c r="I64" s="31" t="s">
        <v>25</v>
      </c>
      <c r="J64" s="31" t="s">
        <v>26</v>
      </c>
      <c r="K64" s="31" t="s">
        <v>27</v>
      </c>
      <c r="L64" s="31" t="s">
        <v>28</v>
      </c>
      <c r="M64" s="32"/>
    </row>
    <row r="65" spans="1:13" ht="17.25" thickBot="1">
      <c r="A65" s="35" t="s">
        <v>59</v>
      </c>
      <c r="B65" s="39">
        <v>43616</v>
      </c>
      <c r="C65" s="25" t="s">
        <v>29</v>
      </c>
      <c r="D65" s="17" t="s">
        <v>62</v>
      </c>
      <c r="E65" s="25" t="s">
        <v>70</v>
      </c>
      <c r="F65" s="25">
        <v>1</v>
      </c>
      <c r="G65" s="25">
        <v>200</v>
      </c>
      <c r="H65" s="25">
        <f>F65*G65</f>
        <v>200</v>
      </c>
      <c r="I65" s="25">
        <v>48.29</v>
      </c>
      <c r="J65" s="25">
        <f>H65*I65/100</f>
        <v>96.58</v>
      </c>
      <c r="K65" s="25">
        <v>2.0699999999999998</v>
      </c>
      <c r="L65" s="25">
        <f t="shared" ref="L65:L66" si="25">G65*K65/100</f>
        <v>4.1399999999999997</v>
      </c>
      <c r="M65" s="26"/>
    </row>
    <row r="66" spans="1:13">
      <c r="A66" s="35" t="s">
        <v>60</v>
      </c>
      <c r="B66" s="33">
        <f>SUM(J65:J76)</f>
        <v>1338.3600000000001</v>
      </c>
      <c r="C66" s="18" t="s">
        <v>29</v>
      </c>
      <c r="D66" s="18" t="s">
        <v>112</v>
      </c>
      <c r="E66" s="18" t="s">
        <v>67</v>
      </c>
      <c r="F66" s="18">
        <v>1</v>
      </c>
      <c r="G66" s="18">
        <v>200</v>
      </c>
      <c r="H66" s="18">
        <f t="shared" ref="H66" si="26">F66*G66</f>
        <v>200</v>
      </c>
      <c r="I66" s="18">
        <v>228</v>
      </c>
      <c r="J66" s="18">
        <f t="shared" ref="J66" si="27">H66*I66/100</f>
        <v>456</v>
      </c>
      <c r="K66" s="18">
        <v>10.71</v>
      </c>
      <c r="L66" s="18">
        <f t="shared" si="25"/>
        <v>21.42</v>
      </c>
      <c r="M66" s="26"/>
    </row>
    <row r="67" spans="1:13">
      <c r="A67" s="35" t="s">
        <v>29</v>
      </c>
      <c r="B67" s="33">
        <f>SUMIF(C65:C76,A67,J65:J76)</f>
        <v>642.40000000000009</v>
      </c>
      <c r="C67" s="27" t="s">
        <v>43</v>
      </c>
      <c r="D67" s="27" t="s">
        <v>44</v>
      </c>
      <c r="E67" s="27" t="s">
        <v>67</v>
      </c>
      <c r="F67" s="27">
        <v>1</v>
      </c>
      <c r="G67" s="27">
        <v>60</v>
      </c>
      <c r="H67" s="27">
        <f t="shared" ref="H67:H73" si="28">F67*G67</f>
        <v>60</v>
      </c>
      <c r="I67" s="27">
        <v>151</v>
      </c>
      <c r="J67" s="27">
        <f t="shared" ref="J67:J73" si="29">H67*I67/100</f>
        <v>90.6</v>
      </c>
      <c r="K67" s="27">
        <v>12.1</v>
      </c>
      <c r="L67" s="27">
        <f>G67*K67/100</f>
        <v>7.26</v>
      </c>
      <c r="M67" s="26"/>
    </row>
    <row r="68" spans="1:13">
      <c r="A68" s="36" t="s">
        <v>9</v>
      </c>
      <c r="B68" s="33">
        <f>SUMIF(C65:C76,A68,J65:J76)</f>
        <v>373.6</v>
      </c>
      <c r="C68" s="18" t="s">
        <v>29</v>
      </c>
      <c r="D68" s="18" t="s">
        <v>91</v>
      </c>
      <c r="E68" s="18" t="s">
        <v>75</v>
      </c>
      <c r="F68" s="18">
        <v>1</v>
      </c>
      <c r="G68" s="18">
        <v>100</v>
      </c>
      <c r="H68" s="18">
        <f t="shared" si="28"/>
        <v>100</v>
      </c>
      <c r="I68" s="18">
        <v>29.82</v>
      </c>
      <c r="J68" s="18">
        <f t="shared" si="29"/>
        <v>29.82</v>
      </c>
      <c r="K68" s="18">
        <v>0.68</v>
      </c>
      <c r="L68" s="18">
        <f t="shared" ref="L68:L73" si="30">G68*K68/100</f>
        <v>0.68</v>
      </c>
      <c r="M68" s="26"/>
    </row>
    <row r="69" spans="1:13">
      <c r="A69" s="36" t="s">
        <v>10</v>
      </c>
      <c r="B69" s="33">
        <f>SUMIF(C65:C76,A69,J65:J76)</f>
        <v>0</v>
      </c>
      <c r="C69" s="18" t="s">
        <v>114</v>
      </c>
      <c r="D69" s="18" t="s">
        <v>113</v>
      </c>
      <c r="E69" s="18" t="s">
        <v>75</v>
      </c>
      <c r="F69" s="18">
        <v>1</v>
      </c>
      <c r="G69" s="18">
        <v>150</v>
      </c>
      <c r="H69" s="18">
        <f t="shared" si="28"/>
        <v>150</v>
      </c>
      <c r="I69" s="18">
        <v>73</v>
      </c>
      <c r="J69" s="18">
        <f t="shared" si="29"/>
        <v>109.5</v>
      </c>
      <c r="K69" s="18">
        <v>5.47</v>
      </c>
      <c r="L69" s="18">
        <f t="shared" si="30"/>
        <v>8.2050000000000001</v>
      </c>
      <c r="M69" s="26"/>
    </row>
    <row r="70" spans="1:13">
      <c r="A70" s="36"/>
      <c r="B70" s="33"/>
      <c r="C70" s="15" t="s">
        <v>114</v>
      </c>
      <c r="D70" s="15" t="s">
        <v>115</v>
      </c>
      <c r="E70" s="15" t="s">
        <v>72</v>
      </c>
      <c r="F70" s="15">
        <v>1</v>
      </c>
      <c r="G70" s="15">
        <v>150</v>
      </c>
      <c r="H70" s="15">
        <f t="shared" si="28"/>
        <v>150</v>
      </c>
      <c r="I70" s="15">
        <v>41</v>
      </c>
      <c r="J70" s="15">
        <f t="shared" si="29"/>
        <v>61.5</v>
      </c>
      <c r="K70" s="15">
        <v>1.44</v>
      </c>
      <c r="L70" s="15">
        <f t="shared" si="30"/>
        <v>2.16</v>
      </c>
      <c r="M70" s="26"/>
    </row>
    <row r="71" spans="1:13">
      <c r="A71" s="35" t="s">
        <v>87</v>
      </c>
      <c r="B71" s="33"/>
      <c r="C71" s="43" t="s">
        <v>90</v>
      </c>
      <c r="D71" s="43" t="s">
        <v>89</v>
      </c>
      <c r="E71" s="43" t="s">
        <v>67</v>
      </c>
      <c r="F71" s="43">
        <v>2</v>
      </c>
      <c r="G71" s="43">
        <v>172</v>
      </c>
      <c r="H71" s="43">
        <f t="shared" si="28"/>
        <v>344</v>
      </c>
      <c r="I71" s="43">
        <v>44</v>
      </c>
      <c r="J71" s="43">
        <f t="shared" si="29"/>
        <v>151.36000000000001</v>
      </c>
      <c r="K71" s="43">
        <v>1.06</v>
      </c>
      <c r="L71" s="43">
        <f t="shared" si="30"/>
        <v>1.8232000000000002</v>
      </c>
      <c r="M71" s="26"/>
    </row>
    <row r="72" spans="1:13">
      <c r="A72" s="35" t="s">
        <v>9</v>
      </c>
      <c r="B72" s="33">
        <f>SUM(L65:L76)</f>
        <v>78.388199999999983</v>
      </c>
      <c r="C72" s="18" t="s">
        <v>43</v>
      </c>
      <c r="D72" s="18" t="s">
        <v>49</v>
      </c>
      <c r="E72" s="18" t="s">
        <v>83</v>
      </c>
      <c r="F72" s="18">
        <v>1</v>
      </c>
      <c r="G72" s="18">
        <v>100</v>
      </c>
      <c r="H72" s="18">
        <f t="shared" si="28"/>
        <v>100</v>
      </c>
      <c r="I72" s="18">
        <v>94</v>
      </c>
      <c r="J72" s="18">
        <f t="shared" si="29"/>
        <v>94</v>
      </c>
      <c r="K72" s="18">
        <v>2.9</v>
      </c>
      <c r="L72" s="18">
        <f t="shared" si="30"/>
        <v>2.9</v>
      </c>
      <c r="M72" s="26"/>
    </row>
    <row r="73" spans="1:13">
      <c r="A73" s="35"/>
      <c r="B73" s="33"/>
      <c r="C73" s="18" t="s">
        <v>8</v>
      </c>
      <c r="D73" s="18" t="s">
        <v>108</v>
      </c>
      <c r="E73" s="18" t="s">
        <v>84</v>
      </c>
      <c r="F73" s="18">
        <v>1</v>
      </c>
      <c r="G73" s="18">
        <v>200</v>
      </c>
      <c r="H73" s="18">
        <f t="shared" si="28"/>
        <v>200</v>
      </c>
      <c r="I73" s="18">
        <v>30</v>
      </c>
      <c r="J73" s="18">
        <f t="shared" si="29"/>
        <v>60</v>
      </c>
      <c r="K73" s="18">
        <v>2.4</v>
      </c>
      <c r="L73" s="18">
        <f t="shared" si="30"/>
        <v>4.8</v>
      </c>
      <c r="M73" s="47"/>
    </row>
    <row r="74" spans="1:13">
      <c r="A74" s="3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7"/>
    </row>
    <row r="75" spans="1:13">
      <c r="A75" s="35"/>
      <c r="B75" s="45"/>
      <c r="C75" s="16" t="s">
        <v>43</v>
      </c>
      <c r="D75" s="16" t="s">
        <v>45</v>
      </c>
      <c r="E75" s="16" t="s">
        <v>81</v>
      </c>
      <c r="F75" s="16">
        <v>1.5</v>
      </c>
      <c r="G75" s="16">
        <v>100</v>
      </c>
      <c r="H75" s="16">
        <f t="shared" ref="H75" si="31">F75*G75</f>
        <v>150</v>
      </c>
      <c r="I75" s="16">
        <v>126</v>
      </c>
      <c r="J75" s="16">
        <f t="shared" ref="J75" si="32">H75*I75/100</f>
        <v>189</v>
      </c>
      <c r="K75" s="16">
        <v>22</v>
      </c>
      <c r="L75" s="16">
        <v>25</v>
      </c>
      <c r="M75" s="47"/>
    </row>
    <row r="76" spans="1:13" ht="17.25" thickBot="1">
      <c r="A76" s="37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8"/>
    </row>
    <row r="79" spans="1:13" ht="17.25" thickBot="1"/>
    <row r="80" spans="1:13">
      <c r="A80" s="57"/>
      <c r="B80" s="58"/>
      <c r="C80" s="58" t="s">
        <v>13</v>
      </c>
      <c r="D80" s="58" t="s">
        <v>14</v>
      </c>
      <c r="E80" s="58" t="s">
        <v>15</v>
      </c>
      <c r="F80" s="58" t="s">
        <v>68</v>
      </c>
      <c r="G80" s="58" t="s">
        <v>24</v>
      </c>
      <c r="H80" s="58" t="s">
        <v>69</v>
      </c>
      <c r="I80" s="58" t="s">
        <v>25</v>
      </c>
      <c r="J80" s="58" t="s">
        <v>26</v>
      </c>
      <c r="K80" s="58" t="s">
        <v>27</v>
      </c>
      <c r="L80" s="58" t="s">
        <v>28</v>
      </c>
      <c r="M80" s="59"/>
    </row>
    <row r="81" spans="1:13" ht="17.25" thickBot="1">
      <c r="A81" s="61" t="s">
        <v>59</v>
      </c>
      <c r="B81" s="64">
        <v>43617</v>
      </c>
      <c r="C81" s="54"/>
      <c r="D81" s="52"/>
      <c r="E81" s="54"/>
      <c r="F81" s="54"/>
      <c r="G81" s="54"/>
      <c r="H81" s="54"/>
      <c r="I81" s="54"/>
      <c r="J81" s="54"/>
      <c r="K81" s="54"/>
      <c r="L81" s="54"/>
      <c r="M81" s="55"/>
    </row>
    <row r="82" spans="1:13">
      <c r="A82" s="61" t="s">
        <v>60</v>
      </c>
      <c r="B82" s="60">
        <f>SUM(J81:J92)</f>
        <v>0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</row>
    <row r="83" spans="1:13">
      <c r="A83" s="61" t="s">
        <v>29</v>
      </c>
      <c r="B83" s="60">
        <f>SUMIF(C81:C92,A83,J81:J92)</f>
        <v>0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5"/>
    </row>
    <row r="84" spans="1:13">
      <c r="A84" s="62" t="s">
        <v>9</v>
      </c>
      <c r="B84" s="60">
        <f>SUMIF(C81:C92,A84,J81:J92)</f>
        <v>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</row>
    <row r="85" spans="1:13">
      <c r="A85" s="62" t="s">
        <v>10</v>
      </c>
      <c r="B85" s="60">
        <f>SUMIF(C81:C92,A85,J81:J92)</f>
        <v>0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5"/>
    </row>
    <row r="86" spans="1:13">
      <c r="A86" s="62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5"/>
    </row>
    <row r="87" spans="1:13">
      <c r="A87" s="61" t="s">
        <v>87</v>
      </c>
      <c r="B87" s="60"/>
      <c r="C87" s="65"/>
      <c r="D87" s="65" t="s">
        <v>119</v>
      </c>
      <c r="E87" s="65"/>
      <c r="F87" s="65"/>
      <c r="G87" s="65"/>
      <c r="H87" s="65"/>
      <c r="I87" s="65"/>
      <c r="J87" s="65"/>
      <c r="K87" s="65"/>
      <c r="L87" s="65"/>
      <c r="M87" s="55"/>
    </row>
    <row r="88" spans="1:13">
      <c r="A88" s="61" t="s">
        <v>9</v>
      </c>
      <c r="B88" s="60">
        <f>SUM(L81:L92)</f>
        <v>0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5"/>
    </row>
    <row r="89" spans="1:13">
      <c r="A89" s="61"/>
      <c r="B89" s="60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47"/>
    </row>
    <row r="90" spans="1:13">
      <c r="A90" s="61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7"/>
    </row>
    <row r="91" spans="1:13">
      <c r="A91" s="61"/>
      <c r="B91" s="45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47"/>
    </row>
    <row r="92" spans="1:13" ht="17.25" thickBot="1">
      <c r="A92" s="63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8"/>
    </row>
    <row r="95" spans="1:13" ht="17.25" thickBot="1"/>
    <row r="96" spans="1:13">
      <c r="A96" s="57"/>
      <c r="B96" s="58"/>
      <c r="C96" s="58" t="s">
        <v>13</v>
      </c>
      <c r="D96" s="58" t="s">
        <v>14</v>
      </c>
      <c r="E96" s="58" t="s">
        <v>15</v>
      </c>
      <c r="F96" s="58" t="s">
        <v>68</v>
      </c>
      <c r="G96" s="58" t="s">
        <v>24</v>
      </c>
      <c r="H96" s="58" t="s">
        <v>69</v>
      </c>
      <c r="I96" s="58" t="s">
        <v>25</v>
      </c>
      <c r="J96" s="58" t="s">
        <v>26</v>
      </c>
      <c r="K96" s="58" t="s">
        <v>27</v>
      </c>
      <c r="L96" s="58" t="s">
        <v>28</v>
      </c>
      <c r="M96" s="59"/>
    </row>
    <row r="97" spans="1:13">
      <c r="A97" s="61" t="s">
        <v>59</v>
      </c>
      <c r="B97" s="64">
        <v>43618</v>
      </c>
      <c r="C97" s="53" t="s">
        <v>29</v>
      </c>
      <c r="D97" s="49" t="s">
        <v>120</v>
      </c>
      <c r="E97" s="51" t="s">
        <v>121</v>
      </c>
      <c r="F97" s="51">
        <v>1</v>
      </c>
      <c r="G97" s="51">
        <v>100</v>
      </c>
      <c r="H97" s="53">
        <f t="shared" ref="H97:H99" si="33">F97*G97</f>
        <v>100</v>
      </c>
      <c r="I97" s="51">
        <v>466</v>
      </c>
      <c r="J97" s="51">
        <f>H97*I97/100</f>
        <v>466</v>
      </c>
      <c r="K97" s="51">
        <v>19.3</v>
      </c>
      <c r="L97" s="51">
        <f t="shared" ref="L97:L99" si="34">G97*K97/100</f>
        <v>19.3</v>
      </c>
      <c r="M97" s="55"/>
    </row>
    <row r="98" spans="1:13">
      <c r="A98" s="61" t="s">
        <v>60</v>
      </c>
      <c r="B98" s="60">
        <f>SUM(J97:J108)</f>
        <v>1816.0800000000002</v>
      </c>
      <c r="C98" s="50" t="s">
        <v>122</v>
      </c>
      <c r="D98" s="50" t="s">
        <v>117</v>
      </c>
      <c r="E98" s="50" t="s">
        <v>123</v>
      </c>
      <c r="F98" s="50">
        <v>1</v>
      </c>
      <c r="G98" s="50">
        <v>400</v>
      </c>
      <c r="H98" s="50">
        <f t="shared" si="33"/>
        <v>400</v>
      </c>
      <c r="I98" s="50">
        <v>21.03</v>
      </c>
      <c r="J98" s="50">
        <f t="shared" ref="J98:J99" si="35">H98*I98/100</f>
        <v>84.12</v>
      </c>
      <c r="K98" s="50">
        <v>0</v>
      </c>
      <c r="L98" s="50">
        <f t="shared" si="34"/>
        <v>0</v>
      </c>
      <c r="M98" s="55"/>
    </row>
    <row r="99" spans="1:13">
      <c r="A99" s="61" t="s">
        <v>29</v>
      </c>
      <c r="B99" s="60">
        <f>SUMIF(C97:C108,A99,J97:J108)</f>
        <v>689.08</v>
      </c>
      <c r="C99" s="53" t="s">
        <v>29</v>
      </c>
      <c r="D99" s="53" t="s">
        <v>91</v>
      </c>
      <c r="E99" s="53" t="s">
        <v>75</v>
      </c>
      <c r="F99" s="53">
        <v>1</v>
      </c>
      <c r="G99" s="53">
        <v>100</v>
      </c>
      <c r="H99" s="53">
        <f t="shared" si="33"/>
        <v>100</v>
      </c>
      <c r="I99" s="53">
        <v>29.82</v>
      </c>
      <c r="J99" s="53">
        <f t="shared" si="35"/>
        <v>29.82</v>
      </c>
      <c r="K99" s="53">
        <v>0.68</v>
      </c>
      <c r="L99" s="53">
        <f t="shared" si="34"/>
        <v>0.68</v>
      </c>
      <c r="M99" s="55"/>
    </row>
    <row r="100" spans="1:13">
      <c r="A100" s="62" t="s">
        <v>9</v>
      </c>
      <c r="B100" s="60">
        <f>SUMIF(C97:C108,A100,J97:J108)</f>
        <v>1083.5999999999999</v>
      </c>
      <c r="C100" s="53" t="s">
        <v>43</v>
      </c>
      <c r="D100" s="53" t="s">
        <v>54</v>
      </c>
      <c r="E100" s="53" t="s">
        <v>124</v>
      </c>
      <c r="F100" s="53">
        <v>20</v>
      </c>
      <c r="G100" s="53">
        <v>15</v>
      </c>
      <c r="H100" s="53">
        <f t="shared" ref="H100:H104" si="36">F100*G100</f>
        <v>300</v>
      </c>
      <c r="I100" s="53">
        <v>246</v>
      </c>
      <c r="J100" s="53">
        <f t="shared" ref="J100:J104" si="37">H100*I100/100</f>
        <v>738</v>
      </c>
      <c r="K100" s="53">
        <v>31.4</v>
      </c>
      <c r="L100" s="53">
        <f t="shared" ref="L100:L101" si="38">G100*K100/100</f>
        <v>4.71</v>
      </c>
      <c r="M100" s="55"/>
    </row>
    <row r="101" spans="1:13">
      <c r="A101" s="62" t="s">
        <v>10</v>
      </c>
      <c r="B101" s="60">
        <f>SUMIF(C97:C108,A101,J97:J108)</f>
        <v>0</v>
      </c>
      <c r="C101" s="53" t="s">
        <v>125</v>
      </c>
      <c r="D101" s="51" t="s">
        <v>118</v>
      </c>
      <c r="E101" s="51" t="s">
        <v>126</v>
      </c>
      <c r="F101" s="51">
        <v>1</v>
      </c>
      <c r="G101" s="51">
        <v>150</v>
      </c>
      <c r="H101" s="51">
        <f t="shared" si="36"/>
        <v>150</v>
      </c>
      <c r="I101" s="51">
        <v>170</v>
      </c>
      <c r="J101" s="51">
        <f t="shared" si="37"/>
        <v>255</v>
      </c>
      <c r="K101" s="51">
        <v>14.3</v>
      </c>
      <c r="L101" s="51">
        <f t="shared" si="38"/>
        <v>21.45</v>
      </c>
      <c r="M101" s="55"/>
    </row>
    <row r="102" spans="1:13">
      <c r="A102" s="62"/>
      <c r="B102" s="60"/>
      <c r="C102" s="65" t="s">
        <v>127</v>
      </c>
      <c r="D102" s="65" t="s">
        <v>128</v>
      </c>
      <c r="E102" s="65" t="s">
        <v>126</v>
      </c>
      <c r="F102" s="65">
        <v>1</v>
      </c>
      <c r="G102" s="65">
        <v>140</v>
      </c>
      <c r="H102" s="65">
        <f t="shared" si="36"/>
        <v>140</v>
      </c>
      <c r="I102" s="65">
        <v>31</v>
      </c>
      <c r="J102" s="65">
        <f t="shared" si="37"/>
        <v>43.4</v>
      </c>
      <c r="K102" s="50"/>
      <c r="L102" s="50"/>
      <c r="M102" s="55"/>
    </row>
    <row r="103" spans="1:13">
      <c r="A103" s="61" t="s">
        <v>87</v>
      </c>
      <c r="B103" s="60"/>
      <c r="C103" s="53" t="s">
        <v>43</v>
      </c>
      <c r="D103" s="53" t="s">
        <v>44</v>
      </c>
      <c r="E103" s="53" t="s">
        <v>67</v>
      </c>
      <c r="F103" s="53">
        <v>1</v>
      </c>
      <c r="G103" s="53">
        <v>60</v>
      </c>
      <c r="H103" s="53">
        <f t="shared" si="36"/>
        <v>60</v>
      </c>
      <c r="I103" s="53">
        <v>151</v>
      </c>
      <c r="J103" s="53">
        <f t="shared" si="37"/>
        <v>90.6</v>
      </c>
      <c r="K103" s="53">
        <v>12.1</v>
      </c>
      <c r="L103" s="53">
        <f>G103*K103/100</f>
        <v>7.26</v>
      </c>
      <c r="M103" s="55"/>
    </row>
    <row r="104" spans="1:13">
      <c r="A104" s="61" t="s">
        <v>9</v>
      </c>
      <c r="B104" s="60">
        <f>SUM(L97:L108)</f>
        <v>56.4</v>
      </c>
      <c r="C104" s="50" t="s">
        <v>122</v>
      </c>
      <c r="D104" s="50" t="s">
        <v>129</v>
      </c>
      <c r="E104" s="50" t="s">
        <v>130</v>
      </c>
      <c r="F104" s="50">
        <v>1</v>
      </c>
      <c r="G104" s="50">
        <v>300</v>
      </c>
      <c r="H104" s="50">
        <f t="shared" si="36"/>
        <v>300</v>
      </c>
      <c r="I104" s="50">
        <v>36.380000000000003</v>
      </c>
      <c r="J104" s="50">
        <f t="shared" si="37"/>
        <v>109.14</v>
      </c>
      <c r="K104" s="50">
        <v>1</v>
      </c>
      <c r="L104" s="50">
        <f t="shared" ref="L104" si="39">G104*K104/100</f>
        <v>3</v>
      </c>
      <c r="M104" s="55"/>
    </row>
    <row r="105" spans="1:13">
      <c r="A105" s="61"/>
      <c r="B105" s="60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47"/>
    </row>
    <row r="106" spans="1:13">
      <c r="A106" s="61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7"/>
    </row>
    <row r="107" spans="1:13">
      <c r="A107" s="61"/>
      <c r="B107" s="45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47"/>
    </row>
    <row r="108" spans="1:13" ht="17.25" thickBot="1">
      <c r="A108" s="63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8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2019-06-02T14:28:11Z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