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健身\fitness\"/>
    </mc:Choice>
  </mc:AlternateContent>
  <xr:revisionPtr revIDLastSave="0" documentId="13_ncr:1_{B527A387-2630-4B3B-93D8-E54937056326}" xr6:coauthVersionLast="43" xr6:coauthVersionMax="43" xr10:uidLastSave="{00000000-0000-0000-0000-000000000000}"/>
  <bookViews>
    <workbookView xWindow="-60" yWindow="-60" windowWidth="22620" windowHeight="14520" activeTab="2" xr2:uid="{00000000-000D-0000-FFFF-FFFF00000000}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5" i="3" l="1"/>
  <c r="H135" i="3"/>
  <c r="J135" i="3" s="1"/>
  <c r="H134" i="3"/>
  <c r="J134" i="3" s="1"/>
  <c r="L133" i="3"/>
  <c r="H133" i="3"/>
  <c r="J133" i="3" s="1"/>
  <c r="L132" i="3"/>
  <c r="J132" i="3"/>
  <c r="H132" i="3"/>
  <c r="L131" i="3"/>
  <c r="H131" i="3"/>
  <c r="J131" i="3" s="1"/>
  <c r="L130" i="3" l="1"/>
  <c r="H130" i="3"/>
  <c r="J130" i="3" s="1"/>
  <c r="L129" i="3" l="1"/>
  <c r="B134" i="3" s="1"/>
  <c r="H129" i="3"/>
  <c r="J129" i="3" s="1"/>
  <c r="L127" i="3"/>
  <c r="J127" i="3"/>
  <c r="H127" i="3"/>
  <c r="B131" i="3"/>
  <c r="B129" i="3"/>
  <c r="L128" i="3"/>
  <c r="H128" i="3"/>
  <c r="J128" i="3" s="1"/>
  <c r="L123" i="3"/>
  <c r="H123" i="3"/>
  <c r="J123" i="3" s="1"/>
  <c r="L42" i="2"/>
  <c r="H42" i="2"/>
  <c r="J42" i="2" s="1"/>
  <c r="L122" i="3"/>
  <c r="H122" i="3"/>
  <c r="J122" i="3" s="1"/>
  <c r="J121" i="3"/>
  <c r="H121" i="3"/>
  <c r="B128" i="3" l="1"/>
  <c r="B130" i="3"/>
  <c r="L120" i="3"/>
  <c r="H120" i="3"/>
  <c r="J120" i="3" s="1"/>
  <c r="L119" i="3" l="1"/>
  <c r="H119" i="3"/>
  <c r="J119" i="3" s="1"/>
  <c r="L118" i="3"/>
  <c r="H118" i="3"/>
  <c r="J118" i="3" s="1"/>
  <c r="H117" i="3"/>
  <c r="J117" i="3" s="1"/>
  <c r="L49" i="2" l="1"/>
  <c r="H49" i="2"/>
  <c r="J49" i="2" s="1"/>
  <c r="L116" i="3"/>
  <c r="H116" i="3"/>
  <c r="J116" i="3" s="1"/>
  <c r="L115" i="3"/>
  <c r="H115" i="3"/>
  <c r="J115" i="3" s="1"/>
  <c r="L114" i="3"/>
  <c r="H114" i="3"/>
  <c r="J114" i="3" s="1"/>
  <c r="L113" i="3"/>
  <c r="H113" i="3"/>
  <c r="J113" i="3" s="1"/>
  <c r="L112" i="3"/>
  <c r="B119" i="3" s="1"/>
  <c r="H112" i="3"/>
  <c r="J112" i="3" s="1"/>
  <c r="B116" i="3"/>
  <c r="L104" i="3"/>
  <c r="H104" i="3"/>
  <c r="J104" i="3" s="1"/>
  <c r="L103" i="3"/>
  <c r="H103" i="3"/>
  <c r="J103" i="3" s="1"/>
  <c r="H102" i="3"/>
  <c r="J102" i="3" s="1"/>
  <c r="H50" i="2"/>
  <c r="J50" i="2" s="1"/>
  <c r="L50" i="2"/>
  <c r="L101" i="3"/>
  <c r="H101" i="3"/>
  <c r="J101" i="3" s="1"/>
  <c r="L43" i="2"/>
  <c r="H43" i="2"/>
  <c r="J43" i="2" s="1"/>
  <c r="L99" i="3"/>
  <c r="H99" i="3"/>
  <c r="J99" i="3" s="1"/>
  <c r="L100" i="3"/>
  <c r="H100" i="3"/>
  <c r="J100" i="3" s="1"/>
  <c r="L98" i="3"/>
  <c r="H98" i="3"/>
  <c r="J98" i="3" s="1"/>
  <c r="L63" i="2"/>
  <c r="L62" i="2"/>
  <c r="H62" i="2"/>
  <c r="J62" i="2" s="1"/>
  <c r="H63" i="2"/>
  <c r="J63" i="2" s="1"/>
  <c r="L97" i="3"/>
  <c r="H97" i="3"/>
  <c r="J97" i="3" s="1"/>
  <c r="L4" i="2"/>
  <c r="H4" i="2"/>
  <c r="J4" i="2" s="1"/>
  <c r="B101" i="3"/>
  <c r="B83" i="3"/>
  <c r="B85" i="3"/>
  <c r="B84" i="3"/>
  <c r="B88" i="3"/>
  <c r="B82" i="3"/>
  <c r="B104" i="3" l="1"/>
  <c r="B115" i="3"/>
  <c r="B114" i="3"/>
  <c r="B113" i="3"/>
  <c r="B100" i="3"/>
  <c r="B99" i="3"/>
  <c r="B98" i="3"/>
  <c r="L73" i="3"/>
  <c r="H73" i="3"/>
  <c r="J73" i="3" s="1"/>
  <c r="L72" i="3"/>
  <c r="H72" i="3"/>
  <c r="J72" i="3" s="1"/>
  <c r="H75" i="3"/>
  <c r="J75" i="3" s="1"/>
  <c r="L71" i="3"/>
  <c r="H71" i="3"/>
  <c r="J71" i="3" s="1"/>
  <c r="L70" i="3"/>
  <c r="H70" i="3"/>
  <c r="J70" i="3" s="1"/>
  <c r="L61" i="2"/>
  <c r="H61" i="2"/>
  <c r="J61" i="2" s="1"/>
  <c r="L69" i="3"/>
  <c r="H69" i="3"/>
  <c r="J69" i="3" s="1"/>
  <c r="L68" i="3"/>
  <c r="H68" i="3"/>
  <c r="J68" i="3" s="1"/>
  <c r="L66" i="3" l="1"/>
  <c r="H66" i="3"/>
  <c r="J66" i="3" s="1"/>
  <c r="H17" i="2"/>
  <c r="J17" i="2" s="1"/>
  <c r="L17" i="2"/>
  <c r="L65" i="3"/>
  <c r="H65" i="3"/>
  <c r="J65" i="3" s="1"/>
  <c r="B69" i="3"/>
  <c r="L67" i="3"/>
  <c r="H67" i="3"/>
  <c r="J67" i="3" s="1"/>
  <c r="B68" i="3" s="1"/>
  <c r="B72" i="3" l="1"/>
  <c r="B66" i="3"/>
  <c r="B67" i="3"/>
  <c r="L57" i="3"/>
  <c r="H57" i="3"/>
  <c r="J57" i="3" s="1"/>
  <c r="L56" i="3"/>
  <c r="H56" i="3"/>
  <c r="J56" i="3" s="1"/>
  <c r="H37" i="2"/>
  <c r="J37" i="2" s="1"/>
  <c r="L37" i="2"/>
  <c r="L55" i="3"/>
  <c r="H55" i="3"/>
  <c r="J55" i="3" s="1"/>
  <c r="L54" i="3"/>
  <c r="H54" i="3"/>
  <c r="J54" i="3" s="1"/>
  <c r="L53" i="3"/>
  <c r="H53" i="3"/>
  <c r="J53" i="3" s="1"/>
  <c r="L48" i="2"/>
  <c r="H48" i="2"/>
  <c r="J48" i="2" s="1"/>
  <c r="L52" i="3" l="1"/>
  <c r="H52" i="3"/>
  <c r="J52" i="3" s="1"/>
  <c r="L50" i="3"/>
  <c r="H50" i="3"/>
  <c r="J50" i="3" s="1"/>
  <c r="L8" i="2"/>
  <c r="H8" i="2"/>
  <c r="J8" i="2" s="1"/>
  <c r="L49" i="3"/>
  <c r="H49" i="3"/>
  <c r="J49" i="3" s="1"/>
  <c r="L14" i="2"/>
  <c r="H14" i="2"/>
  <c r="J14" i="2" s="1"/>
  <c r="B53" i="3"/>
  <c r="L51" i="3"/>
  <c r="H51" i="3"/>
  <c r="J51" i="3" s="1"/>
  <c r="B52" i="3" s="1"/>
  <c r="H42" i="3"/>
  <c r="J42" i="3" s="1"/>
  <c r="L41" i="3"/>
  <c r="H41" i="3"/>
  <c r="J41" i="3" s="1"/>
  <c r="L40" i="3"/>
  <c r="H40" i="3"/>
  <c r="J40" i="3" s="1"/>
  <c r="L39" i="3"/>
  <c r="H39" i="3"/>
  <c r="J39" i="3" s="1"/>
  <c r="L25" i="2"/>
  <c r="H25" i="2"/>
  <c r="J25" i="2" s="1"/>
  <c r="L38" i="3"/>
  <c r="H38" i="3"/>
  <c r="J38" i="3" s="1"/>
  <c r="L51" i="2"/>
  <c r="H51" i="2"/>
  <c r="J51" i="2" s="1"/>
  <c r="L37" i="3"/>
  <c r="H37" i="3"/>
  <c r="J37" i="3" s="1"/>
  <c r="L36" i="3"/>
  <c r="H36" i="3"/>
  <c r="J36" i="3" s="1"/>
  <c r="H26" i="2"/>
  <c r="J26" i="2" s="1"/>
  <c r="L26" i="2"/>
  <c r="B56" i="3" l="1"/>
  <c r="B51" i="3"/>
  <c r="B50" i="3"/>
  <c r="L34" i="3"/>
  <c r="H34" i="3"/>
  <c r="J34" i="3" s="1"/>
  <c r="H20" i="2"/>
  <c r="J20" i="2" s="1"/>
  <c r="L20" i="2"/>
  <c r="L33" i="3"/>
  <c r="H33" i="3"/>
  <c r="J33" i="3" s="1"/>
  <c r="B37" i="3"/>
  <c r="L35" i="3"/>
  <c r="H35" i="3"/>
  <c r="J35" i="3" s="1"/>
  <c r="B36" i="3" s="1"/>
  <c r="L26" i="3"/>
  <c r="H26" i="3"/>
  <c r="J26" i="3" s="1"/>
  <c r="H27" i="3"/>
  <c r="J27" i="3" s="1"/>
  <c r="B40" i="3" l="1"/>
  <c r="B34" i="3"/>
  <c r="B35" i="3"/>
  <c r="L25" i="3"/>
  <c r="H25" i="3"/>
  <c r="J25" i="3" s="1"/>
  <c r="H27" i="2"/>
  <c r="J27" i="2" s="1"/>
  <c r="L27" i="2"/>
  <c r="L24" i="3"/>
  <c r="H24" i="3"/>
  <c r="J24" i="3" s="1"/>
  <c r="L23" i="3"/>
  <c r="H23" i="3"/>
  <c r="J23" i="3" s="1"/>
  <c r="L22" i="3"/>
  <c r="H22" i="3"/>
  <c r="J22" i="3" s="1"/>
  <c r="H38" i="2"/>
  <c r="J38" i="2" s="1"/>
  <c r="L38" i="2"/>
  <c r="L20" i="3"/>
  <c r="H20" i="3"/>
  <c r="J20" i="3" s="1"/>
  <c r="H13" i="2"/>
  <c r="J13" i="2" s="1"/>
  <c r="L13" i="2"/>
  <c r="L21" i="3"/>
  <c r="H21" i="3"/>
  <c r="J21" i="3" s="1"/>
  <c r="L19" i="3"/>
  <c r="H19" i="3"/>
  <c r="J19" i="3" s="1"/>
  <c r="B20" i="3" l="1"/>
  <c r="E8" i="1"/>
  <c r="F8" i="1"/>
  <c r="G8" i="1"/>
  <c r="H8" i="1"/>
  <c r="D8" i="1"/>
  <c r="B18" i="3"/>
  <c r="L18" i="3"/>
  <c r="H18" i="3"/>
  <c r="J18" i="3" s="1"/>
  <c r="B19" i="3" s="1"/>
  <c r="L17" i="3"/>
  <c r="H17" i="3"/>
  <c r="J17" i="3" s="1"/>
  <c r="L16" i="3"/>
  <c r="H16" i="3"/>
  <c r="J16" i="3" s="1"/>
  <c r="H5" i="2"/>
  <c r="J5" i="2" s="1"/>
  <c r="H6" i="2"/>
  <c r="J6" i="2" s="1"/>
  <c r="H7" i="2"/>
  <c r="J7" i="2" s="1"/>
  <c r="H9" i="2"/>
  <c r="J9" i="2" s="1"/>
  <c r="H10" i="2"/>
  <c r="J10" i="2" s="1"/>
  <c r="H11" i="2"/>
  <c r="J11" i="2" s="1"/>
  <c r="H12" i="2"/>
  <c r="J12" i="2" s="1"/>
  <c r="H15" i="2"/>
  <c r="J15" i="2" s="1"/>
  <c r="H16" i="2"/>
  <c r="J16" i="2" s="1"/>
  <c r="H18" i="2"/>
  <c r="J18" i="2" s="1"/>
  <c r="H19" i="2"/>
  <c r="J19" i="2" s="1"/>
  <c r="H21" i="2"/>
  <c r="J21" i="2" s="1"/>
  <c r="H22" i="2"/>
  <c r="J22" i="2" s="1"/>
  <c r="H23" i="2"/>
  <c r="J23" i="2" s="1"/>
  <c r="H24" i="2"/>
  <c r="J24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9" i="2"/>
  <c r="J39" i="2" s="1"/>
  <c r="H40" i="2"/>
  <c r="J40" i="2" s="1"/>
  <c r="H41" i="2"/>
  <c r="J41" i="2" s="1"/>
  <c r="H44" i="2"/>
  <c r="J44" i="2" s="1"/>
  <c r="H45" i="2"/>
  <c r="J45" i="2" s="1"/>
  <c r="H46" i="2"/>
  <c r="J46" i="2" s="1"/>
  <c r="H47" i="2"/>
  <c r="J47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3" i="2"/>
  <c r="J3" i="2" s="1"/>
  <c r="L6" i="2"/>
  <c r="J10" i="3"/>
  <c r="H10" i="3"/>
  <c r="J5" i="3"/>
  <c r="L3" i="2"/>
  <c r="L5" i="2"/>
  <c r="L7" i="2"/>
  <c r="L9" i="2"/>
  <c r="L10" i="2"/>
  <c r="L11" i="2"/>
  <c r="L12" i="2"/>
  <c r="L15" i="2"/>
  <c r="L16" i="2"/>
  <c r="L18" i="2"/>
  <c r="L19" i="2"/>
  <c r="L21" i="2"/>
  <c r="L22" i="2"/>
  <c r="L23" i="2"/>
  <c r="L24" i="2"/>
  <c r="L28" i="2"/>
  <c r="L29" i="2"/>
  <c r="H8" i="3"/>
  <c r="J9" i="3"/>
  <c r="H9" i="3"/>
  <c r="J11" i="3"/>
  <c r="H11" i="3"/>
  <c r="J8" i="3"/>
  <c r="F7" i="3"/>
  <c r="H7" i="3" s="1"/>
  <c r="H6" i="3"/>
  <c r="H5" i="3"/>
  <c r="F4" i="3"/>
  <c r="H4" i="3" s="1"/>
  <c r="L41" i="2"/>
  <c r="L44" i="2"/>
  <c r="L45" i="2"/>
  <c r="L46" i="2"/>
  <c r="L47" i="2"/>
  <c r="L52" i="2"/>
  <c r="L53" i="2"/>
  <c r="L54" i="2"/>
  <c r="L55" i="2"/>
  <c r="L56" i="2"/>
  <c r="L57" i="2"/>
  <c r="L58" i="2"/>
  <c r="L59" i="2"/>
  <c r="L60" i="2"/>
  <c r="L31" i="2"/>
  <c r="L33" i="2"/>
  <c r="L34" i="2"/>
  <c r="L35" i="2"/>
  <c r="L36" i="2"/>
  <c r="L39" i="2"/>
  <c r="L40" i="2"/>
  <c r="L30" i="2"/>
  <c r="C18" i="1"/>
  <c r="F17" i="1"/>
  <c r="I6" i="1"/>
  <c r="I5" i="1"/>
  <c r="I4" i="1"/>
  <c r="B6" i="1"/>
  <c r="B5" i="1"/>
  <c r="B4" i="1"/>
  <c r="B17" i="3" l="1"/>
  <c r="I8" i="1"/>
  <c r="B23" i="3"/>
  <c r="B6" i="3"/>
  <c r="B7" i="3"/>
  <c r="B5" i="3"/>
</calcChain>
</file>

<file path=xl/sharedStrings.xml><?xml version="1.0" encoding="utf-8"?>
<sst xmlns="http://schemas.openxmlformats.org/spreadsheetml/2006/main" count="608" uniqueCount="141">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</sst>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强调文字颜色 1 2" xfId="43" xr:uid="{00000000-0005-0000-0000-000001000000}"/>
    <cellStyle name="20% - 强调文字颜色 2 2" xfId="45" xr:uid="{00000000-0005-0000-0000-000003000000}"/>
    <cellStyle name="20% - 强调文字颜色 3 2" xfId="47" xr:uid="{00000000-0005-0000-0000-000005000000}"/>
    <cellStyle name="20% - 强调文字颜色 4 2" xfId="49" xr:uid="{00000000-0005-0000-0000-000007000000}"/>
    <cellStyle name="20% - 强调文字颜色 5 2" xfId="51" xr:uid="{00000000-0005-0000-0000-000009000000}"/>
    <cellStyle name="20% - 强调文字颜色 6 2" xfId="53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强调文字颜色 1 2" xfId="44" xr:uid="{00000000-0005-0000-0000-00000D000000}"/>
    <cellStyle name="40% - 强调文字颜色 2 2" xfId="46" xr:uid="{00000000-0005-0000-0000-00000F000000}"/>
    <cellStyle name="40% - 强调文字颜色 3 2" xfId="48" xr:uid="{00000000-0005-0000-0000-000011000000}"/>
    <cellStyle name="40% - 强调文字颜色 4 2" xfId="50" xr:uid="{00000000-0005-0000-0000-000013000000}"/>
    <cellStyle name="40% - 强调文字颜色 5 2" xfId="52" xr:uid="{00000000-0005-0000-0000-000015000000}"/>
    <cellStyle name="40% - 强调文字颜色 6 2" xfId="5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25000000}"/>
    <cellStyle name="常规 2 2" xfId="55" xr:uid="{00000000-0005-0000-0000-000026000000}"/>
    <cellStyle name="注释 2" xfId="42" xr:uid="{00000000-0005-0000-0000-000037000000}"/>
    <cellStyle name="注释 2 2" xfId="56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体重变化!$C$3:$C$14</c:f>
              <c:numCache>
                <c:formatCode>General</c:formatCode>
                <c:ptCount val="12"/>
                <c:pt idx="1">
                  <c:v>113.2</c:v>
                </c:pt>
                <c:pt idx="2">
                  <c:v>112.9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体重变化!$D$3:$D$14</c:f>
              <c:numCache>
                <c:formatCode>General</c:formatCode>
                <c:ptCount val="12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02207"/>
        <c:axId val="2087000175"/>
      </c:lineChart>
      <c:lineChart>
        <c:grouping val="standard"/>
        <c:varyColors val="0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体重变化!$E$3:$E$14</c:f>
              <c:numCache>
                <c:formatCode>General</c:formatCode>
                <c:ptCount val="12"/>
                <c:pt idx="0">
                  <c:v>82</c:v>
                </c:pt>
                <c:pt idx="1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6319"/>
        <c:axId val="2086991855"/>
      </c:lineChart>
      <c:dateAx>
        <c:axId val="208710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0175"/>
        <c:crosses val="autoZero"/>
        <c:auto val="1"/>
        <c:lblOffset val="100"/>
        <c:baseTimeUnit val="days"/>
      </c:dateAx>
      <c:valAx>
        <c:axId val="20870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02207"/>
        <c:crosses val="autoZero"/>
        <c:crossBetween val="between"/>
      </c:valAx>
      <c:valAx>
        <c:axId val="208699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6319"/>
        <c:crosses val="max"/>
        <c:crossBetween val="between"/>
      </c:valAx>
      <c:dateAx>
        <c:axId val="20862963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69918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2</xdr:col>
      <xdr:colOff>1</xdr:colOff>
      <xdr:row>52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54</xdr:row>
      <xdr:rowOff>0</xdr:rowOff>
    </xdr:from>
    <xdr:to>
      <xdr:col>1</xdr:col>
      <xdr:colOff>666751</xdr:colOff>
      <xdr:row>54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619125</xdr:colOff>
      <xdr:row>55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61</xdr:row>
      <xdr:rowOff>0</xdr:rowOff>
    </xdr:from>
    <xdr:to>
      <xdr:col>1</xdr:col>
      <xdr:colOff>1</xdr:colOff>
      <xdr:row>61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56</xdr:row>
      <xdr:rowOff>0</xdr:rowOff>
    </xdr:from>
    <xdr:to>
      <xdr:col>2</xdr:col>
      <xdr:colOff>1</xdr:colOff>
      <xdr:row>56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opLeftCell="A4" workbookViewId="0">
      <selection activeCell="D22" sqref="D22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topLeftCell="B1" zoomScaleNormal="100" workbookViewId="0">
      <pane ySplit="1" topLeftCell="A23" activePane="bottomLeft" state="frozen"/>
      <selection pane="bottomLeft" activeCell="C37" sqref="C37:L37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9" si="0">G3*K3/100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3" si="1">F4*G4</f>
        <v>100</v>
      </c>
      <c r="I4" s="51">
        <v>466</v>
      </c>
      <c r="J4" s="51">
        <f>H4*I4/100</f>
        <v>466</v>
      </c>
      <c r="K4" s="51">
        <v>19.3</v>
      </c>
      <c r="L4" s="51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3" si="2">H5*I5/100</f>
        <v>30.4</v>
      </c>
      <c r="L5" s="18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18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18">
        <f t="shared" si="0"/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3">F8*G8</f>
        <v>200</v>
      </c>
      <c r="I8" s="18">
        <v>244</v>
      </c>
      <c r="J8" s="18">
        <f t="shared" ref="J8" si="4">H8*I8/100</f>
        <v>488</v>
      </c>
      <c r="K8" s="18">
        <v>9.92</v>
      </c>
      <c r="L8" s="18">
        <f t="shared" ref="L8" si="5">G8*K8/100</f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18">
        <f t="shared" si="0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18">
        <f t="shared" si="0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18">
        <f t="shared" si="0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18">
        <f t="shared" si="0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18">
        <f t="shared" si="0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18">
        <f t="shared" si="0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18">
        <f t="shared" si="0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18">
        <f t="shared" si="0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18">
        <f t="shared" si="0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18">
        <f t="shared" si="0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18">
        <f t="shared" si="0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18">
        <f t="shared" si="0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18">
        <f t="shared" si="0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16">
        <f t="shared" si="0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19">
        <f t="shared" si="0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18">
        <f t="shared" si="0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18">
        <f t="shared" ref="L25" si="8">G25*K25/100</f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18">
        <f t="shared" si="0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18">
        <f t="shared" si="0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20">
        <f t="shared" si="0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18">
        <f t="shared" si="0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18">
        <f>G30*K30/100</f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18">
        <f t="shared" ref="L31:L61" si="9">G31*K31/100</f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16">
        <v>25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18">
        <f t="shared" si="9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18">
        <f t="shared" si="9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18">
        <f t="shared" si="9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18">
        <f t="shared" si="9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10">H37*I37/100</f>
        <v>64.704499999999996</v>
      </c>
      <c r="K37" s="18">
        <v>10.58</v>
      </c>
      <c r="L37" s="18">
        <f t="shared" ref="L37" si="11">G37*K37/100</f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18">
        <f t="shared" si="9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18">
        <f t="shared" si="9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16">
        <f t="shared" si="9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16">
        <f t="shared" si="9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1">
        <f t="shared" si="9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3">
        <f t="shared" si="9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18">
        <f t="shared" si="9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16">
        <f t="shared" si="9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22">
        <f t="shared" si="9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43">
        <f t="shared" si="9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12">H48*I48/100</f>
        <v>19.2</v>
      </c>
      <c r="K48" s="43">
        <v>0.8</v>
      </c>
      <c r="L48" s="43">
        <f t="shared" ref="L48" si="13">G48*K48/100</f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4">H49*I49/100</f>
        <v>10.199999999999999</v>
      </c>
      <c r="K49" s="65">
        <v>0.5</v>
      </c>
      <c r="L49" s="65">
        <f t="shared" ref="L49" si="15">G49*K49/100</f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6">F50*G50</f>
        <v>140</v>
      </c>
      <c r="I50" s="65">
        <v>31</v>
      </c>
      <c r="J50" s="65">
        <f t="shared" ref="J50" si="17">H50*I50/100</f>
        <v>43.4</v>
      </c>
      <c r="K50" s="65">
        <v>1.8</v>
      </c>
      <c r="L50" s="65">
        <f t="shared" ref="L50" si="18">G50*K50/100</f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18">
        <f t="shared" ref="L51" si="19">G51*K51/100</f>
        <v>0</v>
      </c>
    </row>
    <row r="52" spans="1:12" s="18" customFormat="1">
      <c r="C52" s="18" t="s">
        <v>8</v>
      </c>
      <c r="D52" s="18" t="s">
        <v>53</v>
      </c>
      <c r="F52" s="18">
        <v>1</v>
      </c>
      <c r="H52" s="18">
        <f t="shared" si="1"/>
        <v>0</v>
      </c>
      <c r="I52" s="18">
        <v>31</v>
      </c>
      <c r="J52" s="18">
        <f t="shared" si="2"/>
        <v>0</v>
      </c>
      <c r="L52" s="18">
        <f t="shared" si="9"/>
        <v>0</v>
      </c>
    </row>
    <row r="53" spans="1:12" s="18" customFormat="1">
      <c r="C53" s="18" t="s">
        <v>8</v>
      </c>
      <c r="D53" s="18" t="s">
        <v>108</v>
      </c>
      <c r="E53" s="18" t="s">
        <v>84</v>
      </c>
      <c r="F53" s="18">
        <v>1</v>
      </c>
      <c r="G53" s="18">
        <v>200</v>
      </c>
      <c r="H53" s="18">
        <f t="shared" si="1"/>
        <v>200</v>
      </c>
      <c r="I53" s="18">
        <v>30</v>
      </c>
      <c r="J53" s="18">
        <f t="shared" si="2"/>
        <v>60</v>
      </c>
      <c r="K53" s="18">
        <v>2.4</v>
      </c>
      <c r="L53" s="18">
        <f t="shared" si="9"/>
        <v>4.8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18">
        <f t="shared" si="9"/>
        <v>0</v>
      </c>
    </row>
    <row r="55" spans="1:12" s="18" customFormat="1">
      <c r="C55" s="18" t="s">
        <v>10</v>
      </c>
      <c r="D55" s="18" t="s">
        <v>56</v>
      </c>
      <c r="E55" s="18" t="s">
        <v>74</v>
      </c>
      <c r="F55" s="18">
        <v>1</v>
      </c>
      <c r="G55" s="18">
        <v>30</v>
      </c>
      <c r="H55" s="18">
        <f t="shared" si="1"/>
        <v>30</v>
      </c>
      <c r="I55" s="18">
        <v>615</v>
      </c>
      <c r="J55" s="18">
        <f t="shared" si="2"/>
        <v>184.5</v>
      </c>
      <c r="L55" s="18">
        <f t="shared" si="9"/>
        <v>0</v>
      </c>
    </row>
    <row r="56" spans="1:12" s="18" customFormat="1">
      <c r="A56"/>
      <c r="C56" s="18" t="s">
        <v>10</v>
      </c>
      <c r="D56" s="18" t="s">
        <v>102</v>
      </c>
      <c r="E56" s="18" t="s">
        <v>103</v>
      </c>
      <c r="F56" s="18">
        <v>1</v>
      </c>
      <c r="G56" s="18">
        <v>10</v>
      </c>
      <c r="H56" s="18">
        <f t="shared" si="1"/>
        <v>10</v>
      </c>
      <c r="I56" s="18">
        <v>724</v>
      </c>
      <c r="J56" s="18">
        <f t="shared" si="2"/>
        <v>72.400000000000006</v>
      </c>
      <c r="K56" s="18">
        <v>2.8</v>
      </c>
      <c r="L56" s="18">
        <f t="shared" si="9"/>
        <v>0.28000000000000003</v>
      </c>
    </row>
    <row r="57" spans="1:12" s="18" customFormat="1">
      <c r="B57"/>
      <c r="C57" s="53" t="s">
        <v>136</v>
      </c>
      <c r="D57" s="53" t="s">
        <v>137</v>
      </c>
      <c r="E57" s="53" t="s">
        <v>138</v>
      </c>
      <c r="F57" s="18">
        <v>1</v>
      </c>
      <c r="G57" s="18">
        <v>80</v>
      </c>
      <c r="H57" s="18">
        <f t="shared" si="1"/>
        <v>80</v>
      </c>
      <c r="I57" s="18">
        <v>146</v>
      </c>
      <c r="J57" s="18">
        <f t="shared" si="2"/>
        <v>116.8</v>
      </c>
      <c r="K57" s="18">
        <v>3</v>
      </c>
      <c r="L57" s="18">
        <f t="shared" si="9"/>
        <v>2.4</v>
      </c>
    </row>
    <row r="58" spans="1:12" s="18" customFormat="1">
      <c r="C58" s="18" t="s">
        <v>10</v>
      </c>
      <c r="D58" s="18" t="s">
        <v>109</v>
      </c>
      <c r="E58" s="18" t="s">
        <v>110</v>
      </c>
      <c r="F58" s="18">
        <v>1</v>
      </c>
      <c r="G58" s="18">
        <v>100</v>
      </c>
      <c r="H58" s="18">
        <f t="shared" si="1"/>
        <v>100</v>
      </c>
      <c r="I58" s="18">
        <v>584</v>
      </c>
      <c r="J58" s="18">
        <f t="shared" si="2"/>
        <v>584</v>
      </c>
      <c r="K58" s="18">
        <v>22</v>
      </c>
      <c r="L58" s="18">
        <f t="shared" si="9"/>
        <v>22</v>
      </c>
    </row>
    <row r="59" spans="1:12" s="18" customFormat="1">
      <c r="F59" s="18">
        <v>1</v>
      </c>
      <c r="H59" s="18">
        <f t="shared" si="1"/>
        <v>0</v>
      </c>
      <c r="J59" s="18">
        <f t="shared" si="2"/>
        <v>0</v>
      </c>
      <c r="L59" s="18">
        <f t="shared" si="9"/>
        <v>0</v>
      </c>
    </row>
    <row r="60" spans="1:12" s="18" customFormat="1">
      <c r="C60" s="18" t="s">
        <v>114</v>
      </c>
      <c r="D60" s="18" t="s">
        <v>113</v>
      </c>
      <c r="E60" s="18" t="s">
        <v>75</v>
      </c>
      <c r="F60" s="18">
        <v>1</v>
      </c>
      <c r="G60" s="18">
        <v>150</v>
      </c>
      <c r="H60" s="18">
        <f t="shared" si="1"/>
        <v>150</v>
      </c>
      <c r="I60" s="18">
        <v>73</v>
      </c>
      <c r="J60" s="18">
        <f t="shared" si="2"/>
        <v>109.5</v>
      </c>
      <c r="K60" s="18">
        <v>5.47</v>
      </c>
      <c r="L60" s="18">
        <f t="shared" si="9"/>
        <v>8.2050000000000001</v>
      </c>
    </row>
    <row r="61" spans="1:12">
      <c r="C61" s="15" t="s">
        <v>114</v>
      </c>
      <c r="D61" s="15" t="s">
        <v>115</v>
      </c>
      <c r="E61" s="15" t="s">
        <v>72</v>
      </c>
      <c r="F61" s="15">
        <v>1</v>
      </c>
      <c r="G61" s="15">
        <v>150</v>
      </c>
      <c r="H61" s="15">
        <f t="shared" si="1"/>
        <v>150</v>
      </c>
      <c r="I61" s="15">
        <v>41</v>
      </c>
      <c r="J61" s="15">
        <f t="shared" si="2"/>
        <v>61.5</v>
      </c>
      <c r="K61" s="15">
        <v>1.44</v>
      </c>
      <c r="L61" s="15">
        <f t="shared" si="9"/>
        <v>2.16</v>
      </c>
    </row>
    <row r="62" spans="1:12">
      <c r="A62"/>
      <c r="C62" s="50" t="s">
        <v>122</v>
      </c>
      <c r="D62" s="50" t="s">
        <v>129</v>
      </c>
      <c r="E62" s="50" t="s">
        <v>130</v>
      </c>
      <c r="F62" s="15">
        <v>1</v>
      </c>
      <c r="G62" s="15">
        <v>300</v>
      </c>
      <c r="H62" s="50">
        <f t="shared" si="1"/>
        <v>300</v>
      </c>
      <c r="I62" s="15">
        <v>36.380000000000003</v>
      </c>
      <c r="J62" s="50">
        <f t="shared" si="2"/>
        <v>109.14</v>
      </c>
      <c r="K62" s="50">
        <v>1</v>
      </c>
      <c r="L62" s="50">
        <f t="shared" ref="L62:L63" si="20">G62*K62/100</f>
        <v>3</v>
      </c>
    </row>
    <row r="63" spans="1:12">
      <c r="C63" s="50" t="s">
        <v>122</v>
      </c>
      <c r="D63" s="50" t="s">
        <v>117</v>
      </c>
      <c r="E63" s="50" t="s">
        <v>123</v>
      </c>
      <c r="F63" s="15">
        <v>1</v>
      </c>
      <c r="G63" s="15">
        <v>400</v>
      </c>
      <c r="H63" s="50">
        <f t="shared" si="1"/>
        <v>400</v>
      </c>
      <c r="I63" s="15">
        <v>21.03</v>
      </c>
      <c r="J63" s="50">
        <f t="shared" si="2"/>
        <v>84.12</v>
      </c>
      <c r="K63" s="50">
        <v>0</v>
      </c>
      <c r="L63" s="50">
        <f t="shared" si="20"/>
        <v>0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38"/>
  <sheetViews>
    <sheetView tabSelected="1" topLeftCell="A108" workbookViewId="0">
      <selection activeCell="C136" sqref="C136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7.25" thickBot="1"/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31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9">F49*G49</f>
        <v>600</v>
      </c>
      <c r="I49" s="18">
        <v>53</v>
      </c>
      <c r="J49" s="18">
        <f t="shared" ref="J49:J50" si="20">H49*I49/100</f>
        <v>318</v>
      </c>
      <c r="K49" s="18">
        <v>1.21</v>
      </c>
      <c r="L49" s="18">
        <f t="shared" ref="L49:L50" si="21">G49*K49/100</f>
        <v>3.63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9"/>
        <v>200</v>
      </c>
      <c r="I50" s="18">
        <v>244</v>
      </c>
      <c r="J50" s="18">
        <f t="shared" si="20"/>
        <v>488</v>
      </c>
      <c r="K50" s="18">
        <v>9.92</v>
      </c>
      <c r="L50" s="18">
        <f t="shared" si="21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22">F51*G51</f>
        <v>60</v>
      </c>
      <c r="I51" s="27">
        <v>151</v>
      </c>
      <c r="J51" s="27">
        <f t="shared" ref="J51:J57" si="23">H51*I51/100</f>
        <v>90.6</v>
      </c>
      <c r="K51" s="27">
        <v>12.1</v>
      </c>
      <c r="L51" s="27">
        <f>G51*K51/100</f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22"/>
        <v>123.5</v>
      </c>
      <c r="I52" s="16">
        <v>106</v>
      </c>
      <c r="J52" s="16">
        <f t="shared" si="23"/>
        <v>130.91</v>
      </c>
      <c r="K52" s="16">
        <v>1.59</v>
      </c>
      <c r="L52" s="16">
        <f t="shared" ref="L52:L57" si="24">G52*K52/100</f>
        <v>1.5105000000000002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22"/>
        <v>120</v>
      </c>
      <c r="I53" s="43">
        <v>16</v>
      </c>
      <c r="J53" s="43">
        <f t="shared" si="23"/>
        <v>19.2</v>
      </c>
      <c r="K53" s="43">
        <v>0.8</v>
      </c>
      <c r="L53" s="43">
        <f t="shared" si="24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22"/>
        <v>200</v>
      </c>
      <c r="I54" s="18">
        <v>30</v>
      </c>
      <c r="J54" s="18">
        <f t="shared" si="23"/>
        <v>60</v>
      </c>
      <c r="K54" s="18">
        <v>2.4</v>
      </c>
      <c r="L54" s="18">
        <f t="shared" si="24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22"/>
        <v>30</v>
      </c>
      <c r="I55" s="18">
        <v>584</v>
      </c>
      <c r="J55" s="18">
        <f t="shared" si="23"/>
        <v>175.2</v>
      </c>
      <c r="K55" s="18">
        <v>22</v>
      </c>
      <c r="L55" s="18">
        <f t="shared" si="24"/>
        <v>22</v>
      </c>
      <c r="M55" s="26"/>
    </row>
    <row r="56" spans="1:13">
      <c r="A56" s="35" t="s">
        <v>9</v>
      </c>
      <c r="B56" s="33">
        <f>SUM(L49:L60)</f>
        <v>88.703499999999991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22"/>
        <v>105</v>
      </c>
      <c r="I56" s="18">
        <v>184.87</v>
      </c>
      <c r="J56" s="18">
        <f t="shared" si="23"/>
        <v>194.11350000000002</v>
      </c>
      <c r="K56" s="18">
        <v>10.58</v>
      </c>
      <c r="L56" s="18">
        <f t="shared" si="24"/>
        <v>3.7030000000000003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22"/>
        <v>150</v>
      </c>
      <c r="I57" s="18">
        <v>116</v>
      </c>
      <c r="J57" s="18">
        <f t="shared" si="23"/>
        <v>174</v>
      </c>
      <c r="K57" s="18"/>
      <c r="L57" s="18">
        <f t="shared" si="24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1">
        <v>25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8"/>
    </row>
    <row r="63" spans="1:13" ht="17.25" thickBot="1"/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31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25">
        <f t="shared" ref="L65:L66" si="25">G65*K65/100</f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26">F66*G66</f>
        <v>200</v>
      </c>
      <c r="I66" s="18">
        <v>228</v>
      </c>
      <c r="J66" s="18">
        <f t="shared" ref="J66" si="27">H66*I66/100</f>
        <v>456</v>
      </c>
      <c r="K66" s="18">
        <v>10.71</v>
      </c>
      <c r="L66" s="18">
        <f t="shared" si="25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8">F67*G67</f>
        <v>60</v>
      </c>
      <c r="I67" s="27">
        <v>151</v>
      </c>
      <c r="J67" s="27">
        <f t="shared" ref="J67:J73" si="29">H67*I67/100</f>
        <v>90.6</v>
      </c>
      <c r="K67" s="27">
        <v>12.1</v>
      </c>
      <c r="L67" s="27">
        <f>G67*K67/100</f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8"/>
        <v>100</v>
      </c>
      <c r="I68" s="18">
        <v>29.82</v>
      </c>
      <c r="J68" s="18">
        <f t="shared" si="29"/>
        <v>29.82</v>
      </c>
      <c r="K68" s="18">
        <v>0.68</v>
      </c>
      <c r="L68" s="18">
        <f t="shared" ref="L68:L73" si="30">G68*K68/100</f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8"/>
        <v>150</v>
      </c>
      <c r="I69" s="18">
        <v>73</v>
      </c>
      <c r="J69" s="18">
        <f t="shared" si="29"/>
        <v>109.5</v>
      </c>
      <c r="K69" s="18">
        <v>5.47</v>
      </c>
      <c r="L69" s="18">
        <f t="shared" si="30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8"/>
        <v>150</v>
      </c>
      <c r="I70" s="15">
        <v>41</v>
      </c>
      <c r="J70" s="15">
        <f t="shared" si="29"/>
        <v>61.5</v>
      </c>
      <c r="K70" s="15">
        <v>1.44</v>
      </c>
      <c r="L70" s="15">
        <f t="shared" si="30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8"/>
        <v>344</v>
      </c>
      <c r="I71" s="43">
        <v>44</v>
      </c>
      <c r="J71" s="43">
        <f t="shared" si="29"/>
        <v>151.36000000000001</v>
      </c>
      <c r="K71" s="43">
        <v>1.06</v>
      </c>
      <c r="L71" s="43">
        <f t="shared" si="30"/>
        <v>1.8232000000000002</v>
      </c>
      <c r="M71" s="26"/>
    </row>
    <row r="72" spans="1:13">
      <c r="A72" s="35" t="s">
        <v>9</v>
      </c>
      <c r="B72" s="33">
        <f>SUM(L65:L76)</f>
        <v>78.388199999999983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8"/>
        <v>100</v>
      </c>
      <c r="I72" s="18">
        <v>94</v>
      </c>
      <c r="J72" s="18">
        <f t="shared" si="29"/>
        <v>94</v>
      </c>
      <c r="K72" s="18">
        <v>2.9</v>
      </c>
      <c r="L72" s="18">
        <f t="shared" si="30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8"/>
        <v>200</v>
      </c>
      <c r="I73" s="18">
        <v>30</v>
      </c>
      <c r="J73" s="18">
        <f t="shared" si="29"/>
        <v>60</v>
      </c>
      <c r="K73" s="18">
        <v>2.4</v>
      </c>
      <c r="L73" s="18">
        <f t="shared" si="30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31">F75*G75</f>
        <v>150</v>
      </c>
      <c r="I75" s="16">
        <v>126</v>
      </c>
      <c r="J75" s="16">
        <f t="shared" ref="J75" si="32">H75*I75/100</f>
        <v>189</v>
      </c>
      <c r="K75" s="16">
        <v>22</v>
      </c>
      <c r="L75" s="16">
        <v>25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8"/>
    </row>
    <row r="79" spans="1:13" ht="17.25" thickBot="1"/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4"/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65"/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8"/>
    </row>
    <row r="95" spans="1:13" ht="17.25" thickBot="1"/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33">F97*G97</f>
        <v>100</v>
      </c>
      <c r="I97" s="51">
        <v>466</v>
      </c>
      <c r="J97" s="51">
        <f>H97*I97/100</f>
        <v>466</v>
      </c>
      <c r="K97" s="51">
        <v>19.3</v>
      </c>
      <c r="L97" s="51">
        <f t="shared" ref="L97:L99" si="34">G97*K97/100</f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33"/>
        <v>400</v>
      </c>
      <c r="I98" s="50">
        <v>21.03</v>
      </c>
      <c r="J98" s="50">
        <f t="shared" ref="J98:J99" si="35">H98*I98/100</f>
        <v>84.12</v>
      </c>
      <c r="K98" s="50">
        <v>0</v>
      </c>
      <c r="L98" s="50">
        <f t="shared" si="34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33"/>
        <v>100</v>
      </c>
      <c r="I99" s="53">
        <v>29.82</v>
      </c>
      <c r="J99" s="53">
        <f t="shared" si="35"/>
        <v>29.82</v>
      </c>
      <c r="K99" s="53">
        <v>0.68</v>
      </c>
      <c r="L99" s="53">
        <f t="shared" si="34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36">F100*G100</f>
        <v>300</v>
      </c>
      <c r="I100" s="53">
        <v>246</v>
      </c>
      <c r="J100" s="53">
        <f t="shared" ref="J100:J104" si="37">H100*I100/100</f>
        <v>738</v>
      </c>
      <c r="K100" s="53">
        <v>31.4</v>
      </c>
      <c r="L100" s="53">
        <f t="shared" ref="L100:L101" si="38">G100*K100/100</f>
        <v>4.71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36"/>
        <v>150</v>
      </c>
      <c r="I101" s="51">
        <v>170</v>
      </c>
      <c r="J101" s="51">
        <f t="shared" si="37"/>
        <v>255</v>
      </c>
      <c r="K101" s="51">
        <v>14.3</v>
      </c>
      <c r="L101" s="51">
        <f t="shared" si="38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36"/>
        <v>140</v>
      </c>
      <c r="I102" s="65">
        <v>31</v>
      </c>
      <c r="J102" s="65">
        <f t="shared" si="37"/>
        <v>43.4</v>
      </c>
      <c r="K102" s="50"/>
      <c r="L102" s="50"/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36"/>
        <v>60</v>
      </c>
      <c r="I103" s="53">
        <v>151</v>
      </c>
      <c r="J103" s="53">
        <f t="shared" si="37"/>
        <v>90.6</v>
      </c>
      <c r="K103" s="53">
        <v>12.1</v>
      </c>
      <c r="L103" s="53">
        <f>G103*K103/100</f>
        <v>7.26</v>
      </c>
      <c r="M103" s="55"/>
    </row>
    <row r="104" spans="1:13">
      <c r="A104" s="61" t="s">
        <v>9</v>
      </c>
      <c r="B104" s="60">
        <f>SUM(L97:L108)</f>
        <v>56.4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36"/>
        <v>300</v>
      </c>
      <c r="I104" s="50">
        <v>36.380000000000003</v>
      </c>
      <c r="J104" s="50">
        <f t="shared" si="37"/>
        <v>109.14</v>
      </c>
      <c r="K104" s="50">
        <v>1</v>
      </c>
      <c r="L104" s="50">
        <f t="shared" ref="L104" si="39">G104*K104/100</f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8"/>
    </row>
    <row r="110" spans="1:13" ht="17.25" thickBot="1"/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1">
        <f t="shared" ref="L112" si="40">G112*K112/100</f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41">F113*G113</f>
        <v>60</v>
      </c>
      <c r="I113" s="53">
        <v>151</v>
      </c>
      <c r="J113" s="53">
        <f t="shared" ref="J113:J123" si="42">H113*I113/100</f>
        <v>90.6</v>
      </c>
      <c r="K113" s="53">
        <v>12.1</v>
      </c>
      <c r="L113" s="53">
        <f>G113*K113/100</f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41"/>
        <v>90</v>
      </c>
      <c r="I114" s="53">
        <v>121.5</v>
      </c>
      <c r="J114" s="53">
        <f t="shared" si="42"/>
        <v>109.35</v>
      </c>
      <c r="K114" s="53">
        <v>2.25</v>
      </c>
      <c r="L114" s="53">
        <f t="shared" ref="L114:L116" si="43">G114*K114/100</f>
        <v>6.75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41"/>
        <v>100</v>
      </c>
      <c r="I115" s="53">
        <v>215</v>
      </c>
      <c r="J115" s="53">
        <f t="shared" si="42"/>
        <v>215</v>
      </c>
      <c r="K115" s="53">
        <v>7</v>
      </c>
      <c r="L115" s="53">
        <f t="shared" si="43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41"/>
        <v>100</v>
      </c>
      <c r="I116" s="53">
        <v>94</v>
      </c>
      <c r="J116" s="53">
        <f t="shared" si="42"/>
        <v>94</v>
      </c>
      <c r="K116" s="53">
        <v>2.9</v>
      </c>
      <c r="L116" s="53">
        <f t="shared" si="43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41"/>
        <v>100</v>
      </c>
      <c r="I117" s="51">
        <v>126</v>
      </c>
      <c r="J117" s="51">
        <f t="shared" si="42"/>
        <v>126</v>
      </c>
      <c r="K117" s="51">
        <v>22</v>
      </c>
      <c r="L117" s="51">
        <v>25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41"/>
        <v>30</v>
      </c>
      <c r="I118" s="53">
        <v>121.5</v>
      </c>
      <c r="J118" s="53">
        <f t="shared" si="42"/>
        <v>36.450000000000003</v>
      </c>
      <c r="K118" s="53">
        <v>2.25</v>
      </c>
      <c r="L118" s="53">
        <f t="shared" ref="L118:L120" si="44">G118*K118/100</f>
        <v>6.75</v>
      </c>
      <c r="M118" s="55"/>
    </row>
    <row r="119" spans="1:13" s="50" customFormat="1">
      <c r="A119" s="61" t="s">
        <v>9</v>
      </c>
      <c r="B119" s="60">
        <f>SUM(L112:L123)</f>
        <v>90.6905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41"/>
        <v>28.5</v>
      </c>
      <c r="I119" s="51">
        <v>106</v>
      </c>
      <c r="J119" s="51">
        <f t="shared" si="42"/>
        <v>30.21</v>
      </c>
      <c r="K119" s="51">
        <v>1.59</v>
      </c>
      <c r="L119" s="51">
        <f t="shared" si="44"/>
        <v>1.5105000000000002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41"/>
        <v>30</v>
      </c>
      <c r="I120" s="65">
        <v>34</v>
      </c>
      <c r="J120" s="65">
        <f t="shared" si="42"/>
        <v>10.199999999999999</v>
      </c>
      <c r="K120" s="65">
        <v>0.5</v>
      </c>
      <c r="L120" s="65">
        <f t="shared" si="44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41"/>
        <v>150</v>
      </c>
      <c r="I121" s="51">
        <v>126</v>
      </c>
      <c r="J121" s="51">
        <f t="shared" si="42"/>
        <v>189</v>
      </c>
      <c r="K121" s="51">
        <v>22</v>
      </c>
      <c r="L121" s="51">
        <v>25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41"/>
        <v>32</v>
      </c>
      <c r="I122" s="53">
        <v>146</v>
      </c>
      <c r="J122" s="53">
        <f t="shared" si="42"/>
        <v>46.72</v>
      </c>
      <c r="K122" s="53">
        <v>3</v>
      </c>
      <c r="L122" s="53">
        <f t="shared" ref="L122:L123" si="45">G122*K122/100</f>
        <v>2.4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41"/>
        <v>50</v>
      </c>
      <c r="I123" s="51">
        <v>135</v>
      </c>
      <c r="J123" s="51">
        <f t="shared" si="42"/>
        <v>67.5</v>
      </c>
      <c r="K123" s="51">
        <v>18.3</v>
      </c>
      <c r="L123" s="51">
        <f t="shared" si="45"/>
        <v>1.83</v>
      </c>
      <c r="M123" s="48"/>
    </row>
    <row r="125" spans="1:13" ht="17.25" thickBot="1"/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46">F127*G127</f>
        <v>600</v>
      </c>
      <c r="I127" s="53">
        <v>53</v>
      </c>
      <c r="J127" s="53">
        <f t="shared" ref="J127" si="47">H127*I127/100</f>
        <v>318</v>
      </c>
      <c r="K127" s="53">
        <v>1.21</v>
      </c>
      <c r="L127" s="53">
        <f t="shared" ref="L127" si="48">G127*K127/100</f>
        <v>3.63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49">F128*G128</f>
        <v>60</v>
      </c>
      <c r="I128" s="53">
        <v>151</v>
      </c>
      <c r="J128" s="53">
        <f t="shared" ref="J128:J134" si="50">H128*I128/100</f>
        <v>90.6</v>
      </c>
      <c r="K128" s="53">
        <v>12.1</v>
      </c>
      <c r="L128" s="53">
        <f>G128*K128/100</f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49"/>
        <v>60</v>
      </c>
      <c r="I129" s="53">
        <v>199</v>
      </c>
      <c r="J129" s="53">
        <f t="shared" si="50"/>
        <v>119.4</v>
      </c>
      <c r="K129" s="53">
        <v>13.5</v>
      </c>
      <c r="L129" s="53">
        <f t="shared" ref="L129:L133" si="51">G129*K129/100</f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49"/>
        <v>250</v>
      </c>
      <c r="I130" s="53">
        <v>66</v>
      </c>
      <c r="J130" s="53">
        <f t="shared" si="50"/>
        <v>165</v>
      </c>
      <c r="K130" s="53">
        <v>3.2</v>
      </c>
      <c r="L130" s="53">
        <f t="shared" si="51"/>
        <v>6.4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49"/>
        <v>150</v>
      </c>
      <c r="I131" s="53">
        <v>116</v>
      </c>
      <c r="J131" s="53">
        <f t="shared" si="50"/>
        <v>174</v>
      </c>
      <c r="K131" s="53"/>
      <c r="L131" s="53">
        <f t="shared" si="51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49"/>
        <v>140</v>
      </c>
      <c r="I132" s="65">
        <v>31</v>
      </c>
      <c r="J132" s="65">
        <f t="shared" si="50"/>
        <v>43.4</v>
      </c>
      <c r="K132" s="65">
        <v>1.8</v>
      </c>
      <c r="L132" s="65">
        <f t="shared" si="51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49"/>
        <v>105</v>
      </c>
      <c r="I133" s="53">
        <v>184.87</v>
      </c>
      <c r="J133" s="53">
        <f t="shared" si="50"/>
        <v>194.11350000000002</v>
      </c>
      <c r="K133" s="53">
        <v>10.58</v>
      </c>
      <c r="L133" s="53">
        <f t="shared" si="51"/>
        <v>3.7030000000000003</v>
      </c>
      <c r="M133" s="55"/>
    </row>
    <row r="134" spans="1:13" s="50" customFormat="1">
      <c r="A134" s="61" t="s">
        <v>9</v>
      </c>
      <c r="B134" s="60">
        <f>SUM(L127:L138)</f>
        <v>60.316000000000003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49"/>
        <v>150</v>
      </c>
      <c r="I134" s="51">
        <v>126</v>
      </c>
      <c r="J134" s="51">
        <f t="shared" si="50"/>
        <v>189</v>
      </c>
      <c r="K134" s="51">
        <v>22</v>
      </c>
      <c r="L134" s="51">
        <v>25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52">F135*G135</f>
        <v>35</v>
      </c>
      <c r="I135" s="53">
        <v>184.87</v>
      </c>
      <c r="J135" s="53">
        <f t="shared" ref="J135" si="53">H135*I135/100</f>
        <v>64.704499999999996</v>
      </c>
      <c r="K135" s="53">
        <v>10.58</v>
      </c>
      <c r="L135" s="53">
        <f t="shared" ref="L135" si="54">G135*K135/100</f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1"/>
      <c r="M138" s="4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workbookViewId="0">
      <selection activeCell="E7" sqref="E7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</row>
    <row r="7" spans="2:5">
      <c r="B7" s="67">
        <v>43622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</row>
    <row r="14" spans="2:5">
      <c r="B14" s="67">
        <v>43629</v>
      </c>
    </row>
    <row r="15" spans="2:5">
      <c r="B15" s="67">
        <v>43630</v>
      </c>
    </row>
    <row r="16" spans="2:5">
      <c r="B16" s="67">
        <v>43631</v>
      </c>
    </row>
    <row r="17" spans="2:2">
      <c r="B17" s="67">
        <v>43632</v>
      </c>
    </row>
    <row r="18" spans="2:2">
      <c r="B18" s="67">
        <v>43633</v>
      </c>
    </row>
    <row r="19" spans="2:2">
      <c r="B19" s="67">
        <v>43634</v>
      </c>
    </row>
    <row r="20" spans="2:2">
      <c r="B20" s="67">
        <v>43635</v>
      </c>
    </row>
    <row r="21" spans="2:2">
      <c r="B21" s="67">
        <v>43636</v>
      </c>
    </row>
    <row r="22" spans="2:2">
      <c r="B22" s="67">
        <v>43637</v>
      </c>
    </row>
    <row r="23" spans="2:2">
      <c r="B23" s="67">
        <v>43638</v>
      </c>
    </row>
    <row r="24" spans="2:2">
      <c r="B24" s="67">
        <v>43639</v>
      </c>
    </row>
    <row r="25" spans="2:2">
      <c r="B25" s="67">
        <v>43640</v>
      </c>
    </row>
    <row r="26" spans="2:2">
      <c r="B26" s="67">
        <v>43641</v>
      </c>
    </row>
    <row r="27" spans="2:2">
      <c r="B27" s="67">
        <v>43642</v>
      </c>
    </row>
    <row r="28" spans="2:2">
      <c r="B28" s="67">
        <v>43643</v>
      </c>
    </row>
    <row r="29" spans="2:2">
      <c r="B29" s="67">
        <v>43644</v>
      </c>
    </row>
    <row r="30" spans="2:2">
      <c r="B30" s="67">
        <v>43645</v>
      </c>
    </row>
    <row r="31" spans="2:2">
      <c r="B31" s="67">
        <v>43646</v>
      </c>
    </row>
    <row r="32" spans="2:2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2019-06-04T14:21:32Z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