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health\fitness\"/>
    </mc:Choice>
  </mc:AlternateContent>
  <xr:revisionPtr revIDLastSave="0" documentId="13_ncr:1_{3919D752-2352-4B4A-8537-896A964F8C92}" xr6:coauthVersionLast="43" xr6:coauthVersionMax="43" xr10:uidLastSave="{00000000-0000-0000-0000-000000000000}"/>
  <bookViews>
    <workbookView xWindow="-120" yWindow="-120" windowWidth="29040" windowHeight="17640" activeTab="2" xr2:uid="{00000000-000D-0000-FFFF-FFFF00000000}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1" i="3" l="1"/>
  <c r="J321" i="3" s="1"/>
  <c r="H320" i="3"/>
  <c r="L320" i="3" s="1"/>
  <c r="L48" i="2"/>
  <c r="J48" i="2"/>
  <c r="H48" i="2"/>
  <c r="H319" i="3"/>
  <c r="L319" i="3" s="1"/>
  <c r="L49" i="2"/>
  <c r="J49" i="2"/>
  <c r="H49" i="2"/>
  <c r="H318" i="3"/>
  <c r="L318" i="3" s="1"/>
  <c r="H317" i="3"/>
  <c r="L317" i="3" s="1"/>
  <c r="H315" i="3"/>
  <c r="L315" i="3" s="1"/>
  <c r="L75" i="2"/>
  <c r="L76" i="2"/>
  <c r="J75" i="2"/>
  <c r="J76" i="2"/>
  <c r="H75" i="2"/>
  <c r="H76" i="2"/>
  <c r="H316" i="3"/>
  <c r="L316" i="3" s="1"/>
  <c r="H314" i="3"/>
  <c r="L314" i="3" s="1"/>
  <c r="B316" i="3"/>
  <c r="H313" i="3"/>
  <c r="L313" i="3" s="1"/>
  <c r="L312" i="3"/>
  <c r="J312" i="3"/>
  <c r="H312" i="3"/>
  <c r="L321" i="3" l="1"/>
  <c r="J320" i="3"/>
  <c r="J319" i="3"/>
  <c r="J318" i="3"/>
  <c r="J317" i="3"/>
  <c r="J315" i="3"/>
  <c r="J316" i="3"/>
  <c r="J314" i="3"/>
  <c r="B314" i="3" s="1"/>
  <c r="B319" i="3"/>
  <c r="J313" i="3"/>
  <c r="B315" i="3" s="1"/>
  <c r="H303" i="3"/>
  <c r="L303" i="3" s="1"/>
  <c r="H301" i="3"/>
  <c r="L301" i="3" s="1"/>
  <c r="H73" i="2"/>
  <c r="J73" i="2" s="1"/>
  <c r="H74" i="2"/>
  <c r="J74" i="2" s="1"/>
  <c r="H302" i="3"/>
  <c r="L302" i="3" s="1"/>
  <c r="H304" i="3"/>
  <c r="J304" i="3" s="1"/>
  <c r="H300" i="3"/>
  <c r="L300" i="3" s="1"/>
  <c r="L72" i="2"/>
  <c r="H72" i="2"/>
  <c r="J72" i="2" s="1"/>
  <c r="H299" i="3"/>
  <c r="J299" i="3" s="1"/>
  <c r="J54" i="2"/>
  <c r="H54" i="2"/>
  <c r="L54" i="2"/>
  <c r="B301" i="3"/>
  <c r="H298" i="3"/>
  <c r="L298" i="3" s="1"/>
  <c r="H297" i="3"/>
  <c r="L297" i="3" s="1"/>
  <c r="J287" i="3"/>
  <c r="H287" i="3"/>
  <c r="L287" i="3" s="1"/>
  <c r="H288" i="3"/>
  <c r="L288" i="3" s="1"/>
  <c r="J289" i="3"/>
  <c r="H289" i="3"/>
  <c r="L289" i="3" s="1"/>
  <c r="H286" i="3"/>
  <c r="L286" i="3" s="1"/>
  <c r="H285" i="3"/>
  <c r="L285" i="3" s="1"/>
  <c r="H284" i="3"/>
  <c r="L284" i="3" s="1"/>
  <c r="L70" i="2"/>
  <c r="J70" i="2"/>
  <c r="J71" i="2"/>
  <c r="H70" i="2"/>
  <c r="H71" i="2"/>
  <c r="L71" i="2" s="1"/>
  <c r="H282" i="3"/>
  <c r="L282" i="3" s="1"/>
  <c r="H283" i="3"/>
  <c r="L283" i="3" s="1"/>
  <c r="H274" i="3"/>
  <c r="J274" i="3" s="1"/>
  <c r="B313" i="3" l="1"/>
  <c r="J283" i="3"/>
  <c r="J285" i="3"/>
  <c r="J297" i="3"/>
  <c r="J282" i="3"/>
  <c r="L74" i="2"/>
  <c r="J298" i="3"/>
  <c r="J300" i="3"/>
  <c r="B298" i="3" s="1"/>
  <c r="L73" i="2"/>
  <c r="J302" i="3"/>
  <c r="J303" i="3"/>
  <c r="B299" i="3"/>
  <c r="J301" i="3"/>
  <c r="B300" i="3"/>
  <c r="L304" i="3"/>
  <c r="L299" i="3"/>
  <c r="B304" i="3" s="1"/>
  <c r="J288" i="3"/>
  <c r="J286" i="3"/>
  <c r="J284" i="3"/>
  <c r="B289" i="3"/>
  <c r="B285" i="3"/>
  <c r="B284" i="3"/>
  <c r="B286" i="3"/>
  <c r="L274" i="3"/>
  <c r="H273" i="3"/>
  <c r="L273" i="3" s="1"/>
  <c r="H272" i="3"/>
  <c r="L272" i="3" s="1"/>
  <c r="H270" i="3"/>
  <c r="L270" i="3" s="1"/>
  <c r="H271" i="3"/>
  <c r="L271" i="3" s="1"/>
  <c r="H268" i="3"/>
  <c r="L268" i="3" s="1"/>
  <c r="H269" i="3"/>
  <c r="J269" i="3" s="1"/>
  <c r="H267" i="3"/>
  <c r="J267" i="3" s="1"/>
  <c r="H266" i="3"/>
  <c r="J266" i="3" s="1"/>
  <c r="L267" i="3" l="1"/>
  <c r="L266" i="3"/>
  <c r="B283" i="3"/>
  <c r="J273" i="3"/>
  <c r="B270" i="3" s="1"/>
  <c r="J272" i="3"/>
  <c r="L269" i="3"/>
  <c r="B273" i="3" s="1"/>
  <c r="J270" i="3"/>
  <c r="J271" i="3"/>
  <c r="J268" i="3"/>
  <c r="H258" i="3"/>
  <c r="L258" i="3" s="1"/>
  <c r="H254" i="3"/>
  <c r="L254" i="3" s="1"/>
  <c r="H253" i="3"/>
  <c r="L253" i="3" s="1"/>
  <c r="H257" i="3"/>
  <c r="L257" i="3" s="1"/>
  <c r="J257" i="3"/>
  <c r="H252" i="3"/>
  <c r="L252" i="3" s="1"/>
  <c r="H250" i="3"/>
  <c r="L250" i="3" s="1"/>
  <c r="H242" i="3"/>
  <c r="L242" i="3" s="1"/>
  <c r="H241" i="3"/>
  <c r="L241" i="3" s="1"/>
  <c r="H256" i="3"/>
  <c r="L256" i="3" s="1"/>
  <c r="H255" i="3"/>
  <c r="L255" i="3" s="1"/>
  <c r="B254" i="3"/>
  <c r="H251" i="3"/>
  <c r="J251" i="3" s="1"/>
  <c r="H239" i="3"/>
  <c r="J239" i="3" s="1"/>
  <c r="H238" i="3"/>
  <c r="J238" i="3" s="1"/>
  <c r="B238" i="3"/>
  <c r="H237" i="3"/>
  <c r="L237" i="3" s="1"/>
  <c r="H235" i="3"/>
  <c r="J235" i="3" s="1"/>
  <c r="L234" i="3"/>
  <c r="H234" i="3"/>
  <c r="J234" i="3" s="1"/>
  <c r="H225" i="3"/>
  <c r="L225" i="3" s="1"/>
  <c r="L238" i="3" l="1"/>
  <c r="B268" i="3"/>
  <c r="B267" i="3"/>
  <c r="B269" i="3"/>
  <c r="J258" i="3"/>
  <c r="J254" i="3"/>
  <c r="J252" i="3"/>
  <c r="J253" i="3"/>
  <c r="J250" i="3"/>
  <c r="L251" i="3"/>
  <c r="B257" i="3" s="1"/>
  <c r="J242" i="3"/>
  <c r="J241" i="3"/>
  <c r="B253" i="3"/>
  <c r="J255" i="3"/>
  <c r="B252" i="3" s="1"/>
  <c r="J256" i="3"/>
  <c r="B236" i="3"/>
  <c r="J237" i="3"/>
  <c r="L239" i="3"/>
  <c r="L235" i="3"/>
  <c r="B241" i="3" s="1"/>
  <c r="J225" i="3"/>
  <c r="H224" i="3"/>
  <c r="L224" i="3" s="1"/>
  <c r="H222" i="3"/>
  <c r="J222" i="3" s="1"/>
  <c r="H221" i="3"/>
  <c r="L221" i="3" s="1"/>
  <c r="H223" i="3"/>
  <c r="L223" i="3" s="1"/>
  <c r="H220" i="3"/>
  <c r="L220" i="3" s="1"/>
  <c r="H219" i="3"/>
  <c r="L219" i="3" s="1"/>
  <c r="B209" i="3"/>
  <c r="B206" i="3"/>
  <c r="B205" i="3"/>
  <c r="B204" i="3"/>
  <c r="B203" i="3"/>
  <c r="B194" i="3"/>
  <c r="B191" i="3"/>
  <c r="B190" i="3"/>
  <c r="B189" i="3"/>
  <c r="B188" i="3"/>
  <c r="B176" i="3"/>
  <c r="B175" i="3"/>
  <c r="B235" i="3" l="1"/>
  <c r="B237" i="3"/>
  <c r="B251" i="3"/>
  <c r="J224" i="3"/>
  <c r="J223" i="3"/>
  <c r="L222" i="3"/>
  <c r="B226" i="3" s="1"/>
  <c r="J221" i="3"/>
  <c r="J219" i="3"/>
  <c r="B223" i="3"/>
  <c r="J220" i="3"/>
  <c r="B222" i="3" s="1"/>
  <c r="B221" i="3"/>
  <c r="B179" i="3"/>
  <c r="B174" i="3"/>
  <c r="B173" i="3"/>
  <c r="L28" i="3"/>
  <c r="L29" i="3"/>
  <c r="L30" i="3"/>
  <c r="L31" i="3"/>
  <c r="L43" i="3"/>
  <c r="L44" i="3"/>
  <c r="L45" i="3"/>
  <c r="L46" i="3"/>
  <c r="L47" i="3"/>
  <c r="L58" i="3"/>
  <c r="L59" i="3"/>
  <c r="L60" i="3"/>
  <c r="L61" i="3"/>
  <c r="L62" i="3"/>
  <c r="L63" i="3"/>
  <c r="L74" i="3"/>
  <c r="L76" i="3"/>
  <c r="L77" i="3"/>
  <c r="L78" i="3"/>
  <c r="L79" i="3"/>
  <c r="L81" i="3"/>
  <c r="L82" i="3"/>
  <c r="L83" i="3"/>
  <c r="L84" i="3"/>
  <c r="L85" i="3"/>
  <c r="L86" i="3"/>
  <c r="L87" i="3"/>
  <c r="L88" i="3"/>
  <c r="L89" i="3"/>
  <c r="L90" i="3"/>
  <c r="L91" i="3"/>
  <c r="L92" i="3"/>
  <c r="L105" i="3"/>
  <c r="L106" i="3"/>
  <c r="L107" i="3"/>
  <c r="L108" i="3"/>
  <c r="L136" i="3"/>
  <c r="L137" i="3"/>
  <c r="L138" i="3"/>
  <c r="L150" i="3"/>
  <c r="L151" i="3"/>
  <c r="L152" i="3"/>
  <c r="L153" i="3"/>
  <c r="H165" i="3"/>
  <c r="L165" i="3" s="1"/>
  <c r="H164" i="3"/>
  <c r="L164" i="3" s="1"/>
  <c r="H163" i="3"/>
  <c r="L163" i="3" s="1"/>
  <c r="L162" i="3"/>
  <c r="J162" i="3"/>
  <c r="H162" i="3"/>
  <c r="H161" i="3"/>
  <c r="J161" i="3" s="1"/>
  <c r="J163" i="3" l="1"/>
  <c r="J164" i="3"/>
  <c r="B220" i="3"/>
  <c r="J165" i="3"/>
  <c r="L161" i="3"/>
  <c r="H160" i="3"/>
  <c r="L160" i="3" s="1"/>
  <c r="L159" i="3"/>
  <c r="J159" i="3"/>
  <c r="H159" i="3"/>
  <c r="H158" i="3"/>
  <c r="J158" i="3" s="1"/>
  <c r="H157" i="3"/>
  <c r="J157" i="3" s="1"/>
  <c r="B161" i="3"/>
  <c r="H149" i="3"/>
  <c r="H148" i="3"/>
  <c r="J148" i="3" l="1"/>
  <c r="L148" i="3"/>
  <c r="L158" i="3"/>
  <c r="L157" i="3"/>
  <c r="J149" i="3"/>
  <c r="L149" i="3"/>
  <c r="B164" i="3"/>
  <c r="J160" i="3"/>
  <c r="B160" i="3" s="1"/>
  <c r="B159" i="3"/>
  <c r="H147" i="3"/>
  <c r="H146" i="3"/>
  <c r="H145" i="3"/>
  <c r="H69" i="2"/>
  <c r="H144" i="3"/>
  <c r="J67" i="2"/>
  <c r="H67" i="2"/>
  <c r="L67" i="2" s="1"/>
  <c r="H68" i="2"/>
  <c r="L68" i="2" s="1"/>
  <c r="H142" i="3"/>
  <c r="H143" i="3"/>
  <c r="J69" i="2" l="1"/>
  <c r="L69" i="2"/>
  <c r="J145" i="3"/>
  <c r="L145" i="3"/>
  <c r="J142" i="3"/>
  <c r="L142" i="3"/>
  <c r="J146" i="3"/>
  <c r="L146" i="3"/>
  <c r="J147" i="3"/>
  <c r="B146" i="3" s="1"/>
  <c r="L147" i="3"/>
  <c r="B158" i="3"/>
  <c r="J144" i="3"/>
  <c r="L144" i="3"/>
  <c r="J143" i="3"/>
  <c r="B145" i="3" s="1"/>
  <c r="L143" i="3"/>
  <c r="J68" i="2"/>
  <c r="B143" i="3"/>
  <c r="B144" i="3"/>
  <c r="H135" i="3"/>
  <c r="H134" i="3"/>
  <c r="H133" i="3"/>
  <c r="H132" i="3"/>
  <c r="L132" i="3" s="1"/>
  <c r="H131" i="3"/>
  <c r="J132" i="3" l="1"/>
  <c r="B149" i="3"/>
  <c r="J133" i="3"/>
  <c r="L133" i="3"/>
  <c r="J134" i="3"/>
  <c r="L134" i="3"/>
  <c r="J135" i="3"/>
  <c r="L135" i="3"/>
  <c r="J131" i="3"/>
  <c r="L131" i="3"/>
  <c r="H130" i="3"/>
  <c r="J130" i="3" l="1"/>
  <c r="L130" i="3"/>
  <c r="H129" i="3"/>
  <c r="H127" i="3"/>
  <c r="L127" i="3" s="1"/>
  <c r="B131" i="3"/>
  <c r="H128" i="3"/>
  <c r="H123" i="3"/>
  <c r="H42" i="2"/>
  <c r="H122" i="3"/>
  <c r="H121" i="3"/>
  <c r="L121" i="3" s="1"/>
  <c r="J121" i="3" l="1"/>
  <c r="J129" i="3"/>
  <c r="L129" i="3"/>
  <c r="J127" i="3"/>
  <c r="B129" i="3" s="1"/>
  <c r="J122" i="3"/>
  <c r="L122" i="3"/>
  <c r="J42" i="2"/>
  <c r="L42" i="2"/>
  <c r="J123" i="3"/>
  <c r="L123" i="3"/>
  <c r="J128" i="3"/>
  <c r="L128" i="3"/>
  <c r="B134" i="3" s="1"/>
  <c r="B128" i="3"/>
  <c r="B130" i="3"/>
  <c r="H120" i="3"/>
  <c r="J120" i="3" l="1"/>
  <c r="L120" i="3"/>
  <c r="H119" i="3"/>
  <c r="H118" i="3"/>
  <c r="H117" i="3"/>
  <c r="J117" i="3" l="1"/>
  <c r="L117" i="3"/>
  <c r="J118" i="3"/>
  <c r="L118" i="3"/>
  <c r="J119" i="3"/>
  <c r="L119" i="3"/>
  <c r="H51" i="2"/>
  <c r="H116" i="3"/>
  <c r="H115" i="3"/>
  <c r="H114" i="3"/>
  <c r="H113" i="3"/>
  <c r="H112" i="3"/>
  <c r="B116" i="3"/>
  <c r="H104" i="3"/>
  <c r="H103" i="3"/>
  <c r="H102" i="3"/>
  <c r="H52" i="2"/>
  <c r="H101" i="3"/>
  <c r="H43" i="2"/>
  <c r="H99" i="3"/>
  <c r="H100" i="3"/>
  <c r="H98" i="3"/>
  <c r="H65" i="2"/>
  <c r="H66" i="2"/>
  <c r="H97" i="3"/>
  <c r="H4" i="2"/>
  <c r="B101" i="3"/>
  <c r="B83" i="3"/>
  <c r="B85" i="3"/>
  <c r="B84" i="3"/>
  <c r="B88" i="3"/>
  <c r="B82" i="3"/>
  <c r="J116" i="3" l="1"/>
  <c r="L116" i="3"/>
  <c r="J104" i="3"/>
  <c r="L104" i="3"/>
  <c r="J65" i="2"/>
  <c r="L65" i="2"/>
  <c r="J98" i="3"/>
  <c r="B98" i="3" s="1"/>
  <c r="L98" i="3"/>
  <c r="J51" i="2"/>
  <c r="L51" i="2"/>
  <c r="J100" i="3"/>
  <c r="L100" i="3"/>
  <c r="J112" i="3"/>
  <c r="B114" i="3" s="1"/>
  <c r="L112" i="3"/>
  <c r="J99" i="3"/>
  <c r="L99" i="3"/>
  <c r="J43" i="2"/>
  <c r="L43" i="2"/>
  <c r="J97" i="3"/>
  <c r="L97" i="3"/>
  <c r="J103" i="3"/>
  <c r="L103" i="3"/>
  <c r="J4" i="2"/>
  <c r="L4" i="2"/>
  <c r="J101" i="3"/>
  <c r="L101" i="3"/>
  <c r="J113" i="3"/>
  <c r="L113" i="3"/>
  <c r="J52" i="2"/>
  <c r="L52" i="2"/>
  <c r="J114" i="3"/>
  <c r="L114" i="3"/>
  <c r="J66" i="2"/>
  <c r="L66" i="2"/>
  <c r="J102" i="3"/>
  <c r="L102" i="3"/>
  <c r="J115" i="3"/>
  <c r="L115" i="3"/>
  <c r="B104" i="3"/>
  <c r="B115" i="3"/>
  <c r="B100" i="3"/>
  <c r="B99" i="3"/>
  <c r="H73" i="3"/>
  <c r="H72" i="3"/>
  <c r="H75" i="3"/>
  <c r="H71" i="3"/>
  <c r="H70" i="3"/>
  <c r="H64" i="2"/>
  <c r="H69" i="3"/>
  <c r="H68" i="3"/>
  <c r="J72" i="3" l="1"/>
  <c r="L72" i="3"/>
  <c r="J68" i="3"/>
  <c r="L68" i="3"/>
  <c r="J75" i="3"/>
  <c r="L75" i="3"/>
  <c r="B119" i="3"/>
  <c r="J69" i="3"/>
  <c r="L69" i="3"/>
  <c r="J64" i="2"/>
  <c r="L64" i="2"/>
  <c r="B113" i="3"/>
  <c r="J73" i="3"/>
  <c r="L73" i="3"/>
  <c r="J70" i="3"/>
  <c r="L70" i="3"/>
  <c r="J71" i="3"/>
  <c r="L71" i="3"/>
  <c r="H66" i="3"/>
  <c r="H17" i="2"/>
  <c r="H65" i="3"/>
  <c r="B69" i="3"/>
  <c r="H67" i="3"/>
  <c r="J67" i="3" l="1"/>
  <c r="B68" i="3" s="1"/>
  <c r="L67" i="3"/>
  <c r="J65" i="3"/>
  <c r="B66" i="3" s="1"/>
  <c r="L65" i="3"/>
  <c r="J17" i="2"/>
  <c r="L17" i="2"/>
  <c r="J66" i="3"/>
  <c r="L66" i="3"/>
  <c r="B72" i="3" s="1"/>
  <c r="B67" i="3"/>
  <c r="H57" i="3"/>
  <c r="H56" i="3"/>
  <c r="H37" i="2"/>
  <c r="H55" i="3"/>
  <c r="H54" i="3"/>
  <c r="H53" i="3"/>
  <c r="H50" i="2"/>
  <c r="J54" i="3" l="1"/>
  <c r="L54" i="3"/>
  <c r="J55" i="3"/>
  <c r="L55" i="3"/>
  <c r="J37" i="2"/>
  <c r="L37" i="2"/>
  <c r="J56" i="3"/>
  <c r="L56" i="3"/>
  <c r="J57" i="3"/>
  <c r="L57" i="3"/>
  <c r="J50" i="2"/>
  <c r="L50" i="2"/>
  <c r="J53" i="3"/>
  <c r="L53" i="3"/>
  <c r="H52" i="3"/>
  <c r="H50" i="3"/>
  <c r="H8" i="2"/>
  <c r="H49" i="3"/>
  <c r="H14" i="2"/>
  <c r="B53" i="3"/>
  <c r="H51" i="3"/>
  <c r="H42" i="3"/>
  <c r="H41" i="3"/>
  <c r="H40" i="3"/>
  <c r="H39" i="3"/>
  <c r="H25" i="2"/>
  <c r="H38" i="3"/>
  <c r="H53" i="2"/>
  <c r="H37" i="3"/>
  <c r="H36" i="3"/>
  <c r="H26" i="2"/>
  <c r="J50" i="3" l="1"/>
  <c r="L50" i="3"/>
  <c r="J52" i="3"/>
  <c r="L52" i="3"/>
  <c r="J26" i="2"/>
  <c r="L26" i="2"/>
  <c r="J40" i="3"/>
  <c r="L40" i="3"/>
  <c r="J36" i="3"/>
  <c r="L36" i="3"/>
  <c r="J38" i="3"/>
  <c r="L38" i="3"/>
  <c r="J49" i="3"/>
  <c r="B50" i="3" s="1"/>
  <c r="L49" i="3"/>
  <c r="B56" i="3" s="1"/>
  <c r="J41" i="3"/>
  <c r="L41" i="3"/>
  <c r="J42" i="3"/>
  <c r="L42" i="3"/>
  <c r="J37" i="3"/>
  <c r="L37" i="3"/>
  <c r="J51" i="3"/>
  <c r="B52" i="3" s="1"/>
  <c r="L51" i="3"/>
  <c r="J53" i="2"/>
  <c r="L53" i="2"/>
  <c r="J14" i="2"/>
  <c r="L14" i="2"/>
  <c r="J25" i="2"/>
  <c r="L25" i="2"/>
  <c r="J39" i="3"/>
  <c r="L39" i="3"/>
  <c r="J8" i="2"/>
  <c r="L8" i="2"/>
  <c r="B51" i="3"/>
  <c r="H34" i="3"/>
  <c r="H20" i="2"/>
  <c r="H33" i="3"/>
  <c r="B37" i="3"/>
  <c r="H35" i="3"/>
  <c r="H26" i="3"/>
  <c r="H27" i="3"/>
  <c r="J35" i="3" l="1"/>
  <c r="B36" i="3" s="1"/>
  <c r="L35" i="3"/>
  <c r="J33" i="3"/>
  <c r="L33" i="3"/>
  <c r="J20" i="2"/>
  <c r="L20" i="2"/>
  <c r="J34" i="3"/>
  <c r="B34" i="3" s="1"/>
  <c r="L34" i="3"/>
  <c r="B40" i="3" s="1"/>
  <c r="J27" i="3"/>
  <c r="L27" i="3"/>
  <c r="J26" i="3"/>
  <c r="L26" i="3"/>
  <c r="B35" i="3"/>
  <c r="H25" i="3"/>
  <c r="H27" i="2"/>
  <c r="H24" i="3"/>
  <c r="H23" i="3"/>
  <c r="H22" i="3"/>
  <c r="H38" i="2"/>
  <c r="H20" i="3"/>
  <c r="H13" i="2"/>
  <c r="H21" i="3"/>
  <c r="H19" i="3"/>
  <c r="J25" i="3" l="1"/>
  <c r="L25" i="3"/>
  <c r="J13" i="2"/>
  <c r="L13" i="2"/>
  <c r="J20" i="3"/>
  <c r="L20" i="3"/>
  <c r="J21" i="3"/>
  <c r="L21" i="3"/>
  <c r="J38" i="2"/>
  <c r="L38" i="2"/>
  <c r="J22" i="3"/>
  <c r="L22" i="3"/>
  <c r="J23" i="3"/>
  <c r="L23" i="3"/>
  <c r="J24" i="3"/>
  <c r="L24" i="3"/>
  <c r="J19" i="3"/>
  <c r="L19" i="3"/>
  <c r="J27" i="2"/>
  <c r="L27" i="2"/>
  <c r="B20" i="3"/>
  <c r="E8" i="1"/>
  <c r="F8" i="1"/>
  <c r="G8" i="1"/>
  <c r="H8" i="1"/>
  <c r="D8" i="1"/>
  <c r="H18" i="3"/>
  <c r="H17" i="3"/>
  <c r="H16" i="3"/>
  <c r="H5" i="2"/>
  <c r="H6" i="2"/>
  <c r="H7" i="2"/>
  <c r="H9" i="2"/>
  <c r="H10" i="2"/>
  <c r="H11" i="2"/>
  <c r="H12" i="2"/>
  <c r="H15" i="2"/>
  <c r="H16" i="2"/>
  <c r="H18" i="2"/>
  <c r="H19" i="2"/>
  <c r="H21" i="2"/>
  <c r="H22" i="2"/>
  <c r="H23" i="2"/>
  <c r="H24" i="2"/>
  <c r="H28" i="2"/>
  <c r="H29" i="2"/>
  <c r="H30" i="2"/>
  <c r="H31" i="2"/>
  <c r="H32" i="2"/>
  <c r="H33" i="2"/>
  <c r="H34" i="2"/>
  <c r="H35" i="2"/>
  <c r="H36" i="2"/>
  <c r="H39" i="2"/>
  <c r="H40" i="2"/>
  <c r="H41" i="2"/>
  <c r="H44" i="2"/>
  <c r="H45" i="2"/>
  <c r="H46" i="2"/>
  <c r="H47" i="2"/>
  <c r="H55" i="2"/>
  <c r="H56" i="2"/>
  <c r="H57" i="2"/>
  <c r="H58" i="2"/>
  <c r="H59" i="2"/>
  <c r="H60" i="2"/>
  <c r="H61" i="2"/>
  <c r="H62" i="2"/>
  <c r="H63" i="2"/>
  <c r="H3" i="2"/>
  <c r="J10" i="3"/>
  <c r="H10" i="3"/>
  <c r="J5" i="3"/>
  <c r="H8" i="3"/>
  <c r="J9" i="3"/>
  <c r="H9" i="3"/>
  <c r="J11" i="3"/>
  <c r="H11" i="3"/>
  <c r="J8" i="3"/>
  <c r="F7" i="3"/>
  <c r="H7" i="3" s="1"/>
  <c r="H6" i="3"/>
  <c r="H5" i="3"/>
  <c r="F4" i="3"/>
  <c r="H4" i="3" s="1"/>
  <c r="C18" i="1"/>
  <c r="I6" i="1"/>
  <c r="I5" i="1"/>
  <c r="I4" i="1"/>
  <c r="B6" i="1"/>
  <c r="B5" i="1"/>
  <c r="B4" i="1"/>
  <c r="J6" i="2" l="1"/>
  <c r="L6" i="2"/>
  <c r="J3" i="2"/>
  <c r="L3" i="2"/>
  <c r="J56" i="2"/>
  <c r="L56" i="2"/>
  <c r="J39" i="2"/>
  <c r="L39" i="2"/>
  <c r="J29" i="2"/>
  <c r="L29" i="2"/>
  <c r="J16" i="2"/>
  <c r="L16" i="2"/>
  <c r="J5" i="2"/>
  <c r="L5" i="2"/>
  <c r="J57" i="2"/>
  <c r="L57" i="2"/>
  <c r="J28" i="2"/>
  <c r="L28" i="2"/>
  <c r="J40" i="2"/>
  <c r="L40" i="2"/>
  <c r="J63" i="2"/>
  <c r="L63" i="2"/>
  <c r="J12" i="2"/>
  <c r="L12" i="2"/>
  <c r="J11" i="2"/>
  <c r="L11" i="2"/>
  <c r="J30" i="2"/>
  <c r="L30" i="2"/>
  <c r="J55" i="2"/>
  <c r="L55" i="2"/>
  <c r="J36" i="2"/>
  <c r="L36" i="2"/>
  <c r="J16" i="3"/>
  <c r="L16" i="3"/>
  <c r="J47" i="2"/>
  <c r="L47" i="2"/>
  <c r="J35" i="2"/>
  <c r="L35" i="2"/>
  <c r="J61" i="2"/>
  <c r="L61" i="2"/>
  <c r="J46" i="2"/>
  <c r="L46" i="2"/>
  <c r="J34" i="2"/>
  <c r="L34" i="2"/>
  <c r="J18" i="3"/>
  <c r="B19" i="3" s="1"/>
  <c r="L18" i="3"/>
  <c r="B23" i="3" s="1"/>
  <c r="J60" i="2"/>
  <c r="L60" i="2"/>
  <c r="J45" i="2"/>
  <c r="L45" i="2"/>
  <c r="J59" i="2"/>
  <c r="L59" i="2"/>
  <c r="J32" i="2"/>
  <c r="L32" i="2"/>
  <c r="J21" i="2"/>
  <c r="L21" i="2"/>
  <c r="J9" i="2"/>
  <c r="L9" i="2"/>
  <c r="J18" i="2"/>
  <c r="L18" i="2"/>
  <c r="J15" i="2"/>
  <c r="L15" i="2"/>
  <c r="J24" i="2"/>
  <c r="L24" i="2"/>
  <c r="J17" i="3"/>
  <c r="L17" i="3"/>
  <c r="J23" i="2"/>
  <c r="L23" i="2"/>
  <c r="J33" i="2"/>
  <c r="L33" i="2"/>
  <c r="J22" i="2"/>
  <c r="L22" i="2"/>
  <c r="J10" i="2"/>
  <c r="L10" i="2"/>
  <c r="J44" i="2"/>
  <c r="L44" i="2"/>
  <c r="J58" i="2"/>
  <c r="L58" i="2"/>
  <c r="J41" i="2"/>
  <c r="L41" i="2"/>
  <c r="J31" i="2"/>
  <c r="L31" i="2"/>
  <c r="J19" i="2"/>
  <c r="L19" i="2"/>
  <c r="J7" i="2"/>
  <c r="L7" i="2"/>
  <c r="J62" i="2"/>
  <c r="L62" i="2"/>
  <c r="I8" i="1"/>
  <c r="B6" i="3"/>
  <c r="B7" i="3"/>
  <c r="B5" i="3"/>
  <c r="B17" i="3" l="1"/>
  <c r="B18" i="3"/>
</calcChain>
</file>

<file path=xl/sharedStrings.xml><?xml version="1.0" encoding="utf-8"?>
<sst xmlns="http://schemas.openxmlformats.org/spreadsheetml/2006/main" count="1076" uniqueCount="164">
  <si>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</si>
  <si>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</si>
  <si>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</si>
  <si>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</si>
  <si>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</si>
  <si>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</si>
  <si>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</si>
  <si>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</si>
  <si>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</si>
  <si>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</si>
  <si>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</si>
  <si>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</si>
  <si>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</si>
  <si>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</si>
  <si>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</si>
  <si>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</si>
  <si>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</si>
  <si>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</si>
  <si>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</si>
  <si>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</si>
  <si>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</si>
  <si>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</si>
  <si>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</si>
  <si>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</si>
  <si>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</si>
  <si>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</si>
  <si>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</si>
  <si>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</si>
  <si>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</si>
  <si>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</si>
  <si>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</si>
  <si>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</si>
  <si>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</si>
  <si>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</si>
  <si>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</si>
  <si>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</si>
  <si>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</si>
  <si>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</si>
  <si>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</si>
  <si>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</si>
  <si>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</si>
  <si>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</si>
  <si>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</si>
  <si>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</si>
  <si>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</si>
  <si>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</si>
  <si>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</si>
  <si>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</si>
  <si>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</si>
  <si>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</si>
  <si>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</si>
  <si>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</si>
  <si>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</si>
  <si>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</si>
  <si>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</si>
  <si>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</si>
  <si>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</si>
  <si>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</si>
  <si>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</si>
  <si>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</si>
  <si>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</si>
  <si>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</si>
  <si>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</si>
  <si>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</si>
  <si>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</si>
  <si>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</si>
  <si>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</si>
  <si>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</si>
  <si>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</si>
  <si>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</si>
  <si>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</si>
  <si>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</si>
  <si>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</si>
  <si>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</si>
  <si>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</si>
  <si>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</si>
  <si>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</si>
  <si>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</si>
  <si>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</si>
  <si>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</si>
  <si>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</si>
  <si>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</si>
  <si>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</si>
  <si>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</si>
  <si>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</si>
  <si>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</si>
  <si>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</si>
  <si>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</si>
  <si>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</si>
  <si>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</si>
  <si>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</si>
  <si>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</si>
  <si>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</si>
  <si>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</si>
  <si>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</si>
  <si>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</si>
  <si>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</si>
  <si>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</si>
  <si>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</si>
  <si>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</si>
  <si>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</si>
  <si>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</si>
  <si>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</si>
  <si>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</si>
  <si>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</si>
  <si>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</si>
  <si>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</si>
  <si>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</si>
  <si>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</si>
  <si>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</si>
  <si>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</si>
  <si>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</si>
  <si>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</si>
  <si>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</si>
  <si>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</si>
  <si>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</si>
  <si>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</si>
  <si>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</si>
  <si>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</si>
  <si>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</si>
  <si>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</si>
  <si>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</si>
  <si>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</si>
  <si>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</si>
  <si>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</si>
  <si>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</si>
  <si>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</si>
  <si>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</si>
  <si>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</si>
  <si>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</si>
  <si>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</si>
  <si>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</si>
  <si>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</si>
  <si>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</si>
  <si>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</si>
  <si>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</si>
  <si>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</si>
  <si>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</si>
  <si>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</si>
  <si>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</si>
  <si>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</si>
  <si>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</si>
  <si>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</si>
  <si>
    <t>香天下</t>
  </si>
  <si>
    <t>龙虾</t>
  </si>
  <si>
    <t>z</t>
  </si>
  <si>
    <t>油</t>
  </si>
  <si>
    <t>望京烧烤</t>
    <phoneticPr fontId="20" type="noConversion"/>
  </si>
  <si>
    <t>鸡翅+羊肉+大虾+韭菜+扇贝+脆骨+豆腐</t>
    <phoneticPr fontId="20" type="noConversion"/>
  </si>
  <si>
    <t>碳水</t>
    <phoneticPr fontId="20" type="noConversion"/>
  </si>
  <si>
    <t>馄饨</t>
    <phoneticPr fontId="20" type="noConversion"/>
  </si>
  <si>
    <t>1个</t>
    <phoneticPr fontId="20" type="noConversion"/>
  </si>
  <si>
    <t>速溶豆浆</t>
    <phoneticPr fontId="20" type="noConversion"/>
  </si>
  <si>
    <t>1袋</t>
    <phoneticPr fontId="20" type="noConversion"/>
  </si>
  <si>
    <t>蛋白粉</t>
    <phoneticPr fontId="20" type="noConversion"/>
  </si>
  <si>
    <t>蛋白质</t>
    <phoneticPr fontId="20" type="noConversion"/>
  </si>
  <si>
    <t>1勺</t>
    <phoneticPr fontId="20" type="noConversion"/>
  </si>
  <si>
    <t>冬瓜</t>
    <phoneticPr fontId="20" type="noConversion"/>
  </si>
  <si>
    <t>1块</t>
    <phoneticPr fontId="20" type="noConversion"/>
  </si>
  <si>
    <t>炸猪排</t>
  </si>
  <si>
    <t>圣女果</t>
  </si>
  <si>
    <t>葡萄</t>
  </si>
  <si>
    <t>牛肉干</t>
  </si>
  <si>
    <t>1粒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</si>
</sst>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72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强调文字颜色 1 2" xfId="43" xr:uid="{00000000-0005-0000-0000-000001000000}"/>
    <cellStyle name="20% - 强调文字颜色 2 2" xfId="45" xr:uid="{00000000-0005-0000-0000-000003000000}"/>
    <cellStyle name="20% - 强调文字颜色 3 2" xfId="47" xr:uid="{00000000-0005-0000-0000-000005000000}"/>
    <cellStyle name="20% - 强调文字颜色 4 2" xfId="49" xr:uid="{00000000-0005-0000-0000-000007000000}"/>
    <cellStyle name="20% - 强调文字颜色 5 2" xfId="51" xr:uid="{00000000-0005-0000-0000-000009000000}"/>
    <cellStyle name="20% - 强调文字颜色 6 2" xfId="53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强调文字颜色 1 2" xfId="44" xr:uid="{00000000-0005-0000-0000-00000D000000}"/>
    <cellStyle name="40% - 强调文字颜色 2 2" xfId="46" xr:uid="{00000000-0005-0000-0000-00000F000000}"/>
    <cellStyle name="40% - 强调文字颜色 3 2" xfId="48" xr:uid="{00000000-0005-0000-0000-000011000000}"/>
    <cellStyle name="40% - 强调文字颜色 4 2" xfId="50" xr:uid="{00000000-0005-0000-0000-000013000000}"/>
    <cellStyle name="40% - 强调文字颜色 5 2" xfId="52" xr:uid="{00000000-0005-0000-0000-000015000000}"/>
    <cellStyle name="40% - 强调文字颜色 6 2" xfId="5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25000000}"/>
    <cellStyle name="常规 2 2" xfId="55" xr:uid="{00000000-0005-0000-0000-000026000000}"/>
    <cellStyle name="注释 2" xfId="42" xr:uid="{00000000-0005-0000-0000-000037000000}"/>
    <cellStyle name="注释 2 2" xfId="56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体重变化!$B$3:$B$29</c:f>
              <c:numCache>
                <c:formatCode>m/d/yyyy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体重变化!$C$3:$C$29</c:f>
              <c:numCache>
                <c:formatCode>General</c:formatCode>
                <c:ptCount val="27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  <c:pt idx="11">
                  <c:v>111.8</c:v>
                </c:pt>
                <c:pt idx="12">
                  <c:v>111.8</c:v>
                </c:pt>
                <c:pt idx="13">
                  <c:v>111.2</c:v>
                </c:pt>
                <c:pt idx="14">
                  <c:v>110.4</c:v>
                </c:pt>
                <c:pt idx="15">
                  <c:v>111.8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体重变化!$B$3:$B$29</c:f>
              <c:numCache>
                <c:formatCode>m/d/yyyy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体重变化!$D$3:$D$29</c:f>
              <c:numCache>
                <c:formatCode>General</c:formatCode>
                <c:ptCount val="27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  <c:pt idx="10">
                  <c:v>113.8</c:v>
                </c:pt>
                <c:pt idx="13">
                  <c:v>111.7</c:v>
                </c:pt>
                <c:pt idx="14">
                  <c:v>111.8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84192"/>
        <c:axId val="85406848"/>
      </c:lineChart>
      <c:lineChart>
        <c:grouping val="standard"/>
        <c:varyColors val="0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体重变化!$B$3:$B$29</c:f>
              <c:numCache>
                <c:formatCode>m/d/yyyy</c:formatCode>
                <c:ptCount val="2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43632</c:v>
                </c:pt>
                <c:pt idx="15">
                  <c:v>43633</c:v>
                </c:pt>
                <c:pt idx="16">
                  <c:v>43634</c:v>
                </c:pt>
                <c:pt idx="17">
                  <c:v>43635</c:v>
                </c:pt>
                <c:pt idx="18">
                  <c:v>43636</c:v>
                </c:pt>
                <c:pt idx="19">
                  <c:v>43637</c:v>
                </c:pt>
                <c:pt idx="20">
                  <c:v>43638</c:v>
                </c:pt>
                <c:pt idx="21">
                  <c:v>43639</c:v>
                </c:pt>
                <c:pt idx="22">
                  <c:v>43640</c:v>
                </c:pt>
                <c:pt idx="23">
                  <c:v>43641</c:v>
                </c:pt>
                <c:pt idx="24">
                  <c:v>43642</c:v>
                </c:pt>
                <c:pt idx="25">
                  <c:v>43643</c:v>
                </c:pt>
                <c:pt idx="26">
                  <c:v>43644</c:v>
                </c:pt>
              </c:numCache>
            </c:numRef>
          </c:cat>
          <c:val>
            <c:numRef>
              <c:f>体重变化!$E$3:$E$29</c:f>
              <c:numCache>
                <c:formatCode>General</c:formatCode>
                <c:ptCount val="27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  <c:pt idx="10">
                  <c:v>83</c:v>
                </c:pt>
                <c:pt idx="11">
                  <c:v>82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22464"/>
        <c:axId val="85408384"/>
      </c:lineChart>
      <c:dateAx>
        <c:axId val="85384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6848"/>
        <c:crosses val="autoZero"/>
        <c:auto val="1"/>
        <c:lblOffset val="100"/>
        <c:baseTimeUnit val="days"/>
      </c:dateAx>
      <c:valAx>
        <c:axId val="854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4192"/>
        <c:crosses val="autoZero"/>
        <c:crossBetween val="between"/>
      </c:valAx>
      <c:valAx>
        <c:axId val="8540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2464"/>
        <c:crosses val="max"/>
        <c:crossBetween val="between"/>
      </c:valAx>
      <c:dateAx>
        <c:axId val="85422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85408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55</xdr:row>
      <xdr:rowOff>0</xdr:rowOff>
    </xdr:from>
    <xdr:to>
      <xdr:col>2</xdr:col>
      <xdr:colOff>1</xdr:colOff>
      <xdr:row>55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1</xdr:col>
      <xdr:colOff>666751</xdr:colOff>
      <xdr:row>57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619125</xdr:colOff>
      <xdr:row>58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85725</xdr:colOff>
      <xdr:row>51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64</xdr:row>
      <xdr:rowOff>0</xdr:rowOff>
    </xdr:from>
    <xdr:to>
      <xdr:col>1</xdr:col>
      <xdr:colOff>1</xdr:colOff>
      <xdr:row>64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50</xdr:row>
      <xdr:rowOff>0</xdr:rowOff>
    </xdr:from>
    <xdr:to>
      <xdr:col>1</xdr:col>
      <xdr:colOff>171451</xdr:colOff>
      <xdr:row>50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59</xdr:row>
      <xdr:rowOff>0</xdr:rowOff>
    </xdr:from>
    <xdr:to>
      <xdr:col>2</xdr:col>
      <xdr:colOff>1</xdr:colOff>
      <xdr:row>59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67</xdr:row>
      <xdr:rowOff>0</xdr:rowOff>
    </xdr:from>
    <xdr:to>
      <xdr:col>2</xdr:col>
      <xdr:colOff>1</xdr:colOff>
      <xdr:row>67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2</xdr:col>
      <xdr:colOff>1</xdr:colOff>
      <xdr:row>70</xdr:row>
      <xdr:rowOff>152400</xdr:rowOff>
    </xdr:to>
    <xdr:pic>
      <xdr:nvPicPr>
        <xdr:cNvPr id="7" name="Picture 1" descr="http://s2.boohee.cn/food/star/siniandaxianhuntun_cairou-ea67195b73fc5fea1c2ed889aeb89392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40493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72</xdr:row>
      <xdr:rowOff>200025</xdr:rowOff>
    </xdr:from>
    <xdr:to>
      <xdr:col>1</xdr:col>
      <xdr:colOff>471489</xdr:colOff>
      <xdr:row>74</xdr:row>
      <xdr:rowOff>38100</xdr:rowOff>
    </xdr:to>
    <xdr:pic>
      <xdr:nvPicPr>
        <xdr:cNvPr id="8" name="Picture 2" descr="http://s2.boohee.cn/food/star/donggua-be7405f728406396b4dd9e0f7949ea75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4878050"/>
          <a:ext cx="1157288" cy="2571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</xdr:col>
      <xdr:colOff>371475</xdr:colOff>
      <xdr:row>76</xdr:row>
      <xdr:rowOff>25400</xdr:rowOff>
    </xdr:to>
    <xdr:pic>
      <xdr:nvPicPr>
        <xdr:cNvPr id="34" name="Picture 33" descr="http://s2.boohee.cn/food/star/zhazhupai_yi-b6bc031c1cb50ef54ed5487ec2dd4328.png">
          <a:extLst>
            <a:ext uri="{FF2B5EF4-FFF2-40B4-BE49-F238E27FC236}">
              <a16:creationId xmlns:a16="http://schemas.microsoft.com/office/drawing/2014/main" id="{2B900B02-ADB6-49F1-85BC-DE65D6E98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057275" cy="23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</xdr:col>
      <xdr:colOff>600075</xdr:colOff>
      <xdr:row>77</xdr:row>
      <xdr:rowOff>76200</xdr:rowOff>
    </xdr:to>
    <xdr:pic>
      <xdr:nvPicPr>
        <xdr:cNvPr id="35" name="Picture 34" descr="http://s2.boohee.cn/food/star/yingtaofanqie-e95d466387fa911fc32ef1ac60bcb466.png">
          <a:extLst>
            <a:ext uri="{FF2B5EF4-FFF2-40B4-BE49-F238E27FC236}">
              <a16:creationId xmlns:a16="http://schemas.microsoft.com/office/drawing/2014/main" id="{6618DDAA-9A19-44AD-8132-5EB0ADF74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5325"/>
          <a:ext cx="12858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47</xdr:row>
      <xdr:rowOff>0</xdr:rowOff>
    </xdr:from>
    <xdr:to>
      <xdr:col>1</xdr:col>
      <xdr:colOff>300039</xdr:colOff>
      <xdr:row>48</xdr:row>
      <xdr:rowOff>9525</xdr:rowOff>
    </xdr:to>
    <xdr:pic>
      <xdr:nvPicPr>
        <xdr:cNvPr id="36" name="Picture 35" descr="http://s2.boohee.cn/food/star/putao_junzhi-06055feac85ba214067a4a5b844d0f71.png">
          <a:extLst>
            <a:ext uri="{FF2B5EF4-FFF2-40B4-BE49-F238E27FC236}">
              <a16:creationId xmlns:a16="http://schemas.microsoft.com/office/drawing/2014/main" id="{4AFDC363-C071-4FF5-B6F0-67979DE9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</xdr:colOff>
      <xdr:row>228</xdr:row>
      <xdr:rowOff>0</xdr:rowOff>
    </xdr:from>
    <xdr:ext cx="800100" cy="152400"/>
    <xdr:pic>
      <xdr:nvPicPr>
        <xdr:cNvPr id="3" name="Picture 2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25527000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243</xdr:row>
      <xdr:rowOff>0</xdr:rowOff>
    </xdr:from>
    <xdr:ext cx="800100" cy="152400"/>
    <xdr:pic>
      <xdr:nvPicPr>
        <xdr:cNvPr id="4" name="Picture 3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481298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259</xdr:row>
      <xdr:rowOff>0</xdr:rowOff>
    </xdr:from>
    <xdr:ext cx="800100" cy="152400"/>
    <xdr:pic>
      <xdr:nvPicPr>
        <xdr:cNvPr id="5" name="Picture 4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13683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275</xdr:row>
      <xdr:rowOff>0</xdr:rowOff>
    </xdr:from>
    <xdr:ext cx="800100" cy="152400"/>
    <xdr:pic>
      <xdr:nvPicPr>
        <xdr:cNvPr id="6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474017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291</xdr:row>
      <xdr:rowOff>0</xdr:rowOff>
    </xdr:from>
    <xdr:ext cx="800100" cy="152400"/>
    <xdr:pic>
      <xdr:nvPicPr>
        <xdr:cNvPr id="7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81120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306</xdr:row>
      <xdr:rowOff>0</xdr:rowOff>
    </xdr:from>
    <xdr:ext cx="800100" cy="152400"/>
    <xdr:pic>
      <xdr:nvPicPr>
        <xdr:cNvPr id="9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6148387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321</xdr:row>
      <xdr:rowOff>0</xdr:rowOff>
    </xdr:from>
    <xdr:ext cx="800100" cy="152400"/>
    <xdr:pic>
      <xdr:nvPicPr>
        <xdr:cNvPr id="10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EFB94685-3D42-4C47-BB63-E458D13A8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64646175"/>
          <a:ext cx="800100" cy="1524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6</xdr:row>
      <xdr:rowOff>28575</xdr:rowOff>
    </xdr:from>
    <xdr:to>
      <xdr:col>16</xdr:col>
      <xdr:colOff>514350</xdr:colOff>
      <xdr:row>22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workbookViewId="0">
      <selection activeCell="F19" sqref="F19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 t="s">
        <v>145</v>
      </c>
      <c r="G17" s="10"/>
    </row>
    <row r="18" spans="2:7" ht="17.25" thickBot="1">
      <c r="B18" s="11" t="s">
        <v>23</v>
      </c>
      <c r="C18" s="12">
        <f>F18/F16</f>
        <v>382.70425226946969</v>
      </c>
      <c r="D18" s="12"/>
      <c r="E18" s="12"/>
      <c r="F18" s="13">
        <v>1602</v>
      </c>
      <c r="G18" s="14"/>
    </row>
    <row r="20" spans="2:7">
      <c r="G20" s="3" t="s">
        <v>145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4"/>
  <sheetViews>
    <sheetView zoomScaleNormal="100" workbookViewId="0">
      <pane ySplit="1" topLeftCell="A41" activePane="bottomLeft" state="frozen"/>
      <selection activeCell="C242" sqref="C242"/>
      <selection pane="bottomLeft" activeCell="L57" sqref="C57:L57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70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6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3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65" customFormat="1">
      <c r="A48"/>
      <c r="C48" s="65" t="s">
        <v>90</v>
      </c>
      <c r="D48" s="65" t="s">
        <v>161</v>
      </c>
      <c r="E48" s="65" t="s">
        <v>67</v>
      </c>
      <c r="F48" s="65">
        <v>1</v>
      </c>
      <c r="G48" s="65">
        <v>10</v>
      </c>
      <c r="H48" s="65">
        <f t="shared" si="1"/>
        <v>10</v>
      </c>
      <c r="I48" s="65">
        <v>45</v>
      </c>
      <c r="J48" s="65">
        <f t="shared" si="2"/>
        <v>4.5</v>
      </c>
      <c r="K48" s="65">
        <v>2.06</v>
      </c>
      <c r="L48" s="50">
        <f t="shared" ref="L48" si="9">H48*K48/100</f>
        <v>0.20600000000000002</v>
      </c>
    </row>
    <row r="49" spans="1:12" s="65" customFormat="1">
      <c r="A49" s="42"/>
      <c r="C49" s="65" t="s">
        <v>90</v>
      </c>
      <c r="D49" s="65" t="s">
        <v>160</v>
      </c>
      <c r="E49" s="65" t="s">
        <v>67</v>
      </c>
      <c r="F49" s="65">
        <v>1</v>
      </c>
      <c r="G49" s="65">
        <v>18</v>
      </c>
      <c r="H49" s="65">
        <f t="shared" si="1"/>
        <v>18</v>
      </c>
      <c r="I49" s="65">
        <v>25</v>
      </c>
      <c r="J49" s="65">
        <f t="shared" si="2"/>
        <v>4.5</v>
      </c>
      <c r="K49" s="65">
        <v>1</v>
      </c>
      <c r="L49" s="50">
        <f t="shared" si="3"/>
        <v>0.18</v>
      </c>
    </row>
    <row r="50" spans="1:12" s="43" customFormat="1">
      <c r="A50" s="42"/>
      <c r="C50" s="43" t="s">
        <v>90</v>
      </c>
      <c r="D50" s="43" t="s">
        <v>107</v>
      </c>
      <c r="E50" s="43" t="s">
        <v>73</v>
      </c>
      <c r="F50" s="43">
        <v>1</v>
      </c>
      <c r="G50" s="43">
        <v>120</v>
      </c>
      <c r="H50" s="43">
        <f t="shared" si="1"/>
        <v>120</v>
      </c>
      <c r="I50" s="43">
        <v>16</v>
      </c>
      <c r="J50" s="43">
        <f t="shared" ref="J50" si="10">H50*I50/100</f>
        <v>19.2</v>
      </c>
      <c r="K50" s="43">
        <v>0.8</v>
      </c>
      <c r="L50" s="50">
        <f t="shared" si="3"/>
        <v>0.96</v>
      </c>
    </row>
    <row r="51" spans="1:12" s="65" customFormat="1">
      <c r="A51"/>
      <c r="C51" s="65" t="s">
        <v>90</v>
      </c>
      <c r="D51" s="65" t="s">
        <v>135</v>
      </c>
      <c r="E51" s="65" t="s">
        <v>80</v>
      </c>
      <c r="F51" s="65">
        <v>1</v>
      </c>
      <c r="G51" s="65">
        <v>30</v>
      </c>
      <c r="H51" s="65">
        <f t="shared" si="1"/>
        <v>30</v>
      </c>
      <c r="I51" s="65">
        <v>34</v>
      </c>
      <c r="J51" s="65">
        <f t="shared" ref="J51" si="11">H51*I51/100</f>
        <v>10.199999999999999</v>
      </c>
      <c r="K51" s="65">
        <v>0.5</v>
      </c>
      <c r="L51" s="50">
        <f t="shared" si="3"/>
        <v>0.15</v>
      </c>
    </row>
    <row r="52" spans="1:12" s="65" customFormat="1">
      <c r="A52"/>
      <c r="C52" s="65" t="s">
        <v>127</v>
      </c>
      <c r="D52" s="65" t="s">
        <v>128</v>
      </c>
      <c r="E52" s="65" t="s">
        <v>126</v>
      </c>
      <c r="F52" s="65">
        <v>1</v>
      </c>
      <c r="G52" s="65">
        <v>140</v>
      </c>
      <c r="H52" s="65">
        <f t="shared" ref="H52" si="12">F52*G52</f>
        <v>140</v>
      </c>
      <c r="I52" s="65">
        <v>31</v>
      </c>
      <c r="J52" s="65">
        <f t="shared" ref="J52" si="13">H52*I52/100</f>
        <v>43.4</v>
      </c>
      <c r="K52" s="65">
        <v>1.8</v>
      </c>
      <c r="L52" s="50">
        <f t="shared" si="3"/>
        <v>2.52</v>
      </c>
    </row>
    <row r="53" spans="1:12" s="18" customFormat="1">
      <c r="A53" s="44"/>
      <c r="C53" s="18" t="s">
        <v>98</v>
      </c>
      <c r="D53" s="18" t="s">
        <v>99</v>
      </c>
      <c r="E53" s="18" t="s">
        <v>100</v>
      </c>
      <c r="F53" s="18">
        <v>1</v>
      </c>
      <c r="G53" s="18">
        <v>100</v>
      </c>
      <c r="H53" s="18">
        <f t="shared" si="1"/>
        <v>100</v>
      </c>
      <c r="I53" s="18">
        <v>47</v>
      </c>
      <c r="J53" s="18">
        <f t="shared" si="2"/>
        <v>47</v>
      </c>
      <c r="L53" s="50">
        <f t="shared" si="3"/>
        <v>0</v>
      </c>
    </row>
    <row r="54" spans="1:12" s="53" customFormat="1">
      <c r="A54" s="66"/>
      <c r="C54" s="53" t="s">
        <v>8</v>
      </c>
      <c r="D54" s="53" t="s">
        <v>152</v>
      </c>
      <c r="E54" s="53" t="s">
        <v>153</v>
      </c>
      <c r="F54" s="53">
        <v>1</v>
      </c>
      <c r="G54" s="53">
        <v>30</v>
      </c>
      <c r="H54" s="53">
        <f t="shared" si="1"/>
        <v>30</v>
      </c>
      <c r="I54" s="53">
        <v>428</v>
      </c>
      <c r="J54" s="53">
        <f t="shared" si="2"/>
        <v>128.4</v>
      </c>
      <c r="K54" s="53">
        <v>20</v>
      </c>
      <c r="L54" s="50">
        <f t="shared" si="3"/>
        <v>6</v>
      </c>
    </row>
    <row r="55" spans="1:12" s="18" customFormat="1">
      <c r="C55" s="18" t="s">
        <v>8</v>
      </c>
      <c r="D55" s="18" t="s">
        <v>53</v>
      </c>
      <c r="F55" s="18">
        <v>1</v>
      </c>
      <c r="H55" s="18">
        <f t="shared" si="1"/>
        <v>0</v>
      </c>
      <c r="I55" s="18">
        <v>31</v>
      </c>
      <c r="J55" s="18">
        <f t="shared" si="2"/>
        <v>0</v>
      </c>
      <c r="L55" s="50">
        <f t="shared" si="3"/>
        <v>0</v>
      </c>
    </row>
    <row r="56" spans="1:12" s="18" customFormat="1">
      <c r="C56" s="18" t="s">
        <v>8</v>
      </c>
      <c r="D56" s="18" t="s">
        <v>108</v>
      </c>
      <c r="E56" s="18" t="s">
        <v>84</v>
      </c>
      <c r="F56" s="18">
        <v>1</v>
      </c>
      <c r="G56" s="18">
        <v>200</v>
      </c>
      <c r="H56" s="18">
        <f t="shared" si="1"/>
        <v>200</v>
      </c>
      <c r="I56" s="18">
        <v>30</v>
      </c>
      <c r="J56" s="18">
        <f t="shared" si="2"/>
        <v>60</v>
      </c>
      <c r="K56" s="18">
        <v>2.4</v>
      </c>
      <c r="L56" s="50">
        <f t="shared" si="3"/>
        <v>4.8</v>
      </c>
    </row>
    <row r="57" spans="1:12" s="18" customFormat="1">
      <c r="C57" s="18" t="s">
        <v>9</v>
      </c>
      <c r="D57" s="18" t="s">
        <v>162</v>
      </c>
      <c r="E57" s="18" t="s">
        <v>163</v>
      </c>
      <c r="F57" s="18">
        <v>1</v>
      </c>
      <c r="G57" s="18">
        <v>4</v>
      </c>
      <c r="H57" s="18">
        <f t="shared" si="1"/>
        <v>4</v>
      </c>
      <c r="I57" s="18">
        <v>550</v>
      </c>
      <c r="J57" s="18">
        <f t="shared" si="2"/>
        <v>22</v>
      </c>
      <c r="K57" s="18">
        <v>45.6</v>
      </c>
      <c r="L57" s="50">
        <f t="shared" si="3"/>
        <v>1.8240000000000001</v>
      </c>
    </row>
    <row r="58" spans="1:12" s="18" customFormat="1">
      <c r="C58" s="18" t="s">
        <v>10</v>
      </c>
      <c r="D58" s="18" t="s">
        <v>56</v>
      </c>
      <c r="E58" s="18" t="s">
        <v>74</v>
      </c>
      <c r="F58" s="18">
        <v>1</v>
      </c>
      <c r="G58" s="18">
        <v>30</v>
      </c>
      <c r="H58" s="18">
        <f t="shared" si="1"/>
        <v>30</v>
      </c>
      <c r="I58" s="18">
        <v>615</v>
      </c>
      <c r="J58" s="18">
        <f t="shared" si="2"/>
        <v>184.5</v>
      </c>
      <c r="L58" s="50">
        <f t="shared" si="3"/>
        <v>0</v>
      </c>
    </row>
    <row r="59" spans="1:12" s="18" customFormat="1">
      <c r="A59"/>
      <c r="C59" s="18" t="s">
        <v>10</v>
      </c>
      <c r="D59" s="18" t="s">
        <v>102</v>
      </c>
      <c r="E59" s="18" t="s">
        <v>103</v>
      </c>
      <c r="F59" s="18">
        <v>1</v>
      </c>
      <c r="G59" s="18">
        <v>10</v>
      </c>
      <c r="H59" s="18">
        <f t="shared" si="1"/>
        <v>10</v>
      </c>
      <c r="I59" s="18">
        <v>724</v>
      </c>
      <c r="J59" s="18">
        <f t="shared" si="2"/>
        <v>72.400000000000006</v>
      </c>
      <c r="K59" s="18">
        <v>2.8</v>
      </c>
      <c r="L59" s="50">
        <f t="shared" si="3"/>
        <v>0.28000000000000003</v>
      </c>
    </row>
    <row r="60" spans="1:12" s="18" customFormat="1">
      <c r="B60"/>
      <c r="C60" s="53" t="s">
        <v>136</v>
      </c>
      <c r="D60" s="53" t="s">
        <v>137</v>
      </c>
      <c r="E60" s="53" t="s">
        <v>138</v>
      </c>
      <c r="F60" s="18">
        <v>1</v>
      </c>
      <c r="G60" s="18">
        <v>80</v>
      </c>
      <c r="H60" s="18">
        <f t="shared" si="1"/>
        <v>80</v>
      </c>
      <c r="I60" s="18">
        <v>146</v>
      </c>
      <c r="J60" s="18">
        <f t="shared" si="2"/>
        <v>116.8</v>
      </c>
      <c r="K60" s="18">
        <v>3</v>
      </c>
      <c r="L60" s="50">
        <f t="shared" si="3"/>
        <v>2.4</v>
      </c>
    </row>
    <row r="61" spans="1:12" s="18" customFormat="1">
      <c r="C61" s="18" t="s">
        <v>10</v>
      </c>
      <c r="D61" s="18" t="s">
        <v>109</v>
      </c>
      <c r="E61" s="18" t="s">
        <v>110</v>
      </c>
      <c r="F61" s="18">
        <v>1</v>
      </c>
      <c r="G61" s="18">
        <v>100</v>
      </c>
      <c r="H61" s="18">
        <f t="shared" si="1"/>
        <v>100</v>
      </c>
      <c r="I61" s="18">
        <v>584</v>
      </c>
      <c r="J61" s="18">
        <f t="shared" si="2"/>
        <v>584</v>
      </c>
      <c r="K61" s="18">
        <v>22</v>
      </c>
      <c r="L61" s="50">
        <f t="shared" si="3"/>
        <v>22</v>
      </c>
    </row>
    <row r="62" spans="1:12" s="18" customFormat="1">
      <c r="C62" s="18" t="s">
        <v>10</v>
      </c>
      <c r="D62" s="18" t="s">
        <v>146</v>
      </c>
      <c r="E62" s="18" t="s">
        <v>79</v>
      </c>
      <c r="F62" s="18">
        <v>1</v>
      </c>
      <c r="G62" s="18">
        <v>10</v>
      </c>
      <c r="H62" s="18">
        <f t="shared" si="1"/>
        <v>10</v>
      </c>
      <c r="I62" s="18">
        <v>900</v>
      </c>
      <c r="J62" s="18">
        <f t="shared" si="2"/>
        <v>90</v>
      </c>
      <c r="K62" s="18">
        <v>0</v>
      </c>
      <c r="L62" s="50">
        <f t="shared" si="3"/>
        <v>0</v>
      </c>
    </row>
    <row r="63" spans="1:12" s="18" customFormat="1">
      <c r="C63" s="18" t="s">
        <v>114</v>
      </c>
      <c r="D63" s="18" t="s">
        <v>113</v>
      </c>
      <c r="E63" s="18" t="s">
        <v>75</v>
      </c>
      <c r="F63" s="18">
        <v>1</v>
      </c>
      <c r="G63" s="18">
        <v>150</v>
      </c>
      <c r="H63" s="18">
        <f t="shared" si="1"/>
        <v>150</v>
      </c>
      <c r="I63" s="18">
        <v>73</v>
      </c>
      <c r="J63" s="18">
        <f t="shared" si="2"/>
        <v>109.5</v>
      </c>
      <c r="K63" s="18">
        <v>5.47</v>
      </c>
      <c r="L63" s="50">
        <f t="shared" si="3"/>
        <v>8.2050000000000001</v>
      </c>
    </row>
    <row r="64" spans="1:12">
      <c r="C64" s="15" t="s">
        <v>114</v>
      </c>
      <c r="D64" s="15" t="s">
        <v>115</v>
      </c>
      <c r="E64" s="15" t="s">
        <v>72</v>
      </c>
      <c r="F64" s="15">
        <v>1</v>
      </c>
      <c r="G64" s="15">
        <v>150</v>
      </c>
      <c r="H64" s="15">
        <f t="shared" si="1"/>
        <v>150</v>
      </c>
      <c r="I64" s="15">
        <v>41</v>
      </c>
      <c r="J64" s="15">
        <f t="shared" si="2"/>
        <v>61.5</v>
      </c>
      <c r="K64" s="15">
        <v>1.44</v>
      </c>
      <c r="L64" s="50">
        <f t="shared" ref="L64:L68" si="14">H64*K64/100</f>
        <v>2.16</v>
      </c>
    </row>
    <row r="65" spans="1:12">
      <c r="A65"/>
      <c r="C65" s="50" t="s">
        <v>122</v>
      </c>
      <c r="D65" s="50" t="s">
        <v>129</v>
      </c>
      <c r="E65" s="50" t="s">
        <v>130</v>
      </c>
      <c r="F65" s="15">
        <v>1</v>
      </c>
      <c r="G65" s="15">
        <v>300</v>
      </c>
      <c r="H65" s="50">
        <f t="shared" si="1"/>
        <v>300</v>
      </c>
      <c r="I65" s="15">
        <v>36.380000000000003</v>
      </c>
      <c r="J65" s="50">
        <f t="shared" si="2"/>
        <v>109.14</v>
      </c>
      <c r="K65" s="50">
        <v>1</v>
      </c>
      <c r="L65" s="50">
        <f t="shared" si="14"/>
        <v>3</v>
      </c>
    </row>
    <row r="66" spans="1:12">
      <c r="C66" s="50" t="s">
        <v>122</v>
      </c>
      <c r="D66" s="50" t="s">
        <v>117</v>
      </c>
      <c r="E66" s="50" t="s">
        <v>123</v>
      </c>
      <c r="F66" s="15">
        <v>1</v>
      </c>
      <c r="G66" s="15">
        <v>400</v>
      </c>
      <c r="H66" s="50">
        <f t="shared" si="1"/>
        <v>400</v>
      </c>
      <c r="I66" s="15">
        <v>21.03</v>
      </c>
      <c r="J66" s="50">
        <f t="shared" si="2"/>
        <v>84.12</v>
      </c>
      <c r="K66" s="50">
        <v>0</v>
      </c>
      <c r="L66" s="50">
        <f t="shared" si="14"/>
        <v>0</v>
      </c>
    </row>
    <row r="67" spans="1:12">
      <c r="H67" s="50">
        <f t="shared" si="1"/>
        <v>0</v>
      </c>
      <c r="J67" s="50">
        <f t="shared" ref="J67:J68" si="15">H67*I67/100</f>
        <v>0</v>
      </c>
      <c r="K67" s="50">
        <v>1</v>
      </c>
      <c r="L67" s="50">
        <f t="shared" si="14"/>
        <v>0</v>
      </c>
    </row>
    <row r="68" spans="1:12">
      <c r="B68"/>
      <c r="C68" s="15" t="s">
        <v>8</v>
      </c>
      <c r="D68" s="15" t="s">
        <v>141</v>
      </c>
      <c r="E68" s="15" t="s">
        <v>67</v>
      </c>
      <c r="F68" s="15">
        <v>1</v>
      </c>
      <c r="G68" s="15">
        <v>160</v>
      </c>
      <c r="H68" s="50">
        <f t="shared" si="1"/>
        <v>160</v>
      </c>
      <c r="I68" s="15">
        <v>202</v>
      </c>
      <c r="J68" s="50">
        <f t="shared" si="15"/>
        <v>323.2</v>
      </c>
      <c r="K68" s="50">
        <v>7.5</v>
      </c>
      <c r="L68" s="50">
        <f t="shared" si="14"/>
        <v>12</v>
      </c>
    </row>
    <row r="69" spans="1:12">
      <c r="C69" s="15" t="s">
        <v>90</v>
      </c>
      <c r="D69" s="15" t="s">
        <v>142</v>
      </c>
      <c r="E69" s="15" t="s">
        <v>67</v>
      </c>
      <c r="F69" s="15">
        <v>1</v>
      </c>
      <c r="G69" s="15">
        <v>15</v>
      </c>
      <c r="H69" s="50">
        <f t="shared" si="1"/>
        <v>15</v>
      </c>
      <c r="I69" s="15">
        <v>71</v>
      </c>
      <c r="J69" s="50">
        <f t="shared" ref="J69" si="16">H69*I69/100</f>
        <v>10.65</v>
      </c>
      <c r="K69" s="50">
        <v>0</v>
      </c>
      <c r="L69" s="50">
        <f>H69*K69/100</f>
        <v>0</v>
      </c>
    </row>
    <row r="70" spans="1:12">
      <c r="H70" s="50">
        <f t="shared" si="1"/>
        <v>0</v>
      </c>
      <c r="J70" s="50">
        <f t="shared" ref="J70:J72" si="17">H70*I70/100</f>
        <v>0</v>
      </c>
      <c r="K70" s="50">
        <v>0</v>
      </c>
      <c r="L70" s="50">
        <f t="shared" ref="L70" si="18">H70*K70/100</f>
        <v>0</v>
      </c>
    </row>
    <row r="71" spans="1:12">
      <c r="B71"/>
      <c r="C71" s="50" t="s">
        <v>149</v>
      </c>
      <c r="D71" s="50" t="s">
        <v>150</v>
      </c>
      <c r="E71" s="50" t="s">
        <v>151</v>
      </c>
      <c r="F71" s="15">
        <v>1</v>
      </c>
      <c r="G71" s="15">
        <v>15</v>
      </c>
      <c r="H71" s="50">
        <f t="shared" ref="H71:H76" si="19">F71*G71</f>
        <v>15</v>
      </c>
      <c r="I71" s="15">
        <v>202</v>
      </c>
      <c r="J71" s="50">
        <f t="shared" si="17"/>
        <v>30.3</v>
      </c>
      <c r="K71" s="50">
        <v>6.9</v>
      </c>
      <c r="L71" s="50">
        <f>H71*K71/100</f>
        <v>1.0349999999999999</v>
      </c>
    </row>
    <row r="72" spans="1:12">
      <c r="C72" s="50" t="s">
        <v>155</v>
      </c>
      <c r="D72" s="50" t="s">
        <v>154</v>
      </c>
      <c r="E72" s="50" t="s">
        <v>156</v>
      </c>
      <c r="F72" s="15">
        <v>1</v>
      </c>
      <c r="G72" s="15">
        <v>20</v>
      </c>
      <c r="H72" s="15">
        <f t="shared" si="19"/>
        <v>20</v>
      </c>
      <c r="I72" s="15">
        <v>382</v>
      </c>
      <c r="J72" s="15">
        <f t="shared" si="17"/>
        <v>76.400000000000006</v>
      </c>
      <c r="K72" s="15">
        <v>40</v>
      </c>
      <c r="L72" s="15">
        <f>H72*K72/100</f>
        <v>8</v>
      </c>
    </row>
    <row r="73" spans="1:12">
      <c r="H73" s="50">
        <f t="shared" si="19"/>
        <v>0</v>
      </c>
      <c r="J73" s="50">
        <f t="shared" ref="J73:J76" si="20">H73*I73/100</f>
        <v>0</v>
      </c>
      <c r="K73" s="50">
        <v>0</v>
      </c>
      <c r="L73" s="50">
        <f t="shared" ref="L73:L76" si="21">H73*K73/100</f>
        <v>0</v>
      </c>
    </row>
    <row r="74" spans="1:12">
      <c r="B74"/>
      <c r="C74" s="50" t="s">
        <v>149</v>
      </c>
      <c r="D74" s="50" t="s">
        <v>157</v>
      </c>
      <c r="E74" s="50" t="s">
        <v>158</v>
      </c>
      <c r="F74" s="15">
        <v>1</v>
      </c>
      <c r="G74" s="15">
        <v>20</v>
      </c>
      <c r="H74" s="50">
        <f t="shared" si="19"/>
        <v>20</v>
      </c>
      <c r="I74" s="15">
        <v>12</v>
      </c>
      <c r="J74" s="50">
        <f t="shared" si="20"/>
        <v>2.4</v>
      </c>
      <c r="K74" s="50">
        <v>0</v>
      </c>
      <c r="L74" s="50">
        <f t="shared" si="21"/>
        <v>0</v>
      </c>
    </row>
    <row r="75" spans="1:12">
      <c r="H75" s="50">
        <f t="shared" si="19"/>
        <v>0</v>
      </c>
      <c r="J75" s="50">
        <f t="shared" si="20"/>
        <v>0</v>
      </c>
      <c r="L75" s="50">
        <f t="shared" si="21"/>
        <v>0</v>
      </c>
    </row>
    <row r="76" spans="1:12">
      <c r="A76"/>
      <c r="C76" s="15" t="s">
        <v>9</v>
      </c>
      <c r="D76" s="15" t="s">
        <v>159</v>
      </c>
      <c r="E76" s="15" t="s">
        <v>80</v>
      </c>
      <c r="F76" s="15">
        <v>1</v>
      </c>
      <c r="G76" s="15">
        <v>100</v>
      </c>
      <c r="H76" s="50">
        <f t="shared" si="19"/>
        <v>100</v>
      </c>
      <c r="I76" s="15">
        <v>216</v>
      </c>
      <c r="J76" s="50">
        <f t="shared" si="20"/>
        <v>216</v>
      </c>
      <c r="K76" s="15">
        <v>14.52</v>
      </c>
      <c r="L76" s="50">
        <f t="shared" si="21"/>
        <v>14.52</v>
      </c>
    </row>
    <row r="78" spans="1:12">
      <c r="A78"/>
    </row>
    <row r="244" spans="6:6">
      <c r="F244" s="15">
        <v>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323"/>
  <sheetViews>
    <sheetView tabSelected="1" topLeftCell="A305" workbookViewId="0">
      <selection activeCell="L326" sqref="L326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6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75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3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  <row r="170" spans="1:13" ht="17.25" thickBot="1"/>
    <row r="171" spans="1:13">
      <c r="A171" s="57"/>
      <c r="B171" s="58"/>
      <c r="C171" s="58" t="s">
        <v>13</v>
      </c>
      <c r="D171" s="58" t="s">
        <v>14</v>
      </c>
      <c r="E171" s="58" t="s">
        <v>15</v>
      </c>
      <c r="F171" s="58" t="s">
        <v>68</v>
      </c>
      <c r="G171" s="58" t="s">
        <v>24</v>
      </c>
      <c r="H171" s="58" t="s">
        <v>69</v>
      </c>
      <c r="I171" s="58" t="s">
        <v>25</v>
      </c>
      <c r="J171" s="58" t="s">
        <v>26</v>
      </c>
      <c r="K171" s="58" t="s">
        <v>27</v>
      </c>
      <c r="L171" s="58" t="s">
        <v>28</v>
      </c>
      <c r="M171" s="59"/>
    </row>
    <row r="172" spans="1:13" ht="17.25" thickBot="1">
      <c r="A172" s="61" t="s">
        <v>59</v>
      </c>
      <c r="B172" s="64">
        <v>43623</v>
      </c>
      <c r="C172" s="51"/>
      <c r="D172" s="52"/>
      <c r="E172" s="51"/>
      <c r="F172" s="51"/>
      <c r="G172" s="51"/>
      <c r="H172" s="51"/>
      <c r="I172" s="51"/>
      <c r="J172" s="51"/>
      <c r="K172" s="51"/>
      <c r="L172" s="53"/>
      <c r="M172" s="55"/>
    </row>
    <row r="173" spans="1:13">
      <c r="A173" s="61" t="s">
        <v>60</v>
      </c>
      <c r="B173" s="60">
        <f>SUM(J172:J183)</f>
        <v>0</v>
      </c>
      <c r="C173" s="53" t="s">
        <v>143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5"/>
    </row>
    <row r="174" spans="1:13">
      <c r="A174" s="61" t="s">
        <v>29</v>
      </c>
      <c r="B174" s="60">
        <f>SUMIF(C172:C183,A174,J172:J183)</f>
        <v>0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0"/>
      <c r="M174" s="55"/>
    </row>
    <row r="175" spans="1:13">
      <c r="A175" s="62" t="s">
        <v>9</v>
      </c>
      <c r="B175" s="60">
        <f>SUMIF(C172:C183,A175,J172:J183)</f>
        <v>0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0"/>
      <c r="M175" s="55"/>
    </row>
    <row r="176" spans="1:13">
      <c r="A176" s="62" t="s">
        <v>10</v>
      </c>
      <c r="B176" s="60">
        <f>SUMIF(C172:C183,A176,J172:J183)</f>
        <v>0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0"/>
      <c r="M176" s="55"/>
    </row>
    <row r="177" spans="1:13">
      <c r="A177" s="62"/>
      <c r="B177" s="60"/>
      <c r="C177" s="22"/>
      <c r="D177" s="22"/>
      <c r="E177" s="22"/>
      <c r="F177" s="22"/>
      <c r="G177" s="22"/>
      <c r="H177" s="22"/>
      <c r="I177" s="22"/>
      <c r="J177" s="22"/>
      <c r="K177" s="22"/>
      <c r="L177" s="50"/>
      <c r="M177" s="55"/>
    </row>
    <row r="178" spans="1:13">
      <c r="A178" s="61" t="s">
        <v>87</v>
      </c>
      <c r="B178" s="60"/>
      <c r="C178" s="65"/>
      <c r="D178" s="65"/>
      <c r="E178" s="65"/>
      <c r="F178" s="65"/>
      <c r="G178" s="65"/>
      <c r="H178" s="65"/>
      <c r="I178" s="65"/>
      <c r="J178" s="65"/>
      <c r="K178" s="65"/>
      <c r="L178" s="50"/>
      <c r="M178" s="55"/>
    </row>
    <row r="179" spans="1:13">
      <c r="A179" s="61" t="s">
        <v>9</v>
      </c>
      <c r="B179" s="60">
        <f>SUM(L172:L183)</f>
        <v>0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0"/>
      <c r="M179" s="55"/>
    </row>
    <row r="180" spans="1:13">
      <c r="A180" s="61"/>
      <c r="B180" s="60"/>
      <c r="C180" s="51"/>
      <c r="D180" s="51"/>
      <c r="E180" s="51"/>
      <c r="F180" s="51"/>
      <c r="G180" s="51"/>
      <c r="H180" s="51"/>
      <c r="I180" s="51"/>
      <c r="J180" s="51"/>
      <c r="K180" s="51"/>
      <c r="L180" s="50"/>
      <c r="M180" s="47"/>
    </row>
    <row r="181" spans="1:13">
      <c r="A181" s="61"/>
      <c r="B181" s="45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</row>
    <row r="182" spans="1:13">
      <c r="A182" s="61"/>
      <c r="B182" s="4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47"/>
    </row>
    <row r="183" spans="1:13" ht="17.25" thickBot="1">
      <c r="A183" s="63"/>
      <c r="B183" s="46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48"/>
    </row>
    <row r="185" spans="1:13" ht="17.25" thickBot="1"/>
    <row r="186" spans="1:13">
      <c r="A186" s="57"/>
      <c r="B186" s="58"/>
      <c r="C186" s="58" t="s">
        <v>13</v>
      </c>
      <c r="D186" s="58" t="s">
        <v>14</v>
      </c>
      <c r="E186" s="58" t="s">
        <v>15</v>
      </c>
      <c r="F186" s="58" t="s">
        <v>68</v>
      </c>
      <c r="G186" s="58" t="s">
        <v>24</v>
      </c>
      <c r="H186" s="58" t="s">
        <v>69</v>
      </c>
      <c r="I186" s="58" t="s">
        <v>25</v>
      </c>
      <c r="J186" s="58" t="s">
        <v>26</v>
      </c>
      <c r="K186" s="58" t="s">
        <v>27</v>
      </c>
      <c r="L186" s="58" t="s">
        <v>28</v>
      </c>
      <c r="M186" s="59"/>
    </row>
    <row r="187" spans="1:13" ht="17.25" thickBot="1">
      <c r="A187" s="61" t="s">
        <v>59</v>
      </c>
      <c r="B187" s="64">
        <v>43624</v>
      </c>
      <c r="C187" s="51"/>
      <c r="D187" s="52"/>
      <c r="E187" s="51"/>
      <c r="F187" s="51"/>
      <c r="G187" s="51"/>
      <c r="H187" s="51"/>
      <c r="I187" s="51"/>
      <c r="J187" s="51"/>
      <c r="K187" s="51"/>
      <c r="L187" s="53"/>
      <c r="M187" s="55"/>
    </row>
    <row r="188" spans="1:13">
      <c r="A188" s="61" t="s">
        <v>60</v>
      </c>
      <c r="B188" s="60">
        <f>SUM(J187:J198)</f>
        <v>0</v>
      </c>
      <c r="C188" s="53" t="s">
        <v>144</v>
      </c>
      <c r="D188" s="53"/>
      <c r="E188" s="53"/>
      <c r="F188" s="53"/>
      <c r="G188" s="53"/>
      <c r="H188" s="53"/>
      <c r="I188" s="53"/>
      <c r="J188" s="53"/>
      <c r="K188" s="53"/>
      <c r="L188" s="53"/>
      <c r="M188" s="55"/>
    </row>
    <row r="189" spans="1:13">
      <c r="A189" s="61" t="s">
        <v>29</v>
      </c>
      <c r="B189" s="60">
        <f>SUMIF(C187:C198,A189,J187:J198)</f>
        <v>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0"/>
      <c r="M189" s="55"/>
    </row>
    <row r="190" spans="1:13">
      <c r="A190" s="62" t="s">
        <v>9</v>
      </c>
      <c r="B190" s="60">
        <f>SUMIF(C187:C198,A190,J187:J198)</f>
        <v>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0"/>
      <c r="M190" s="55"/>
    </row>
    <row r="191" spans="1:13">
      <c r="A191" s="62" t="s">
        <v>10</v>
      </c>
      <c r="B191" s="60">
        <f>SUMIF(C187:C198,A191,J187:J198)</f>
        <v>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0"/>
      <c r="M191" s="55"/>
    </row>
    <row r="192" spans="1:13">
      <c r="A192" s="62"/>
      <c r="B192" s="60"/>
      <c r="C192" s="22"/>
      <c r="D192" s="22"/>
      <c r="E192" s="22"/>
      <c r="F192" s="22"/>
      <c r="G192" s="22"/>
      <c r="H192" s="22"/>
      <c r="I192" s="22"/>
      <c r="J192" s="22"/>
      <c r="K192" s="22"/>
      <c r="L192" s="50"/>
      <c r="M192" s="55"/>
    </row>
    <row r="193" spans="1:13">
      <c r="A193" s="61" t="s">
        <v>87</v>
      </c>
      <c r="B193" s="60"/>
      <c r="C193" s="65"/>
      <c r="D193" s="65"/>
      <c r="E193" s="65"/>
      <c r="F193" s="65"/>
      <c r="G193" s="65"/>
      <c r="H193" s="65"/>
      <c r="I193" s="65"/>
      <c r="J193" s="65"/>
      <c r="K193" s="65"/>
      <c r="L193" s="50"/>
      <c r="M193" s="55"/>
    </row>
    <row r="194" spans="1:13">
      <c r="A194" s="61" t="s">
        <v>9</v>
      </c>
      <c r="B194" s="60">
        <f>SUM(L187:L198)</f>
        <v>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0"/>
      <c r="M194" s="55"/>
    </row>
    <row r="195" spans="1:13">
      <c r="A195" s="61"/>
      <c r="B195" s="60"/>
      <c r="C195" s="51"/>
      <c r="D195" s="51"/>
      <c r="E195" s="51"/>
      <c r="F195" s="51"/>
      <c r="G195" s="51"/>
      <c r="H195" s="51"/>
      <c r="I195" s="51"/>
      <c r="J195" s="51"/>
      <c r="K195" s="51"/>
      <c r="L195" s="50"/>
      <c r="M195" s="47"/>
    </row>
    <row r="196" spans="1:13">
      <c r="A196" s="61"/>
      <c r="B196" s="45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</row>
    <row r="197" spans="1:13">
      <c r="A197" s="61"/>
      <c r="B197" s="4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47"/>
    </row>
    <row r="198" spans="1:13" ht="17.25" thickBot="1">
      <c r="A198" s="63"/>
      <c r="B198" s="46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48"/>
    </row>
    <row r="200" spans="1:13" ht="17.25" thickBot="1"/>
    <row r="201" spans="1:13">
      <c r="A201" s="57"/>
      <c r="B201" s="58"/>
      <c r="C201" s="58" t="s">
        <v>13</v>
      </c>
      <c r="D201" s="58" t="s">
        <v>14</v>
      </c>
      <c r="E201" s="58" t="s">
        <v>15</v>
      </c>
      <c r="F201" s="58" t="s">
        <v>68</v>
      </c>
      <c r="G201" s="58" t="s">
        <v>24</v>
      </c>
      <c r="H201" s="58" t="s">
        <v>69</v>
      </c>
      <c r="I201" s="58" t="s">
        <v>25</v>
      </c>
      <c r="J201" s="58" t="s">
        <v>26</v>
      </c>
      <c r="K201" s="58" t="s">
        <v>27</v>
      </c>
      <c r="L201" s="58" t="s">
        <v>28</v>
      </c>
      <c r="M201" s="59"/>
    </row>
    <row r="202" spans="1:13" ht="17.25" thickBot="1">
      <c r="A202" s="61" t="s">
        <v>59</v>
      </c>
      <c r="B202" s="64">
        <v>43625</v>
      </c>
      <c r="C202" s="51"/>
      <c r="D202" s="52"/>
      <c r="E202" s="51"/>
      <c r="F202" s="51"/>
      <c r="G202" s="51"/>
      <c r="H202" s="51"/>
      <c r="I202" s="51"/>
      <c r="J202" s="51"/>
      <c r="K202" s="51"/>
      <c r="L202" s="53"/>
      <c r="M202" s="55"/>
    </row>
    <row r="203" spans="1:13">
      <c r="A203" s="61" t="s">
        <v>60</v>
      </c>
      <c r="B203" s="60">
        <f>SUM(J202:J213)</f>
        <v>0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</row>
    <row r="204" spans="1:13">
      <c r="A204" s="61" t="s">
        <v>29</v>
      </c>
      <c r="B204" s="60">
        <f>SUMIF(C202:C213,A204,J202:J213)</f>
        <v>0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0"/>
      <c r="M204" s="55"/>
    </row>
    <row r="205" spans="1:13">
      <c r="A205" s="62" t="s">
        <v>9</v>
      </c>
      <c r="B205" s="60">
        <f>SUMIF(C202:C213,A205,J202:J213)</f>
        <v>0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0"/>
      <c r="M205" s="55"/>
    </row>
    <row r="206" spans="1:13">
      <c r="A206" s="62" t="s">
        <v>10</v>
      </c>
      <c r="B206" s="60">
        <f>SUMIF(C202:C213,A206,J202:J213)</f>
        <v>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0"/>
      <c r="M206" s="55"/>
    </row>
    <row r="207" spans="1:13">
      <c r="A207" s="62"/>
      <c r="B207" s="60"/>
      <c r="C207" s="22"/>
      <c r="D207" s="22"/>
      <c r="E207" s="22"/>
      <c r="F207" s="22"/>
      <c r="G207" s="22"/>
      <c r="H207" s="22"/>
      <c r="I207" s="22"/>
      <c r="J207" s="22"/>
      <c r="K207" s="22"/>
      <c r="L207" s="50"/>
      <c r="M207" s="55"/>
    </row>
    <row r="208" spans="1:13">
      <c r="A208" s="61" t="s">
        <v>87</v>
      </c>
      <c r="B208" s="60"/>
      <c r="C208" s="65"/>
      <c r="D208" s="65"/>
      <c r="E208" s="65"/>
      <c r="F208" s="65"/>
      <c r="G208" s="65"/>
      <c r="H208" s="65"/>
      <c r="I208" s="65"/>
      <c r="J208" s="65"/>
      <c r="K208" s="65"/>
      <c r="L208" s="50"/>
      <c r="M208" s="55"/>
    </row>
    <row r="209" spans="1:13">
      <c r="A209" s="61" t="s">
        <v>9</v>
      </c>
      <c r="B209" s="60">
        <f>SUM(L202:L213)</f>
        <v>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0"/>
      <c r="M209" s="55"/>
    </row>
    <row r="210" spans="1:13">
      <c r="A210" s="61"/>
      <c r="B210" s="60"/>
      <c r="C210" s="51"/>
      <c r="D210" s="51"/>
      <c r="E210" s="51"/>
      <c r="F210" s="51"/>
      <c r="G210" s="51"/>
      <c r="H210" s="51"/>
      <c r="I210" s="51"/>
      <c r="J210" s="51"/>
      <c r="K210" s="51"/>
      <c r="L210" s="50"/>
      <c r="M210" s="47"/>
    </row>
    <row r="211" spans="1:13">
      <c r="A211" s="61"/>
      <c r="B211" s="45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</row>
    <row r="212" spans="1:13">
      <c r="A212" s="61"/>
      <c r="B212" s="4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47"/>
    </row>
    <row r="213" spans="1:13" ht="17.25" thickBot="1">
      <c r="A213" s="63"/>
      <c r="B213" s="46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48"/>
    </row>
    <row r="217" spans="1:13" ht="17.25" thickBot="1"/>
    <row r="218" spans="1:13">
      <c r="A218" s="57"/>
      <c r="B218" s="58"/>
      <c r="C218" s="58" t="s">
        <v>13</v>
      </c>
      <c r="D218" s="58" t="s">
        <v>14</v>
      </c>
      <c r="E218" s="58" t="s">
        <v>15</v>
      </c>
      <c r="F218" s="58" t="s">
        <v>68</v>
      </c>
      <c r="G218" s="58" t="s">
        <v>24</v>
      </c>
      <c r="H218" s="58" t="s">
        <v>69</v>
      </c>
      <c r="I218" s="58" t="s">
        <v>25</v>
      </c>
      <c r="J218" s="58" t="s">
        <v>26</v>
      </c>
      <c r="K218" s="58" t="s">
        <v>27</v>
      </c>
      <c r="L218" s="58" t="s">
        <v>28</v>
      </c>
      <c r="M218" s="59"/>
    </row>
    <row r="219" spans="1:13" ht="17.25" thickBot="1">
      <c r="A219" s="61" t="s">
        <v>59</v>
      </c>
      <c r="B219" s="64">
        <v>43626</v>
      </c>
      <c r="C219" s="51" t="s">
        <v>29</v>
      </c>
      <c r="D219" s="52" t="s">
        <v>62</v>
      </c>
      <c r="E219" s="51" t="s">
        <v>70</v>
      </c>
      <c r="F219" s="51">
        <v>1.5</v>
      </c>
      <c r="G219" s="51">
        <v>200</v>
      </c>
      <c r="H219" s="51">
        <f>F219*G219</f>
        <v>300</v>
      </c>
      <c r="I219" s="51">
        <v>48.29</v>
      </c>
      <c r="J219" s="51">
        <f>H219*I219/100</f>
        <v>144.87</v>
      </c>
      <c r="K219" s="51">
        <v>2.0699999999999998</v>
      </c>
      <c r="L219" s="53">
        <f t="shared" ref="L219:L222" si="46">H219*K219/100</f>
        <v>6.21</v>
      </c>
      <c r="M219" s="55"/>
    </row>
    <row r="220" spans="1:13">
      <c r="A220" s="61" t="s">
        <v>60</v>
      </c>
      <c r="B220" s="60">
        <f>SUM(J219:J230)</f>
        <v>1274.07</v>
      </c>
      <c r="C220" s="53" t="s">
        <v>43</v>
      </c>
      <c r="D220" s="53" t="s">
        <v>44</v>
      </c>
      <c r="E220" s="53" t="s">
        <v>67</v>
      </c>
      <c r="F220" s="53">
        <v>1</v>
      </c>
      <c r="G220" s="53">
        <v>60</v>
      </c>
      <c r="H220" s="53">
        <f t="shared" ref="H220:H222" si="47">F220*G220</f>
        <v>60</v>
      </c>
      <c r="I220" s="53">
        <v>151</v>
      </c>
      <c r="J220" s="53">
        <f t="shared" ref="J220:J222" si="48">H220*I220/100</f>
        <v>90.6</v>
      </c>
      <c r="K220" s="53">
        <v>12.1</v>
      </c>
      <c r="L220" s="53">
        <f t="shared" si="46"/>
        <v>7.26</v>
      </c>
      <c r="M220" s="55"/>
    </row>
    <row r="221" spans="1:13">
      <c r="A221" s="61" t="s">
        <v>29</v>
      </c>
      <c r="B221" s="60">
        <f>SUMIF(C219:C230,A221,J219:J230)</f>
        <v>670.47</v>
      </c>
      <c r="C221" s="53" t="s">
        <v>29</v>
      </c>
      <c r="D221" s="53" t="s">
        <v>112</v>
      </c>
      <c r="E221" s="53" t="s">
        <v>67</v>
      </c>
      <c r="F221" s="53">
        <v>1</v>
      </c>
      <c r="G221" s="53">
        <v>200</v>
      </c>
      <c r="H221" s="53">
        <f t="shared" si="47"/>
        <v>200</v>
      </c>
      <c r="I221" s="53">
        <v>228</v>
      </c>
      <c r="J221" s="53">
        <f t="shared" si="48"/>
        <v>456</v>
      </c>
      <c r="K221" s="53">
        <v>10.71</v>
      </c>
      <c r="L221" s="50">
        <f t="shared" si="46"/>
        <v>21.42</v>
      </c>
      <c r="M221" s="55"/>
    </row>
    <row r="222" spans="1:13">
      <c r="A222" s="62" t="s">
        <v>9</v>
      </c>
      <c r="B222" s="60">
        <f>SUMIF(C219:C230,A222,J219:J230)</f>
        <v>603.6</v>
      </c>
      <c r="C222" s="53" t="s">
        <v>43</v>
      </c>
      <c r="D222" s="53" t="s">
        <v>50</v>
      </c>
      <c r="E222" s="53" t="s">
        <v>84</v>
      </c>
      <c r="F222" s="53">
        <v>1.25</v>
      </c>
      <c r="G222" s="53">
        <v>200</v>
      </c>
      <c r="H222" s="53">
        <f t="shared" si="47"/>
        <v>250</v>
      </c>
      <c r="I222" s="53">
        <v>66</v>
      </c>
      <c r="J222" s="53">
        <f t="shared" si="48"/>
        <v>165</v>
      </c>
      <c r="K222" s="53">
        <v>3.2</v>
      </c>
      <c r="L222" s="50">
        <f t="shared" si="46"/>
        <v>8</v>
      </c>
      <c r="M222" s="55"/>
    </row>
    <row r="223" spans="1:13">
      <c r="A223" s="62" t="s">
        <v>10</v>
      </c>
      <c r="B223" s="60">
        <f>SUMIF(C219:C230,A223,J219:J230)</f>
        <v>0</v>
      </c>
      <c r="C223" s="51" t="s">
        <v>43</v>
      </c>
      <c r="D223" s="51" t="s">
        <v>45</v>
      </c>
      <c r="E223" s="51" t="s">
        <v>81</v>
      </c>
      <c r="F223" s="51">
        <v>1.5</v>
      </c>
      <c r="G223" s="51">
        <v>100</v>
      </c>
      <c r="H223" s="51">
        <f>F223*G223</f>
        <v>150</v>
      </c>
      <c r="I223" s="51">
        <v>126</v>
      </c>
      <c r="J223" s="51">
        <f>H223*I223/100</f>
        <v>189</v>
      </c>
      <c r="K223" s="51">
        <v>22</v>
      </c>
      <c r="L223" s="53">
        <f>H223*K223/100</f>
        <v>33</v>
      </c>
      <c r="M223" s="55"/>
    </row>
    <row r="224" spans="1:13">
      <c r="A224" s="62"/>
      <c r="B224" s="60"/>
      <c r="C224" s="53" t="s">
        <v>29</v>
      </c>
      <c r="D224" s="53" t="s">
        <v>34</v>
      </c>
      <c r="E224" s="53" t="s">
        <v>70</v>
      </c>
      <c r="F224" s="53">
        <v>0.4</v>
      </c>
      <c r="G224" s="53">
        <v>150</v>
      </c>
      <c r="H224" s="53">
        <f t="shared" ref="H224:H225" si="49">F224*G224</f>
        <v>60</v>
      </c>
      <c r="I224" s="53">
        <v>116</v>
      </c>
      <c r="J224" s="53">
        <f t="shared" ref="J224:J225" si="50">H224*I224/100</f>
        <v>69.599999999999994</v>
      </c>
      <c r="K224" s="53"/>
      <c r="L224" s="50">
        <f t="shared" ref="L224:L225" si="51">H224*K224/100</f>
        <v>0</v>
      </c>
      <c r="M224" s="55"/>
    </row>
    <row r="225" spans="1:13">
      <c r="A225" s="61" t="s">
        <v>87</v>
      </c>
      <c r="B225" s="60"/>
      <c r="C225" s="53" t="s">
        <v>43</v>
      </c>
      <c r="D225" s="51" t="s">
        <v>55</v>
      </c>
      <c r="E225" s="51" t="s">
        <v>80</v>
      </c>
      <c r="F225" s="51">
        <v>3</v>
      </c>
      <c r="G225" s="51">
        <v>50</v>
      </c>
      <c r="H225" s="51">
        <f t="shared" si="49"/>
        <v>150</v>
      </c>
      <c r="I225" s="51">
        <v>106</v>
      </c>
      <c r="J225" s="51">
        <f t="shared" si="50"/>
        <v>159</v>
      </c>
      <c r="K225" s="51">
        <v>20.2</v>
      </c>
      <c r="L225" s="50">
        <f t="shared" si="51"/>
        <v>30.3</v>
      </c>
      <c r="M225" s="55"/>
    </row>
    <row r="226" spans="1:13">
      <c r="A226" s="61" t="s">
        <v>9</v>
      </c>
      <c r="B226" s="60">
        <f>SUM(L219:L230)</f>
        <v>106.19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0"/>
      <c r="M226" s="55"/>
    </row>
    <row r="227" spans="1:13">
      <c r="A227" s="61"/>
      <c r="B227" s="60"/>
      <c r="C227" s="65"/>
      <c r="D227" s="65"/>
      <c r="E227" s="65"/>
      <c r="F227" s="65"/>
      <c r="G227" s="65"/>
      <c r="H227" s="65"/>
      <c r="I227" s="65"/>
      <c r="J227" s="65"/>
      <c r="K227" s="65"/>
      <c r="L227" s="50"/>
      <c r="M227" s="47"/>
    </row>
    <row r="228" spans="1:13">
      <c r="A228" s="61"/>
      <c r="B228" s="45"/>
      <c r="M228" s="47"/>
    </row>
    <row r="229" spans="1:13">
      <c r="A229" s="61"/>
      <c r="B229" s="4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47"/>
    </row>
    <row r="230" spans="1:13" ht="17.25" thickBot="1">
      <c r="A230" s="63"/>
      <c r="B230" s="46"/>
      <c r="C230" s="53"/>
      <c r="D230" s="51"/>
      <c r="E230" s="51"/>
      <c r="F230" s="51"/>
      <c r="G230" s="51"/>
      <c r="H230" s="51"/>
      <c r="I230" s="51"/>
      <c r="J230" s="51"/>
      <c r="K230" s="51"/>
      <c r="L230" s="50"/>
      <c r="M230" s="48"/>
    </row>
    <row r="232" spans="1:13" ht="22.5" customHeight="1" thickBot="1"/>
    <row r="233" spans="1:13" s="50" customFormat="1">
      <c r="A233" s="57"/>
      <c r="B233" s="58"/>
      <c r="C233" s="58" t="s">
        <v>13</v>
      </c>
      <c r="D233" s="58" t="s">
        <v>14</v>
      </c>
      <c r="E233" s="58" t="s">
        <v>15</v>
      </c>
      <c r="F233" s="58" t="s">
        <v>68</v>
      </c>
      <c r="G233" s="58" t="s">
        <v>24</v>
      </c>
      <c r="H233" s="58" t="s">
        <v>69</v>
      </c>
      <c r="I233" s="58" t="s">
        <v>25</v>
      </c>
      <c r="J233" s="58" t="s">
        <v>26</v>
      </c>
      <c r="K233" s="58" t="s">
        <v>27</v>
      </c>
      <c r="L233" s="58" t="s">
        <v>28</v>
      </c>
      <c r="M233" s="59"/>
    </row>
    <row r="234" spans="1:13" s="50" customFormat="1" ht="17.25" thickBot="1">
      <c r="A234" s="61" t="s">
        <v>59</v>
      </c>
      <c r="B234" s="64">
        <v>43627</v>
      </c>
      <c r="C234" s="51" t="s">
        <v>29</v>
      </c>
      <c r="D234" s="52" t="s">
        <v>62</v>
      </c>
      <c r="E234" s="51" t="s">
        <v>70</v>
      </c>
      <c r="F234" s="51">
        <v>1.5</v>
      </c>
      <c r="G234" s="51">
        <v>200</v>
      </c>
      <c r="H234" s="51">
        <f>F234*G234</f>
        <v>300</v>
      </c>
      <c r="I234" s="51">
        <v>48.29</v>
      </c>
      <c r="J234" s="51">
        <f>H234*I234/100</f>
        <v>144.87</v>
      </c>
      <c r="K234" s="51">
        <v>2.0699999999999998</v>
      </c>
      <c r="L234" s="53">
        <f t="shared" ref="L234:L237" si="52">H234*K234/100</f>
        <v>6.21</v>
      </c>
      <c r="M234" s="55"/>
    </row>
    <row r="235" spans="1:13" s="50" customFormat="1">
      <c r="A235" s="61" t="s">
        <v>60</v>
      </c>
      <c r="B235" s="60">
        <f>SUM(J234:J245)</f>
        <v>1315.67</v>
      </c>
      <c r="C235" s="53" t="s">
        <v>43</v>
      </c>
      <c r="D235" s="53" t="s">
        <v>44</v>
      </c>
      <c r="E235" s="53" t="s">
        <v>67</v>
      </c>
      <c r="F235" s="53">
        <v>2</v>
      </c>
      <c r="G235" s="53">
        <v>60</v>
      </c>
      <c r="H235" s="53">
        <f t="shared" ref="H235:H237" si="53">F235*G235</f>
        <v>120</v>
      </c>
      <c r="I235" s="53">
        <v>151</v>
      </c>
      <c r="J235" s="53">
        <f t="shared" ref="J235:J237" si="54">H235*I235/100</f>
        <v>181.2</v>
      </c>
      <c r="K235" s="53">
        <v>12.1</v>
      </c>
      <c r="L235" s="53">
        <f t="shared" si="52"/>
        <v>14.52</v>
      </c>
      <c r="M235" s="55"/>
    </row>
    <row r="236" spans="1:13" s="50" customFormat="1">
      <c r="A236" s="61" t="s">
        <v>29</v>
      </c>
      <c r="B236" s="60">
        <f>SUMIF(C234:C245,A236,J234:J245)</f>
        <v>592.47</v>
      </c>
      <c r="C236" s="53"/>
      <c r="D236" s="53"/>
      <c r="E236" s="53"/>
      <c r="F236" s="53"/>
      <c r="G236" s="53"/>
      <c r="H236" s="53"/>
      <c r="I236" s="53"/>
      <c r="J236" s="53"/>
      <c r="K236" s="53"/>
      <c r="M236" s="55"/>
    </row>
    <row r="237" spans="1:13" s="50" customFormat="1">
      <c r="A237" s="62" t="s">
        <v>9</v>
      </c>
      <c r="B237" s="60">
        <f>SUMIF(C234:C245,A237,J234:J245)</f>
        <v>723.2</v>
      </c>
      <c r="C237" s="53" t="s">
        <v>43</v>
      </c>
      <c r="D237" s="53" t="s">
        <v>50</v>
      </c>
      <c r="E237" s="53" t="s">
        <v>84</v>
      </c>
      <c r="F237" s="53">
        <v>1.25</v>
      </c>
      <c r="G237" s="53">
        <v>200</v>
      </c>
      <c r="H237" s="53">
        <f t="shared" si="53"/>
        <v>250</v>
      </c>
      <c r="I237" s="53">
        <v>66</v>
      </c>
      <c r="J237" s="53">
        <f t="shared" si="54"/>
        <v>165</v>
      </c>
      <c r="K237" s="53">
        <v>3.2</v>
      </c>
      <c r="L237" s="50">
        <f t="shared" si="52"/>
        <v>8</v>
      </c>
      <c r="M237" s="55"/>
    </row>
    <row r="238" spans="1:13" s="50" customFormat="1">
      <c r="A238" s="62" t="s">
        <v>10</v>
      </c>
      <c r="B238" s="60">
        <f>SUMIF(C234:C245,A238,J234:J245)</f>
        <v>0</v>
      </c>
      <c r="C238" s="51" t="s">
        <v>43</v>
      </c>
      <c r="D238" s="51" t="s">
        <v>45</v>
      </c>
      <c r="E238" s="51" t="s">
        <v>81</v>
      </c>
      <c r="F238" s="51">
        <v>1.5</v>
      </c>
      <c r="G238" s="51">
        <v>100</v>
      </c>
      <c r="H238" s="51">
        <f>F238*G238</f>
        <v>150</v>
      </c>
      <c r="I238" s="51">
        <v>126</v>
      </c>
      <c r="J238" s="51">
        <f>H238*I238/100</f>
        <v>189</v>
      </c>
      <c r="K238" s="51">
        <v>22</v>
      </c>
      <c r="L238" s="53">
        <f>H238*K238/100</f>
        <v>33</v>
      </c>
      <c r="M238" s="55"/>
    </row>
    <row r="239" spans="1:13" s="50" customFormat="1">
      <c r="A239" s="62"/>
      <c r="B239" s="60"/>
      <c r="C239" s="53" t="s">
        <v>29</v>
      </c>
      <c r="D239" s="53" t="s">
        <v>34</v>
      </c>
      <c r="E239" s="53" t="s">
        <v>70</v>
      </c>
      <c r="F239" s="53">
        <v>0.4</v>
      </c>
      <c r="G239" s="53">
        <v>150</v>
      </c>
      <c r="H239" s="53">
        <f t="shared" ref="H239" si="55">F239*G239</f>
        <v>60</v>
      </c>
      <c r="I239" s="53">
        <v>116</v>
      </c>
      <c r="J239" s="53">
        <f t="shared" ref="J239" si="56">H239*I239/100</f>
        <v>69.599999999999994</v>
      </c>
      <c r="K239" s="53"/>
      <c r="L239" s="50">
        <f t="shared" ref="L239" si="57">H239*K239/100</f>
        <v>0</v>
      </c>
      <c r="M239" s="55"/>
    </row>
    <row r="240" spans="1:13" s="50" customFormat="1">
      <c r="A240" s="61" t="s">
        <v>87</v>
      </c>
      <c r="B240" s="60"/>
      <c r="C240" s="53"/>
      <c r="D240" s="51"/>
      <c r="E240" s="51"/>
      <c r="F240" s="51"/>
      <c r="G240" s="51"/>
      <c r="H240" s="51"/>
      <c r="I240" s="51"/>
      <c r="J240" s="51"/>
      <c r="K240" s="51"/>
      <c r="M240" s="55"/>
    </row>
    <row r="241" spans="1:13" s="50" customFormat="1">
      <c r="A241" s="61" t="s">
        <v>9</v>
      </c>
      <c r="B241" s="60">
        <f>SUM(L234:L245)</f>
        <v>67.53</v>
      </c>
      <c r="C241" s="53" t="s">
        <v>43</v>
      </c>
      <c r="D241" s="53" t="s">
        <v>49</v>
      </c>
      <c r="E241" s="53" t="s">
        <v>83</v>
      </c>
      <c r="F241" s="53">
        <v>2</v>
      </c>
      <c r="G241" s="53">
        <v>100</v>
      </c>
      <c r="H241" s="53">
        <f t="shared" ref="H241:H242" si="58">F241*G241</f>
        <v>200</v>
      </c>
      <c r="I241" s="53">
        <v>94</v>
      </c>
      <c r="J241" s="53">
        <f t="shared" ref="J241:J242" si="59">H241*I241/100</f>
        <v>188</v>
      </c>
      <c r="K241" s="53">
        <v>2.9</v>
      </c>
      <c r="L241" s="50">
        <f t="shared" ref="L241:L242" si="60">H241*K241/100</f>
        <v>5.8</v>
      </c>
      <c r="M241" s="55"/>
    </row>
    <row r="242" spans="1:13" s="50" customFormat="1">
      <c r="A242" s="61"/>
      <c r="B242" s="60"/>
      <c r="C242" s="53" t="s">
        <v>29</v>
      </c>
      <c r="D242" s="53" t="s">
        <v>36</v>
      </c>
      <c r="E242" s="53" t="s">
        <v>77</v>
      </c>
      <c r="F242" s="53">
        <v>3</v>
      </c>
      <c r="G242" s="53">
        <v>36</v>
      </c>
      <c r="H242" s="53">
        <f t="shared" si="58"/>
        <v>108</v>
      </c>
      <c r="I242" s="53">
        <v>350</v>
      </c>
      <c r="J242" s="53">
        <f t="shared" si="59"/>
        <v>378</v>
      </c>
      <c r="K242" s="53"/>
      <c r="L242" s="50">
        <f t="shared" si="60"/>
        <v>0</v>
      </c>
      <c r="M242" s="47"/>
    </row>
    <row r="243" spans="1:13" s="50" customFormat="1">
      <c r="A243" s="61"/>
      <c r="B243" s="45"/>
      <c r="M243" s="47"/>
    </row>
    <row r="244" spans="1:13" s="50" customFormat="1">
      <c r="A244" s="61"/>
      <c r="B244" s="4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47"/>
    </row>
    <row r="245" spans="1:13" s="50" customFormat="1" ht="17.25" thickBot="1">
      <c r="A245" s="63"/>
      <c r="B245" s="46"/>
      <c r="C245" s="53"/>
      <c r="D245" s="51"/>
      <c r="E245" s="51"/>
      <c r="F245" s="51"/>
      <c r="G245" s="51"/>
      <c r="H245" s="51"/>
      <c r="I245" s="51"/>
      <c r="J245" s="51"/>
      <c r="K245" s="51"/>
      <c r="M245" s="48"/>
    </row>
    <row r="248" spans="1:13" ht="17.25" thickBot="1"/>
    <row r="249" spans="1:13" s="50" customFormat="1">
      <c r="A249" s="57"/>
      <c r="B249" s="58"/>
      <c r="C249" s="58" t="s">
        <v>13</v>
      </c>
      <c r="D249" s="58" t="s">
        <v>14</v>
      </c>
      <c r="E249" s="58" t="s">
        <v>15</v>
      </c>
      <c r="F249" s="58" t="s">
        <v>68</v>
      </c>
      <c r="G249" s="58" t="s">
        <v>24</v>
      </c>
      <c r="H249" s="58" t="s">
        <v>69</v>
      </c>
      <c r="I249" s="58" t="s">
        <v>25</v>
      </c>
      <c r="J249" s="58" t="s">
        <v>26</v>
      </c>
      <c r="K249" s="58" t="s">
        <v>27</v>
      </c>
      <c r="L249" s="58" t="s">
        <v>28</v>
      </c>
      <c r="M249" s="59"/>
    </row>
    <row r="250" spans="1:13" s="50" customFormat="1">
      <c r="A250" s="61" t="s">
        <v>59</v>
      </c>
      <c r="B250" s="64">
        <v>43628</v>
      </c>
      <c r="C250" s="53" t="s">
        <v>29</v>
      </c>
      <c r="D250" s="53" t="s">
        <v>33</v>
      </c>
      <c r="E250" s="53" t="s">
        <v>75</v>
      </c>
      <c r="F250" s="53">
        <v>1</v>
      </c>
      <c r="G250" s="53">
        <v>300</v>
      </c>
      <c r="H250" s="53">
        <f t="shared" ref="H250" si="61">F250*G250</f>
        <v>300</v>
      </c>
      <c r="I250" s="53">
        <v>46</v>
      </c>
      <c r="J250" s="53">
        <f t="shared" ref="J250" si="62">H250*I250/100</f>
        <v>138</v>
      </c>
      <c r="K250" s="53"/>
      <c r="L250" s="50">
        <f t="shared" ref="L250" si="63">H250*K250/100</f>
        <v>0</v>
      </c>
      <c r="M250" s="55"/>
    </row>
    <row r="251" spans="1:13" s="50" customFormat="1">
      <c r="A251" s="61" t="s">
        <v>60</v>
      </c>
      <c r="B251" s="60">
        <f>SUM(J250:J261)</f>
        <v>1355.2089999999998</v>
      </c>
      <c r="C251" s="53" t="s">
        <v>43</v>
      </c>
      <c r="D251" s="53" t="s">
        <v>44</v>
      </c>
      <c r="E251" s="53" t="s">
        <v>67</v>
      </c>
      <c r="F251" s="53">
        <v>2</v>
      </c>
      <c r="G251" s="53">
        <v>60</v>
      </c>
      <c r="H251" s="53">
        <f t="shared" ref="H251:H254" si="64">F251*G251</f>
        <v>120</v>
      </c>
      <c r="I251" s="53">
        <v>151</v>
      </c>
      <c r="J251" s="53">
        <f t="shared" ref="J251:J254" si="65">H251*I251/100</f>
        <v>181.2</v>
      </c>
      <c r="K251" s="53">
        <v>12.1</v>
      </c>
      <c r="L251" s="53">
        <f t="shared" ref="L251:L254" si="66">H251*K251/100</f>
        <v>14.52</v>
      </c>
      <c r="M251" s="55"/>
    </row>
    <row r="252" spans="1:13" s="50" customFormat="1">
      <c r="A252" s="61" t="s">
        <v>29</v>
      </c>
      <c r="B252" s="60">
        <f>SUMIF(C250:C261,A252,J250:J261)</f>
        <v>539</v>
      </c>
      <c r="C252" s="53" t="s">
        <v>29</v>
      </c>
      <c r="D252" s="53" t="s">
        <v>105</v>
      </c>
      <c r="E252" s="53" t="s">
        <v>67</v>
      </c>
      <c r="F252" s="53">
        <v>1</v>
      </c>
      <c r="G252" s="53">
        <v>100</v>
      </c>
      <c r="H252" s="53">
        <f t="shared" si="64"/>
        <v>100</v>
      </c>
      <c r="I252" s="53">
        <v>227</v>
      </c>
      <c r="J252" s="53">
        <f t="shared" si="65"/>
        <v>227</v>
      </c>
      <c r="K252" s="53"/>
      <c r="L252" s="50">
        <f t="shared" si="66"/>
        <v>0</v>
      </c>
      <c r="M252" s="55"/>
    </row>
    <row r="253" spans="1:13" s="50" customFormat="1">
      <c r="A253" s="62" t="s">
        <v>9</v>
      </c>
      <c r="B253" s="60">
        <f>SUMIF(C250:C261,A253,J250:J261)</f>
        <v>816.20899999999995</v>
      </c>
      <c r="C253" s="53" t="s">
        <v>43</v>
      </c>
      <c r="D253" s="53" t="s">
        <v>49</v>
      </c>
      <c r="E253" s="53" t="s">
        <v>83</v>
      </c>
      <c r="F253" s="53">
        <v>2</v>
      </c>
      <c r="G253" s="53">
        <v>100</v>
      </c>
      <c r="H253" s="53">
        <f t="shared" si="64"/>
        <v>200</v>
      </c>
      <c r="I253" s="53">
        <v>94</v>
      </c>
      <c r="J253" s="53">
        <f t="shared" si="65"/>
        <v>188</v>
      </c>
      <c r="K253" s="53">
        <v>2.9</v>
      </c>
      <c r="L253" s="50">
        <f t="shared" si="66"/>
        <v>5.8</v>
      </c>
      <c r="M253" s="55"/>
    </row>
    <row r="254" spans="1:13" s="50" customFormat="1">
      <c r="A254" s="62" t="s">
        <v>10</v>
      </c>
      <c r="B254" s="60">
        <f>SUMIF(C250:C261,A254,J250:J261)</f>
        <v>0</v>
      </c>
      <c r="C254" s="53" t="s">
        <v>43</v>
      </c>
      <c r="D254" s="53" t="s">
        <v>111</v>
      </c>
      <c r="E254" s="53" t="s">
        <v>80</v>
      </c>
      <c r="F254" s="53">
        <v>2</v>
      </c>
      <c r="G254" s="53">
        <v>35</v>
      </c>
      <c r="H254" s="53">
        <f t="shared" si="64"/>
        <v>70</v>
      </c>
      <c r="I254" s="53">
        <v>184.87</v>
      </c>
      <c r="J254" s="53">
        <f t="shared" si="65"/>
        <v>129.40899999999999</v>
      </c>
      <c r="K254" s="53">
        <v>10.58</v>
      </c>
      <c r="L254" s="50">
        <f t="shared" si="66"/>
        <v>7.4060000000000006</v>
      </c>
      <c r="M254" s="55"/>
    </row>
    <row r="255" spans="1:13" s="50" customFormat="1">
      <c r="A255" s="62"/>
      <c r="B255" s="60"/>
      <c r="C255" s="53" t="s">
        <v>29</v>
      </c>
      <c r="D255" s="53" t="s">
        <v>34</v>
      </c>
      <c r="E255" s="53" t="s">
        <v>70</v>
      </c>
      <c r="F255" s="53">
        <v>1</v>
      </c>
      <c r="G255" s="53">
        <v>150</v>
      </c>
      <c r="H255" s="53">
        <f t="shared" ref="H255:H256" si="67">F255*G255</f>
        <v>150</v>
      </c>
      <c r="I255" s="53">
        <v>116</v>
      </c>
      <c r="J255" s="53">
        <f t="shared" ref="J255:J256" si="68">H255*I255/100</f>
        <v>174</v>
      </c>
      <c r="K255" s="53"/>
      <c r="L255" s="50">
        <f t="shared" ref="L255:L256" si="69">H255*K255/100</f>
        <v>0</v>
      </c>
      <c r="M255" s="55"/>
    </row>
    <row r="256" spans="1:13" s="50" customFormat="1">
      <c r="A256" s="61" t="s">
        <v>87</v>
      </c>
      <c r="B256" s="60"/>
      <c r="C256" s="53" t="s">
        <v>43</v>
      </c>
      <c r="D256" s="51" t="s">
        <v>55</v>
      </c>
      <c r="E256" s="51" t="s">
        <v>80</v>
      </c>
      <c r="F256" s="51">
        <v>1</v>
      </c>
      <c r="G256" s="51">
        <v>50</v>
      </c>
      <c r="H256" s="51">
        <f t="shared" si="67"/>
        <v>50</v>
      </c>
      <c r="I256" s="51">
        <v>106</v>
      </c>
      <c r="J256" s="51">
        <f t="shared" si="68"/>
        <v>53</v>
      </c>
      <c r="K256" s="51">
        <v>20.2</v>
      </c>
      <c r="L256" s="50">
        <f t="shared" si="69"/>
        <v>10.1</v>
      </c>
      <c r="M256" s="55"/>
    </row>
    <row r="257" spans="1:13" s="50" customFormat="1">
      <c r="A257" s="61" t="s">
        <v>9</v>
      </c>
      <c r="B257" s="60">
        <f>SUM(L250:L261)</f>
        <v>76.765999999999991</v>
      </c>
      <c r="C257" s="51" t="s">
        <v>43</v>
      </c>
      <c r="D257" s="51" t="s">
        <v>45</v>
      </c>
      <c r="E257" s="51" t="s">
        <v>81</v>
      </c>
      <c r="F257" s="51">
        <v>1.5</v>
      </c>
      <c r="G257" s="51">
        <v>100</v>
      </c>
      <c r="H257" s="51">
        <f>F257*G257</f>
        <v>150</v>
      </c>
      <c r="I257" s="51">
        <v>126</v>
      </c>
      <c r="J257" s="51">
        <f>H257*I257/100</f>
        <v>189</v>
      </c>
      <c r="K257" s="51">
        <v>22</v>
      </c>
      <c r="L257" s="53">
        <f>H257*K257/100</f>
        <v>33</v>
      </c>
      <c r="M257" s="55"/>
    </row>
    <row r="258" spans="1:13" s="50" customFormat="1">
      <c r="A258" s="61"/>
      <c r="B258" s="60"/>
      <c r="C258" s="53" t="s">
        <v>43</v>
      </c>
      <c r="D258" s="51" t="s">
        <v>58</v>
      </c>
      <c r="E258" s="51" t="s">
        <v>80</v>
      </c>
      <c r="F258" s="51">
        <v>0.2</v>
      </c>
      <c r="G258" s="51">
        <v>450</v>
      </c>
      <c r="H258" s="51">
        <f t="shared" ref="H258" si="70">F258*G258</f>
        <v>90</v>
      </c>
      <c r="I258" s="51">
        <v>84</v>
      </c>
      <c r="J258" s="51">
        <f t="shared" ref="J258" si="71">H258*I258/100</f>
        <v>75.599999999999994</v>
      </c>
      <c r="K258" s="51">
        <v>6.6</v>
      </c>
      <c r="L258" s="50">
        <f t="shared" ref="L258" si="72">H258*K258/100</f>
        <v>5.94</v>
      </c>
      <c r="M258" s="47"/>
    </row>
    <row r="259" spans="1:13" s="50" customFormat="1">
      <c r="A259" s="61"/>
      <c r="B259" s="45"/>
      <c r="M259" s="47"/>
    </row>
    <row r="260" spans="1:13" s="50" customFormat="1">
      <c r="A260" s="61"/>
      <c r="B260" s="4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47"/>
    </row>
    <row r="261" spans="1:13" s="50" customFormat="1" ht="17.25" thickBot="1">
      <c r="A261" s="63"/>
      <c r="B261" s="46"/>
      <c r="C261" s="53"/>
      <c r="D261" s="51"/>
      <c r="E261" s="51"/>
      <c r="F261" s="51"/>
      <c r="G261" s="51"/>
      <c r="H261" s="51"/>
      <c r="I261" s="51"/>
      <c r="J261" s="51"/>
      <c r="K261" s="51"/>
      <c r="M261" s="48"/>
    </row>
    <row r="264" spans="1:13" ht="17.25" thickBot="1"/>
    <row r="265" spans="1:13" s="50" customFormat="1">
      <c r="A265" s="57"/>
      <c r="B265" s="58"/>
      <c r="C265" s="58" t="s">
        <v>13</v>
      </c>
      <c r="D265" s="58" t="s">
        <v>14</v>
      </c>
      <c r="E265" s="58" t="s">
        <v>15</v>
      </c>
      <c r="F265" s="58" t="s">
        <v>68</v>
      </c>
      <c r="G265" s="58" t="s">
        <v>24</v>
      </c>
      <c r="H265" s="58" t="s">
        <v>69</v>
      </c>
      <c r="I265" s="58" t="s">
        <v>25</v>
      </c>
      <c r="J265" s="58" t="s">
        <v>26</v>
      </c>
      <c r="K265" s="58" t="s">
        <v>27</v>
      </c>
      <c r="L265" s="58" t="s">
        <v>28</v>
      </c>
      <c r="M265" s="59"/>
    </row>
    <row r="266" spans="1:13" s="50" customFormat="1">
      <c r="A266" s="61" t="s">
        <v>59</v>
      </c>
      <c r="B266" s="64">
        <v>43629</v>
      </c>
      <c r="C266" s="53" t="s">
        <v>29</v>
      </c>
      <c r="D266" s="53" t="s">
        <v>33</v>
      </c>
      <c r="E266" s="53" t="s">
        <v>75</v>
      </c>
      <c r="F266" s="53">
        <v>1</v>
      </c>
      <c r="G266" s="53">
        <v>300</v>
      </c>
      <c r="H266" s="53">
        <f t="shared" ref="H266:H269" si="73">F266*G266</f>
        <v>300</v>
      </c>
      <c r="I266" s="53">
        <v>46</v>
      </c>
      <c r="J266" s="53">
        <f t="shared" ref="J266:J269" si="74">H266*I266/100</f>
        <v>138</v>
      </c>
      <c r="K266" s="53"/>
      <c r="L266" s="50">
        <f t="shared" ref="L266:L269" si="75">H266*K266/100</f>
        <v>0</v>
      </c>
      <c r="M266" s="55"/>
    </row>
    <row r="267" spans="1:13" s="50" customFormat="1">
      <c r="A267" s="61" t="s">
        <v>60</v>
      </c>
      <c r="B267" s="60">
        <f>SUM(J266:J277)</f>
        <v>2095.5100000000002</v>
      </c>
      <c r="C267" s="53" t="s">
        <v>43</v>
      </c>
      <c r="D267" s="53" t="s">
        <v>44</v>
      </c>
      <c r="E267" s="53" t="s">
        <v>67</v>
      </c>
      <c r="F267" s="53">
        <v>2</v>
      </c>
      <c r="G267" s="53">
        <v>60</v>
      </c>
      <c r="H267" s="53">
        <f t="shared" si="73"/>
        <v>120</v>
      </c>
      <c r="I267" s="53">
        <v>151</v>
      </c>
      <c r="J267" s="53">
        <f t="shared" si="74"/>
        <v>181.2</v>
      </c>
      <c r="K267" s="53">
        <v>12.1</v>
      </c>
      <c r="L267" s="53">
        <f t="shared" si="75"/>
        <v>14.52</v>
      </c>
      <c r="M267" s="55"/>
    </row>
    <row r="268" spans="1:13" s="50" customFormat="1">
      <c r="A268" s="61" t="s">
        <v>29</v>
      </c>
      <c r="B268" s="60">
        <f>SUMIF(C266:C277,A268,J266:J277)</f>
        <v>389.80999999999995</v>
      </c>
      <c r="C268" s="51" t="s">
        <v>29</v>
      </c>
      <c r="D268" s="51" t="s">
        <v>39</v>
      </c>
      <c r="E268" s="51" t="s">
        <v>78</v>
      </c>
      <c r="F268" s="51">
        <v>1.3</v>
      </c>
      <c r="G268" s="51">
        <v>95</v>
      </c>
      <c r="H268" s="51">
        <f t="shared" si="73"/>
        <v>123.5</v>
      </c>
      <c r="I268" s="51">
        <v>106</v>
      </c>
      <c r="J268" s="51">
        <f t="shared" si="74"/>
        <v>130.91</v>
      </c>
      <c r="K268" s="51">
        <v>1.59</v>
      </c>
      <c r="L268" s="50">
        <f t="shared" si="75"/>
        <v>1.9636500000000001</v>
      </c>
      <c r="M268" s="55"/>
    </row>
    <row r="269" spans="1:13" s="50" customFormat="1">
      <c r="A269" s="62" t="s">
        <v>9</v>
      </c>
      <c r="B269" s="60">
        <f>SUMIF(C266:C277,A269,J266:J277)</f>
        <v>615.70000000000005</v>
      </c>
      <c r="C269" s="53" t="s">
        <v>43</v>
      </c>
      <c r="D269" s="53" t="s">
        <v>49</v>
      </c>
      <c r="E269" s="53" t="s">
        <v>83</v>
      </c>
      <c r="F269" s="53">
        <v>2</v>
      </c>
      <c r="G269" s="53">
        <v>100</v>
      </c>
      <c r="H269" s="53">
        <f t="shared" si="73"/>
        <v>200</v>
      </c>
      <c r="I269" s="53">
        <v>94</v>
      </c>
      <c r="J269" s="53">
        <f t="shared" si="74"/>
        <v>188</v>
      </c>
      <c r="K269" s="53">
        <v>2.9</v>
      </c>
      <c r="L269" s="50">
        <f t="shared" si="75"/>
        <v>5.8</v>
      </c>
      <c r="M269" s="55"/>
    </row>
    <row r="270" spans="1:13" s="50" customFormat="1">
      <c r="A270" s="62" t="s">
        <v>10</v>
      </c>
      <c r="B270" s="60">
        <f>SUMIF(C266:C277,A270,J266:J277)</f>
        <v>90</v>
      </c>
      <c r="C270" s="51" t="s">
        <v>43</v>
      </c>
      <c r="D270" s="51" t="s">
        <v>45</v>
      </c>
      <c r="E270" s="51" t="s">
        <v>81</v>
      </c>
      <c r="F270" s="51">
        <v>1</v>
      </c>
      <c r="G270" s="51">
        <v>100</v>
      </c>
      <c r="H270" s="51">
        <f t="shared" ref="H270" si="76">F270*G270</f>
        <v>100</v>
      </c>
      <c r="I270" s="51">
        <v>126</v>
      </c>
      <c r="J270" s="51">
        <f t="shared" ref="J270" si="77">H270*I270/100</f>
        <v>126</v>
      </c>
      <c r="K270" s="51">
        <v>22</v>
      </c>
      <c r="L270" s="50">
        <f t="shared" ref="L270" si="78">H270*K270/100</f>
        <v>22</v>
      </c>
      <c r="M270" s="55"/>
    </row>
    <row r="271" spans="1:13" s="50" customFormat="1">
      <c r="A271" s="62"/>
      <c r="B271" s="60"/>
      <c r="C271" s="53" t="s">
        <v>43</v>
      </c>
      <c r="D271" s="51" t="s">
        <v>139</v>
      </c>
      <c r="E271" s="51" t="s">
        <v>126</v>
      </c>
      <c r="F271" s="51">
        <v>5</v>
      </c>
      <c r="G271" s="51">
        <v>10</v>
      </c>
      <c r="H271" s="51">
        <f t="shared" ref="H271:H274" si="79">F271*G271</f>
        <v>50</v>
      </c>
      <c r="I271" s="51">
        <v>135</v>
      </c>
      <c r="J271" s="51">
        <f t="shared" ref="J271:J274" si="80">H271*I271/100</f>
        <v>67.5</v>
      </c>
      <c r="K271" s="51">
        <v>18.3</v>
      </c>
      <c r="L271" s="50">
        <f t="shared" ref="L271:L274" si="81">H271*K271/100</f>
        <v>9.15</v>
      </c>
      <c r="M271" s="55"/>
    </row>
    <row r="272" spans="1:13" s="50" customFormat="1">
      <c r="A272" s="61" t="s">
        <v>87</v>
      </c>
      <c r="B272" s="60"/>
      <c r="C272" s="53" t="s">
        <v>29</v>
      </c>
      <c r="D272" s="53" t="s">
        <v>96</v>
      </c>
      <c r="E272" s="53" t="s">
        <v>97</v>
      </c>
      <c r="F272" s="53">
        <v>1</v>
      </c>
      <c r="G272" s="53">
        <v>300</v>
      </c>
      <c r="H272" s="53">
        <f t="shared" si="79"/>
        <v>300</v>
      </c>
      <c r="I272" s="53">
        <v>40.299999999999997</v>
      </c>
      <c r="J272" s="53">
        <f t="shared" si="80"/>
        <v>120.9</v>
      </c>
      <c r="K272" s="53">
        <v>1.18</v>
      </c>
      <c r="L272" s="50">
        <f t="shared" si="81"/>
        <v>3.54</v>
      </c>
    </row>
    <row r="273" spans="1:13" s="50" customFormat="1">
      <c r="A273" s="61" t="s">
        <v>9</v>
      </c>
      <c r="B273" s="60">
        <f>SUM(L266:L277)</f>
        <v>67.073650000000001</v>
      </c>
      <c r="C273" s="53" t="s">
        <v>10</v>
      </c>
      <c r="D273" s="53" t="s">
        <v>146</v>
      </c>
      <c r="E273" s="53" t="s">
        <v>79</v>
      </c>
      <c r="F273" s="53">
        <v>1</v>
      </c>
      <c r="G273" s="53">
        <v>10</v>
      </c>
      <c r="H273" s="53">
        <f t="shared" si="79"/>
        <v>10</v>
      </c>
      <c r="I273" s="53">
        <v>900</v>
      </c>
      <c r="J273" s="53">
        <f t="shared" si="80"/>
        <v>90</v>
      </c>
      <c r="K273" s="53">
        <v>0</v>
      </c>
      <c r="L273" s="50">
        <f t="shared" si="81"/>
        <v>0</v>
      </c>
    </row>
    <row r="274" spans="1:13" s="50" customFormat="1">
      <c r="A274" s="61"/>
      <c r="B274" s="60"/>
      <c r="C274" s="53" t="s">
        <v>43</v>
      </c>
      <c r="D274" s="51" t="s">
        <v>55</v>
      </c>
      <c r="E274" s="51" t="s">
        <v>80</v>
      </c>
      <c r="F274" s="51">
        <v>1</v>
      </c>
      <c r="G274" s="51">
        <v>50</v>
      </c>
      <c r="H274" s="51">
        <f t="shared" si="79"/>
        <v>50</v>
      </c>
      <c r="I274" s="51">
        <v>106</v>
      </c>
      <c r="J274" s="51">
        <f t="shared" si="80"/>
        <v>53</v>
      </c>
      <c r="K274" s="51">
        <v>20.2</v>
      </c>
      <c r="L274" s="50">
        <f t="shared" si="81"/>
        <v>10.1</v>
      </c>
      <c r="M274" s="47"/>
    </row>
    <row r="275" spans="1:13" s="50" customFormat="1">
      <c r="A275" s="61"/>
      <c r="B275" s="45"/>
      <c r="C275" s="50" t="s">
        <v>147</v>
      </c>
      <c r="D275" s="50" t="s">
        <v>148</v>
      </c>
      <c r="J275" s="50">
        <v>1000</v>
      </c>
      <c r="M275" s="47"/>
    </row>
    <row r="276" spans="1:13" s="50" customFormat="1">
      <c r="A276" s="61"/>
      <c r="B276" s="4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47"/>
    </row>
    <row r="277" spans="1:13" s="50" customFormat="1" ht="17.25" thickBot="1">
      <c r="A277" s="63"/>
      <c r="B277" s="46"/>
      <c r="C277" s="53"/>
      <c r="D277" s="51"/>
      <c r="E277" s="51"/>
      <c r="F277" s="51"/>
      <c r="G277" s="51"/>
      <c r="H277" s="51"/>
      <c r="I277" s="51"/>
      <c r="J277" s="51"/>
      <c r="K277" s="51"/>
      <c r="M277" s="48"/>
    </row>
    <row r="280" spans="1:13" ht="17.25" thickBot="1"/>
    <row r="281" spans="1:13">
      <c r="A281" s="57"/>
      <c r="B281" s="58"/>
      <c r="C281" s="58" t="s">
        <v>13</v>
      </c>
      <c r="D281" s="58" t="s">
        <v>14</v>
      </c>
      <c r="E281" s="58" t="s">
        <v>15</v>
      </c>
      <c r="F281" s="58" t="s">
        <v>68</v>
      </c>
      <c r="G281" s="58" t="s">
        <v>24</v>
      </c>
      <c r="H281" s="58" t="s">
        <v>69</v>
      </c>
      <c r="I281" s="58" t="s">
        <v>25</v>
      </c>
      <c r="J281" s="58" t="s">
        <v>26</v>
      </c>
      <c r="K281" s="58" t="s">
        <v>27</v>
      </c>
      <c r="L281" s="58" t="s">
        <v>28</v>
      </c>
      <c r="M281" s="59"/>
    </row>
    <row r="282" spans="1:13">
      <c r="A282" s="61" t="s">
        <v>59</v>
      </c>
      <c r="B282" s="64">
        <v>43631</v>
      </c>
      <c r="C282" s="53" t="s">
        <v>29</v>
      </c>
      <c r="D282" s="53" t="s">
        <v>91</v>
      </c>
      <c r="E282" s="53" t="s">
        <v>75</v>
      </c>
      <c r="F282" s="53">
        <v>1</v>
      </c>
      <c r="G282" s="53">
        <v>100</v>
      </c>
      <c r="H282" s="53">
        <f t="shared" ref="H282" si="82">F282*G282</f>
        <v>100</v>
      </c>
      <c r="I282" s="53">
        <v>29.82</v>
      </c>
      <c r="J282" s="53">
        <f t="shared" ref="J282" si="83">H282*I282/100</f>
        <v>29.82</v>
      </c>
      <c r="K282" s="53">
        <v>0.68</v>
      </c>
      <c r="L282" s="50">
        <f t="shared" ref="L282" si="84">H282*K282/100</f>
        <v>0.68</v>
      </c>
      <c r="M282" s="55"/>
    </row>
    <row r="283" spans="1:13">
      <c r="A283" s="61" t="s">
        <v>60</v>
      </c>
      <c r="B283" s="60">
        <f>SUM(J282:J293)</f>
        <v>1218.7335</v>
      </c>
      <c r="C283" s="53" t="s">
        <v>43</v>
      </c>
      <c r="D283" s="53" t="s">
        <v>44</v>
      </c>
      <c r="E283" s="53" t="s">
        <v>67</v>
      </c>
      <c r="F283" s="53">
        <v>2</v>
      </c>
      <c r="G283" s="53">
        <v>60</v>
      </c>
      <c r="H283" s="53">
        <f t="shared" ref="H283:H287" si="85">F283*G283</f>
        <v>120</v>
      </c>
      <c r="I283" s="53">
        <v>151</v>
      </c>
      <c r="J283" s="53">
        <f t="shared" ref="J283:J287" si="86">H283*I283/100</f>
        <v>181.2</v>
      </c>
      <c r="K283" s="53">
        <v>12.1</v>
      </c>
      <c r="L283" s="53">
        <f t="shared" ref="L283" si="87">H283*K283/100</f>
        <v>14.52</v>
      </c>
      <c r="M283" s="55"/>
    </row>
    <row r="284" spans="1:13">
      <c r="A284" s="61" t="s">
        <v>29</v>
      </c>
      <c r="B284" s="60">
        <f>SUMIF(C282:C293,A284,J282:J293)</f>
        <v>151.02000000000001</v>
      </c>
      <c r="C284" s="50" t="s">
        <v>149</v>
      </c>
      <c r="D284" s="50" t="s">
        <v>150</v>
      </c>
      <c r="E284" s="50" t="s">
        <v>151</v>
      </c>
      <c r="F284" s="50">
        <v>4</v>
      </c>
      <c r="G284" s="50">
        <v>15</v>
      </c>
      <c r="H284" s="50">
        <f t="shared" si="85"/>
        <v>60</v>
      </c>
      <c r="I284" s="50">
        <v>202</v>
      </c>
      <c r="J284" s="50">
        <f t="shared" si="86"/>
        <v>121.2</v>
      </c>
      <c r="K284" s="50">
        <v>6.9</v>
      </c>
      <c r="L284" s="50">
        <f>H284*K284/100</f>
        <v>4.1399999999999997</v>
      </c>
      <c r="M284" s="55"/>
    </row>
    <row r="285" spans="1:13">
      <c r="A285" s="62" t="s">
        <v>9</v>
      </c>
      <c r="B285" s="60">
        <f>SUMIF(C282:C293,A285,J282:J293)</f>
        <v>1024.3135</v>
      </c>
      <c r="C285" s="53" t="s">
        <v>43</v>
      </c>
      <c r="D285" s="53" t="s">
        <v>50</v>
      </c>
      <c r="E285" s="53" t="s">
        <v>84</v>
      </c>
      <c r="F285" s="53">
        <v>1.25</v>
      </c>
      <c r="G285" s="53">
        <v>200</v>
      </c>
      <c r="H285" s="53">
        <f t="shared" si="85"/>
        <v>250</v>
      </c>
      <c r="I285" s="53">
        <v>66</v>
      </c>
      <c r="J285" s="53">
        <f t="shared" si="86"/>
        <v>165</v>
      </c>
      <c r="K285" s="53">
        <v>3.2</v>
      </c>
      <c r="L285" s="50">
        <f t="shared" ref="L285:L287" si="88">H285*K285/100</f>
        <v>8</v>
      </c>
      <c r="M285" s="55"/>
    </row>
    <row r="286" spans="1:13">
      <c r="A286" s="62" t="s">
        <v>10</v>
      </c>
      <c r="B286" s="60">
        <f>SUMIF(C282:C293,A286,J282:J293)</f>
        <v>0</v>
      </c>
      <c r="C286" s="53" t="s">
        <v>43</v>
      </c>
      <c r="D286" s="53" t="s">
        <v>111</v>
      </c>
      <c r="E286" s="53" t="s">
        <v>80</v>
      </c>
      <c r="F286" s="53">
        <v>3</v>
      </c>
      <c r="G286" s="53">
        <v>35</v>
      </c>
      <c r="H286" s="53">
        <f t="shared" si="85"/>
        <v>105</v>
      </c>
      <c r="I286" s="53">
        <v>184.87</v>
      </c>
      <c r="J286" s="53">
        <f t="shared" si="86"/>
        <v>194.11350000000002</v>
      </c>
      <c r="K286" s="53">
        <v>10.58</v>
      </c>
      <c r="L286" s="50">
        <f t="shared" si="88"/>
        <v>11.109000000000002</v>
      </c>
      <c r="M286" s="55"/>
    </row>
    <row r="287" spans="1:13">
      <c r="A287" s="62"/>
      <c r="B287" s="60"/>
      <c r="C287" s="53" t="s">
        <v>43</v>
      </c>
      <c r="D287" s="51" t="s">
        <v>58</v>
      </c>
      <c r="E287" s="51" t="s">
        <v>80</v>
      </c>
      <c r="F287" s="51">
        <v>1</v>
      </c>
      <c r="G287" s="51">
        <v>450</v>
      </c>
      <c r="H287" s="51">
        <f t="shared" si="85"/>
        <v>450</v>
      </c>
      <c r="I287" s="51">
        <v>84</v>
      </c>
      <c r="J287" s="51">
        <f t="shared" si="86"/>
        <v>378</v>
      </c>
      <c r="K287" s="51">
        <v>6.6</v>
      </c>
      <c r="L287" s="50">
        <f t="shared" si="88"/>
        <v>29.7</v>
      </c>
      <c r="M287" s="55"/>
    </row>
    <row r="288" spans="1:13">
      <c r="A288" s="61" t="s">
        <v>87</v>
      </c>
      <c r="B288" s="60"/>
      <c r="C288" s="53" t="s">
        <v>43</v>
      </c>
      <c r="D288" s="51" t="s">
        <v>55</v>
      </c>
      <c r="E288" s="51" t="s">
        <v>80</v>
      </c>
      <c r="F288" s="51">
        <v>2</v>
      </c>
      <c r="G288" s="51">
        <v>50</v>
      </c>
      <c r="H288" s="51">
        <f t="shared" ref="H288" si="89">F288*G288</f>
        <v>100</v>
      </c>
      <c r="I288" s="51">
        <v>106</v>
      </c>
      <c r="J288" s="51">
        <f t="shared" ref="J288" si="90">H288*I288/100</f>
        <v>106</v>
      </c>
      <c r="K288" s="51">
        <v>20.2</v>
      </c>
      <c r="L288" s="50">
        <f t="shared" ref="L288" si="91">H288*K288/100</f>
        <v>20.2</v>
      </c>
      <c r="M288" s="50"/>
    </row>
    <row r="289" spans="1:13">
      <c r="A289" s="61" t="s">
        <v>9</v>
      </c>
      <c r="B289" s="60">
        <f>SUM(L282:L293)</f>
        <v>90.869</v>
      </c>
      <c r="C289" s="65" t="s">
        <v>51</v>
      </c>
      <c r="D289" s="65" t="s">
        <v>128</v>
      </c>
      <c r="E289" s="65" t="s">
        <v>126</v>
      </c>
      <c r="F289" s="65">
        <v>1</v>
      </c>
      <c r="G289" s="65">
        <v>140</v>
      </c>
      <c r="H289" s="65">
        <f t="shared" ref="H289" si="92">F289*G289</f>
        <v>140</v>
      </c>
      <c r="I289" s="65">
        <v>31</v>
      </c>
      <c r="J289" s="65">
        <f t="shared" ref="J289" si="93">H289*I289/100</f>
        <v>43.4</v>
      </c>
      <c r="K289" s="65">
        <v>1.8</v>
      </c>
      <c r="L289" s="50">
        <f t="shared" ref="L289" si="94">H289*K289/100</f>
        <v>2.52</v>
      </c>
      <c r="M289" s="50"/>
    </row>
    <row r="290" spans="1:13">
      <c r="A290" s="61"/>
      <c r="B290" s="60"/>
      <c r="C290" s="53"/>
      <c r="D290" s="51"/>
      <c r="E290" s="51"/>
      <c r="F290" s="51"/>
      <c r="G290" s="51"/>
      <c r="H290" s="51"/>
      <c r="I290" s="51"/>
      <c r="J290" s="51"/>
      <c r="K290" s="51"/>
      <c r="L290" s="50"/>
      <c r="M290" s="47"/>
    </row>
    <row r="291" spans="1:13">
      <c r="A291" s="61"/>
      <c r="B291" s="45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47"/>
    </row>
    <row r="292" spans="1:13">
      <c r="A292" s="61"/>
      <c r="B292" s="45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47"/>
    </row>
    <row r="293" spans="1:13" ht="17.25" thickBot="1">
      <c r="A293" s="63"/>
      <c r="B293" s="46"/>
      <c r="C293" s="53"/>
      <c r="D293" s="51"/>
      <c r="E293" s="51"/>
      <c r="F293" s="51"/>
      <c r="G293" s="51"/>
      <c r="H293" s="51"/>
      <c r="I293" s="51"/>
      <c r="J293" s="51"/>
      <c r="K293" s="51"/>
      <c r="L293" s="50"/>
      <c r="M293" s="48"/>
    </row>
    <row r="295" spans="1:13" ht="17.25" thickBot="1"/>
    <row r="296" spans="1:13" s="50" customFormat="1">
      <c r="A296" s="57"/>
      <c r="B296" s="58"/>
      <c r="C296" s="58" t="s">
        <v>13</v>
      </c>
      <c r="D296" s="58" t="s">
        <v>14</v>
      </c>
      <c r="E296" s="58" t="s">
        <v>15</v>
      </c>
      <c r="F296" s="58" t="s">
        <v>68</v>
      </c>
      <c r="G296" s="58" t="s">
        <v>24</v>
      </c>
      <c r="H296" s="58" t="s">
        <v>69</v>
      </c>
      <c r="I296" s="58" t="s">
        <v>25</v>
      </c>
      <c r="J296" s="58" t="s">
        <v>26</v>
      </c>
      <c r="K296" s="58" t="s">
        <v>27</v>
      </c>
      <c r="L296" s="58" t="s">
        <v>28</v>
      </c>
      <c r="M296" s="59"/>
    </row>
    <row r="297" spans="1:13" s="50" customFormat="1">
      <c r="A297" s="61" t="s">
        <v>59</v>
      </c>
      <c r="B297" s="64">
        <v>43632</v>
      </c>
      <c r="C297" s="53" t="s">
        <v>29</v>
      </c>
      <c r="D297" s="53" t="s">
        <v>91</v>
      </c>
      <c r="E297" s="53" t="s">
        <v>75</v>
      </c>
      <c r="F297" s="53">
        <v>1</v>
      </c>
      <c r="G297" s="53">
        <v>100</v>
      </c>
      <c r="H297" s="53">
        <f t="shared" ref="H297:H301" si="95">F297*G297</f>
        <v>100</v>
      </c>
      <c r="I297" s="53">
        <v>29.82</v>
      </c>
      <c r="J297" s="53">
        <f t="shared" ref="J297:J301" si="96">H297*I297/100</f>
        <v>29.82</v>
      </c>
      <c r="K297" s="53">
        <v>0.68</v>
      </c>
      <c r="L297" s="50">
        <f t="shared" ref="L297:L299" si="97">H297*K297/100</f>
        <v>0.68</v>
      </c>
      <c r="M297" s="55"/>
    </row>
    <row r="298" spans="1:13" s="50" customFormat="1">
      <c r="A298" s="61" t="s">
        <v>60</v>
      </c>
      <c r="B298" s="60">
        <f>SUM(J297:J308)</f>
        <v>802.13350000000003</v>
      </c>
      <c r="C298" s="53" t="s">
        <v>43</v>
      </c>
      <c r="D298" s="53" t="s">
        <v>44</v>
      </c>
      <c r="E298" s="53" t="s">
        <v>67</v>
      </c>
      <c r="F298" s="53">
        <v>2</v>
      </c>
      <c r="G298" s="53">
        <v>60</v>
      </c>
      <c r="H298" s="53">
        <f t="shared" si="95"/>
        <v>120</v>
      </c>
      <c r="I298" s="53">
        <v>151</v>
      </c>
      <c r="J298" s="53">
        <f t="shared" si="96"/>
        <v>181.2</v>
      </c>
      <c r="K298" s="53">
        <v>12.1</v>
      </c>
      <c r="L298" s="53">
        <f t="shared" si="97"/>
        <v>14.52</v>
      </c>
      <c r="M298" s="55"/>
    </row>
    <row r="299" spans="1:13" s="50" customFormat="1">
      <c r="A299" s="61" t="s">
        <v>29</v>
      </c>
      <c r="B299" s="60">
        <f>SUMIF(C297:C308,A299,J297:J308)</f>
        <v>118.02000000000001</v>
      </c>
      <c r="C299" s="53" t="s">
        <v>8</v>
      </c>
      <c r="D299" s="53" t="s">
        <v>152</v>
      </c>
      <c r="E299" s="53" t="s">
        <v>153</v>
      </c>
      <c r="F299" s="53">
        <v>0.5</v>
      </c>
      <c r="G299" s="53">
        <v>30</v>
      </c>
      <c r="H299" s="53">
        <f t="shared" si="95"/>
        <v>15</v>
      </c>
      <c r="I299" s="53">
        <v>428</v>
      </c>
      <c r="J299" s="53">
        <f t="shared" si="96"/>
        <v>64.2</v>
      </c>
      <c r="K299" s="53">
        <v>20</v>
      </c>
      <c r="L299" s="50">
        <f t="shared" si="97"/>
        <v>3</v>
      </c>
      <c r="M299" s="55"/>
    </row>
    <row r="300" spans="1:13" s="50" customFormat="1">
      <c r="A300" s="62" t="s">
        <v>9</v>
      </c>
      <c r="B300" s="60">
        <f>SUMIF(C297:C308,A300,J297:J308)</f>
        <v>640.71350000000007</v>
      </c>
      <c r="C300" s="50" t="s">
        <v>155</v>
      </c>
      <c r="D300" s="50" t="s">
        <v>154</v>
      </c>
      <c r="E300" s="50" t="s">
        <v>156</v>
      </c>
      <c r="F300" s="50">
        <v>1</v>
      </c>
      <c r="G300" s="50">
        <v>20</v>
      </c>
      <c r="H300" s="50">
        <f t="shared" si="95"/>
        <v>20</v>
      </c>
      <c r="I300" s="50">
        <v>382</v>
      </c>
      <c r="J300" s="50">
        <f t="shared" si="96"/>
        <v>76.400000000000006</v>
      </c>
      <c r="K300" s="50">
        <v>40</v>
      </c>
      <c r="L300" s="50">
        <f>H300*K300/100</f>
        <v>8</v>
      </c>
      <c r="M300" s="55"/>
    </row>
    <row r="301" spans="1:13" s="50" customFormat="1">
      <c r="A301" s="62" t="s">
        <v>10</v>
      </c>
      <c r="B301" s="60">
        <f>SUMIF(C297:C308,A301,J297:J308)</f>
        <v>0</v>
      </c>
      <c r="C301" s="50" t="s">
        <v>149</v>
      </c>
      <c r="D301" s="50" t="s">
        <v>157</v>
      </c>
      <c r="E301" s="50" t="s">
        <v>158</v>
      </c>
      <c r="F301" s="50">
        <v>10</v>
      </c>
      <c r="G301" s="50">
        <v>20</v>
      </c>
      <c r="H301" s="50">
        <f t="shared" si="95"/>
        <v>200</v>
      </c>
      <c r="I301" s="50">
        <v>12</v>
      </c>
      <c r="J301" s="50">
        <f t="shared" si="96"/>
        <v>24</v>
      </c>
      <c r="K301" s="50">
        <v>0</v>
      </c>
      <c r="L301" s="50">
        <f t="shared" ref="L301" si="98">H301*K301/100</f>
        <v>0</v>
      </c>
      <c r="M301" s="55"/>
    </row>
    <row r="302" spans="1:13" s="50" customFormat="1">
      <c r="A302" s="62"/>
      <c r="B302" s="60"/>
      <c r="C302" s="53" t="s">
        <v>43</v>
      </c>
      <c r="D302" s="53" t="s">
        <v>111</v>
      </c>
      <c r="E302" s="53" t="s">
        <v>80</v>
      </c>
      <c r="F302" s="53">
        <v>3</v>
      </c>
      <c r="G302" s="53">
        <v>35</v>
      </c>
      <c r="H302" s="53">
        <f t="shared" ref="H302:H303" si="99">F302*G302</f>
        <v>105</v>
      </c>
      <c r="I302" s="53">
        <v>184.87</v>
      </c>
      <c r="J302" s="53">
        <f t="shared" ref="J302:J303" si="100">H302*I302/100</f>
        <v>194.11350000000002</v>
      </c>
      <c r="K302" s="53">
        <v>10.58</v>
      </c>
      <c r="L302" s="50">
        <f t="shared" ref="L302:L303" si="101">H302*K302/100</f>
        <v>11.109000000000002</v>
      </c>
      <c r="M302" s="55"/>
    </row>
    <row r="303" spans="1:13" s="50" customFormat="1">
      <c r="A303" s="61" t="s">
        <v>87</v>
      </c>
      <c r="B303" s="60"/>
      <c r="C303" s="65" t="s">
        <v>51</v>
      </c>
      <c r="D303" s="65" t="s">
        <v>128</v>
      </c>
      <c r="E303" s="65" t="s">
        <v>126</v>
      </c>
      <c r="F303" s="65">
        <v>1</v>
      </c>
      <c r="G303" s="65">
        <v>140</v>
      </c>
      <c r="H303" s="65">
        <f t="shared" si="99"/>
        <v>140</v>
      </c>
      <c r="I303" s="65">
        <v>31</v>
      </c>
      <c r="J303" s="65">
        <f t="shared" si="100"/>
        <v>43.4</v>
      </c>
      <c r="K303" s="65">
        <v>1.8</v>
      </c>
      <c r="L303" s="50">
        <f t="shared" si="101"/>
        <v>2.52</v>
      </c>
    </row>
    <row r="304" spans="1:13" s="50" customFormat="1">
      <c r="A304" s="61" t="s">
        <v>9</v>
      </c>
      <c r="B304" s="60">
        <f>SUM(L297:L308)</f>
        <v>72.829000000000008</v>
      </c>
      <c r="C304" s="51" t="s">
        <v>43</v>
      </c>
      <c r="D304" s="51" t="s">
        <v>45</v>
      </c>
      <c r="E304" s="51" t="s">
        <v>81</v>
      </c>
      <c r="F304" s="51">
        <v>1.5</v>
      </c>
      <c r="G304" s="51">
        <v>100</v>
      </c>
      <c r="H304" s="51">
        <f>F304*G304</f>
        <v>150</v>
      </c>
      <c r="I304" s="51">
        <v>126</v>
      </c>
      <c r="J304" s="51">
        <f>H304*I304/100</f>
        <v>189</v>
      </c>
      <c r="K304" s="51">
        <v>22</v>
      </c>
      <c r="L304" s="53">
        <f>H304*K304/100</f>
        <v>33</v>
      </c>
    </row>
    <row r="305" spans="1:13" s="50" customFormat="1">
      <c r="A305" s="61"/>
      <c r="B305" s="60"/>
      <c r="C305" s="53"/>
      <c r="D305" s="51"/>
      <c r="E305" s="51"/>
      <c r="F305" s="51"/>
      <c r="G305" s="51"/>
      <c r="H305" s="51"/>
      <c r="I305" s="51"/>
      <c r="J305" s="51"/>
      <c r="K305" s="51"/>
      <c r="M305" s="47"/>
    </row>
    <row r="306" spans="1:13" s="50" customFormat="1">
      <c r="A306" s="61"/>
      <c r="B306" s="45"/>
      <c r="M306" s="47"/>
    </row>
    <row r="307" spans="1:13" s="50" customFormat="1">
      <c r="A307" s="61"/>
      <c r="B307" s="45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47"/>
    </row>
    <row r="308" spans="1:13" s="50" customFormat="1" ht="17.25" thickBot="1">
      <c r="A308" s="63"/>
      <c r="B308" s="46"/>
      <c r="C308" s="53"/>
      <c r="D308" s="51"/>
      <c r="E308" s="51"/>
      <c r="F308" s="51"/>
      <c r="G308" s="51"/>
      <c r="H308" s="51"/>
      <c r="I308" s="51"/>
      <c r="J308" s="51"/>
      <c r="K308" s="51"/>
      <c r="M308" s="48"/>
    </row>
    <row r="310" spans="1:13" ht="17.25" thickBot="1"/>
    <row r="311" spans="1:13" s="50" customFormat="1">
      <c r="A311" s="57"/>
      <c r="B311" s="58"/>
      <c r="C311" s="58" t="s">
        <v>13</v>
      </c>
      <c r="D311" s="58" t="s">
        <v>14</v>
      </c>
      <c r="E311" s="58" t="s">
        <v>15</v>
      </c>
      <c r="F311" s="58" t="s">
        <v>68</v>
      </c>
      <c r="G311" s="58" t="s">
        <v>24</v>
      </c>
      <c r="H311" s="58" t="s">
        <v>69</v>
      </c>
      <c r="I311" s="58" t="s">
        <v>25</v>
      </c>
      <c r="J311" s="58" t="s">
        <v>26</v>
      </c>
      <c r="K311" s="58" t="s">
        <v>27</v>
      </c>
      <c r="L311" s="58" t="s">
        <v>28</v>
      </c>
      <c r="M311" s="59"/>
    </row>
    <row r="312" spans="1:13" s="50" customFormat="1">
      <c r="A312" s="61" t="s">
        <v>59</v>
      </c>
      <c r="B312" s="64">
        <v>43633</v>
      </c>
      <c r="C312" s="53" t="s">
        <v>29</v>
      </c>
      <c r="D312" s="53" t="s">
        <v>91</v>
      </c>
      <c r="E312" s="53" t="s">
        <v>75</v>
      </c>
      <c r="F312" s="53">
        <v>1</v>
      </c>
      <c r="G312" s="53">
        <v>100</v>
      </c>
      <c r="H312" s="53">
        <f t="shared" ref="H312:H318" si="102">F312*G312</f>
        <v>100</v>
      </c>
      <c r="I312" s="53">
        <v>29.82</v>
      </c>
      <c r="J312" s="53">
        <f t="shared" ref="J312:J318" si="103">H312*I312/100</f>
        <v>29.82</v>
      </c>
      <c r="K312" s="53">
        <v>0.68</v>
      </c>
      <c r="L312" s="50">
        <f t="shared" ref="L312:L315" si="104">H312*K312/100</f>
        <v>0.68</v>
      </c>
      <c r="M312" s="55"/>
    </row>
    <row r="313" spans="1:13" s="50" customFormat="1">
      <c r="A313" s="61" t="s">
        <v>60</v>
      </c>
      <c r="B313" s="60">
        <f>SUM(J312:J323)</f>
        <v>977.54</v>
      </c>
      <c r="C313" s="53" t="s">
        <v>43</v>
      </c>
      <c r="D313" s="53" t="s">
        <v>44</v>
      </c>
      <c r="E313" s="53" t="s">
        <v>67</v>
      </c>
      <c r="F313" s="53">
        <v>1</v>
      </c>
      <c r="G313" s="53">
        <v>60</v>
      </c>
      <c r="H313" s="53">
        <f t="shared" si="102"/>
        <v>60</v>
      </c>
      <c r="I313" s="53">
        <v>151</v>
      </c>
      <c r="J313" s="53">
        <f t="shared" si="103"/>
        <v>90.6</v>
      </c>
      <c r="K313" s="53">
        <v>12.1</v>
      </c>
      <c r="L313" s="53">
        <f t="shared" si="104"/>
        <v>7.26</v>
      </c>
      <c r="M313" s="55"/>
    </row>
    <row r="314" spans="1:13" s="50" customFormat="1">
      <c r="A314" s="61" t="s">
        <v>29</v>
      </c>
      <c r="B314" s="60">
        <f>SUMIF(C312:C323,A314,J312:J323)</f>
        <v>469.77</v>
      </c>
      <c r="C314" s="56" t="s">
        <v>8</v>
      </c>
      <c r="D314" s="56" t="s">
        <v>66</v>
      </c>
      <c r="E314" s="56" t="s">
        <v>67</v>
      </c>
      <c r="F314" s="56">
        <v>3</v>
      </c>
      <c r="G314" s="56">
        <v>45</v>
      </c>
      <c r="H314" s="56">
        <f t="shared" si="102"/>
        <v>135</v>
      </c>
      <c r="I314" s="56">
        <v>197</v>
      </c>
      <c r="J314" s="56">
        <f t="shared" si="103"/>
        <v>265.95</v>
      </c>
      <c r="K314" s="56">
        <v>8.52</v>
      </c>
      <c r="L314" s="50">
        <f t="shared" si="104"/>
        <v>11.502000000000001</v>
      </c>
      <c r="M314" s="55"/>
    </row>
    <row r="315" spans="1:13" s="50" customFormat="1">
      <c r="A315" s="62" t="s">
        <v>9</v>
      </c>
      <c r="B315" s="60">
        <f>SUMIF(C312:C323,A315,J312:J323)</f>
        <v>350.6</v>
      </c>
      <c r="C315" s="50" t="s">
        <v>9</v>
      </c>
      <c r="D315" s="50" t="s">
        <v>159</v>
      </c>
      <c r="E315" s="50" t="s">
        <v>80</v>
      </c>
      <c r="F315" s="50">
        <v>1</v>
      </c>
      <c r="G315" s="50">
        <v>100</v>
      </c>
      <c r="H315" s="50">
        <f t="shared" si="102"/>
        <v>100</v>
      </c>
      <c r="I315" s="50">
        <v>216</v>
      </c>
      <c r="J315" s="50">
        <f t="shared" si="103"/>
        <v>216</v>
      </c>
      <c r="K315" s="50">
        <v>14.52</v>
      </c>
      <c r="L315" s="50">
        <f t="shared" si="104"/>
        <v>14.52</v>
      </c>
      <c r="M315" s="55"/>
    </row>
    <row r="316" spans="1:13" s="50" customFormat="1">
      <c r="A316" s="62" t="s">
        <v>10</v>
      </c>
      <c r="B316" s="60">
        <f>SUMIF(C312:C323,A316,J312:J323)</f>
        <v>0</v>
      </c>
      <c r="C316" s="53" t="s">
        <v>29</v>
      </c>
      <c r="D316" s="53" t="s">
        <v>34</v>
      </c>
      <c r="E316" s="53" t="s">
        <v>70</v>
      </c>
      <c r="F316" s="53">
        <v>1</v>
      </c>
      <c r="G316" s="53">
        <v>150</v>
      </c>
      <c r="H316" s="53">
        <f t="shared" ref="H316:H321" si="105">F316*G316</f>
        <v>150</v>
      </c>
      <c r="I316" s="53">
        <v>116</v>
      </c>
      <c r="J316" s="53">
        <f t="shared" ref="J316:J321" si="106">H316*I316/100</f>
        <v>174</v>
      </c>
      <c r="K316" s="53"/>
      <c r="L316" s="50">
        <f t="shared" ref="L316:L321" si="107">H316*K316/100</f>
        <v>0</v>
      </c>
      <c r="M316" s="55"/>
    </row>
    <row r="317" spans="1:13" s="50" customFormat="1">
      <c r="A317" s="62"/>
      <c r="B317" s="60"/>
      <c r="C317" s="22" t="s">
        <v>90</v>
      </c>
      <c r="D317" s="22" t="s">
        <v>88</v>
      </c>
      <c r="E317" s="22" t="s">
        <v>67</v>
      </c>
      <c r="F317" s="22">
        <v>1</v>
      </c>
      <c r="G317" s="22">
        <v>89</v>
      </c>
      <c r="H317" s="22">
        <f t="shared" si="105"/>
        <v>89</v>
      </c>
      <c r="I317" s="22">
        <v>93</v>
      </c>
      <c r="J317" s="22">
        <f t="shared" si="106"/>
        <v>82.77</v>
      </c>
      <c r="K317" s="22">
        <v>1.4</v>
      </c>
      <c r="L317" s="50">
        <f t="shared" si="107"/>
        <v>1.246</v>
      </c>
      <c r="M317" s="47"/>
    </row>
    <row r="318" spans="1:13" s="50" customFormat="1">
      <c r="A318" s="61" t="s">
        <v>87</v>
      </c>
      <c r="B318" s="60"/>
      <c r="C318" s="65" t="s">
        <v>90</v>
      </c>
      <c r="D318" s="65" t="s">
        <v>135</v>
      </c>
      <c r="E318" s="65" t="s">
        <v>80</v>
      </c>
      <c r="F318" s="65">
        <v>2</v>
      </c>
      <c r="G318" s="65">
        <v>30</v>
      </c>
      <c r="H318" s="65">
        <f t="shared" si="105"/>
        <v>60</v>
      </c>
      <c r="I318" s="65">
        <v>34</v>
      </c>
      <c r="J318" s="65">
        <f t="shared" si="106"/>
        <v>20.399999999999999</v>
      </c>
      <c r="K318" s="65">
        <v>0.5</v>
      </c>
      <c r="L318" s="50">
        <f t="shared" si="107"/>
        <v>0.3</v>
      </c>
      <c r="M318" s="47"/>
    </row>
    <row r="319" spans="1:13" s="50" customFormat="1">
      <c r="A319" s="61" t="s">
        <v>9</v>
      </c>
      <c r="B319" s="60">
        <f>SUM(L312:L323)</f>
        <v>41.472000000000001</v>
      </c>
      <c r="C319" s="65" t="s">
        <v>90</v>
      </c>
      <c r="D319" s="65" t="s">
        <v>160</v>
      </c>
      <c r="E319" s="65" t="s">
        <v>67</v>
      </c>
      <c r="F319" s="65">
        <v>6</v>
      </c>
      <c r="G319" s="65">
        <v>18</v>
      </c>
      <c r="H319" s="65">
        <f t="shared" si="105"/>
        <v>108</v>
      </c>
      <c r="I319" s="65">
        <v>25</v>
      </c>
      <c r="J319" s="65">
        <f t="shared" si="106"/>
        <v>27</v>
      </c>
      <c r="K319" s="65">
        <v>1</v>
      </c>
      <c r="L319" s="50">
        <f t="shared" si="107"/>
        <v>1.08</v>
      </c>
      <c r="M319" s="47"/>
    </row>
    <row r="320" spans="1:13" s="50" customFormat="1">
      <c r="A320" s="61"/>
      <c r="B320" s="60"/>
      <c r="C320" s="65" t="s">
        <v>90</v>
      </c>
      <c r="D320" s="65" t="s">
        <v>161</v>
      </c>
      <c r="E320" s="65" t="s">
        <v>67</v>
      </c>
      <c r="F320" s="65">
        <v>6</v>
      </c>
      <c r="G320" s="65">
        <v>10</v>
      </c>
      <c r="H320" s="65">
        <f t="shared" si="105"/>
        <v>60</v>
      </c>
      <c r="I320" s="65">
        <v>45</v>
      </c>
      <c r="J320" s="65">
        <f t="shared" si="106"/>
        <v>27</v>
      </c>
      <c r="K320" s="65">
        <v>2.06</v>
      </c>
      <c r="L320" s="50">
        <f t="shared" si="107"/>
        <v>1.236</v>
      </c>
      <c r="M320" s="47"/>
    </row>
    <row r="321" spans="1:13" s="50" customFormat="1">
      <c r="A321" s="61"/>
      <c r="B321" s="45"/>
      <c r="C321" s="53" t="s">
        <v>9</v>
      </c>
      <c r="D321" s="53" t="s">
        <v>162</v>
      </c>
      <c r="E321" s="53" t="s">
        <v>163</v>
      </c>
      <c r="F321" s="53">
        <v>2</v>
      </c>
      <c r="G321" s="53">
        <v>4</v>
      </c>
      <c r="H321" s="53">
        <f t="shared" si="105"/>
        <v>8</v>
      </c>
      <c r="I321" s="53">
        <v>550</v>
      </c>
      <c r="J321" s="53">
        <f t="shared" si="106"/>
        <v>44</v>
      </c>
      <c r="K321" s="53">
        <v>45.6</v>
      </c>
      <c r="L321" s="50">
        <f t="shared" si="107"/>
        <v>3.6480000000000001</v>
      </c>
      <c r="M321" s="47"/>
    </row>
    <row r="322" spans="1:13" s="50" customFormat="1">
      <c r="A322" s="61"/>
      <c r="B322" s="45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47"/>
    </row>
    <row r="323" spans="1:13" s="50" customFormat="1">
      <c r="A323" s="68"/>
      <c r="B323" s="69"/>
      <c r="C323" s="70"/>
      <c r="D323" s="20"/>
      <c r="E323" s="20"/>
      <c r="F323" s="20"/>
      <c r="G323" s="20"/>
      <c r="H323" s="20"/>
      <c r="I323" s="20"/>
      <c r="J323" s="20"/>
      <c r="K323" s="20"/>
      <c r="L323" s="69"/>
      <c r="M323" s="71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workbookViewId="0">
      <selection activeCell="K29" sqref="K29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  <c r="D13" s="3">
        <v>113.8</v>
      </c>
      <c r="E13" s="3">
        <v>83</v>
      </c>
    </row>
    <row r="14" spans="2:5">
      <c r="B14" s="67">
        <v>43629</v>
      </c>
      <c r="C14" s="3">
        <v>111.8</v>
      </c>
      <c r="E14" s="3">
        <v>82</v>
      </c>
    </row>
    <row r="15" spans="2:5">
      <c r="B15" s="67">
        <v>43630</v>
      </c>
      <c r="C15" s="3">
        <v>111.8</v>
      </c>
    </row>
    <row r="16" spans="2:5">
      <c r="B16" s="67">
        <v>43631</v>
      </c>
      <c r="C16" s="3">
        <v>111.2</v>
      </c>
      <c r="D16" s="3">
        <v>111.7</v>
      </c>
    </row>
    <row r="17" spans="2:5">
      <c r="B17" s="67">
        <v>43632</v>
      </c>
      <c r="C17" s="3">
        <v>110.4</v>
      </c>
      <c r="D17" s="3">
        <v>111.8</v>
      </c>
      <c r="E17" s="3">
        <v>83</v>
      </c>
    </row>
    <row r="18" spans="2:5">
      <c r="B18" s="67">
        <v>43633</v>
      </c>
      <c r="C18" s="3">
        <v>111.8</v>
      </c>
    </row>
    <row r="19" spans="2:5">
      <c r="B19" s="67">
        <v>43634</v>
      </c>
    </row>
    <row r="20" spans="2:5">
      <c r="B20" s="67">
        <v>43635</v>
      </c>
    </row>
    <row r="21" spans="2:5">
      <c r="B21" s="67">
        <v>43636</v>
      </c>
    </row>
    <row r="22" spans="2:5">
      <c r="B22" s="67">
        <v>43637</v>
      </c>
    </row>
    <row r="23" spans="2:5">
      <c r="B23" s="67">
        <v>43638</v>
      </c>
    </row>
    <row r="24" spans="2:5">
      <c r="B24" s="67">
        <v>43639</v>
      </c>
    </row>
    <row r="25" spans="2:5">
      <c r="B25" s="67">
        <v>43640</v>
      </c>
    </row>
    <row r="26" spans="2:5">
      <c r="B26" s="67">
        <v>43641</v>
      </c>
    </row>
    <row r="27" spans="2:5">
      <c r="B27" s="67">
        <v>43642</v>
      </c>
    </row>
    <row r="28" spans="2:5">
      <c r="B28" s="67">
        <v>43643</v>
      </c>
    </row>
    <row r="29" spans="2:5">
      <c r="B29" s="67">
        <v>43644</v>
      </c>
    </row>
    <row r="30" spans="2:5">
      <c r="B30" s="67">
        <v>43645</v>
      </c>
    </row>
    <row r="31" spans="2:5">
      <c r="B31" s="67">
        <v>43646</v>
      </c>
    </row>
    <row r="32" spans="2:5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2019-06-17T09:35:11Z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