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DESK 600\Documents\Noah  Bienestar Animal 27052021\Pagina Web\"/>
    </mc:Choice>
  </mc:AlternateContent>
  <bookViews>
    <workbookView xWindow="0" yWindow="0" windowWidth="20490" windowHeight="7650" activeTab="1"/>
  </bookViews>
  <sheets>
    <sheet name=" Formulario Adultos  10112021" sheetId="5" r:id="rId1"/>
    <sheet name="Consumo Formulario Cachorros" sheetId="2" r:id="rId2"/>
    <sheet name="Peso adulto por raza y sexo" sheetId="4" r:id="rId3"/>
  </sheets>
  <calcPr calcId="162913"/>
  <extLst>
    <ext uri="GoogleSheetsCustomDataVersion1">
      <go:sheetsCustomData xmlns:go="http://customooxmlschemas.google.com/" r:id="rId6" roundtripDataSignature="AMtx7miUUDEh0ayKQQWNwnbsSVZsqwBm9w=="/>
    </ext>
  </extLst>
</workbook>
</file>

<file path=xl/calcChain.xml><?xml version="1.0" encoding="utf-8"?>
<calcChain xmlns="http://schemas.openxmlformats.org/spreadsheetml/2006/main">
  <c r="O9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H94" i="5"/>
  <c r="L94" i="5" s="1"/>
  <c r="H88" i="5"/>
  <c r="J91" i="5" s="1"/>
  <c r="H82" i="5"/>
  <c r="J85" i="5" s="1"/>
  <c r="H76" i="5"/>
  <c r="J79" i="5" s="1"/>
  <c r="H70" i="5"/>
  <c r="J73" i="5" s="1"/>
  <c r="H61" i="5"/>
  <c r="J64" i="5" s="1"/>
  <c r="H52" i="5"/>
  <c r="J52" i="5" s="1"/>
  <c r="H46" i="5"/>
  <c r="J49" i="5" s="1"/>
  <c r="H37" i="5"/>
  <c r="J40" i="5" s="1"/>
  <c r="H28" i="5"/>
  <c r="J28" i="5" s="1"/>
  <c r="H22" i="5"/>
  <c r="J25" i="5" s="1"/>
  <c r="H13" i="5"/>
  <c r="J16" i="5" s="1"/>
  <c r="H4" i="5"/>
  <c r="L91" i="5" l="1"/>
  <c r="L92" i="5"/>
  <c r="L93" i="5"/>
  <c r="J19" i="5"/>
  <c r="L21" i="5" s="1"/>
  <c r="J88" i="5"/>
  <c r="J76" i="5"/>
  <c r="L85" i="5"/>
  <c r="L87" i="5"/>
  <c r="L86" i="5"/>
  <c r="J82" i="5"/>
  <c r="J31" i="5"/>
  <c r="L33" i="5" s="1"/>
  <c r="J55" i="5"/>
  <c r="L57" i="5" s="1"/>
  <c r="J67" i="5"/>
  <c r="L69" i="5" s="1"/>
  <c r="L41" i="5"/>
  <c r="L42" i="5"/>
  <c r="L40" i="5"/>
  <c r="L17" i="5"/>
  <c r="L16" i="5"/>
  <c r="L18" i="5"/>
  <c r="L49" i="5"/>
  <c r="L51" i="5"/>
  <c r="L50" i="5"/>
  <c r="L25" i="5"/>
  <c r="L26" i="5"/>
  <c r="L27" i="5"/>
  <c r="L73" i="5"/>
  <c r="L74" i="5"/>
  <c r="L75" i="5"/>
  <c r="L53" i="5"/>
  <c r="L52" i="5"/>
  <c r="L54" i="5"/>
  <c r="L29" i="5"/>
  <c r="L28" i="5"/>
  <c r="L30" i="5"/>
  <c r="L65" i="5"/>
  <c r="L64" i="5"/>
  <c r="L66" i="5"/>
  <c r="J43" i="5"/>
  <c r="J7" i="5"/>
  <c r="J22" i="5"/>
  <c r="J34" i="5"/>
  <c r="J46" i="5"/>
  <c r="J58" i="5"/>
  <c r="J70" i="5"/>
  <c r="L67" i="5"/>
  <c r="J10" i="5"/>
  <c r="J13" i="5"/>
  <c r="J37" i="5"/>
  <c r="J61" i="5"/>
  <c r="L20" i="5"/>
  <c r="L68" i="5"/>
  <c r="J4" i="5"/>
  <c r="C13" i="2"/>
  <c r="E94" i="5"/>
  <c r="M94" i="5" s="1"/>
  <c r="E4" i="5"/>
  <c r="L55" i="5" l="1"/>
  <c r="L56" i="5"/>
  <c r="L19" i="5"/>
  <c r="M56" i="5"/>
  <c r="M54" i="5"/>
  <c r="M25" i="5"/>
  <c r="M42" i="5"/>
  <c r="M33" i="5"/>
  <c r="M85" i="5"/>
  <c r="L32" i="5"/>
  <c r="M32" i="5" s="1"/>
  <c r="L31" i="5"/>
  <c r="M31" i="5" s="1"/>
  <c r="M30" i="5"/>
  <c r="M52" i="5"/>
  <c r="M73" i="5"/>
  <c r="M50" i="5"/>
  <c r="M16" i="5"/>
  <c r="M41" i="5"/>
  <c r="M93" i="5"/>
  <c r="M55" i="5"/>
  <c r="M65" i="5"/>
  <c r="M74" i="5"/>
  <c r="M18" i="5"/>
  <c r="M20" i="5"/>
  <c r="M19" i="5"/>
  <c r="M66" i="5"/>
  <c r="M28" i="5"/>
  <c r="M53" i="5"/>
  <c r="M27" i="5"/>
  <c r="M51" i="5"/>
  <c r="M17" i="5"/>
  <c r="M69" i="5"/>
  <c r="M86" i="5"/>
  <c r="L90" i="5"/>
  <c r="M90" i="5" s="1"/>
  <c r="L89" i="5"/>
  <c r="M89" i="5" s="1"/>
  <c r="L88" i="5"/>
  <c r="M88" i="5" s="1"/>
  <c r="M92" i="5"/>
  <c r="M68" i="5"/>
  <c r="M67" i="5"/>
  <c r="M64" i="5"/>
  <c r="M29" i="5"/>
  <c r="M75" i="5"/>
  <c r="M26" i="5"/>
  <c r="M49" i="5"/>
  <c r="M40" i="5"/>
  <c r="M57" i="5"/>
  <c r="M87" i="5"/>
  <c r="M21" i="5"/>
  <c r="M91" i="5"/>
  <c r="L83" i="5"/>
  <c r="M83" i="5" s="1"/>
  <c r="L82" i="5"/>
  <c r="M82" i="5" s="1"/>
  <c r="L84" i="5"/>
  <c r="M84" i="5" s="1"/>
  <c r="L61" i="5"/>
  <c r="M61" i="5" s="1"/>
  <c r="L62" i="5"/>
  <c r="M62" i="5" s="1"/>
  <c r="L63" i="5"/>
  <c r="M63" i="5" s="1"/>
  <c r="L37" i="5"/>
  <c r="L39" i="5"/>
  <c r="M39" i="5" s="1"/>
  <c r="L38" i="5"/>
  <c r="M38" i="5" s="1"/>
  <c r="L48" i="5"/>
  <c r="M48" i="5" s="1"/>
  <c r="L46" i="5"/>
  <c r="L47" i="5"/>
  <c r="M47" i="5" s="1"/>
  <c r="L10" i="5"/>
  <c r="M10" i="5" s="1"/>
  <c r="L12" i="5"/>
  <c r="M12" i="5" s="1"/>
  <c r="L11" i="5"/>
  <c r="M11" i="5" s="1"/>
  <c r="L60" i="5"/>
  <c r="M60" i="5" s="1"/>
  <c r="L59" i="5"/>
  <c r="M59" i="5" s="1"/>
  <c r="L58" i="5"/>
  <c r="M58" i="5" s="1"/>
  <c r="L77" i="5"/>
  <c r="M77" i="5" s="1"/>
  <c r="L76" i="5"/>
  <c r="M76" i="5" s="1"/>
  <c r="L78" i="5"/>
  <c r="M78" i="5" s="1"/>
  <c r="L13" i="5"/>
  <c r="M13" i="5" s="1"/>
  <c r="L15" i="5"/>
  <c r="M15" i="5" s="1"/>
  <c r="L14" i="5"/>
  <c r="M14" i="5" s="1"/>
  <c r="L81" i="5"/>
  <c r="M81" i="5" s="1"/>
  <c r="L80" i="5"/>
  <c r="M80" i="5" s="1"/>
  <c r="L79" i="5"/>
  <c r="M79" i="5" s="1"/>
  <c r="L36" i="5"/>
  <c r="M36" i="5" s="1"/>
  <c r="L34" i="5"/>
  <c r="M34" i="5" s="1"/>
  <c r="L35" i="5"/>
  <c r="M35" i="5" s="1"/>
  <c r="L8" i="5"/>
  <c r="M8" i="5" s="1"/>
  <c r="L7" i="5"/>
  <c r="M7" i="5" s="1"/>
  <c r="L9" i="5"/>
  <c r="M9" i="5" s="1"/>
  <c r="L4" i="5"/>
  <c r="L6" i="5"/>
  <c r="M6" i="5" s="1"/>
  <c r="L5" i="5"/>
  <c r="L72" i="5"/>
  <c r="M72" i="5" s="1"/>
  <c r="L71" i="5"/>
  <c r="M71" i="5" s="1"/>
  <c r="L70" i="5"/>
  <c r="L22" i="5"/>
  <c r="M22" i="5" s="1"/>
  <c r="L24" i="5"/>
  <c r="M24" i="5" s="1"/>
  <c r="L23" i="5"/>
  <c r="M23" i="5" s="1"/>
  <c r="L45" i="5"/>
  <c r="M45" i="5" s="1"/>
  <c r="L44" i="5"/>
  <c r="L43" i="5"/>
  <c r="M43" i="5" s="1"/>
  <c r="M70" i="5" l="1"/>
  <c r="M37" i="5"/>
  <c r="M46" i="5"/>
  <c r="M44" i="5"/>
  <c r="M5" i="5"/>
  <c r="M4" i="5"/>
  <c r="O4" i="5" s="1"/>
  <c r="C7" i="2" l="1"/>
  <c r="C8" i="2" s="1"/>
  <c r="C10" i="2" s="1"/>
  <c r="C11" i="2" s="1"/>
  <c r="C5" i="2"/>
  <c r="C12" i="2" l="1"/>
  <c r="C14" i="2" s="1"/>
</calcChain>
</file>

<file path=xl/comments1.xml><?xml version="1.0" encoding="utf-8"?>
<comments xmlns="http://schemas.openxmlformats.org/spreadsheetml/2006/main">
  <authors>
    <author>PRODESK 600</author>
  </authors>
  <commentList>
    <comment ref="N4" authorId="0" shapeId="0">
      <text>
        <r>
          <rPr>
            <b/>
            <sz val="9"/>
            <color indexed="81"/>
            <rFont val="Tahoma"/>
            <charset val="1"/>
          </rPr>
          <t>PRODESK 600:</t>
        </r>
        <r>
          <rPr>
            <sz val="9"/>
            <color indexed="81"/>
            <rFont val="Tahoma"/>
            <charset val="1"/>
          </rPr>
          <t xml:space="preserve">
Según concidion médica o dieta seleccionada, columna R</t>
        </r>
      </text>
    </comment>
  </commentList>
</comments>
</file>

<file path=xl/sharedStrings.xml><?xml version="1.0" encoding="utf-8"?>
<sst xmlns="http://schemas.openxmlformats.org/spreadsheetml/2006/main" count="359" uniqueCount="217">
  <si>
    <t>Datos Dieta</t>
  </si>
  <si>
    <t>Estado de salud</t>
  </si>
  <si>
    <t>Edad</t>
  </si>
  <si>
    <t>Raza</t>
  </si>
  <si>
    <t>Peso(kg)</t>
  </si>
  <si>
    <t>Peso metabólico (kg)</t>
  </si>
  <si>
    <t>Factor</t>
  </si>
  <si>
    <t>Requerimiento Energía (kcal/día)</t>
  </si>
  <si>
    <t>Dieta EM (kcal/kg)</t>
  </si>
  <si>
    <t>EM (kcal/día)</t>
  </si>
  <si>
    <t>Cachorros</t>
  </si>
  <si>
    <t>Adultos</t>
  </si>
  <si>
    <t>Otras</t>
  </si>
  <si>
    <t>Inactivo</t>
  </si>
  <si>
    <t>Muy delgado</t>
  </si>
  <si>
    <t>Bastante</t>
  </si>
  <si>
    <t>Sin condicion medica</t>
  </si>
  <si>
    <t>Ocasional</t>
  </si>
  <si>
    <t>Nunca</t>
  </si>
  <si>
    <t>Normal</t>
  </si>
  <si>
    <t>Sobrepeso</t>
  </si>
  <si>
    <t>Diabetes</t>
  </si>
  <si>
    <t>Activo</t>
  </si>
  <si>
    <t>Estreñimiento</t>
  </si>
  <si>
    <t>Senior</t>
  </si>
  <si>
    <t>Control de peso</t>
  </si>
  <si>
    <t>Pancreatitis</t>
  </si>
  <si>
    <t>Muy Activo</t>
  </si>
  <si>
    <t>Bull Terrier</t>
  </si>
  <si>
    <t>Gran Danés</t>
  </si>
  <si>
    <t>Todas las razas</t>
  </si>
  <si>
    <t>Requerimientos Diarios Crecimiento Postdestete</t>
  </si>
  <si>
    <t>Kcal EM mant. por día</t>
  </si>
  <si>
    <t>Peso metabólico actual</t>
  </si>
  <si>
    <t xml:space="preserve">Peso Adulto según raza y sexo </t>
  </si>
  <si>
    <t>Seleccionar de =</t>
  </si>
  <si>
    <t>Lista de razas por tamaño con peso según sexo</t>
  </si>
  <si>
    <t>p</t>
  </si>
  <si>
    <t>exp</t>
  </si>
  <si>
    <t>e</t>
  </si>
  <si>
    <t>e*exp</t>
  </si>
  <si>
    <t>(e*exp)-0,1</t>
  </si>
  <si>
    <t>Requerimiento EM/dia</t>
  </si>
  <si>
    <t>Energia Meabolizable Dieta Cachorros</t>
  </si>
  <si>
    <t>Consumo diario (g)</t>
  </si>
  <si>
    <t>Cachorros cuidado digestivo</t>
  </si>
  <si>
    <t>B. Pollo</t>
  </si>
  <si>
    <t>Alergia Pavo</t>
  </si>
  <si>
    <t>Alergia Res</t>
  </si>
  <si>
    <t>Calculo Oxalato</t>
  </si>
  <si>
    <t>Cálculo Estruvita</t>
  </si>
  <si>
    <t>Cuidado Cardiaco</t>
  </si>
  <si>
    <t>Control de Peso</t>
  </si>
  <si>
    <t>Cuidado Articular</t>
  </si>
  <si>
    <t>Cuidado Digestivo</t>
  </si>
  <si>
    <t>Cuidado hepático</t>
  </si>
  <si>
    <t>Cuidado Renal</t>
  </si>
  <si>
    <t>Shunt</t>
  </si>
  <si>
    <t>Cuidado Hepático-Carne</t>
  </si>
  <si>
    <t>Oncológico</t>
  </si>
  <si>
    <t>CuidadoHepático Grain Free</t>
  </si>
  <si>
    <t>Condiciones médicas</t>
  </si>
  <si>
    <t>1.Contextura fisica</t>
  </si>
  <si>
    <t>2.Nivel de actividad</t>
  </si>
  <si>
    <t>B.Res</t>
  </si>
  <si>
    <t>B.Pollo y Res</t>
  </si>
  <si>
    <t>+</t>
  </si>
  <si>
    <t>Peso Promedio por sexo (kg)</t>
  </si>
  <si>
    <t>Pequeñas</t>
  </si>
  <si>
    <t>Hembra</t>
  </si>
  <si>
    <t xml:space="preserve">Macho </t>
  </si>
  <si>
    <t>Spitz enano o Pomerania</t>
  </si>
  <si>
    <t>Bichon Maltés</t>
  </si>
  <si>
    <t>Griffon de Bruselas</t>
  </si>
  <si>
    <t>Chihuahua</t>
  </si>
  <si>
    <t>Toy Spaniel inglés</t>
  </si>
  <si>
    <t>Yorkshire Terrier</t>
  </si>
  <si>
    <t>Silky Terrier Australiano</t>
  </si>
  <si>
    <t>Pequinés</t>
  </si>
  <si>
    <t>Pinscher</t>
  </si>
  <si>
    <t>Shih Tzu</t>
  </si>
  <si>
    <t>Bichon Frise</t>
  </si>
  <si>
    <t>Dachshund Miniatura</t>
  </si>
  <si>
    <t>Pinscher Miniatura</t>
  </si>
  <si>
    <t xml:space="preserve">Cavalier King Charles Spaniel </t>
  </si>
  <si>
    <t>Poodle Miniatura</t>
  </si>
  <si>
    <t>Coton de Tulear</t>
  </si>
  <si>
    <t>Schnauzer Miniatura</t>
  </si>
  <si>
    <t>Cairn Terrier</t>
  </si>
  <si>
    <t>Border Terrier</t>
  </si>
  <si>
    <t>Lhasa Apso</t>
  </si>
  <si>
    <t>Carlino o Pug</t>
  </si>
  <si>
    <t>Terrier Australiano</t>
  </si>
  <si>
    <t>West Highland White Terrier</t>
  </si>
  <si>
    <t>Fox Terrier</t>
  </si>
  <si>
    <t>Bedlington Terrier</t>
  </si>
  <si>
    <t>Bulldog Francés</t>
  </si>
  <si>
    <t>Dandie Dinmont Terrier</t>
  </si>
  <si>
    <t>Boston Terrier</t>
  </si>
  <si>
    <t>Terrier Galés</t>
  </si>
  <si>
    <t>Teckel Estándar</t>
  </si>
  <si>
    <t>Medianas</t>
  </si>
  <si>
    <t>Scottish Terrier</t>
  </si>
  <si>
    <t>Basenji</t>
  </si>
  <si>
    <t>Cocker Spaniel Americano</t>
  </si>
  <si>
    <t>Terrier Irlandés</t>
  </si>
  <si>
    <t>Spitz Alemán</t>
  </si>
  <si>
    <t>Spitz Finlandés</t>
  </si>
  <si>
    <t>Griffon Vendeano</t>
  </si>
  <si>
    <t>Skye Terrier</t>
  </si>
  <si>
    <t>Beagle</t>
  </si>
  <si>
    <t>Saluki</t>
  </si>
  <si>
    <t>Whippet</t>
  </si>
  <si>
    <t>Border Collie</t>
  </si>
  <si>
    <t>Epagneul Breton</t>
  </si>
  <si>
    <t>Puli</t>
  </si>
  <si>
    <t>Cocker Spaniel Inglés</t>
  </si>
  <si>
    <t>Schnauzer Mediano</t>
  </si>
  <si>
    <t>Staffordshire Bull Terrier</t>
  </si>
  <si>
    <t>Welsh Corgi Cardigan</t>
  </si>
  <si>
    <t>Springer Spaniel Gales</t>
  </si>
  <si>
    <t>Sussex Spaniel</t>
  </si>
  <si>
    <t>Basset Hound</t>
  </si>
  <si>
    <t>Collie Barbudo</t>
  </si>
  <si>
    <t>Braco de Saint Germain</t>
  </si>
  <si>
    <t>Perro de Agua Americano</t>
  </si>
  <si>
    <t>Setter Inglés</t>
  </si>
  <si>
    <t>Shar-Pei</t>
  </si>
  <si>
    <t>Springer Spaniel Inglés</t>
  </si>
  <si>
    <t>Airedale Terrier</t>
  </si>
  <si>
    <t>Braco Húngaro</t>
  </si>
  <si>
    <t>Chow Chow</t>
  </si>
  <si>
    <t>Perdiguero Alemán</t>
  </si>
  <si>
    <t>Podengo Ibérico</t>
  </si>
  <si>
    <t>Husky Siberiano</t>
  </si>
  <si>
    <t>Dálmata</t>
  </si>
  <si>
    <t>Bulldog</t>
  </si>
  <si>
    <t>Galgo Afgano</t>
  </si>
  <si>
    <t>Griffon de Pelo Duro</t>
  </si>
  <si>
    <t>Perro de Agua Portugués</t>
  </si>
  <si>
    <t>Boxer</t>
  </si>
  <si>
    <t>Bobtail</t>
  </si>
  <si>
    <t>Samoyedo</t>
  </si>
  <si>
    <t>Braco Francés</t>
  </si>
  <si>
    <t>Galgo Español</t>
  </si>
  <si>
    <t>Pointer Alemán</t>
  </si>
  <si>
    <t>Setter Irlandés</t>
  </si>
  <si>
    <t>Pastor Belga</t>
  </si>
  <si>
    <t>Doberman</t>
  </si>
  <si>
    <t>Foxhound Inglés</t>
  </si>
  <si>
    <t>Galgo Inglés</t>
  </si>
  <si>
    <t>Golden Retriever</t>
  </si>
  <si>
    <t>Pointer</t>
  </si>
  <si>
    <t>Beauceron</t>
  </si>
  <si>
    <t xml:space="preserve">Collie </t>
  </si>
  <si>
    <t>Pastor Catalán</t>
  </si>
  <si>
    <t>Schnauzer Gigante</t>
  </si>
  <si>
    <t>Chesapeake Bay Retriever</t>
  </si>
  <si>
    <t>Clumber Spaniel</t>
  </si>
  <si>
    <t>38.5</t>
  </si>
  <si>
    <t>Gordon Setter</t>
  </si>
  <si>
    <t>Labrador Retriever</t>
  </si>
  <si>
    <t>Grandes</t>
  </si>
  <si>
    <t>Pastor Alemán</t>
  </si>
  <si>
    <t>Pastor de Bergamasco</t>
  </si>
  <si>
    <t>Akita Inu</t>
  </si>
  <si>
    <t>Alaskan Malamute</t>
  </si>
  <si>
    <t>Pastor de Brie</t>
  </si>
  <si>
    <t>Retriever de Pelo Liso</t>
  </si>
  <si>
    <t>Boyero de Flandes</t>
  </si>
  <si>
    <t>Leonberger</t>
  </si>
  <si>
    <t>36.3</t>
  </si>
  <si>
    <t>Dogue de Bordeus</t>
  </si>
  <si>
    <t>Rottweiler</t>
  </si>
  <si>
    <t>Fila Brasilero</t>
  </si>
  <si>
    <t>40.5</t>
  </si>
  <si>
    <t>Galgo Ruso</t>
  </si>
  <si>
    <t>Kuvasz</t>
  </si>
  <si>
    <t>Boyero de Berna</t>
  </si>
  <si>
    <t>Rafeiro do Alentejo</t>
  </si>
  <si>
    <t>Perro de Montaña de los Pirineos</t>
  </si>
  <si>
    <t>Bloodhound</t>
  </si>
  <si>
    <t>Gigantes</t>
  </si>
  <si>
    <t>Dogo de Burdeos</t>
  </si>
  <si>
    <t>Bull Mastiff</t>
  </si>
  <si>
    <t>Lebrel Irlandés</t>
  </si>
  <si>
    <t>Terranova</t>
  </si>
  <si>
    <t>Dogo Alemán (Gran Danés)</t>
  </si>
  <si>
    <t>San Bernardo</t>
  </si>
  <si>
    <t>Mastiff</t>
  </si>
  <si>
    <t>Komondor</t>
  </si>
  <si>
    <t>Mastin Español</t>
  </si>
  <si>
    <t>Mastin Napolitano</t>
  </si>
  <si>
    <t>Mastin Inglés</t>
  </si>
  <si>
    <t>Mestizo</t>
  </si>
  <si>
    <t>Pequeño</t>
  </si>
  <si>
    <t>Mediano</t>
  </si>
  <si>
    <t>Grande</t>
  </si>
  <si>
    <t>3.Consumo de snacks</t>
  </si>
  <si>
    <t>En amarillo valores fijos, sin fórmula</t>
  </si>
  <si>
    <t>Dietas Cachorros</t>
  </si>
  <si>
    <t>datos del perro</t>
  </si>
  <si>
    <t>Consumo/día(g)</t>
  </si>
  <si>
    <t>Datos cachorro</t>
  </si>
  <si>
    <t>Peso actual (kg)</t>
  </si>
  <si>
    <t>Dato fijo: constante</t>
  </si>
  <si>
    <t>EM Kcal</t>
  </si>
  <si>
    <t xml:space="preserve">EM Kcal </t>
  </si>
  <si>
    <t>Datos Perros</t>
  </si>
  <si>
    <t>Obeso</t>
  </si>
  <si>
    <t>NA</t>
  </si>
  <si>
    <t xml:space="preserve">Condición </t>
  </si>
  <si>
    <t>Tipo de Dieta</t>
  </si>
  <si>
    <t>EM Dieta control peso</t>
  </si>
  <si>
    <t>Densidad energética depende de de la dieta seleccionada</t>
  </si>
  <si>
    <t>Resultado final, consumo en gramos</t>
  </si>
  <si>
    <t>OJO:Excepciones en fórmulas: Adultos Gran Danés, Bull Terrier, Dieta Senior y Control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</si>
</sst>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8"/>
      <color rgb="FFFF0000"/>
      <name val="Tahoma"/>
    </font>
    <font>
      <sz val="10"/>
      <color rgb="FFFF0000"/>
      <name val="Book Antiqua"/>
      <family val="1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b/>
      <sz val="10"/>
      <color theme="1"/>
      <name val="Book Antiqua"/>
      <family val="1"/>
    </font>
    <font>
      <b/>
      <sz val="12"/>
      <color theme="1"/>
      <name val="Book Antiqua"/>
      <family val="1"/>
    </font>
    <font>
      <sz val="8"/>
      <name val="Tahoma"/>
      <family val="2"/>
    </font>
    <font>
      <b/>
      <sz val="10"/>
      <color rgb="FF000000"/>
      <name val="Book Antiqua"/>
      <family val="1"/>
    </font>
    <font>
      <sz val="8"/>
      <color rgb="FFFF0000"/>
      <name val="Tahoma"/>
      <family val="2"/>
    </font>
    <font>
      <sz val="12"/>
      <color theme="1"/>
      <name val="Book Antiqua"/>
      <family val="1"/>
    </font>
    <font>
      <sz val="12"/>
      <name val="Book Antiqu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Book Antiqua"/>
      <family val="1"/>
    </font>
    <font>
      <sz val="10"/>
      <color theme="0"/>
      <name val="Book Antiqua"/>
      <family val="1"/>
    </font>
    <font>
      <b/>
      <sz val="10"/>
      <color theme="0"/>
      <name val="Book Antiqua"/>
      <family val="1"/>
    </font>
    <font>
      <b/>
      <sz val="10"/>
      <name val="Book Antiqua"/>
      <family val="1"/>
    </font>
    <font>
      <sz val="8"/>
      <color rgb="FFFF0000"/>
      <name val="Book Antiqua"/>
      <family val="1"/>
    </font>
    <font>
      <b/>
      <sz val="12"/>
      <name val="Book Antiqua"/>
      <family val="1"/>
    </font>
    <font>
      <b/>
      <sz val="10"/>
      <color rgb="FFC00000"/>
      <name val="Book Antiqua"/>
      <family val="1"/>
    </font>
    <font>
      <b/>
      <sz val="8"/>
      <color rgb="FFC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0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FF99"/>
      </patternFill>
    </fill>
    <fill>
      <patternFill patternType="solid">
        <fgColor theme="0"/>
        <bgColor rgb="FFF2DBDB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rgb="FFEFEFEF"/>
      </patternFill>
    </fill>
    <fill>
      <patternFill patternType="solid">
        <fgColor rgb="FFFFFF00"/>
        <bgColor rgb="FFEFEF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7" tint="0.79998168889431442"/>
        <bgColor rgb="FFF2DBDB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7DE6EB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10"/>
  </cellStyleXfs>
  <cellXfs count="19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1" fontId="2" fillId="2" borderId="10" xfId="0" applyNumberFormat="1" applyFont="1" applyFill="1" applyBorder="1"/>
    <xf numFmtId="0" fontId="3" fillId="0" borderId="0" xfId="0" applyFont="1"/>
    <xf numFmtId="0" fontId="2" fillId="7" borderId="7" xfId="0" applyFont="1" applyFill="1" applyBorder="1" applyAlignment="1">
      <alignment horizontal="left"/>
    </xf>
    <xf numFmtId="0" fontId="2" fillId="7" borderId="5" xfId="0" applyFont="1" applyFill="1" applyBorder="1"/>
    <xf numFmtId="0" fontId="2" fillId="7" borderId="5" xfId="0" applyFont="1" applyFill="1" applyBorder="1" applyAlignment="1">
      <alignment horizontal="left"/>
    </xf>
    <xf numFmtId="2" fontId="2" fillId="7" borderId="5" xfId="0" applyNumberFormat="1" applyFont="1" applyFill="1" applyBorder="1"/>
    <xf numFmtId="0" fontId="2" fillId="7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/>
    </xf>
    <xf numFmtId="1" fontId="4" fillId="6" borderId="5" xfId="0" applyNumberFormat="1" applyFont="1" applyFill="1" applyBorder="1"/>
    <xf numFmtId="0" fontId="4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10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5" fillId="5" borderId="5" xfId="1" applyFont="1" applyFill="1" applyBorder="1" applyAlignment="1">
      <alignment horizontal="left"/>
    </xf>
    <xf numFmtId="0" fontId="9" fillId="0" borderId="10" xfId="1" applyFont="1"/>
    <xf numFmtId="0" fontId="8" fillId="0" borderId="10" xfId="1" applyFont="1" applyAlignment="1"/>
    <xf numFmtId="0" fontId="9" fillId="0" borderId="5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1" applyFont="1" applyAlignment="1">
      <alignment horizontal="left"/>
    </xf>
    <xf numFmtId="0" fontId="9" fillId="0" borderId="6" xfId="1" applyFont="1" applyBorder="1" applyAlignment="1">
      <alignment horizontal="left"/>
    </xf>
    <xf numFmtId="0" fontId="9" fillId="0" borderId="5" xfId="1" applyNumberFormat="1" applyFont="1" applyBorder="1" applyAlignment="1">
      <alignment horizontal="center"/>
    </xf>
    <xf numFmtId="0" fontId="10" fillId="0" borderId="5" xfId="1" applyNumberFormat="1" applyFont="1" applyBorder="1" applyAlignment="1">
      <alignment horizontal="center"/>
    </xf>
    <xf numFmtId="0" fontId="5" fillId="5" borderId="5" xfId="1" applyNumberFormat="1" applyFont="1" applyFill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0" fontId="9" fillId="0" borderId="10" xfId="1" applyNumberFormat="1" applyFont="1" applyAlignment="1">
      <alignment horizontal="center"/>
    </xf>
    <xf numFmtId="0" fontId="8" fillId="0" borderId="10" xfId="1" applyNumberFormat="1" applyFont="1" applyAlignment="1"/>
    <xf numFmtId="0" fontId="5" fillId="5" borderId="6" xfId="1" applyFont="1" applyFill="1" applyBorder="1" applyAlignment="1">
      <alignment horizontal="center"/>
    </xf>
    <xf numFmtId="0" fontId="6" fillId="0" borderId="9" xfId="1" applyFont="1" applyBorder="1"/>
    <xf numFmtId="0" fontId="5" fillId="5" borderId="2" xfId="1" applyNumberFormat="1" applyFont="1" applyFill="1" applyBorder="1" applyAlignment="1">
      <alignment horizontal="center"/>
    </xf>
    <xf numFmtId="0" fontId="6" fillId="0" borderId="4" xfId="1" applyNumberFormat="1" applyFont="1" applyBorder="1"/>
    <xf numFmtId="0" fontId="5" fillId="5" borderId="6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wrapText="1"/>
    </xf>
    <xf numFmtId="0" fontId="6" fillId="0" borderId="4" xfId="0" applyFont="1" applyBorder="1"/>
    <xf numFmtId="0" fontId="4" fillId="3" borderId="2" xfId="0" applyFont="1" applyFill="1" applyBorder="1" applyAlignment="1">
      <alignment horizontal="center"/>
    </xf>
    <xf numFmtId="1" fontId="1" fillId="0" borderId="0" xfId="0" applyNumberFormat="1" applyFont="1"/>
    <xf numFmtId="1" fontId="0" fillId="0" borderId="0" xfId="0" applyNumberFormat="1" applyFont="1" applyAlignment="1"/>
    <xf numFmtId="0" fontId="1" fillId="11" borderId="0" xfId="0" applyFont="1" applyFill="1"/>
    <xf numFmtId="0" fontId="14" fillId="12" borderId="0" xfId="0" applyFont="1" applyFill="1"/>
    <xf numFmtId="0" fontId="15" fillId="12" borderId="0" xfId="0" applyFont="1" applyFill="1"/>
    <xf numFmtId="0" fontId="2" fillId="2" borderId="1" xfId="0" applyFont="1" applyFill="1" applyBorder="1" applyAlignment="1">
      <alignment horizontal="center"/>
    </xf>
    <xf numFmtId="0" fontId="2" fillId="9" borderId="5" xfId="0" applyFont="1" applyFill="1" applyBorder="1"/>
    <xf numFmtId="0" fontId="6" fillId="0" borderId="12" xfId="0" applyFont="1" applyBorder="1"/>
    <xf numFmtId="0" fontId="2" fillId="2" borderId="12" xfId="0" applyFont="1" applyFill="1" applyBorder="1" applyAlignment="1">
      <alignment horizontal="center"/>
    </xf>
    <xf numFmtId="0" fontId="17" fillId="0" borderId="0" xfId="0" applyFont="1" applyAlignment="1"/>
    <xf numFmtId="0" fontId="7" fillId="3" borderId="12" xfId="0" applyFont="1" applyFill="1" applyBorder="1" applyAlignment="1">
      <alignment horizontal="center"/>
    </xf>
    <xf numFmtId="0" fontId="13" fillId="0" borderId="12" xfId="0" applyFont="1" applyBorder="1"/>
    <xf numFmtId="0" fontId="15" fillId="18" borderId="12" xfId="0" applyFont="1" applyFill="1" applyBorder="1" applyAlignment="1">
      <alignment horizontal="center"/>
    </xf>
    <xf numFmtId="2" fontId="13" fillId="20" borderId="5" xfId="0" applyNumberFormat="1" applyFont="1" applyFill="1" applyBorder="1"/>
    <xf numFmtId="0" fontId="4" fillId="15" borderId="2" xfId="0" applyFont="1" applyFill="1" applyBorder="1"/>
    <xf numFmtId="0" fontId="15" fillId="21" borderId="1" xfId="0" applyFont="1" applyFill="1" applyBorder="1"/>
    <xf numFmtId="0" fontId="15" fillId="21" borderId="5" xfId="0" applyFont="1" applyFill="1" applyBorder="1" applyAlignment="1">
      <alignment horizontal="left"/>
    </xf>
    <xf numFmtId="0" fontId="15" fillId="19" borderId="5" xfId="0" applyFont="1" applyFill="1" applyBorder="1" applyAlignment="1">
      <alignment vertical="top"/>
    </xf>
    <xf numFmtId="2" fontId="15" fillId="18" borderId="5" xfId="0" applyNumberFormat="1" applyFont="1" applyFill="1" applyBorder="1"/>
    <xf numFmtId="0" fontId="13" fillId="4" borderId="5" xfId="0" applyFont="1" applyFill="1" applyBorder="1"/>
    <xf numFmtId="0" fontId="4" fillId="10" borderId="1" xfId="0" applyFont="1" applyFill="1" applyBorder="1"/>
    <xf numFmtId="0" fontId="4" fillId="15" borderId="12" xfId="0" applyFont="1" applyFill="1" applyBorder="1"/>
    <xf numFmtId="0" fontId="16" fillId="0" borderId="12" xfId="0" applyFont="1" applyBorder="1" applyAlignment="1"/>
    <xf numFmtId="0" fontId="6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1" fillId="0" borderId="10" xfId="0" applyFont="1" applyBorder="1"/>
    <xf numFmtId="2" fontId="2" fillId="2" borderId="10" xfId="0" applyNumberFormat="1" applyFont="1" applyFill="1" applyBorder="1"/>
    <xf numFmtId="0" fontId="2" fillId="0" borderId="10" xfId="0" applyFont="1" applyBorder="1"/>
    <xf numFmtId="0" fontId="1" fillId="16" borderId="0" xfId="0" applyFont="1" applyFill="1"/>
    <xf numFmtId="0" fontId="0" fillId="16" borderId="0" xfId="0" applyFont="1" applyFill="1" applyAlignment="1"/>
    <xf numFmtId="0" fontId="0" fillId="16" borderId="10" xfId="0" applyFont="1" applyFill="1" applyBorder="1" applyAlignment="1"/>
    <xf numFmtId="0" fontId="1" fillId="16" borderId="19" xfId="0" applyFont="1" applyFill="1" applyBorder="1"/>
    <xf numFmtId="0" fontId="2" fillId="22" borderId="10" xfId="0" applyFont="1" applyFill="1" applyBorder="1"/>
    <xf numFmtId="0" fontId="1" fillId="22" borderId="10" xfId="0" applyFont="1" applyFill="1" applyBorder="1"/>
    <xf numFmtId="2" fontId="2" fillId="22" borderId="10" xfId="0" applyNumberFormat="1" applyFont="1" applyFill="1" applyBorder="1"/>
    <xf numFmtId="0" fontId="3" fillId="16" borderId="0" xfId="0" applyFont="1" applyFill="1"/>
    <xf numFmtId="0" fontId="2" fillId="23" borderId="10" xfId="0" applyFont="1" applyFill="1" applyBorder="1"/>
    <xf numFmtId="0" fontId="1" fillId="23" borderId="1" xfId="0" applyFont="1" applyFill="1" applyBorder="1"/>
    <xf numFmtId="0" fontId="1" fillId="23" borderId="10" xfId="0" applyFont="1" applyFill="1" applyBorder="1"/>
    <xf numFmtId="2" fontId="2" fillId="23" borderId="10" xfId="0" applyNumberFormat="1" applyFont="1" applyFill="1" applyBorder="1"/>
    <xf numFmtId="0" fontId="2" fillId="22" borderId="10" xfId="0" applyFont="1" applyFill="1" applyBorder="1" applyAlignment="1">
      <alignment horizontal="center"/>
    </xf>
    <xf numFmtId="0" fontId="1" fillId="20" borderId="10" xfId="0" applyFont="1" applyFill="1" applyBorder="1"/>
    <xf numFmtId="0" fontId="2" fillId="20" borderId="10" xfId="0" applyFont="1" applyFill="1" applyBorder="1"/>
    <xf numFmtId="0" fontId="1" fillId="16" borderId="10" xfId="0" applyFont="1" applyFill="1" applyBorder="1"/>
    <xf numFmtId="0" fontId="2" fillId="16" borderId="10" xfId="0" applyFont="1" applyFill="1" applyBorder="1"/>
    <xf numFmtId="1" fontId="1" fillId="16" borderId="0" xfId="0" applyNumberFormat="1" applyFont="1" applyFill="1"/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" fontId="16" fillId="0" borderId="12" xfId="0" applyNumberFormat="1" applyFont="1" applyBorder="1"/>
    <xf numFmtId="0" fontId="13" fillId="16" borderId="10" xfId="0" applyFont="1" applyFill="1" applyBorder="1" applyAlignment="1"/>
    <xf numFmtId="0" fontId="1" fillId="11" borderId="10" xfId="0" applyFont="1" applyFill="1" applyBorder="1"/>
    <xf numFmtId="1" fontId="16" fillId="11" borderId="12" xfId="0" applyNumberFormat="1" applyFont="1" applyFill="1" applyBorder="1" applyAlignment="1">
      <alignment horizontal="center"/>
    </xf>
    <xf numFmtId="0" fontId="3" fillId="9" borderId="10" xfId="0" applyFont="1" applyFill="1" applyBorder="1"/>
    <xf numFmtId="1" fontId="4" fillId="15" borderId="12" xfId="0" applyNumberFormat="1" applyFont="1" applyFill="1" applyBorder="1" applyAlignment="1">
      <alignment horizontal="center"/>
    </xf>
    <xf numFmtId="0" fontId="16" fillId="26" borderId="29" xfId="0" applyFont="1" applyFill="1" applyBorder="1" applyAlignment="1">
      <alignment horizontal="left"/>
    </xf>
    <xf numFmtId="0" fontId="16" fillId="26" borderId="12" xfId="0" applyFont="1" applyFill="1" applyBorder="1" applyAlignment="1">
      <alignment horizontal="center"/>
    </xf>
    <xf numFmtId="0" fontId="13" fillId="26" borderId="12" xfId="0" applyFont="1" applyFill="1" applyBorder="1" applyAlignment="1"/>
    <xf numFmtId="0" fontId="3" fillId="29" borderId="10" xfId="0" applyFont="1" applyFill="1" applyBorder="1" applyAlignment="1"/>
    <xf numFmtId="0" fontId="13" fillId="26" borderId="20" xfId="0" applyFont="1" applyFill="1" applyBorder="1" applyAlignment="1"/>
    <xf numFmtId="0" fontId="4" fillId="26" borderId="13" xfId="0" applyFont="1" applyFill="1" applyBorder="1" applyAlignment="1">
      <alignment horizontal="center"/>
    </xf>
    <xf numFmtId="0" fontId="7" fillId="17" borderId="13" xfId="0" applyFont="1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13" fillId="26" borderId="15" xfId="0" applyFont="1" applyFill="1" applyBorder="1" applyAlignment="1"/>
    <xf numFmtId="0" fontId="13" fillId="26" borderId="16" xfId="0" applyFont="1" applyFill="1" applyBorder="1" applyAlignment="1">
      <alignment horizontal="center"/>
    </xf>
    <xf numFmtId="0" fontId="13" fillId="26" borderId="18" xfId="0" applyFont="1" applyFill="1" applyBorder="1" applyAlignment="1">
      <alignment horizontal="center"/>
    </xf>
    <xf numFmtId="0" fontId="13" fillId="26" borderId="21" xfId="0" applyFont="1" applyFill="1" applyBorder="1" applyAlignment="1">
      <alignment horizontal="center"/>
    </xf>
    <xf numFmtId="0" fontId="13" fillId="16" borderId="10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2" fillId="16" borderId="3" xfId="0" applyFont="1" applyFill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6" fillId="26" borderId="13" xfId="0" applyFont="1" applyFill="1" applyBorder="1"/>
    <xf numFmtId="0" fontId="2" fillId="2" borderId="14" xfId="0" applyFont="1" applyFill="1" applyBorder="1" applyAlignment="1">
      <alignment horizontal="center"/>
    </xf>
    <xf numFmtId="1" fontId="2" fillId="2" borderId="23" xfId="0" applyNumberFormat="1" applyFont="1" applyFill="1" applyBorder="1"/>
    <xf numFmtId="0" fontId="2" fillId="2" borderId="23" xfId="0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" fontId="2" fillId="2" borderId="25" xfId="0" applyNumberFormat="1" applyFont="1" applyFill="1" applyBorder="1" applyAlignment="1">
      <alignment horizontal="center"/>
    </xf>
    <xf numFmtId="0" fontId="0" fillId="16" borderId="17" xfId="0" applyFont="1" applyFill="1" applyBorder="1" applyAlignment="1"/>
    <xf numFmtId="0" fontId="2" fillId="2" borderId="19" xfId="0" applyFont="1" applyFill="1" applyBorder="1" applyAlignment="1">
      <alignment horizontal="center"/>
    </xf>
    <xf numFmtId="1" fontId="2" fillId="2" borderId="26" xfId="0" applyNumberFormat="1" applyFont="1" applyFill="1" applyBorder="1"/>
    <xf numFmtId="0" fontId="2" fillId="2" borderId="26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2" fillId="15" borderId="15" xfId="0" applyFont="1" applyFill="1" applyBorder="1" applyAlignment="1"/>
    <xf numFmtId="2" fontId="2" fillId="2" borderId="36" xfId="0" applyNumberFormat="1" applyFont="1" applyFill="1" applyBorder="1"/>
    <xf numFmtId="0" fontId="2" fillId="10" borderId="16" xfId="0" applyFont="1" applyFill="1" applyBorder="1"/>
    <xf numFmtId="0" fontId="0" fillId="16" borderId="19" xfId="0" applyFont="1" applyFill="1" applyBorder="1" applyAlignment="1"/>
    <xf numFmtId="0" fontId="0" fillId="16" borderId="26" xfId="0" applyFont="1" applyFill="1" applyBorder="1" applyAlignment="1"/>
    <xf numFmtId="0" fontId="1" fillId="22" borderId="23" xfId="0" applyFont="1" applyFill="1" applyBorder="1"/>
    <xf numFmtId="2" fontId="2" fillId="22" borderId="23" xfId="0" applyNumberFormat="1" applyFont="1" applyFill="1" applyBorder="1"/>
    <xf numFmtId="0" fontId="2" fillId="22" borderId="23" xfId="0" applyFont="1" applyFill="1" applyBorder="1"/>
    <xf numFmtId="0" fontId="1" fillId="22" borderId="26" xfId="0" applyFont="1" applyFill="1" applyBorder="1"/>
    <xf numFmtId="1" fontId="2" fillId="0" borderId="30" xfId="0" applyNumberFormat="1" applyFont="1" applyBorder="1" applyAlignment="1">
      <alignment horizontal="center"/>
    </xf>
    <xf numFmtId="0" fontId="1" fillId="16" borderId="26" xfId="0" applyFont="1" applyFill="1" applyBorder="1"/>
    <xf numFmtId="0" fontId="13" fillId="16" borderId="26" xfId="0" applyFont="1" applyFill="1" applyBorder="1"/>
    <xf numFmtId="0" fontId="16" fillId="25" borderId="22" xfId="0" applyFont="1" applyFill="1" applyBorder="1" applyAlignment="1"/>
    <xf numFmtId="0" fontId="16" fillId="25" borderId="22" xfId="0" applyFont="1" applyFill="1" applyBorder="1"/>
    <xf numFmtId="0" fontId="16" fillId="25" borderId="22" xfId="0" applyFont="1" applyFill="1" applyBorder="1" applyAlignment="1">
      <alignment horizontal="center"/>
    </xf>
    <xf numFmtId="0" fontId="1" fillId="20" borderId="23" xfId="0" applyFont="1" applyFill="1" applyBorder="1"/>
    <xf numFmtId="0" fontId="2" fillId="20" borderId="23" xfId="0" applyFont="1" applyFill="1" applyBorder="1"/>
    <xf numFmtId="0" fontId="4" fillId="14" borderId="34" xfId="0" applyFont="1" applyFill="1" applyBorder="1" applyAlignment="1">
      <alignment horizontal="center"/>
    </xf>
    <xf numFmtId="0" fontId="2" fillId="22" borderId="26" xfId="0" applyFont="1" applyFill="1" applyBorder="1"/>
    <xf numFmtId="0" fontId="4" fillId="29" borderId="31" xfId="0" applyFont="1" applyFill="1" applyBorder="1"/>
    <xf numFmtId="0" fontId="1" fillId="14" borderId="32" xfId="0" applyFont="1" applyFill="1" applyBorder="1"/>
    <xf numFmtId="0" fontId="1" fillId="32" borderId="32" xfId="0" applyFont="1" applyFill="1" applyBorder="1"/>
    <xf numFmtId="0" fontId="1" fillId="32" borderId="33" xfId="0" applyFont="1" applyFill="1" applyBorder="1"/>
    <xf numFmtId="0" fontId="4" fillId="31" borderId="31" xfId="0" applyFont="1" applyFill="1" applyBorder="1" applyAlignment="1"/>
    <xf numFmtId="0" fontId="4" fillId="33" borderId="32" xfId="0" applyFont="1" applyFill="1" applyBorder="1"/>
    <xf numFmtId="0" fontId="0" fillId="28" borderId="32" xfId="0" applyFont="1" applyFill="1" applyBorder="1" applyAlignment="1"/>
    <xf numFmtId="0" fontId="2" fillId="27" borderId="32" xfId="0" applyFont="1" applyFill="1" applyBorder="1"/>
    <xf numFmtId="0" fontId="2" fillId="27" borderId="33" xfId="0" applyFont="1" applyFill="1" applyBorder="1"/>
    <xf numFmtId="0" fontId="16" fillId="34" borderId="22" xfId="0" applyFont="1" applyFill="1" applyBorder="1"/>
    <xf numFmtId="2" fontId="16" fillId="24" borderId="22" xfId="0" applyNumberFormat="1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6" fillId="16" borderId="22" xfId="0" applyFont="1" applyFill="1" applyBorder="1"/>
    <xf numFmtId="0" fontId="2" fillId="16" borderId="0" xfId="0" applyFont="1" applyFill="1"/>
    <xf numFmtId="0" fontId="1" fillId="16" borderId="0" xfId="0" applyFont="1" applyFill="1" applyAlignment="1"/>
    <xf numFmtId="1" fontId="15" fillId="12" borderId="28" xfId="0" applyNumberFormat="1" applyFont="1" applyFill="1" applyBorder="1"/>
    <xf numFmtId="0" fontId="14" fillId="13" borderId="28" xfId="0" applyFont="1" applyFill="1" applyBorder="1"/>
    <xf numFmtId="0" fontId="2" fillId="16" borderId="8" xfId="0" applyFont="1" applyFill="1" applyBorder="1" applyAlignment="1">
      <alignment horizontal="center"/>
    </xf>
    <xf numFmtId="0" fontId="7" fillId="29" borderId="23" xfId="0" applyFont="1" applyFill="1" applyBorder="1" applyAlignment="1"/>
    <xf numFmtId="0" fontId="3" fillId="29" borderId="26" xfId="0" applyFont="1" applyFill="1" applyBorder="1"/>
    <xf numFmtId="0" fontId="4" fillId="30" borderId="23" xfId="0" applyFont="1" applyFill="1" applyBorder="1" applyAlignment="1"/>
    <xf numFmtId="0" fontId="1" fillId="30" borderId="10" xfId="0" applyFont="1" applyFill="1" applyBorder="1" applyAlignment="1"/>
    <xf numFmtId="0" fontId="1" fillId="26" borderId="10" xfId="0" applyFont="1" applyFill="1" applyBorder="1" applyAlignment="1"/>
    <xf numFmtId="0" fontId="1" fillId="26" borderId="10" xfId="0" applyFont="1" applyFill="1" applyBorder="1"/>
    <xf numFmtId="0" fontId="1" fillId="26" borderId="26" xfId="0" applyFont="1" applyFill="1" applyBorder="1"/>
    <xf numFmtId="0" fontId="17" fillId="0" borderId="10" xfId="0" applyFont="1" applyBorder="1" applyAlignment="1"/>
    <xf numFmtId="1" fontId="16" fillId="11" borderId="12" xfId="0" applyNumberFormat="1" applyFont="1" applyFill="1" applyBorder="1"/>
    <xf numFmtId="0" fontId="5" fillId="8" borderId="13" xfId="1" applyFont="1" applyFill="1" applyBorder="1" applyAlignment="1">
      <alignment horizontal="left"/>
    </xf>
    <xf numFmtId="0" fontId="5" fillId="5" borderId="6" xfId="1" applyNumberFormat="1" applyFont="1" applyFill="1" applyBorder="1" applyAlignment="1">
      <alignment horizontal="center"/>
    </xf>
    <xf numFmtId="0" fontId="18" fillId="16" borderId="12" xfId="1" applyFont="1" applyFill="1" applyBorder="1" applyAlignment="1">
      <alignment horizontal="left"/>
    </xf>
    <xf numFmtId="0" fontId="18" fillId="22" borderId="12" xfId="1" applyNumberFormat="1" applyFont="1" applyFill="1" applyBorder="1" applyAlignment="1">
      <alignment horizontal="center"/>
    </xf>
    <xf numFmtId="0" fontId="10" fillId="16" borderId="12" xfId="1" applyFont="1" applyFill="1" applyBorder="1" applyAlignment="1">
      <alignment horizontal="left"/>
    </xf>
    <xf numFmtId="0" fontId="10" fillId="16" borderId="12" xfId="1" applyNumberFormat="1" applyFont="1" applyFill="1" applyBorder="1" applyAlignment="1">
      <alignment horizontal="center"/>
    </xf>
    <xf numFmtId="1" fontId="16" fillId="35" borderId="12" xfId="0" applyNumberFormat="1" applyFont="1" applyFill="1" applyBorder="1"/>
    <xf numFmtId="0" fontId="15" fillId="12" borderId="10" xfId="0" applyFont="1" applyFill="1" applyBorder="1"/>
    <xf numFmtId="0" fontId="13" fillId="35" borderId="10" xfId="0" applyFont="1" applyFill="1" applyBorder="1"/>
    <xf numFmtId="0" fontId="13" fillId="35" borderId="0" xfId="0" applyFont="1" applyFill="1"/>
    <xf numFmtId="0" fontId="19" fillId="8" borderId="0" xfId="0" applyFont="1" applyFill="1"/>
    <xf numFmtId="0" fontId="20" fillId="8" borderId="0" xfId="0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DE6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55"/>
  <sheetViews>
    <sheetView workbookViewId="0">
      <selection activeCell="V12" sqref="V12"/>
    </sheetView>
  </sheetViews>
  <sheetFormatPr baseColWidth="10" defaultColWidth="16.83203125" defaultRowHeight="15" customHeight="1" x14ac:dyDescent="0.25"/>
  <cols>
    <col min="1" max="1" width="2" customWidth="1"/>
    <col min="2" max="2" width="16.83203125" bestFit="1" customWidth="1"/>
    <col min="3" max="3" width="16.6640625" bestFit="1" customWidth="1"/>
    <col min="4" max="4" width="14" customWidth="1"/>
    <col min="5" max="5" width="24.5" style="70" customWidth="1"/>
    <col min="6" max="6" width="11.1640625" style="70" customWidth="1"/>
    <col min="7" max="7" width="20.1640625" style="70" customWidth="1"/>
    <col min="8" max="8" width="12" style="70" customWidth="1"/>
    <col min="9" max="9" width="19.5" style="70" customWidth="1"/>
    <col min="10" max="12" width="12" style="70" customWidth="1"/>
    <col min="13" max="13" width="34.83203125" style="70" customWidth="1"/>
    <col min="14" max="14" width="20" style="70" customWidth="1"/>
    <col min="15" max="15" width="23.5" style="44" bestFit="1" customWidth="1"/>
    <col min="16" max="16" width="24.1640625" style="52" customWidth="1"/>
    <col min="17" max="17" width="67.33203125" style="4" customWidth="1"/>
    <col min="18" max="18" width="18.5" style="6" customWidth="1"/>
    <col min="19" max="22" width="10.83203125" customWidth="1"/>
    <col min="23" max="23" width="16.5" customWidth="1"/>
    <col min="24" max="24" width="10.83203125" customWidth="1"/>
  </cols>
  <sheetData>
    <row r="1" spans="1:26" s="75" customFormat="1" ht="13.5" customHeight="1" x14ac:dyDescent="0.25">
      <c r="A1" s="1"/>
      <c r="B1" s="164"/>
      <c r="C1" s="74"/>
      <c r="D1" s="74"/>
      <c r="E1" s="89"/>
      <c r="F1" s="89"/>
      <c r="G1" s="89"/>
      <c r="H1" s="89"/>
      <c r="I1" s="89"/>
      <c r="J1" s="89"/>
      <c r="K1" s="89"/>
      <c r="L1" s="89"/>
      <c r="M1" s="90"/>
      <c r="N1" s="89"/>
      <c r="O1" s="91"/>
      <c r="P1" s="165"/>
      <c r="Q1" s="81"/>
      <c r="R1" s="113"/>
      <c r="S1" s="74"/>
      <c r="T1" s="74"/>
      <c r="U1" s="74"/>
      <c r="V1" s="74"/>
      <c r="W1" s="74"/>
      <c r="X1" s="74"/>
    </row>
    <row r="2" spans="1:26" ht="13.5" customHeight="1" x14ac:dyDescent="0.3">
      <c r="A2" s="1"/>
      <c r="B2" s="93" t="s">
        <v>208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 t="s">
        <v>0</v>
      </c>
      <c r="N2" s="50"/>
      <c r="O2" s="50"/>
      <c r="P2" s="92"/>
      <c r="Q2" s="53" t="s">
        <v>1</v>
      </c>
      <c r="R2" s="54"/>
      <c r="S2" s="2"/>
      <c r="T2" s="2"/>
      <c r="U2" s="2"/>
      <c r="V2" s="2"/>
      <c r="W2" s="2"/>
      <c r="X2" s="2"/>
    </row>
    <row r="3" spans="1:26" ht="13.5" customHeight="1" thickBot="1" x14ac:dyDescent="0.35">
      <c r="A3" s="5"/>
      <c r="B3" s="129" t="s">
        <v>2</v>
      </c>
      <c r="C3" s="129" t="s">
        <v>3</v>
      </c>
      <c r="D3" s="129" t="s">
        <v>4</v>
      </c>
      <c r="E3" s="130" t="s">
        <v>5</v>
      </c>
      <c r="F3" s="131" t="s">
        <v>6</v>
      </c>
      <c r="G3" s="116" t="s">
        <v>62</v>
      </c>
      <c r="H3" s="117"/>
      <c r="I3" s="116" t="s">
        <v>63</v>
      </c>
      <c r="J3" s="117"/>
      <c r="K3" s="116" t="s">
        <v>198</v>
      </c>
      <c r="L3" s="117"/>
      <c r="M3" s="68" t="s">
        <v>7</v>
      </c>
      <c r="N3" s="68" t="s">
        <v>8</v>
      </c>
      <c r="O3" s="99" t="s">
        <v>202</v>
      </c>
      <c r="P3" s="105" t="s">
        <v>211</v>
      </c>
      <c r="Q3" s="106" t="s">
        <v>212</v>
      </c>
      <c r="R3" s="107" t="s">
        <v>9</v>
      </c>
      <c r="S3" s="100" t="s">
        <v>201</v>
      </c>
      <c r="T3" s="101"/>
      <c r="U3" s="6"/>
      <c r="V3" s="6"/>
      <c r="W3" s="6"/>
      <c r="X3" s="6"/>
    </row>
    <row r="4" spans="1:26" ht="13.5" customHeight="1" x14ac:dyDescent="0.3">
      <c r="A4" s="1"/>
      <c r="B4" s="151" t="s">
        <v>11</v>
      </c>
      <c r="C4" s="149" t="s">
        <v>12</v>
      </c>
      <c r="D4" s="132">
        <v>25</v>
      </c>
      <c r="E4" s="133">
        <f>POWER(D4,0.75)</f>
        <v>11.180339887498945</v>
      </c>
      <c r="F4" s="134">
        <v>130</v>
      </c>
      <c r="G4" s="118" t="s">
        <v>14</v>
      </c>
      <c r="H4" s="119">
        <f>$F$4*1.15</f>
        <v>149.5</v>
      </c>
      <c r="I4" s="118" t="s">
        <v>13</v>
      </c>
      <c r="J4" s="119">
        <f>$H$4*0.73</f>
        <v>109.13499999999999</v>
      </c>
      <c r="K4" s="120" t="s">
        <v>15</v>
      </c>
      <c r="L4" s="121">
        <f>$J$4*0.95</f>
        <v>103.67824999999999</v>
      </c>
      <c r="M4" s="115">
        <f t="shared" ref="M4:M67" si="0">L4*$E$4</f>
        <v>1159.1580739410874</v>
      </c>
      <c r="N4" s="167">
        <v>2389</v>
      </c>
      <c r="O4" s="184">
        <f>M4/N4*1000</f>
        <v>485.20639344541121</v>
      </c>
      <c r="P4" s="169" t="s">
        <v>16</v>
      </c>
      <c r="Q4" s="108" t="s">
        <v>64</v>
      </c>
      <c r="R4" s="109">
        <v>2429</v>
      </c>
      <c r="S4" s="96" t="s">
        <v>199</v>
      </c>
      <c r="T4" s="45"/>
      <c r="U4" s="45"/>
      <c r="V4" s="45"/>
      <c r="W4" s="2"/>
      <c r="X4" s="2"/>
    </row>
    <row r="5" spans="1:26" s="75" customFormat="1" ht="13.5" customHeight="1" x14ac:dyDescent="0.3">
      <c r="A5" s="1"/>
      <c r="B5" s="152"/>
      <c r="C5" s="17"/>
      <c r="D5" s="19"/>
      <c r="E5" s="19"/>
      <c r="F5" s="20"/>
      <c r="G5" s="122"/>
      <c r="H5" s="8"/>
      <c r="I5" s="122"/>
      <c r="J5" s="8"/>
      <c r="K5" s="69" t="s">
        <v>17</v>
      </c>
      <c r="L5" s="123">
        <f>$J$4*0.97</f>
        <v>105.86094999999999</v>
      </c>
      <c r="M5" s="115">
        <f t="shared" si="0"/>
        <v>1183.5614018135313</v>
      </c>
      <c r="N5" s="168"/>
      <c r="O5" s="94" t="e">
        <f t="shared" ref="O5:O68" si="1">M5/N5*1000</f>
        <v>#DIV/0!</v>
      </c>
      <c r="P5" s="103"/>
      <c r="Q5" s="102" t="s">
        <v>65</v>
      </c>
      <c r="R5" s="110">
        <v>2401</v>
      </c>
      <c r="S5" s="185" t="s">
        <v>214</v>
      </c>
      <c r="T5" s="47"/>
      <c r="U5" s="47"/>
      <c r="V5" s="47"/>
      <c r="W5" s="47"/>
      <c r="X5" s="74"/>
    </row>
    <row r="6" spans="1:26" s="75" customFormat="1" ht="13.5" customHeight="1" thickBot="1" x14ac:dyDescent="0.35">
      <c r="A6" s="1"/>
      <c r="B6" s="152"/>
      <c r="C6" s="17"/>
      <c r="D6" s="19"/>
      <c r="E6" s="19"/>
      <c r="F6" s="20"/>
      <c r="G6" s="124"/>
      <c r="H6" s="69"/>
      <c r="I6" s="122"/>
      <c r="J6" s="8"/>
      <c r="K6" s="69" t="s">
        <v>18</v>
      </c>
      <c r="L6" s="123">
        <f>$J$4*1</f>
        <v>109.13499999999999</v>
      </c>
      <c r="M6" s="115">
        <f t="shared" si="0"/>
        <v>1220.1663936221973</v>
      </c>
      <c r="N6" s="114"/>
      <c r="O6" s="94" t="e">
        <f t="shared" si="1"/>
        <v>#DIV/0!</v>
      </c>
      <c r="P6" s="170"/>
      <c r="Q6" s="104" t="s">
        <v>46</v>
      </c>
      <c r="R6" s="111">
        <v>2447</v>
      </c>
      <c r="S6" s="186" t="s">
        <v>215</v>
      </c>
      <c r="T6" s="187"/>
      <c r="U6" s="187"/>
      <c r="V6" s="187"/>
      <c r="W6" s="74"/>
      <c r="X6" s="74"/>
    </row>
    <row r="7" spans="1:26" s="75" customFormat="1" ht="13.5" customHeight="1" thickBot="1" x14ac:dyDescent="0.35">
      <c r="A7" s="19"/>
      <c r="B7" s="152"/>
      <c r="C7" s="17"/>
      <c r="D7" s="19"/>
      <c r="E7" s="19"/>
      <c r="F7" s="20"/>
      <c r="G7" s="124"/>
      <c r="H7" s="69"/>
      <c r="I7" s="122" t="s">
        <v>22</v>
      </c>
      <c r="J7" s="8">
        <f>$H$4*1</f>
        <v>149.5</v>
      </c>
      <c r="K7" s="69" t="s">
        <v>15</v>
      </c>
      <c r="L7" s="123">
        <f>$J$7*0.95</f>
        <v>142.02500000000001</v>
      </c>
      <c r="M7" s="115">
        <f t="shared" si="0"/>
        <v>1587.8877725220377</v>
      </c>
      <c r="N7" s="114"/>
      <c r="O7" s="94" t="e">
        <f t="shared" si="1"/>
        <v>#DIV/0!</v>
      </c>
      <c r="P7" s="98"/>
      <c r="Q7" s="95"/>
      <c r="R7" s="112"/>
      <c r="S7" s="188" t="s">
        <v>216</v>
      </c>
      <c r="T7" s="188"/>
      <c r="U7" s="188"/>
      <c r="V7" s="188"/>
      <c r="W7" s="188"/>
      <c r="X7" s="188"/>
      <c r="Y7" s="189"/>
      <c r="Z7" s="189"/>
    </row>
    <row r="8" spans="1:26" s="75" customFormat="1" ht="13.5" customHeight="1" x14ac:dyDescent="0.3">
      <c r="A8" s="1"/>
      <c r="B8" s="152"/>
      <c r="C8" s="17"/>
      <c r="D8" s="19"/>
      <c r="E8" s="19"/>
      <c r="F8" s="20"/>
      <c r="G8" s="124"/>
      <c r="H8" s="69"/>
      <c r="I8" s="122"/>
      <c r="J8" s="8"/>
      <c r="K8" s="69" t="s">
        <v>17</v>
      </c>
      <c r="L8" s="123">
        <f>$J$7*0.97</f>
        <v>145.01499999999999</v>
      </c>
      <c r="M8" s="115">
        <f t="shared" si="0"/>
        <v>1621.3169887856595</v>
      </c>
      <c r="N8" s="114"/>
      <c r="O8" s="94" t="e">
        <f t="shared" si="1"/>
        <v>#DIV/0!</v>
      </c>
      <c r="P8" s="171" t="s">
        <v>61</v>
      </c>
      <c r="Q8" s="108" t="s">
        <v>47</v>
      </c>
      <c r="R8" s="109">
        <v>2497</v>
      </c>
      <c r="S8" s="74"/>
      <c r="T8" s="74"/>
      <c r="U8" s="74"/>
      <c r="V8" s="74"/>
      <c r="W8" s="74"/>
      <c r="X8" s="74"/>
    </row>
    <row r="9" spans="1:26" s="75" customFormat="1" ht="13.5" customHeight="1" x14ac:dyDescent="0.3">
      <c r="A9" s="1"/>
      <c r="B9" s="152"/>
      <c r="C9" s="17"/>
      <c r="D9" s="19"/>
      <c r="E9" s="19"/>
      <c r="F9" s="20"/>
      <c r="G9" s="124"/>
      <c r="H9" s="76"/>
      <c r="I9" s="122"/>
      <c r="J9" s="8"/>
      <c r="K9" s="69" t="s">
        <v>18</v>
      </c>
      <c r="L9" s="123">
        <f>$J$7*1</f>
        <v>149.5</v>
      </c>
      <c r="M9" s="115">
        <f t="shared" si="0"/>
        <v>1671.4608131810924</v>
      </c>
      <c r="N9" s="114"/>
      <c r="O9" s="94" t="e">
        <f t="shared" si="1"/>
        <v>#DIV/0!</v>
      </c>
      <c r="P9" s="172"/>
      <c r="Q9" s="102" t="s">
        <v>48</v>
      </c>
      <c r="R9" s="110">
        <v>2657</v>
      </c>
      <c r="S9" s="74"/>
      <c r="T9" s="74"/>
      <c r="U9" s="74"/>
      <c r="V9" s="74"/>
      <c r="W9" s="74"/>
      <c r="X9" s="74"/>
    </row>
    <row r="10" spans="1:26" s="75" customFormat="1" ht="13.5" customHeight="1" x14ac:dyDescent="0.3">
      <c r="A10" s="19"/>
      <c r="B10" s="152"/>
      <c r="C10" s="17"/>
      <c r="D10" s="19"/>
      <c r="E10" s="19"/>
      <c r="F10" s="20"/>
      <c r="G10" s="124"/>
      <c r="H10" s="76"/>
      <c r="I10" s="122" t="s">
        <v>27</v>
      </c>
      <c r="J10" s="8">
        <f>$H$4*1.0768</f>
        <v>160.98159999999999</v>
      </c>
      <c r="K10" s="69" t="s">
        <v>15</v>
      </c>
      <c r="L10" s="123">
        <f>$J$10*0.95</f>
        <v>152.93251999999998</v>
      </c>
      <c r="M10" s="115">
        <f t="shared" si="0"/>
        <v>1709.8375534517299</v>
      </c>
      <c r="N10" s="114"/>
      <c r="O10" s="94" t="e">
        <f t="shared" si="1"/>
        <v>#DIV/0!</v>
      </c>
      <c r="P10" s="172"/>
      <c r="Q10" s="102" t="s">
        <v>49</v>
      </c>
      <c r="R10" s="110">
        <v>2388</v>
      </c>
      <c r="S10" s="74"/>
      <c r="T10" s="74"/>
      <c r="U10" s="74"/>
      <c r="V10" s="74"/>
      <c r="W10" s="74"/>
      <c r="X10" s="74"/>
    </row>
    <row r="11" spans="1:26" s="75" customFormat="1" ht="13.5" customHeight="1" x14ac:dyDescent="0.3">
      <c r="A11" s="1"/>
      <c r="B11" s="152"/>
      <c r="C11" s="17"/>
      <c r="D11" s="19"/>
      <c r="E11" s="19"/>
      <c r="F11" s="20"/>
      <c r="G11" s="124"/>
      <c r="H11" s="76"/>
      <c r="I11" s="122"/>
      <c r="J11" s="8"/>
      <c r="K11" s="69" t="s">
        <v>17</v>
      </c>
      <c r="L11" s="123">
        <f>$J$10*0.97</f>
        <v>156.15215199999997</v>
      </c>
      <c r="M11" s="115">
        <f t="shared" si="0"/>
        <v>1745.8341335243979</v>
      </c>
      <c r="N11" s="114"/>
      <c r="O11" s="94" t="e">
        <f t="shared" si="1"/>
        <v>#DIV/0!</v>
      </c>
      <c r="P11" s="172"/>
      <c r="Q11" s="102" t="s">
        <v>50</v>
      </c>
      <c r="R11" s="110">
        <v>2463</v>
      </c>
      <c r="S11" s="74"/>
      <c r="T11" s="74"/>
      <c r="U11" s="74"/>
      <c r="V11" s="74"/>
      <c r="W11" s="74"/>
      <c r="X11" s="74"/>
    </row>
    <row r="12" spans="1:26" s="75" customFormat="1" ht="13.5" customHeight="1" thickBot="1" x14ac:dyDescent="0.35">
      <c r="A12" s="1"/>
      <c r="B12" s="152"/>
      <c r="C12" s="17"/>
      <c r="D12" s="19"/>
      <c r="E12" s="19"/>
      <c r="F12" s="20"/>
      <c r="G12" s="135"/>
      <c r="H12" s="136"/>
      <c r="I12" s="125"/>
      <c r="J12" s="21"/>
      <c r="K12" s="127" t="s">
        <v>18</v>
      </c>
      <c r="L12" s="128">
        <f>$J$10*1</f>
        <v>160.98159999999999</v>
      </c>
      <c r="M12" s="115">
        <f t="shared" si="0"/>
        <v>1799.8290036334001</v>
      </c>
      <c r="N12" s="114"/>
      <c r="O12" s="94" t="e">
        <f t="shared" si="1"/>
        <v>#DIV/0!</v>
      </c>
      <c r="P12" s="172"/>
      <c r="Q12" s="102" t="s">
        <v>51</v>
      </c>
      <c r="R12" s="110">
        <v>2289</v>
      </c>
      <c r="S12" s="74"/>
      <c r="T12" s="74"/>
      <c r="U12" s="74"/>
      <c r="V12" s="74"/>
      <c r="W12" s="74"/>
      <c r="X12" s="74"/>
    </row>
    <row r="13" spans="1:26" s="75" customFormat="1" ht="13.5" customHeight="1" x14ac:dyDescent="0.3">
      <c r="A13" s="1"/>
      <c r="B13" s="152"/>
      <c r="C13" s="17"/>
      <c r="D13" s="19"/>
      <c r="E13" s="19"/>
      <c r="F13" s="20"/>
      <c r="G13" s="118" t="s">
        <v>19</v>
      </c>
      <c r="H13" s="119">
        <f>$F$4*1</f>
        <v>130</v>
      </c>
      <c r="I13" s="118" t="s">
        <v>13</v>
      </c>
      <c r="J13" s="119">
        <f>$H$13*0.73</f>
        <v>94.899999999999991</v>
      </c>
      <c r="K13" s="120" t="s">
        <v>15</v>
      </c>
      <c r="L13" s="121">
        <f>$J$13*0.95</f>
        <v>90.154999999999987</v>
      </c>
      <c r="M13" s="115">
        <f t="shared" si="0"/>
        <v>1007.9635425574672</v>
      </c>
      <c r="N13" s="114"/>
      <c r="O13" s="94" t="e">
        <f t="shared" si="1"/>
        <v>#DIV/0!</v>
      </c>
      <c r="P13" s="172"/>
      <c r="Q13" s="102" t="s">
        <v>52</v>
      </c>
      <c r="R13" s="110">
        <v>2193</v>
      </c>
      <c r="S13" s="74"/>
      <c r="T13" s="74"/>
      <c r="U13" s="74"/>
      <c r="V13" s="74"/>
      <c r="W13" s="74"/>
      <c r="X13" s="74"/>
    </row>
    <row r="14" spans="1:26" s="75" customFormat="1" ht="13.5" customHeight="1" x14ac:dyDescent="0.3">
      <c r="A14" s="1"/>
      <c r="B14" s="152"/>
      <c r="C14" s="17"/>
      <c r="D14" s="19"/>
      <c r="E14" s="19"/>
      <c r="F14" s="20"/>
      <c r="G14" s="122"/>
      <c r="H14" s="8"/>
      <c r="I14" s="122"/>
      <c r="J14" s="8"/>
      <c r="K14" s="69" t="s">
        <v>17</v>
      </c>
      <c r="L14" s="123">
        <f>$J$13*0.97</f>
        <v>92.052999999999983</v>
      </c>
      <c r="M14" s="115">
        <f t="shared" si="0"/>
        <v>1029.1838276639403</v>
      </c>
      <c r="N14" s="168"/>
      <c r="O14" s="94" t="e">
        <f t="shared" si="1"/>
        <v>#DIV/0!</v>
      </c>
      <c r="P14" s="172"/>
      <c r="Q14" s="102" t="s">
        <v>53</v>
      </c>
      <c r="R14" s="110">
        <v>2294</v>
      </c>
      <c r="S14" s="74"/>
      <c r="T14" s="74"/>
      <c r="U14" s="74"/>
      <c r="V14" s="74"/>
      <c r="W14" s="74"/>
      <c r="X14" s="74"/>
    </row>
    <row r="15" spans="1:26" s="75" customFormat="1" ht="13.5" customHeight="1" x14ac:dyDescent="0.3">
      <c r="A15" s="1"/>
      <c r="B15" s="152"/>
      <c r="C15" s="17"/>
      <c r="D15" s="19"/>
      <c r="E15" s="72"/>
      <c r="F15" s="20"/>
      <c r="G15" s="122"/>
      <c r="H15" s="8"/>
      <c r="I15" s="122"/>
      <c r="J15" s="8"/>
      <c r="K15" s="69" t="s">
        <v>18</v>
      </c>
      <c r="L15" s="123">
        <f>$J$13*1</f>
        <v>94.899999999999991</v>
      </c>
      <c r="M15" s="115">
        <f t="shared" si="0"/>
        <v>1061.0142553236499</v>
      </c>
      <c r="N15" s="114"/>
      <c r="O15" s="94" t="e">
        <f t="shared" si="1"/>
        <v>#DIV/0!</v>
      </c>
      <c r="P15" s="172"/>
      <c r="Q15" s="102" t="s">
        <v>54</v>
      </c>
      <c r="R15" s="110">
        <v>2418</v>
      </c>
      <c r="S15" s="74"/>
      <c r="T15" s="74"/>
      <c r="U15" s="74"/>
      <c r="V15" s="74"/>
      <c r="W15" s="74"/>
      <c r="X15" s="74"/>
    </row>
    <row r="16" spans="1:26" s="75" customFormat="1" ht="13.5" customHeight="1" x14ac:dyDescent="0.3">
      <c r="A16" s="1"/>
      <c r="B16" s="152"/>
      <c r="C16" s="17"/>
      <c r="D16" s="19"/>
      <c r="E16" s="19"/>
      <c r="F16" s="20"/>
      <c r="G16" s="124"/>
      <c r="H16" s="76"/>
      <c r="I16" s="122" t="s">
        <v>22</v>
      </c>
      <c r="J16" s="8">
        <f>$H$13*1</f>
        <v>130</v>
      </c>
      <c r="K16" s="69" t="s">
        <v>15</v>
      </c>
      <c r="L16" s="123">
        <f>$J$16*0.95</f>
        <v>123.5</v>
      </c>
      <c r="M16" s="115">
        <f t="shared" si="0"/>
        <v>1380.7719761061198</v>
      </c>
      <c r="N16" s="114"/>
      <c r="O16" s="94" t="e">
        <f t="shared" si="1"/>
        <v>#DIV/0!</v>
      </c>
      <c r="P16" s="172"/>
      <c r="Q16" s="102" t="s">
        <v>55</v>
      </c>
      <c r="R16" s="110">
        <v>2370</v>
      </c>
      <c r="S16" s="74"/>
      <c r="T16" s="74"/>
      <c r="U16" s="74"/>
      <c r="V16" s="74"/>
      <c r="W16" s="74"/>
      <c r="X16" s="74"/>
    </row>
    <row r="17" spans="1:24" s="75" customFormat="1" ht="13.5" customHeight="1" x14ac:dyDescent="0.3">
      <c r="A17" s="1"/>
      <c r="B17" s="152"/>
      <c r="C17" s="17"/>
      <c r="D17" s="19"/>
      <c r="E17" s="19"/>
      <c r="F17" s="20"/>
      <c r="G17" s="122"/>
      <c r="H17" s="8"/>
      <c r="I17" s="122"/>
      <c r="J17" s="8"/>
      <c r="K17" s="69" t="s">
        <v>17</v>
      </c>
      <c r="L17" s="123">
        <f>$J$16*0.97</f>
        <v>126.1</v>
      </c>
      <c r="M17" s="115">
        <f t="shared" si="0"/>
        <v>1409.840859813617</v>
      </c>
      <c r="N17" s="114"/>
      <c r="O17" s="94" t="e">
        <f t="shared" si="1"/>
        <v>#DIV/0!</v>
      </c>
      <c r="P17" s="173"/>
      <c r="Q17" s="102" t="s">
        <v>56</v>
      </c>
      <c r="R17" s="110">
        <v>2369</v>
      </c>
      <c r="S17" s="74"/>
      <c r="T17" s="74"/>
      <c r="U17" s="74"/>
      <c r="V17" s="74"/>
      <c r="W17" s="74"/>
      <c r="X17" s="74"/>
    </row>
    <row r="18" spans="1:24" s="75" customFormat="1" ht="13.5" customHeight="1" x14ac:dyDescent="0.3">
      <c r="A18" s="1"/>
      <c r="B18" s="152"/>
      <c r="C18" s="17"/>
      <c r="D18" s="19"/>
      <c r="E18" s="19"/>
      <c r="F18" s="20"/>
      <c r="G18" s="124"/>
      <c r="H18" s="76"/>
      <c r="I18" s="122"/>
      <c r="J18" s="8"/>
      <c r="K18" s="69" t="s">
        <v>18</v>
      </c>
      <c r="L18" s="123">
        <f>$J$16*1</f>
        <v>130</v>
      </c>
      <c r="M18" s="115">
        <f t="shared" si="0"/>
        <v>1453.4441853748629</v>
      </c>
      <c r="N18" s="114"/>
      <c r="O18" s="94" t="e">
        <f t="shared" si="1"/>
        <v>#DIV/0!</v>
      </c>
      <c r="P18" s="173"/>
      <c r="Q18" s="102" t="s">
        <v>21</v>
      </c>
      <c r="R18" s="110">
        <v>2124</v>
      </c>
      <c r="S18" s="74"/>
      <c r="T18" s="74"/>
      <c r="U18" s="74"/>
      <c r="V18" s="74"/>
      <c r="W18" s="74"/>
      <c r="X18" s="74"/>
    </row>
    <row r="19" spans="1:24" s="75" customFormat="1" ht="13.5" customHeight="1" x14ac:dyDescent="0.3">
      <c r="A19" s="1"/>
      <c r="B19" s="152"/>
      <c r="C19" s="17"/>
      <c r="D19" s="19"/>
      <c r="E19" s="19"/>
      <c r="F19" s="20"/>
      <c r="G19" s="122"/>
      <c r="H19" s="8"/>
      <c r="I19" s="122" t="s">
        <v>27</v>
      </c>
      <c r="J19" s="8">
        <f>$H$13*1.0768</f>
        <v>139.98400000000001</v>
      </c>
      <c r="K19" s="69" t="s">
        <v>15</v>
      </c>
      <c r="L19" s="123">
        <f>$J$19*0.95</f>
        <v>132.98480000000001</v>
      </c>
      <c r="M19" s="115">
        <f t="shared" si="0"/>
        <v>1486.8152638710699</v>
      </c>
      <c r="N19" s="114"/>
      <c r="O19" s="94" t="e">
        <f t="shared" si="1"/>
        <v>#DIV/0!</v>
      </c>
      <c r="P19" s="173"/>
      <c r="Q19" s="102" t="s">
        <v>57</v>
      </c>
      <c r="R19" s="110">
        <v>1948</v>
      </c>
      <c r="S19" s="74"/>
      <c r="T19" s="74"/>
      <c r="U19" s="74"/>
      <c r="V19" s="74"/>
      <c r="W19" s="74"/>
      <c r="X19" s="74"/>
    </row>
    <row r="20" spans="1:24" s="75" customFormat="1" ht="13.5" customHeight="1" x14ac:dyDescent="0.3">
      <c r="A20" s="1"/>
      <c r="B20" s="152"/>
      <c r="C20" s="17"/>
      <c r="D20" s="19"/>
      <c r="E20" s="19"/>
      <c r="F20" s="20"/>
      <c r="G20" s="122"/>
      <c r="H20" s="8"/>
      <c r="I20" s="122"/>
      <c r="J20" s="8"/>
      <c r="K20" s="69" t="s">
        <v>17</v>
      </c>
      <c r="L20" s="123">
        <f>$J$19*0.97</f>
        <v>135.78448</v>
      </c>
      <c r="M20" s="115">
        <f t="shared" si="0"/>
        <v>1518.1166378473029</v>
      </c>
      <c r="N20" s="114"/>
      <c r="O20" s="94" t="e">
        <f t="shared" si="1"/>
        <v>#DIV/0!</v>
      </c>
      <c r="P20" s="174"/>
      <c r="Q20" s="102" t="s">
        <v>23</v>
      </c>
      <c r="R20" s="110">
        <v>2294</v>
      </c>
      <c r="S20" s="74"/>
      <c r="T20" s="74"/>
      <c r="U20" s="74"/>
      <c r="V20" s="74"/>
      <c r="W20" s="74"/>
      <c r="X20" s="74"/>
    </row>
    <row r="21" spans="1:24" s="75" customFormat="1" ht="13.5" customHeight="1" thickBot="1" x14ac:dyDescent="0.35">
      <c r="A21" s="1"/>
      <c r="B21" s="152"/>
      <c r="C21" s="17"/>
      <c r="D21" s="19"/>
      <c r="E21" s="19"/>
      <c r="F21" s="20"/>
      <c r="G21" s="125"/>
      <c r="H21" s="126"/>
      <c r="I21" s="122"/>
      <c r="J21" s="19"/>
      <c r="K21" s="69" t="s">
        <v>18</v>
      </c>
      <c r="L21" s="123">
        <f>$J$19*1</f>
        <v>139.98400000000001</v>
      </c>
      <c r="M21" s="115">
        <f t="shared" si="0"/>
        <v>1565.0686988116524</v>
      </c>
      <c r="N21" s="114"/>
      <c r="O21" s="94" t="e">
        <f t="shared" si="1"/>
        <v>#DIV/0!</v>
      </c>
      <c r="P21" s="174"/>
      <c r="Q21" s="102" t="s">
        <v>58</v>
      </c>
      <c r="R21" s="110">
        <v>2377</v>
      </c>
      <c r="S21" s="74"/>
      <c r="T21" s="74"/>
      <c r="U21" s="74"/>
      <c r="V21" s="74"/>
      <c r="W21" s="74"/>
      <c r="X21" s="74"/>
    </row>
    <row r="22" spans="1:24" s="75" customFormat="1" ht="13.5" customHeight="1" x14ac:dyDescent="0.3">
      <c r="A22" s="1"/>
      <c r="B22" s="152"/>
      <c r="C22" s="17"/>
      <c r="D22" s="19"/>
      <c r="E22" s="19"/>
      <c r="F22" s="20"/>
      <c r="G22" s="118" t="s">
        <v>20</v>
      </c>
      <c r="H22" s="119">
        <f>$F$4*0.85</f>
        <v>110.5</v>
      </c>
      <c r="I22" s="118" t="s">
        <v>13</v>
      </c>
      <c r="J22" s="119">
        <f>$H$22*0.73</f>
        <v>80.664999999999992</v>
      </c>
      <c r="K22" s="120" t="s">
        <v>15</v>
      </c>
      <c r="L22" s="121">
        <f>$J$22*0.95</f>
        <v>76.631749999999982</v>
      </c>
      <c r="M22" s="115">
        <f t="shared" si="0"/>
        <v>856.76901117384716</v>
      </c>
      <c r="N22" s="114"/>
      <c r="O22" s="94" t="e">
        <f t="shared" si="1"/>
        <v>#DIV/0!</v>
      </c>
      <c r="P22" s="174"/>
      <c r="Q22" s="102" t="s">
        <v>59</v>
      </c>
      <c r="R22" s="110">
        <v>2035</v>
      </c>
      <c r="S22" s="74"/>
      <c r="T22" s="74"/>
      <c r="U22" s="74"/>
      <c r="V22" s="74"/>
      <c r="W22" s="74"/>
      <c r="X22" s="74"/>
    </row>
    <row r="23" spans="1:24" s="75" customFormat="1" ht="13.5" customHeight="1" x14ac:dyDescent="0.3">
      <c r="A23" s="1"/>
      <c r="B23" s="152"/>
      <c r="C23" s="18"/>
      <c r="D23" s="19"/>
      <c r="E23" s="19"/>
      <c r="F23" s="20"/>
      <c r="G23" s="122"/>
      <c r="H23" s="8"/>
      <c r="I23" s="122"/>
      <c r="J23" s="8"/>
      <c r="K23" s="69" t="s">
        <v>17</v>
      </c>
      <c r="L23" s="123">
        <f>$J$22*0.97</f>
        <v>78.245049999999992</v>
      </c>
      <c r="M23" s="115">
        <f t="shared" si="0"/>
        <v>874.80625351434924</v>
      </c>
      <c r="N23" s="168"/>
      <c r="O23" s="94" t="e">
        <f t="shared" si="1"/>
        <v>#DIV/0!</v>
      </c>
      <c r="P23" s="174"/>
      <c r="Q23" s="102" t="s">
        <v>26</v>
      </c>
      <c r="R23" s="110">
        <v>2610</v>
      </c>
      <c r="S23" s="74"/>
      <c r="T23" s="74"/>
      <c r="U23" s="74"/>
      <c r="V23" s="74"/>
      <c r="W23" s="74"/>
      <c r="X23" s="74"/>
    </row>
    <row r="24" spans="1:24" s="75" customFormat="1" ht="13.5" customHeight="1" x14ac:dyDescent="0.3">
      <c r="A24" s="1"/>
      <c r="B24" s="152"/>
      <c r="C24" s="18"/>
      <c r="D24" s="19"/>
      <c r="E24" s="72"/>
      <c r="F24" s="20"/>
      <c r="G24" s="122"/>
      <c r="H24" s="8"/>
      <c r="I24" s="122"/>
      <c r="J24" s="8"/>
      <c r="K24" s="69" t="s">
        <v>18</v>
      </c>
      <c r="L24" s="123">
        <f>$J$22*1</f>
        <v>80.664999999999992</v>
      </c>
      <c r="M24" s="115">
        <f t="shared" si="0"/>
        <v>901.86211702510229</v>
      </c>
      <c r="N24" s="114"/>
      <c r="O24" s="94" t="e">
        <f t="shared" si="1"/>
        <v>#DIV/0!</v>
      </c>
      <c r="P24" s="174"/>
      <c r="Q24" s="102" t="s">
        <v>24</v>
      </c>
      <c r="R24" s="110">
        <v>2408</v>
      </c>
      <c r="S24" s="74"/>
      <c r="T24" s="74"/>
      <c r="U24" s="74"/>
      <c r="V24" s="74"/>
      <c r="W24" s="74"/>
      <c r="X24" s="74"/>
    </row>
    <row r="25" spans="1:24" s="75" customFormat="1" ht="13.5" customHeight="1" thickBot="1" x14ac:dyDescent="0.35">
      <c r="A25" s="1"/>
      <c r="B25" s="152"/>
      <c r="C25" s="18"/>
      <c r="D25" s="19"/>
      <c r="E25" s="19"/>
      <c r="F25" s="20"/>
      <c r="G25" s="122"/>
      <c r="H25" s="8"/>
      <c r="I25" s="122" t="s">
        <v>22</v>
      </c>
      <c r="J25" s="8">
        <f>$H$22*1</f>
        <v>110.5</v>
      </c>
      <c r="K25" s="69" t="s">
        <v>15</v>
      </c>
      <c r="L25" s="123">
        <f>$J$25*0.95</f>
        <v>104.97499999999999</v>
      </c>
      <c r="M25" s="115">
        <f t="shared" si="0"/>
        <v>1173.6561796902017</v>
      </c>
      <c r="N25" s="114"/>
      <c r="O25" s="94" t="e">
        <f t="shared" si="1"/>
        <v>#DIV/0!</v>
      </c>
      <c r="P25" s="175"/>
      <c r="Q25" s="104" t="s">
        <v>60</v>
      </c>
      <c r="R25" s="111">
        <v>100</v>
      </c>
      <c r="S25" s="74"/>
      <c r="T25" s="74"/>
      <c r="U25" s="74"/>
      <c r="V25" s="74"/>
      <c r="W25" s="74"/>
      <c r="X25" s="74"/>
    </row>
    <row r="26" spans="1:24" s="75" customFormat="1" ht="13.5" customHeight="1" x14ac:dyDescent="0.3">
      <c r="A26" s="1"/>
      <c r="B26" s="152"/>
      <c r="C26" s="18"/>
      <c r="D26" s="19"/>
      <c r="E26" s="19"/>
      <c r="F26" s="20"/>
      <c r="G26" s="122"/>
      <c r="H26" s="8"/>
      <c r="I26" s="122"/>
      <c r="J26" s="8"/>
      <c r="K26" s="69" t="s">
        <v>17</v>
      </c>
      <c r="L26" s="123">
        <f>$J$25*0.97</f>
        <v>107.185</v>
      </c>
      <c r="M26" s="115">
        <f t="shared" si="0"/>
        <v>1198.3647308415746</v>
      </c>
      <c r="N26" s="114"/>
      <c r="O26" s="94" t="e">
        <f t="shared" si="1"/>
        <v>#DIV/0!</v>
      </c>
      <c r="P26" s="89"/>
      <c r="Q26" s="95"/>
      <c r="R26" s="112"/>
      <c r="S26" s="74"/>
      <c r="T26" s="74"/>
      <c r="U26" s="74"/>
      <c r="V26" s="74"/>
      <c r="W26" s="74"/>
      <c r="X26" s="74"/>
    </row>
    <row r="27" spans="1:24" s="75" customFormat="1" ht="13.5" customHeight="1" thickBot="1" x14ac:dyDescent="0.35">
      <c r="A27" s="19"/>
      <c r="B27" s="152"/>
      <c r="C27" s="18"/>
      <c r="D27" s="19"/>
      <c r="E27" s="19"/>
      <c r="F27" s="20"/>
      <c r="G27" s="125"/>
      <c r="H27" s="126"/>
      <c r="I27" s="125"/>
      <c r="J27" s="126"/>
      <c r="K27" s="127" t="s">
        <v>18</v>
      </c>
      <c r="L27" s="128">
        <f>$J$25*1</f>
        <v>110.5</v>
      </c>
      <c r="M27" s="115">
        <f t="shared" si="0"/>
        <v>1235.4275575686336</v>
      </c>
      <c r="N27" s="114"/>
      <c r="O27" s="94" t="e">
        <f t="shared" si="1"/>
        <v>#DIV/0!</v>
      </c>
      <c r="P27" s="89"/>
      <c r="Q27" s="81"/>
      <c r="R27" s="113"/>
      <c r="S27" s="74"/>
      <c r="T27" s="74"/>
      <c r="U27" s="74"/>
      <c r="V27" s="74"/>
      <c r="W27" s="74"/>
      <c r="X27" s="74"/>
    </row>
    <row r="28" spans="1:24" s="75" customFormat="1" ht="13.5" customHeight="1" x14ac:dyDescent="0.3">
      <c r="A28" s="1"/>
      <c r="B28" s="153"/>
      <c r="C28" s="139" t="s">
        <v>28</v>
      </c>
      <c r="D28" s="137"/>
      <c r="E28" s="138"/>
      <c r="F28" s="139">
        <v>180</v>
      </c>
      <c r="G28" s="118" t="s">
        <v>14</v>
      </c>
      <c r="H28" s="119">
        <f>$F$28*1.15</f>
        <v>206.99999999999997</v>
      </c>
      <c r="I28" s="118" t="s">
        <v>13</v>
      </c>
      <c r="J28" s="119">
        <f>$H$28*0.73</f>
        <v>151.10999999999999</v>
      </c>
      <c r="K28" s="120" t="s">
        <v>15</v>
      </c>
      <c r="L28" s="121">
        <f>$J$28*0.95</f>
        <v>143.55449999999999</v>
      </c>
      <c r="M28" s="115">
        <f t="shared" si="0"/>
        <v>1604.9881023799674</v>
      </c>
      <c r="N28" s="114"/>
      <c r="O28" s="94" t="e">
        <f t="shared" si="1"/>
        <v>#DIV/0!</v>
      </c>
      <c r="P28" s="89"/>
      <c r="Q28" s="81"/>
      <c r="R28" s="113"/>
      <c r="S28" s="74"/>
      <c r="T28" s="74"/>
      <c r="U28" s="74"/>
      <c r="V28" s="74"/>
      <c r="W28" s="74"/>
      <c r="X28" s="74"/>
    </row>
    <row r="29" spans="1:24" s="75" customFormat="1" ht="13.5" customHeight="1" x14ac:dyDescent="0.3">
      <c r="A29" s="1"/>
      <c r="B29" s="153"/>
      <c r="C29" s="78"/>
      <c r="D29" s="79"/>
      <c r="E29" s="79"/>
      <c r="F29" s="79"/>
      <c r="G29" s="122"/>
      <c r="H29" s="8"/>
      <c r="I29" s="122"/>
      <c r="J29" s="8"/>
      <c r="K29" s="69" t="s">
        <v>17</v>
      </c>
      <c r="L29" s="123">
        <f>$J$28*0.97</f>
        <v>146.57669999999999</v>
      </c>
      <c r="M29" s="115">
        <f t="shared" si="0"/>
        <v>1638.7773255879665</v>
      </c>
      <c r="N29" s="114"/>
      <c r="O29" s="94" t="e">
        <f t="shared" si="1"/>
        <v>#DIV/0!</v>
      </c>
      <c r="P29" s="89"/>
      <c r="Q29" s="81"/>
      <c r="R29" s="113"/>
      <c r="S29" s="74"/>
      <c r="T29" s="74"/>
      <c r="U29" s="74"/>
      <c r="V29" s="74"/>
      <c r="W29" s="74"/>
      <c r="X29" s="74"/>
    </row>
    <row r="30" spans="1:24" s="75" customFormat="1" ht="13.5" customHeight="1" x14ac:dyDescent="0.3">
      <c r="A30" s="1"/>
      <c r="B30" s="153"/>
      <c r="C30" s="78"/>
      <c r="D30" s="79"/>
      <c r="E30" s="79"/>
      <c r="F30" s="79"/>
      <c r="G30" s="124"/>
      <c r="H30" s="69"/>
      <c r="I30" s="122"/>
      <c r="J30" s="8"/>
      <c r="K30" s="69" t="s">
        <v>18</v>
      </c>
      <c r="L30" s="123">
        <f>$J$28*1</f>
        <v>151.10999999999999</v>
      </c>
      <c r="M30" s="115">
        <f t="shared" si="0"/>
        <v>1689.4611603999656</v>
      </c>
      <c r="N30" s="114"/>
      <c r="O30" s="94" t="e">
        <f t="shared" si="1"/>
        <v>#DIV/0!</v>
      </c>
      <c r="P30" s="89"/>
      <c r="Q30" s="81"/>
      <c r="R30" s="113"/>
      <c r="S30" s="74"/>
      <c r="T30" s="74"/>
      <c r="U30" s="74"/>
      <c r="V30" s="74"/>
      <c r="W30" s="74"/>
      <c r="X30" s="74"/>
    </row>
    <row r="31" spans="1:24" s="75" customFormat="1" ht="13.5" customHeight="1" x14ac:dyDescent="0.3">
      <c r="A31" s="1"/>
      <c r="B31" s="153"/>
      <c r="C31" s="78"/>
      <c r="D31" s="79"/>
      <c r="E31" s="79"/>
      <c r="F31" s="79"/>
      <c r="G31" s="124"/>
      <c r="H31" s="69"/>
      <c r="I31" s="122" t="s">
        <v>22</v>
      </c>
      <c r="J31" s="8">
        <f>$H$28*1</f>
        <v>206.99999999999997</v>
      </c>
      <c r="K31" s="69" t="s">
        <v>15</v>
      </c>
      <c r="L31" s="123">
        <f>$J$31*0.95</f>
        <v>196.64999999999998</v>
      </c>
      <c r="M31" s="115">
        <f t="shared" si="0"/>
        <v>2198.6138388766672</v>
      </c>
      <c r="N31" s="114"/>
      <c r="O31" s="94" t="e">
        <f t="shared" si="1"/>
        <v>#DIV/0!</v>
      </c>
      <c r="P31" s="89"/>
      <c r="Q31" s="81"/>
      <c r="R31" s="113"/>
      <c r="S31" s="74"/>
      <c r="T31" s="74"/>
      <c r="U31" s="74"/>
      <c r="V31" s="74"/>
      <c r="W31" s="74"/>
      <c r="X31" s="74"/>
    </row>
    <row r="32" spans="1:24" s="75" customFormat="1" ht="13.5" customHeight="1" x14ac:dyDescent="0.3">
      <c r="A32" s="1"/>
      <c r="B32" s="153"/>
      <c r="C32" s="78"/>
      <c r="D32" s="79"/>
      <c r="E32" s="79"/>
      <c r="F32" s="79"/>
      <c r="G32" s="124"/>
      <c r="H32" s="69"/>
      <c r="I32" s="122"/>
      <c r="J32" s="8"/>
      <c r="K32" s="69" t="s">
        <v>17</v>
      </c>
      <c r="L32" s="123">
        <f>$J$31*0.97</f>
        <v>200.78999999999996</v>
      </c>
      <c r="M32" s="115">
        <f t="shared" si="0"/>
        <v>2244.9004460109127</v>
      </c>
      <c r="N32" s="168"/>
      <c r="O32" s="94" t="e">
        <f t="shared" si="1"/>
        <v>#DIV/0!</v>
      </c>
      <c r="P32" s="89"/>
      <c r="Q32" s="81"/>
      <c r="R32" s="113"/>
      <c r="S32" s="74"/>
      <c r="T32" s="74"/>
      <c r="U32" s="74"/>
      <c r="V32" s="74"/>
      <c r="W32" s="74"/>
      <c r="X32" s="74"/>
    </row>
    <row r="33" spans="1:24" s="75" customFormat="1" ht="13.5" customHeight="1" x14ac:dyDescent="0.3">
      <c r="A33" s="1"/>
      <c r="B33" s="153"/>
      <c r="C33" s="78"/>
      <c r="D33" s="79"/>
      <c r="E33" s="79"/>
      <c r="F33" s="79"/>
      <c r="G33" s="124"/>
      <c r="H33" s="76"/>
      <c r="I33" s="122"/>
      <c r="J33" s="8"/>
      <c r="K33" s="69" t="s">
        <v>18</v>
      </c>
      <c r="L33" s="123">
        <f>$J$31*1</f>
        <v>206.99999999999997</v>
      </c>
      <c r="M33" s="115">
        <f t="shared" si="0"/>
        <v>2314.3303567122812</v>
      </c>
      <c r="N33" s="114"/>
      <c r="O33" s="94" t="e">
        <f t="shared" si="1"/>
        <v>#DIV/0!</v>
      </c>
      <c r="P33" s="89"/>
      <c r="Q33" s="81"/>
      <c r="R33" s="113"/>
      <c r="S33" s="74"/>
      <c r="T33" s="74"/>
      <c r="U33" s="74"/>
      <c r="V33" s="74"/>
      <c r="W33" s="74"/>
      <c r="X33" s="74"/>
    </row>
    <row r="34" spans="1:24" s="75" customFormat="1" ht="13.5" customHeight="1" x14ac:dyDescent="0.3">
      <c r="A34" s="1"/>
      <c r="B34" s="153"/>
      <c r="C34" s="78"/>
      <c r="D34" s="79"/>
      <c r="E34" s="79"/>
      <c r="F34" s="79"/>
      <c r="G34" s="124"/>
      <c r="H34" s="76"/>
      <c r="I34" s="122" t="s">
        <v>27</v>
      </c>
      <c r="J34" s="8">
        <f>$H$28*1.0768</f>
        <v>222.89759999999995</v>
      </c>
      <c r="K34" s="69" t="s">
        <v>15</v>
      </c>
      <c r="L34" s="123">
        <f>$J$34*0.95</f>
        <v>211.75271999999995</v>
      </c>
      <c r="M34" s="115">
        <f t="shared" si="0"/>
        <v>2367.467381702395</v>
      </c>
      <c r="N34" s="114"/>
      <c r="O34" s="94" t="e">
        <f t="shared" si="1"/>
        <v>#DIV/0!</v>
      </c>
      <c r="P34" s="89"/>
      <c r="Q34" s="81"/>
      <c r="R34" s="113"/>
      <c r="S34" s="74"/>
      <c r="T34" s="74"/>
      <c r="U34" s="74"/>
      <c r="V34" s="74"/>
      <c r="W34" s="74"/>
      <c r="X34" s="74"/>
    </row>
    <row r="35" spans="1:24" s="75" customFormat="1" ht="13.5" customHeight="1" x14ac:dyDescent="0.3">
      <c r="A35" s="1"/>
      <c r="B35" s="153"/>
      <c r="C35" s="78"/>
      <c r="D35" s="79"/>
      <c r="E35" s="79"/>
      <c r="F35" s="79"/>
      <c r="G35" s="124"/>
      <c r="H35" s="76"/>
      <c r="I35" s="122"/>
      <c r="J35" s="8"/>
      <c r="K35" s="69" t="s">
        <v>17</v>
      </c>
      <c r="L35" s="123">
        <f>$J$34*0.97</f>
        <v>216.21067199999996</v>
      </c>
      <c r="M35" s="115">
        <f t="shared" si="0"/>
        <v>2417.3088002645509</v>
      </c>
      <c r="N35" s="114"/>
      <c r="O35" s="94" t="e">
        <f t="shared" si="1"/>
        <v>#DIV/0!</v>
      </c>
      <c r="P35" s="89"/>
      <c r="Q35" s="81"/>
      <c r="R35" s="113"/>
      <c r="S35" s="74"/>
      <c r="T35" s="74"/>
      <c r="U35" s="74"/>
      <c r="V35" s="74"/>
      <c r="W35" s="74"/>
      <c r="X35" s="74"/>
    </row>
    <row r="36" spans="1:24" s="75" customFormat="1" ht="13.5" customHeight="1" thickBot="1" x14ac:dyDescent="0.35">
      <c r="A36" s="1"/>
      <c r="B36" s="153"/>
      <c r="C36" s="78"/>
      <c r="D36" s="79"/>
      <c r="E36" s="79"/>
      <c r="F36" s="79"/>
      <c r="G36" s="135"/>
      <c r="H36" s="136"/>
      <c r="I36" s="125"/>
      <c r="J36" s="21"/>
      <c r="K36" s="127" t="s">
        <v>18</v>
      </c>
      <c r="L36" s="128">
        <f>$J$34*1</f>
        <v>222.89759999999995</v>
      </c>
      <c r="M36" s="115">
        <f t="shared" si="0"/>
        <v>2492.0709281077843</v>
      </c>
      <c r="N36" s="114"/>
      <c r="O36" s="94" t="e">
        <f t="shared" si="1"/>
        <v>#DIV/0!</v>
      </c>
      <c r="P36" s="89"/>
      <c r="Q36" s="81"/>
      <c r="R36" s="113"/>
      <c r="S36" s="74"/>
      <c r="T36" s="74"/>
      <c r="U36" s="74"/>
      <c r="V36" s="74"/>
      <c r="W36" s="74"/>
      <c r="X36" s="74"/>
    </row>
    <row r="37" spans="1:24" s="75" customFormat="1" ht="13.5" customHeight="1" x14ac:dyDescent="0.3">
      <c r="A37" s="1"/>
      <c r="B37" s="153"/>
      <c r="C37" s="78"/>
      <c r="D37" s="79"/>
      <c r="E37" s="80"/>
      <c r="F37" s="79"/>
      <c r="G37" s="118" t="s">
        <v>19</v>
      </c>
      <c r="H37" s="119">
        <f>$F$28*1</f>
        <v>180</v>
      </c>
      <c r="I37" s="118" t="s">
        <v>13</v>
      </c>
      <c r="J37" s="119">
        <f>$H$37*0.73</f>
        <v>131.4</v>
      </c>
      <c r="K37" s="120" t="s">
        <v>15</v>
      </c>
      <c r="L37" s="121">
        <f>$J$37*0.95</f>
        <v>124.83</v>
      </c>
      <c r="M37" s="115">
        <f t="shared" si="0"/>
        <v>1395.6418281564934</v>
      </c>
      <c r="N37" s="114"/>
      <c r="O37" s="94" t="e">
        <f t="shared" si="1"/>
        <v>#DIV/0!</v>
      </c>
      <c r="P37" s="89"/>
      <c r="Q37" s="81"/>
      <c r="R37" s="113"/>
      <c r="S37" s="74"/>
      <c r="T37" s="74"/>
      <c r="U37" s="74"/>
      <c r="V37" s="74"/>
      <c r="W37" s="74"/>
      <c r="X37" s="74"/>
    </row>
    <row r="38" spans="1:24" s="75" customFormat="1" ht="13.5" customHeight="1" x14ac:dyDescent="0.3">
      <c r="A38" s="1"/>
      <c r="B38" s="153"/>
      <c r="C38" s="78"/>
      <c r="D38" s="79"/>
      <c r="E38" s="79"/>
      <c r="F38" s="79"/>
      <c r="G38" s="122"/>
      <c r="H38" s="8"/>
      <c r="I38" s="122"/>
      <c r="J38" s="8"/>
      <c r="K38" s="69" t="s">
        <v>17</v>
      </c>
      <c r="L38" s="123">
        <f>$J$37*0.97</f>
        <v>127.458</v>
      </c>
      <c r="M38" s="115">
        <f t="shared" si="0"/>
        <v>1425.0237613808406</v>
      </c>
      <c r="N38" s="114"/>
      <c r="O38" s="94" t="e">
        <f t="shared" si="1"/>
        <v>#DIV/0!</v>
      </c>
      <c r="P38" s="89"/>
      <c r="Q38" s="81"/>
      <c r="R38" s="113"/>
      <c r="S38" s="74"/>
      <c r="T38" s="74"/>
      <c r="U38" s="74"/>
      <c r="V38" s="74"/>
      <c r="W38" s="74"/>
      <c r="X38" s="74"/>
    </row>
    <row r="39" spans="1:24" s="75" customFormat="1" ht="13.5" customHeight="1" x14ac:dyDescent="0.3">
      <c r="A39" s="1"/>
      <c r="B39" s="153"/>
      <c r="C39" s="78"/>
      <c r="D39" s="79"/>
      <c r="E39" s="79"/>
      <c r="F39" s="79"/>
      <c r="G39" s="122"/>
      <c r="H39" s="8"/>
      <c r="I39" s="122"/>
      <c r="J39" s="8"/>
      <c r="K39" s="69" t="s">
        <v>18</v>
      </c>
      <c r="L39" s="123">
        <f>$J$37*1</f>
        <v>131.4</v>
      </c>
      <c r="M39" s="115">
        <f t="shared" si="0"/>
        <v>1469.0966612173615</v>
      </c>
      <c r="N39" s="114"/>
      <c r="O39" s="94" t="e">
        <f t="shared" si="1"/>
        <v>#DIV/0!</v>
      </c>
      <c r="P39" s="89"/>
      <c r="Q39" s="81"/>
      <c r="R39" s="113"/>
      <c r="S39" s="74"/>
      <c r="T39" s="74"/>
      <c r="U39" s="74"/>
      <c r="V39" s="74"/>
      <c r="W39" s="74"/>
      <c r="X39" s="74"/>
    </row>
    <row r="40" spans="1:24" s="75" customFormat="1" ht="13.5" customHeight="1" x14ac:dyDescent="0.3">
      <c r="A40" s="1"/>
      <c r="B40" s="153"/>
      <c r="C40" s="78"/>
      <c r="D40" s="79"/>
      <c r="E40" s="79"/>
      <c r="F40" s="79"/>
      <c r="G40" s="124"/>
      <c r="H40" s="76"/>
      <c r="I40" s="122" t="s">
        <v>22</v>
      </c>
      <c r="J40" s="8">
        <f>$H$37*1</f>
        <v>180</v>
      </c>
      <c r="K40" s="69" t="s">
        <v>15</v>
      </c>
      <c r="L40" s="123">
        <f>$J$40*0.95</f>
        <v>171</v>
      </c>
      <c r="M40" s="115">
        <f t="shared" si="0"/>
        <v>1911.8381207623197</v>
      </c>
      <c r="N40" s="114"/>
      <c r="O40" s="94" t="e">
        <f t="shared" si="1"/>
        <v>#DIV/0!</v>
      </c>
      <c r="P40" s="89"/>
      <c r="Q40" s="81"/>
      <c r="R40" s="113"/>
      <c r="S40" s="74"/>
      <c r="T40" s="74"/>
      <c r="U40" s="74"/>
      <c r="V40" s="74"/>
      <c r="W40" s="74"/>
      <c r="X40" s="74"/>
    </row>
    <row r="41" spans="1:24" s="75" customFormat="1" ht="13.5" customHeight="1" x14ac:dyDescent="0.3">
      <c r="A41" s="1"/>
      <c r="B41" s="153"/>
      <c r="C41" s="78"/>
      <c r="D41" s="79"/>
      <c r="E41" s="79"/>
      <c r="F41" s="79"/>
      <c r="G41" s="122"/>
      <c r="H41" s="8"/>
      <c r="I41" s="122"/>
      <c r="J41" s="8"/>
      <c r="K41" s="69" t="s">
        <v>17</v>
      </c>
      <c r="L41" s="123">
        <f>$J$40*0.97</f>
        <v>174.6</v>
      </c>
      <c r="M41" s="115">
        <f t="shared" si="0"/>
        <v>1952.0873443573157</v>
      </c>
      <c r="N41" s="168"/>
      <c r="O41" s="94" t="e">
        <f t="shared" si="1"/>
        <v>#DIV/0!</v>
      </c>
      <c r="P41" s="89"/>
      <c r="Q41" s="81"/>
      <c r="R41" s="113"/>
      <c r="S41" s="74"/>
      <c r="T41" s="74"/>
      <c r="U41" s="74"/>
      <c r="V41" s="74"/>
      <c r="W41" s="74"/>
      <c r="X41" s="74"/>
    </row>
    <row r="42" spans="1:24" s="75" customFormat="1" ht="13.5" customHeight="1" x14ac:dyDescent="0.3">
      <c r="A42" s="1"/>
      <c r="B42" s="153"/>
      <c r="C42" s="78"/>
      <c r="D42" s="79"/>
      <c r="E42" s="79"/>
      <c r="F42" s="79"/>
      <c r="G42" s="124"/>
      <c r="H42" s="76"/>
      <c r="I42" s="122"/>
      <c r="J42" s="8"/>
      <c r="K42" s="69" t="s">
        <v>18</v>
      </c>
      <c r="L42" s="123">
        <f>$J$40*1</f>
        <v>180</v>
      </c>
      <c r="M42" s="115">
        <f t="shared" si="0"/>
        <v>2012.4611797498101</v>
      </c>
      <c r="N42" s="114"/>
      <c r="O42" s="94" t="e">
        <f t="shared" si="1"/>
        <v>#DIV/0!</v>
      </c>
      <c r="P42" s="89"/>
      <c r="Q42" s="81"/>
      <c r="R42" s="113"/>
      <c r="S42" s="74"/>
      <c r="T42" s="74"/>
      <c r="U42" s="74"/>
      <c r="V42" s="74"/>
      <c r="W42" s="74"/>
      <c r="X42" s="74"/>
    </row>
    <row r="43" spans="1:24" s="75" customFormat="1" ht="13.5" customHeight="1" x14ac:dyDescent="0.3">
      <c r="A43" s="1"/>
      <c r="B43" s="153"/>
      <c r="C43" s="78"/>
      <c r="D43" s="79"/>
      <c r="E43" s="79"/>
      <c r="F43" s="79"/>
      <c r="G43" s="122"/>
      <c r="H43" s="8"/>
      <c r="I43" s="122" t="s">
        <v>27</v>
      </c>
      <c r="J43" s="8">
        <f>$H$37*1.0768</f>
        <v>193.82399999999998</v>
      </c>
      <c r="K43" s="69" t="s">
        <v>15</v>
      </c>
      <c r="L43" s="123">
        <f>$J$43*0.95</f>
        <v>184.13279999999997</v>
      </c>
      <c r="M43" s="115">
        <f t="shared" si="0"/>
        <v>2058.6672884368654</v>
      </c>
      <c r="N43" s="114"/>
      <c r="O43" s="94" t="e">
        <f t="shared" si="1"/>
        <v>#DIV/0!</v>
      </c>
      <c r="P43" s="89"/>
      <c r="Q43" s="81"/>
      <c r="R43" s="113"/>
      <c r="S43" s="74"/>
      <c r="T43" s="74"/>
      <c r="U43" s="74"/>
      <c r="V43" s="74"/>
      <c r="W43" s="74"/>
      <c r="X43" s="74"/>
    </row>
    <row r="44" spans="1:24" s="75" customFormat="1" ht="13.5" customHeight="1" x14ac:dyDescent="0.3">
      <c r="A44" s="1"/>
      <c r="B44" s="153"/>
      <c r="C44" s="78"/>
      <c r="D44" s="79"/>
      <c r="E44" s="79"/>
      <c r="F44" s="79"/>
      <c r="G44" s="122"/>
      <c r="H44" s="8"/>
      <c r="I44" s="122"/>
      <c r="J44" s="8"/>
      <c r="K44" s="69" t="s">
        <v>17</v>
      </c>
      <c r="L44" s="123">
        <f>$J$43*0.97</f>
        <v>188.00927999999999</v>
      </c>
      <c r="M44" s="115">
        <f t="shared" si="0"/>
        <v>2102.0076524039578</v>
      </c>
      <c r="N44" s="114"/>
      <c r="O44" s="94" t="e">
        <f t="shared" si="1"/>
        <v>#DIV/0!</v>
      </c>
      <c r="P44" s="89"/>
      <c r="Q44" s="81"/>
      <c r="R44" s="113"/>
      <c r="S44" s="74"/>
      <c r="T44" s="74"/>
      <c r="U44" s="74"/>
      <c r="V44" s="74"/>
      <c r="W44" s="74"/>
      <c r="X44" s="74"/>
    </row>
    <row r="45" spans="1:24" s="75" customFormat="1" ht="13.5" customHeight="1" thickBot="1" x14ac:dyDescent="0.35">
      <c r="A45" s="1"/>
      <c r="B45" s="153"/>
      <c r="C45" s="78"/>
      <c r="D45" s="79"/>
      <c r="E45" s="79"/>
      <c r="F45" s="79"/>
      <c r="G45" s="125"/>
      <c r="H45" s="126"/>
      <c r="I45" s="125"/>
      <c r="J45" s="21"/>
      <c r="K45" s="127" t="s">
        <v>18</v>
      </c>
      <c r="L45" s="128">
        <f>$J$43*1</f>
        <v>193.82399999999998</v>
      </c>
      <c r="M45" s="115">
        <f t="shared" si="0"/>
        <v>2167.0181983545954</v>
      </c>
      <c r="N45" s="114"/>
      <c r="O45" s="94" t="e">
        <f t="shared" si="1"/>
        <v>#DIV/0!</v>
      </c>
      <c r="P45" s="89"/>
      <c r="Q45" s="81"/>
      <c r="R45" s="113"/>
      <c r="S45" s="74"/>
      <c r="T45" s="74"/>
      <c r="U45" s="74"/>
      <c r="V45" s="74"/>
      <c r="W45" s="74"/>
      <c r="X45" s="74"/>
    </row>
    <row r="46" spans="1:24" s="75" customFormat="1" ht="13.5" customHeight="1" x14ac:dyDescent="0.3">
      <c r="A46" s="1"/>
      <c r="B46" s="153"/>
      <c r="C46" s="78"/>
      <c r="D46" s="79"/>
      <c r="E46" s="80"/>
      <c r="F46" s="79"/>
      <c r="G46" s="118" t="s">
        <v>20</v>
      </c>
      <c r="H46" s="119">
        <f>$F$28*0.85</f>
        <v>153</v>
      </c>
      <c r="I46" s="118" t="s">
        <v>13</v>
      </c>
      <c r="J46" s="119">
        <f>$H$46*0.73</f>
        <v>111.69</v>
      </c>
      <c r="K46" s="120" t="s">
        <v>15</v>
      </c>
      <c r="L46" s="121">
        <f>$J$46*0.95</f>
        <v>106.10549999999999</v>
      </c>
      <c r="M46" s="115">
        <f t="shared" si="0"/>
        <v>1186.2955539330192</v>
      </c>
      <c r="N46" s="114"/>
      <c r="O46" s="94" t="e">
        <f t="shared" si="1"/>
        <v>#DIV/0!</v>
      </c>
      <c r="P46" s="89"/>
      <c r="Q46" s="81"/>
      <c r="R46" s="113"/>
      <c r="S46" s="74"/>
      <c r="T46" s="74"/>
      <c r="U46" s="74"/>
      <c r="V46" s="74"/>
      <c r="W46" s="74"/>
      <c r="X46" s="74"/>
    </row>
    <row r="47" spans="1:24" s="75" customFormat="1" ht="13.5" customHeight="1" x14ac:dyDescent="0.3">
      <c r="A47" s="1"/>
      <c r="B47" s="153"/>
      <c r="C47" s="78"/>
      <c r="D47" s="79"/>
      <c r="E47" s="79"/>
      <c r="F47" s="79"/>
      <c r="G47" s="122"/>
      <c r="H47" s="8"/>
      <c r="I47" s="122"/>
      <c r="J47" s="8"/>
      <c r="K47" s="69" t="s">
        <v>17</v>
      </c>
      <c r="L47" s="123">
        <f>$J$46*0.97</f>
        <v>108.33929999999999</v>
      </c>
      <c r="M47" s="115">
        <f t="shared" si="0"/>
        <v>1211.2701971737145</v>
      </c>
      <c r="N47" s="114"/>
      <c r="O47" s="94" t="e">
        <f t="shared" si="1"/>
        <v>#DIV/0!</v>
      </c>
      <c r="P47" s="89"/>
      <c r="Q47" s="81"/>
      <c r="R47" s="113"/>
      <c r="S47" s="74"/>
      <c r="T47" s="74"/>
      <c r="U47" s="74"/>
      <c r="V47" s="74"/>
      <c r="W47" s="74"/>
      <c r="X47" s="74"/>
    </row>
    <row r="48" spans="1:24" s="75" customFormat="1" ht="13.5" customHeight="1" x14ac:dyDescent="0.3">
      <c r="A48" s="1"/>
      <c r="B48" s="153"/>
      <c r="C48" s="78"/>
      <c r="D48" s="79"/>
      <c r="E48" s="79"/>
      <c r="F48" s="79"/>
      <c r="G48" s="122"/>
      <c r="H48" s="8"/>
      <c r="I48" s="122"/>
      <c r="J48" s="8"/>
      <c r="K48" s="69" t="s">
        <v>18</v>
      </c>
      <c r="L48" s="123">
        <f>$J$46*1</f>
        <v>111.69</v>
      </c>
      <c r="M48" s="115">
        <f t="shared" si="0"/>
        <v>1248.7321620347573</v>
      </c>
      <c r="N48" s="114"/>
      <c r="O48" s="94" t="e">
        <f t="shared" si="1"/>
        <v>#DIV/0!</v>
      </c>
      <c r="P48" s="89"/>
      <c r="Q48" s="81"/>
      <c r="R48" s="113"/>
      <c r="S48" s="74"/>
      <c r="T48" s="74"/>
      <c r="U48" s="74"/>
      <c r="V48" s="74"/>
      <c r="W48" s="74"/>
      <c r="X48" s="74"/>
    </row>
    <row r="49" spans="1:24" s="75" customFormat="1" ht="13.5" customHeight="1" x14ac:dyDescent="0.3">
      <c r="A49" s="1"/>
      <c r="B49" s="153"/>
      <c r="C49" s="78"/>
      <c r="D49" s="79"/>
      <c r="E49" s="79"/>
      <c r="F49" s="79"/>
      <c r="G49" s="122"/>
      <c r="H49" s="8"/>
      <c r="I49" s="122" t="s">
        <v>22</v>
      </c>
      <c r="J49" s="8">
        <f>$H$46*1</f>
        <v>153</v>
      </c>
      <c r="K49" s="69" t="s">
        <v>15</v>
      </c>
      <c r="L49" s="123">
        <f>$J$49*0.95</f>
        <v>145.35</v>
      </c>
      <c r="M49" s="115">
        <f t="shared" si="0"/>
        <v>1625.0624026479716</v>
      </c>
      <c r="N49" s="114"/>
      <c r="O49" s="94" t="e">
        <f t="shared" si="1"/>
        <v>#DIV/0!</v>
      </c>
      <c r="P49" s="89"/>
      <c r="Q49" s="81"/>
      <c r="R49" s="113"/>
      <c r="S49" s="74"/>
      <c r="T49" s="74"/>
      <c r="U49" s="74"/>
      <c r="V49" s="74"/>
      <c r="W49" s="74"/>
      <c r="X49" s="74"/>
    </row>
    <row r="50" spans="1:24" s="75" customFormat="1" ht="13.5" customHeight="1" x14ac:dyDescent="0.3">
      <c r="A50" s="19"/>
      <c r="B50" s="153"/>
      <c r="C50" s="78"/>
      <c r="D50" s="79"/>
      <c r="E50" s="79"/>
      <c r="F50" s="79"/>
      <c r="G50" s="122"/>
      <c r="H50" s="8"/>
      <c r="I50" s="122"/>
      <c r="J50" s="8"/>
      <c r="K50" s="69" t="s">
        <v>17</v>
      </c>
      <c r="L50" s="123">
        <f>$J$49*0.97</f>
        <v>148.41</v>
      </c>
      <c r="M50" s="115">
        <f t="shared" si="0"/>
        <v>1659.2742427037185</v>
      </c>
      <c r="N50" s="168"/>
      <c r="O50" s="94" t="e">
        <f t="shared" si="1"/>
        <v>#DIV/0!</v>
      </c>
      <c r="P50" s="89"/>
      <c r="Q50" s="81"/>
      <c r="R50" s="113"/>
      <c r="S50" s="74"/>
      <c r="T50" s="74"/>
      <c r="U50" s="74"/>
      <c r="V50" s="74"/>
      <c r="W50" s="74"/>
      <c r="X50" s="74"/>
    </row>
    <row r="51" spans="1:24" s="75" customFormat="1" ht="13.5" customHeight="1" thickBot="1" x14ac:dyDescent="0.35">
      <c r="A51" s="1"/>
      <c r="B51" s="153"/>
      <c r="C51" s="150"/>
      <c r="D51" s="140"/>
      <c r="E51" s="140"/>
      <c r="F51" s="140"/>
      <c r="G51" s="125"/>
      <c r="H51" s="126"/>
      <c r="I51" s="125"/>
      <c r="J51" s="126"/>
      <c r="K51" s="127" t="s">
        <v>18</v>
      </c>
      <c r="L51" s="128">
        <f>$J$49*1</f>
        <v>153</v>
      </c>
      <c r="M51" s="115">
        <f t="shared" si="0"/>
        <v>1710.5920027873387</v>
      </c>
      <c r="N51" s="114"/>
      <c r="O51" s="94" t="e">
        <f t="shared" si="1"/>
        <v>#DIV/0!</v>
      </c>
      <c r="P51" s="89"/>
      <c r="Q51" s="81"/>
      <c r="R51" s="113"/>
      <c r="S51" s="74"/>
      <c r="T51" s="74"/>
      <c r="U51" s="74"/>
      <c r="V51" s="74"/>
      <c r="W51" s="74"/>
      <c r="X51" s="74"/>
    </row>
    <row r="52" spans="1:24" s="75" customFormat="1" ht="13.5" customHeight="1" x14ac:dyDescent="0.3">
      <c r="A52" s="1"/>
      <c r="B52" s="153"/>
      <c r="C52" s="82" t="s">
        <v>29</v>
      </c>
      <c r="D52" s="84"/>
      <c r="E52" s="85"/>
      <c r="F52" s="82">
        <v>200</v>
      </c>
      <c r="G52" s="118" t="s">
        <v>14</v>
      </c>
      <c r="H52" s="119">
        <f>$F$52*1.15</f>
        <v>229.99999999999997</v>
      </c>
      <c r="I52" s="118" t="s">
        <v>13</v>
      </c>
      <c r="J52" s="119">
        <f>$H$52*0.73</f>
        <v>167.89999999999998</v>
      </c>
      <c r="K52" s="120" t="s">
        <v>15</v>
      </c>
      <c r="L52" s="121">
        <f>$J$52*0.95</f>
        <v>159.50499999999997</v>
      </c>
      <c r="M52" s="115">
        <f t="shared" si="0"/>
        <v>1783.3201137555188</v>
      </c>
      <c r="N52" s="114"/>
      <c r="O52" s="94" t="e">
        <f t="shared" si="1"/>
        <v>#DIV/0!</v>
      </c>
      <c r="P52" s="89"/>
      <c r="Q52" s="81"/>
      <c r="R52" s="113"/>
      <c r="S52" s="74"/>
      <c r="T52" s="74"/>
      <c r="U52" s="74"/>
      <c r="V52" s="74"/>
      <c r="W52" s="74"/>
      <c r="X52" s="74"/>
    </row>
    <row r="53" spans="1:24" s="75" customFormat="1" ht="13.5" customHeight="1" x14ac:dyDescent="0.3">
      <c r="A53" s="1"/>
      <c r="B53" s="153"/>
      <c r="C53" s="82"/>
      <c r="D53" s="83"/>
      <c r="E53" s="84"/>
      <c r="F53" s="84"/>
      <c r="G53" s="122"/>
      <c r="H53" s="8"/>
      <c r="I53" s="122"/>
      <c r="J53" s="8"/>
      <c r="K53" s="69" t="s">
        <v>17</v>
      </c>
      <c r="L53" s="123">
        <f>$J$52*0.97</f>
        <v>162.86299999999997</v>
      </c>
      <c r="M53" s="115">
        <f t="shared" si="0"/>
        <v>1820.8636950977404</v>
      </c>
      <c r="N53" s="114"/>
      <c r="O53" s="94" t="e">
        <f t="shared" si="1"/>
        <v>#DIV/0!</v>
      </c>
      <c r="P53" s="89"/>
      <c r="Q53" s="81"/>
      <c r="R53" s="113"/>
      <c r="S53" s="74"/>
      <c r="T53" s="74"/>
      <c r="U53" s="74"/>
      <c r="V53" s="74"/>
      <c r="W53" s="74"/>
      <c r="X53" s="74"/>
    </row>
    <row r="54" spans="1:24" s="75" customFormat="1" ht="13.5" customHeight="1" x14ac:dyDescent="0.3">
      <c r="A54" s="1"/>
      <c r="B54" s="153"/>
      <c r="C54" s="82"/>
      <c r="D54" s="83"/>
      <c r="E54" s="84"/>
      <c r="F54" s="84"/>
      <c r="G54" s="124"/>
      <c r="H54" s="69"/>
      <c r="I54" s="122"/>
      <c r="J54" s="8"/>
      <c r="K54" s="69" t="s">
        <v>18</v>
      </c>
      <c r="L54" s="123">
        <f>$J$52*1</f>
        <v>167.89999999999998</v>
      </c>
      <c r="M54" s="115">
        <f t="shared" si="0"/>
        <v>1877.1790671110728</v>
      </c>
      <c r="N54" s="114"/>
      <c r="O54" s="94" t="e">
        <f t="shared" si="1"/>
        <v>#DIV/0!</v>
      </c>
      <c r="P54" s="89"/>
      <c r="Q54" s="81"/>
      <c r="R54" s="113"/>
      <c r="S54" s="74"/>
      <c r="T54" s="74"/>
      <c r="U54" s="74"/>
      <c r="V54" s="74"/>
      <c r="W54" s="74"/>
      <c r="X54" s="74"/>
    </row>
    <row r="55" spans="1:24" s="75" customFormat="1" ht="13.5" customHeight="1" x14ac:dyDescent="0.3">
      <c r="A55" s="1"/>
      <c r="B55" s="153"/>
      <c r="C55" s="82"/>
      <c r="D55" s="83"/>
      <c r="E55" s="84"/>
      <c r="F55" s="84"/>
      <c r="G55" s="124"/>
      <c r="H55" s="69"/>
      <c r="I55" s="122" t="s">
        <v>22</v>
      </c>
      <c r="J55" s="8">
        <f>$H$52*1</f>
        <v>229.99999999999997</v>
      </c>
      <c r="K55" s="69" t="s">
        <v>15</v>
      </c>
      <c r="L55" s="123">
        <f>$J$55*0.95</f>
        <v>218.49999999999997</v>
      </c>
      <c r="M55" s="115">
        <f t="shared" si="0"/>
        <v>2442.9042654185191</v>
      </c>
      <c r="N55" s="114"/>
      <c r="O55" s="94" t="e">
        <f t="shared" si="1"/>
        <v>#DIV/0!</v>
      </c>
      <c r="P55" s="89"/>
      <c r="Q55" s="81"/>
      <c r="R55" s="113"/>
      <c r="S55" s="74"/>
      <c r="T55" s="74"/>
      <c r="U55" s="74"/>
      <c r="V55" s="74"/>
      <c r="W55" s="74"/>
      <c r="X55" s="74"/>
    </row>
    <row r="56" spans="1:24" s="75" customFormat="1" ht="13.5" customHeight="1" x14ac:dyDescent="0.3">
      <c r="A56" s="1"/>
      <c r="B56" s="153"/>
      <c r="C56" s="82"/>
      <c r="D56" s="83"/>
      <c r="E56" s="84"/>
      <c r="F56" s="84"/>
      <c r="G56" s="124"/>
      <c r="H56" s="69"/>
      <c r="I56" s="122"/>
      <c r="J56" s="8"/>
      <c r="K56" s="69" t="s">
        <v>17</v>
      </c>
      <c r="L56" s="123">
        <f>$J$55*0.97</f>
        <v>223.09999999999997</v>
      </c>
      <c r="M56" s="115">
        <f t="shared" si="0"/>
        <v>2494.3338289010144</v>
      </c>
      <c r="N56" s="114"/>
      <c r="O56" s="94" t="e">
        <f t="shared" si="1"/>
        <v>#DIV/0!</v>
      </c>
      <c r="P56" s="89"/>
      <c r="Q56" s="81"/>
      <c r="R56" s="113"/>
      <c r="S56" s="74"/>
      <c r="T56" s="74"/>
      <c r="U56" s="74"/>
      <c r="V56" s="74"/>
      <c r="W56" s="74"/>
      <c r="X56" s="74"/>
    </row>
    <row r="57" spans="1:24" s="75" customFormat="1" ht="13.5" customHeight="1" x14ac:dyDescent="0.3">
      <c r="A57" s="1"/>
      <c r="B57" s="153"/>
      <c r="C57" s="82"/>
      <c r="D57" s="83"/>
      <c r="E57" s="84"/>
      <c r="F57" s="84"/>
      <c r="G57" s="124"/>
      <c r="H57" s="76"/>
      <c r="I57" s="122"/>
      <c r="J57" s="8"/>
      <c r="K57" s="69" t="s">
        <v>18</v>
      </c>
      <c r="L57" s="123">
        <f>$J$55*1</f>
        <v>229.99999999999997</v>
      </c>
      <c r="M57" s="115">
        <f t="shared" si="0"/>
        <v>2571.4781741247571</v>
      </c>
      <c r="N57" s="114"/>
      <c r="O57" s="94" t="e">
        <f t="shared" si="1"/>
        <v>#DIV/0!</v>
      </c>
      <c r="P57" s="89"/>
      <c r="Q57" s="81"/>
      <c r="R57" s="113"/>
      <c r="S57" s="74"/>
      <c r="T57" s="74"/>
      <c r="U57" s="74"/>
      <c r="V57" s="74"/>
      <c r="W57" s="74"/>
      <c r="X57" s="74"/>
    </row>
    <row r="58" spans="1:24" s="75" customFormat="1" ht="13.5" customHeight="1" x14ac:dyDescent="0.3">
      <c r="A58" s="1"/>
      <c r="B58" s="153"/>
      <c r="C58" s="82"/>
      <c r="D58" s="83"/>
      <c r="E58" s="84"/>
      <c r="F58" s="84"/>
      <c r="G58" s="124"/>
      <c r="H58" s="76"/>
      <c r="I58" s="122" t="s">
        <v>27</v>
      </c>
      <c r="J58" s="8">
        <f>$H$52*1.0768</f>
        <v>247.66399999999996</v>
      </c>
      <c r="K58" s="69" t="s">
        <v>15</v>
      </c>
      <c r="L58" s="123">
        <f>$J$58*0.95</f>
        <v>235.28079999999994</v>
      </c>
      <c r="M58" s="115">
        <f t="shared" si="0"/>
        <v>2630.5193130026614</v>
      </c>
      <c r="N58" s="114"/>
      <c r="O58" s="94" t="e">
        <f t="shared" si="1"/>
        <v>#DIV/0!</v>
      </c>
      <c r="P58" s="89"/>
      <c r="Q58" s="81"/>
      <c r="R58" s="113"/>
      <c r="S58" s="74"/>
      <c r="T58" s="74"/>
      <c r="U58" s="74"/>
      <c r="V58" s="74"/>
      <c r="W58" s="74"/>
      <c r="X58" s="74"/>
    </row>
    <row r="59" spans="1:24" s="75" customFormat="1" ht="13.5" customHeight="1" x14ac:dyDescent="0.3">
      <c r="A59" s="1"/>
      <c r="B59" s="153"/>
      <c r="C59" s="82"/>
      <c r="D59" s="83"/>
      <c r="E59" s="84"/>
      <c r="F59" s="84"/>
      <c r="G59" s="124"/>
      <c r="H59" s="76"/>
      <c r="I59" s="122"/>
      <c r="J59" s="8"/>
      <c r="K59" s="69" t="s">
        <v>17</v>
      </c>
      <c r="L59" s="123">
        <f>$J$58*0.97</f>
        <v>240.23407999999995</v>
      </c>
      <c r="M59" s="115">
        <f t="shared" si="0"/>
        <v>2685.898666960612</v>
      </c>
      <c r="N59" s="168"/>
      <c r="O59" s="94" t="e">
        <f t="shared" si="1"/>
        <v>#DIV/0!</v>
      </c>
      <c r="P59" s="89"/>
      <c r="Q59" s="81"/>
      <c r="R59" s="113"/>
      <c r="S59" s="74"/>
      <c r="T59" s="74"/>
      <c r="U59" s="74"/>
      <c r="V59" s="74"/>
      <c r="W59" s="74"/>
      <c r="X59" s="74"/>
    </row>
    <row r="60" spans="1:24" s="75" customFormat="1" ht="13.5" customHeight="1" thickBot="1" x14ac:dyDescent="0.35">
      <c r="A60" s="1"/>
      <c r="B60" s="153"/>
      <c r="C60" s="82"/>
      <c r="D60" s="83"/>
      <c r="E60" s="84"/>
      <c r="F60" s="84"/>
      <c r="G60" s="135"/>
      <c r="H60" s="136"/>
      <c r="I60" s="125"/>
      <c r="J60" s="21"/>
      <c r="K60" s="127" t="s">
        <v>18</v>
      </c>
      <c r="L60" s="128">
        <f>$J$58*1</f>
        <v>247.66399999999996</v>
      </c>
      <c r="M60" s="115">
        <f t="shared" si="0"/>
        <v>2768.9676978975385</v>
      </c>
      <c r="N60" s="114"/>
      <c r="O60" s="94" t="e">
        <f t="shared" si="1"/>
        <v>#DIV/0!</v>
      </c>
      <c r="P60" s="89"/>
      <c r="Q60" s="81"/>
      <c r="R60" s="113"/>
      <c r="S60" s="74"/>
      <c r="T60" s="74"/>
      <c r="U60" s="74"/>
      <c r="V60" s="74"/>
      <c r="W60" s="74"/>
      <c r="X60" s="74"/>
    </row>
    <row r="61" spans="1:24" s="75" customFormat="1" ht="13.5" customHeight="1" x14ac:dyDescent="0.3">
      <c r="A61" s="1"/>
      <c r="B61" s="153"/>
      <c r="C61" s="82"/>
      <c r="D61" s="83"/>
      <c r="E61" s="85"/>
      <c r="F61" s="84"/>
      <c r="G61" s="118" t="s">
        <v>19</v>
      </c>
      <c r="H61" s="119">
        <f>$F$52*1</f>
        <v>200</v>
      </c>
      <c r="I61" s="118" t="s">
        <v>13</v>
      </c>
      <c r="J61" s="119">
        <f>$H$61*0.73</f>
        <v>146</v>
      </c>
      <c r="K61" s="120" t="s">
        <v>15</v>
      </c>
      <c r="L61" s="121">
        <f>$J$61*0.95</f>
        <v>138.69999999999999</v>
      </c>
      <c r="M61" s="115">
        <f t="shared" si="0"/>
        <v>1550.7131423961036</v>
      </c>
      <c r="N61" s="114"/>
      <c r="O61" s="94" t="e">
        <f t="shared" si="1"/>
        <v>#DIV/0!</v>
      </c>
      <c r="P61" s="89"/>
      <c r="Q61" s="81"/>
      <c r="R61" s="113"/>
      <c r="S61" s="74"/>
      <c r="T61" s="74"/>
      <c r="U61" s="74"/>
      <c r="V61" s="74"/>
      <c r="W61" s="74"/>
      <c r="X61" s="74"/>
    </row>
    <row r="62" spans="1:24" s="75" customFormat="1" ht="13.5" customHeight="1" x14ac:dyDescent="0.3">
      <c r="A62" s="1"/>
      <c r="B62" s="153"/>
      <c r="C62" s="82"/>
      <c r="D62" s="83"/>
      <c r="E62" s="84"/>
      <c r="F62" s="84"/>
      <c r="G62" s="122"/>
      <c r="H62" s="8"/>
      <c r="I62" s="122"/>
      <c r="J62" s="8"/>
      <c r="K62" s="69" t="s">
        <v>17</v>
      </c>
      <c r="L62" s="123">
        <f>$J$61*0.97</f>
        <v>141.62</v>
      </c>
      <c r="M62" s="115">
        <f t="shared" si="0"/>
        <v>1583.3597348676008</v>
      </c>
      <c r="N62" s="114"/>
      <c r="O62" s="94" t="e">
        <f t="shared" si="1"/>
        <v>#DIV/0!</v>
      </c>
      <c r="P62" s="89"/>
      <c r="Q62" s="81"/>
      <c r="R62" s="113"/>
      <c r="S62" s="74"/>
      <c r="T62" s="74"/>
      <c r="U62" s="74"/>
      <c r="V62" s="74"/>
      <c r="W62" s="74"/>
      <c r="X62" s="74"/>
    </row>
    <row r="63" spans="1:24" s="75" customFormat="1" ht="13.5" customHeight="1" x14ac:dyDescent="0.3">
      <c r="A63" s="1"/>
      <c r="B63" s="153"/>
      <c r="C63" s="82"/>
      <c r="D63" s="83"/>
      <c r="E63" s="84"/>
      <c r="F63" s="84"/>
      <c r="G63" s="122"/>
      <c r="H63" s="8"/>
      <c r="I63" s="122"/>
      <c r="J63" s="8"/>
      <c r="K63" s="69" t="s">
        <v>18</v>
      </c>
      <c r="L63" s="123">
        <f>$J$61*1</f>
        <v>146</v>
      </c>
      <c r="M63" s="115">
        <f t="shared" si="0"/>
        <v>1632.329623574846</v>
      </c>
      <c r="N63" s="114"/>
      <c r="O63" s="94" t="e">
        <f t="shared" si="1"/>
        <v>#DIV/0!</v>
      </c>
      <c r="P63" s="89"/>
      <c r="Q63" s="81"/>
      <c r="R63" s="113"/>
      <c r="S63" s="74"/>
      <c r="T63" s="74"/>
      <c r="U63" s="74"/>
      <c r="V63" s="74"/>
      <c r="W63" s="74"/>
      <c r="X63" s="74"/>
    </row>
    <row r="64" spans="1:24" s="75" customFormat="1" ht="13.5" customHeight="1" x14ac:dyDescent="0.3">
      <c r="A64" s="1"/>
      <c r="B64" s="153"/>
      <c r="C64" s="82"/>
      <c r="D64" s="83"/>
      <c r="E64" s="84"/>
      <c r="F64" s="84"/>
      <c r="G64" s="124"/>
      <c r="H64" s="76"/>
      <c r="I64" s="122" t="s">
        <v>22</v>
      </c>
      <c r="J64" s="8">
        <f>$H$61*1</f>
        <v>200</v>
      </c>
      <c r="K64" s="69" t="s">
        <v>15</v>
      </c>
      <c r="L64" s="123">
        <f>$J$64*0.95</f>
        <v>190</v>
      </c>
      <c r="M64" s="115">
        <f t="shared" si="0"/>
        <v>2124.2645786247995</v>
      </c>
      <c r="N64" s="114"/>
      <c r="O64" s="94" t="e">
        <f t="shared" si="1"/>
        <v>#DIV/0!</v>
      </c>
      <c r="P64" s="89"/>
      <c r="Q64" s="81"/>
      <c r="R64" s="113"/>
      <c r="S64" s="74"/>
      <c r="T64" s="74"/>
      <c r="U64" s="74"/>
      <c r="V64" s="74"/>
      <c r="W64" s="74"/>
      <c r="X64" s="74"/>
    </row>
    <row r="65" spans="1:24" s="75" customFormat="1" ht="13.5" customHeight="1" x14ac:dyDescent="0.3">
      <c r="A65" s="1"/>
      <c r="B65" s="153"/>
      <c r="C65" s="82"/>
      <c r="D65" s="83"/>
      <c r="E65" s="84"/>
      <c r="F65" s="84"/>
      <c r="G65" s="122"/>
      <c r="H65" s="8"/>
      <c r="I65" s="122"/>
      <c r="J65" s="8"/>
      <c r="K65" s="69" t="s">
        <v>17</v>
      </c>
      <c r="L65" s="123">
        <f>$J$64*0.97</f>
        <v>194</v>
      </c>
      <c r="M65" s="115">
        <f t="shared" si="0"/>
        <v>2168.9859381747956</v>
      </c>
      <c r="N65" s="114"/>
      <c r="O65" s="94" t="e">
        <f t="shared" si="1"/>
        <v>#DIV/0!</v>
      </c>
      <c r="P65" s="89"/>
      <c r="Q65" s="81"/>
      <c r="R65" s="113"/>
      <c r="S65" s="74"/>
      <c r="T65" s="74"/>
      <c r="U65" s="74"/>
      <c r="V65" s="74"/>
      <c r="W65" s="74"/>
      <c r="X65" s="74"/>
    </row>
    <row r="66" spans="1:24" s="75" customFormat="1" ht="13.5" customHeight="1" x14ac:dyDescent="0.3">
      <c r="A66" s="1"/>
      <c r="B66" s="153"/>
      <c r="C66" s="82"/>
      <c r="D66" s="83"/>
      <c r="E66" s="84"/>
      <c r="F66" s="84"/>
      <c r="G66" s="124"/>
      <c r="H66" s="76"/>
      <c r="I66" s="122"/>
      <c r="J66" s="8"/>
      <c r="K66" s="69" t="s">
        <v>18</v>
      </c>
      <c r="L66" s="123">
        <f>$J$64*1</f>
        <v>200</v>
      </c>
      <c r="M66" s="115">
        <f t="shared" si="0"/>
        <v>2236.0679774997889</v>
      </c>
      <c r="N66" s="114"/>
      <c r="O66" s="94" t="e">
        <f t="shared" si="1"/>
        <v>#DIV/0!</v>
      </c>
      <c r="P66" s="89"/>
      <c r="Q66" s="81"/>
      <c r="R66" s="113"/>
      <c r="S66" s="74"/>
      <c r="T66" s="74"/>
      <c r="U66" s="74"/>
      <c r="V66" s="74"/>
      <c r="W66" s="74"/>
      <c r="X66" s="74"/>
    </row>
    <row r="67" spans="1:24" s="75" customFormat="1" ht="13.5" customHeight="1" x14ac:dyDescent="0.3">
      <c r="A67" s="1"/>
      <c r="B67" s="153"/>
      <c r="C67" s="82"/>
      <c r="D67" s="83"/>
      <c r="E67" s="84"/>
      <c r="F67" s="84"/>
      <c r="G67" s="122"/>
      <c r="H67" s="8"/>
      <c r="I67" s="122" t="s">
        <v>27</v>
      </c>
      <c r="J67" s="8">
        <f>$H$61*1.0768</f>
        <v>215.35999999999999</v>
      </c>
      <c r="K67" s="69" t="s">
        <v>15</v>
      </c>
      <c r="L67" s="123">
        <f>$J$67*0.95</f>
        <v>204.59199999999998</v>
      </c>
      <c r="M67" s="115">
        <f t="shared" si="0"/>
        <v>2287.408098263184</v>
      </c>
      <c r="N67" s="114"/>
      <c r="O67" s="94" t="e">
        <f t="shared" si="1"/>
        <v>#DIV/0!</v>
      </c>
      <c r="P67" s="89"/>
      <c r="Q67" s="81"/>
      <c r="R67" s="113"/>
      <c r="S67" s="74"/>
      <c r="T67" s="74"/>
      <c r="U67" s="74"/>
      <c r="V67" s="74"/>
      <c r="W67" s="74"/>
      <c r="X67" s="74"/>
    </row>
    <row r="68" spans="1:24" s="75" customFormat="1" ht="13.5" customHeight="1" x14ac:dyDescent="0.3">
      <c r="A68" s="1"/>
      <c r="B68" s="153"/>
      <c r="C68" s="82"/>
      <c r="D68" s="83"/>
      <c r="E68" s="84"/>
      <c r="F68" s="84"/>
      <c r="G68" s="122"/>
      <c r="H68" s="8"/>
      <c r="I68" s="122"/>
      <c r="J68" s="8"/>
      <c r="K68" s="69" t="s">
        <v>17</v>
      </c>
      <c r="L68" s="123">
        <f>$J$67*0.97</f>
        <v>208.89919999999998</v>
      </c>
      <c r="M68" s="115">
        <f t="shared" ref="M68:M93" si="2">L68*$E$4</f>
        <v>2335.5640582266196</v>
      </c>
      <c r="N68" s="168"/>
      <c r="O68" s="94" t="e">
        <f t="shared" si="1"/>
        <v>#DIV/0!</v>
      </c>
      <c r="P68" s="89"/>
      <c r="Q68" s="81"/>
      <c r="R68" s="113"/>
      <c r="S68" s="74"/>
      <c r="T68" s="74"/>
      <c r="U68" s="74"/>
      <c r="V68" s="74"/>
      <c r="W68" s="74"/>
      <c r="X68" s="74"/>
    </row>
    <row r="69" spans="1:24" s="75" customFormat="1" ht="13.5" customHeight="1" thickBot="1" x14ac:dyDescent="0.35">
      <c r="A69" s="1"/>
      <c r="B69" s="153"/>
      <c r="C69" s="82"/>
      <c r="D69" s="83"/>
      <c r="E69" s="84"/>
      <c r="F69" s="84"/>
      <c r="G69" s="125"/>
      <c r="H69" s="126"/>
      <c r="I69" s="125"/>
      <c r="J69" s="21"/>
      <c r="K69" s="127" t="s">
        <v>18</v>
      </c>
      <c r="L69" s="128">
        <f>$J$67*1</f>
        <v>215.35999999999999</v>
      </c>
      <c r="M69" s="115">
        <f t="shared" si="2"/>
        <v>2407.7979981717726</v>
      </c>
      <c r="N69" s="114"/>
      <c r="O69" s="94" t="e">
        <f t="shared" ref="O69:O94" si="3">M69/N69*1000</f>
        <v>#DIV/0!</v>
      </c>
      <c r="P69" s="89"/>
      <c r="Q69" s="81"/>
      <c r="R69" s="113"/>
      <c r="S69" s="74"/>
      <c r="T69" s="74"/>
      <c r="U69" s="74"/>
      <c r="V69" s="74"/>
      <c r="W69" s="74"/>
      <c r="X69" s="74"/>
    </row>
    <row r="70" spans="1:24" s="75" customFormat="1" ht="13.5" customHeight="1" x14ac:dyDescent="0.3">
      <c r="A70" s="1"/>
      <c r="B70" s="153"/>
      <c r="C70" s="82"/>
      <c r="D70" s="83"/>
      <c r="E70" s="85"/>
      <c r="F70" s="84"/>
      <c r="G70" s="118" t="s">
        <v>20</v>
      </c>
      <c r="H70" s="119">
        <f>$F$52*0.85</f>
        <v>170</v>
      </c>
      <c r="I70" s="118" t="s">
        <v>13</v>
      </c>
      <c r="J70" s="119">
        <f>$H$70*0.73</f>
        <v>124.1</v>
      </c>
      <c r="K70" s="120" t="s">
        <v>15</v>
      </c>
      <c r="L70" s="121">
        <f>$J$70*0.95</f>
        <v>117.895</v>
      </c>
      <c r="M70" s="115">
        <f t="shared" si="2"/>
        <v>1318.1061710366882</v>
      </c>
      <c r="N70" s="114"/>
      <c r="O70" s="94" t="e">
        <f t="shared" si="3"/>
        <v>#DIV/0!</v>
      </c>
      <c r="P70" s="89"/>
      <c r="Q70" s="81"/>
      <c r="R70" s="113"/>
      <c r="S70" s="74"/>
      <c r="T70" s="74"/>
      <c r="U70" s="74"/>
      <c r="V70" s="74"/>
      <c r="W70" s="74"/>
      <c r="X70" s="74"/>
    </row>
    <row r="71" spans="1:24" s="75" customFormat="1" ht="13.5" customHeight="1" x14ac:dyDescent="0.3">
      <c r="A71" s="1"/>
      <c r="B71" s="153"/>
      <c r="C71" s="82"/>
      <c r="D71" s="83"/>
      <c r="E71" s="84"/>
      <c r="F71" s="84"/>
      <c r="G71" s="122"/>
      <c r="H71" s="8"/>
      <c r="I71" s="122"/>
      <c r="J71" s="8"/>
      <c r="K71" s="69" t="s">
        <v>17</v>
      </c>
      <c r="L71" s="123">
        <f>$J$70*0.97</f>
        <v>120.377</v>
      </c>
      <c r="M71" s="115">
        <f t="shared" si="2"/>
        <v>1345.8557746374604</v>
      </c>
      <c r="N71" s="114"/>
      <c r="O71" s="94" t="e">
        <f t="shared" si="3"/>
        <v>#DIV/0!</v>
      </c>
      <c r="P71" s="89"/>
      <c r="Q71" s="81"/>
      <c r="R71" s="113"/>
      <c r="S71" s="74"/>
      <c r="T71" s="74"/>
      <c r="U71" s="74"/>
      <c r="V71" s="74"/>
      <c r="W71" s="74"/>
      <c r="X71" s="74"/>
    </row>
    <row r="72" spans="1:24" s="75" customFormat="1" ht="13.5" customHeight="1" x14ac:dyDescent="0.3">
      <c r="A72" s="1"/>
      <c r="B72" s="153"/>
      <c r="C72" s="82"/>
      <c r="D72" s="83"/>
      <c r="E72" s="84"/>
      <c r="F72" s="84"/>
      <c r="G72" s="122"/>
      <c r="H72" s="8"/>
      <c r="I72" s="122"/>
      <c r="J72" s="8"/>
      <c r="K72" s="69" t="s">
        <v>18</v>
      </c>
      <c r="L72" s="123">
        <f>$J$70*1</f>
        <v>124.1</v>
      </c>
      <c r="M72" s="115">
        <f t="shared" si="2"/>
        <v>1387.480180038619</v>
      </c>
      <c r="N72" s="114"/>
      <c r="O72" s="94" t="e">
        <f t="shared" si="3"/>
        <v>#DIV/0!</v>
      </c>
      <c r="P72" s="89"/>
      <c r="Q72" s="81"/>
      <c r="R72" s="113"/>
      <c r="S72" s="74"/>
      <c r="T72" s="74"/>
      <c r="U72" s="74"/>
      <c r="V72" s="74"/>
      <c r="W72" s="74"/>
      <c r="X72" s="74"/>
    </row>
    <row r="73" spans="1:24" s="75" customFormat="1" ht="13.5" customHeight="1" x14ac:dyDescent="0.3">
      <c r="A73" s="1"/>
      <c r="B73" s="153"/>
      <c r="C73" s="82"/>
      <c r="D73" s="83"/>
      <c r="E73" s="84"/>
      <c r="F73" s="84"/>
      <c r="G73" s="122"/>
      <c r="H73" s="8"/>
      <c r="I73" s="122" t="s">
        <v>22</v>
      </c>
      <c r="J73" s="8">
        <f>$H$70*1</f>
        <v>170</v>
      </c>
      <c r="K73" s="69" t="s">
        <v>15</v>
      </c>
      <c r="L73" s="123">
        <f>$J$73*0.95</f>
        <v>161.5</v>
      </c>
      <c r="M73" s="115">
        <f t="shared" si="2"/>
        <v>1805.6248918310796</v>
      </c>
      <c r="N73" s="114"/>
      <c r="O73" s="94" t="e">
        <f t="shared" si="3"/>
        <v>#DIV/0!</v>
      </c>
      <c r="P73" s="89"/>
      <c r="Q73" s="81"/>
      <c r="R73" s="113"/>
      <c r="S73" s="74"/>
      <c r="T73" s="74"/>
      <c r="U73" s="74"/>
      <c r="V73" s="74"/>
      <c r="W73" s="74"/>
      <c r="X73" s="74"/>
    </row>
    <row r="74" spans="1:24" s="75" customFormat="1" ht="13.5" customHeight="1" x14ac:dyDescent="0.3">
      <c r="A74" s="1"/>
      <c r="B74" s="153"/>
      <c r="C74" s="82"/>
      <c r="D74" s="83"/>
      <c r="E74" s="84"/>
      <c r="F74" s="84"/>
      <c r="G74" s="122"/>
      <c r="H74" s="8"/>
      <c r="I74" s="122"/>
      <c r="J74" s="8"/>
      <c r="K74" s="69" t="s">
        <v>17</v>
      </c>
      <c r="L74" s="123">
        <f>$J$73*0.97</f>
        <v>164.9</v>
      </c>
      <c r="M74" s="115">
        <f t="shared" si="2"/>
        <v>1843.6380474485761</v>
      </c>
      <c r="N74" s="114"/>
      <c r="O74" s="94" t="e">
        <f t="shared" si="3"/>
        <v>#DIV/0!</v>
      </c>
      <c r="P74" s="89"/>
      <c r="Q74" s="81"/>
      <c r="R74" s="113"/>
      <c r="S74" s="74"/>
      <c r="T74" s="74"/>
      <c r="U74" s="74"/>
      <c r="V74" s="74"/>
      <c r="W74" s="74"/>
      <c r="X74" s="74"/>
    </row>
    <row r="75" spans="1:24" s="75" customFormat="1" ht="13.5" customHeight="1" thickBot="1" x14ac:dyDescent="0.35">
      <c r="A75" s="1"/>
      <c r="B75" s="154"/>
      <c r="C75" s="82"/>
      <c r="D75" s="84"/>
      <c r="E75" s="84"/>
      <c r="F75" s="84"/>
      <c r="G75" s="122"/>
      <c r="H75" s="8"/>
      <c r="I75" s="122"/>
      <c r="J75" s="8"/>
      <c r="K75" s="86" t="s">
        <v>18</v>
      </c>
      <c r="L75" s="123">
        <f>$J$73*1</f>
        <v>170</v>
      </c>
      <c r="M75" s="115">
        <f t="shared" si="2"/>
        <v>1900.6577808748207</v>
      </c>
      <c r="N75" s="114"/>
      <c r="O75" s="94" t="e">
        <f t="shared" si="3"/>
        <v>#DIV/0!</v>
      </c>
      <c r="P75" s="89"/>
      <c r="Q75" s="81"/>
      <c r="R75" s="113"/>
      <c r="S75" s="74"/>
      <c r="T75" s="74"/>
      <c r="U75" s="74"/>
      <c r="V75" s="74"/>
      <c r="W75" s="74"/>
      <c r="X75" s="74"/>
    </row>
    <row r="76" spans="1:24" s="75" customFormat="1" ht="13.5" customHeight="1" x14ac:dyDescent="0.3">
      <c r="A76" s="1"/>
      <c r="B76" s="155" t="s">
        <v>24</v>
      </c>
      <c r="C76" s="147"/>
      <c r="D76" s="147"/>
      <c r="E76" s="147"/>
      <c r="F76" s="148">
        <v>105</v>
      </c>
      <c r="G76" s="118" t="s">
        <v>14</v>
      </c>
      <c r="H76" s="119">
        <f>$F$76*1.15</f>
        <v>120.74999999999999</v>
      </c>
      <c r="I76" s="118" t="s">
        <v>13</v>
      </c>
      <c r="J76" s="119">
        <f>$H$76*0.73</f>
        <v>88.147499999999994</v>
      </c>
      <c r="K76" s="120" t="s">
        <v>15</v>
      </c>
      <c r="L76" s="121">
        <f>$J$76*0.95</f>
        <v>83.740124999999992</v>
      </c>
      <c r="M76" s="115">
        <f t="shared" si="2"/>
        <v>936.24305972164757</v>
      </c>
      <c r="N76" s="114"/>
      <c r="O76" s="94" t="e">
        <f t="shared" si="3"/>
        <v>#DIV/0!</v>
      </c>
      <c r="P76" s="89"/>
      <c r="Q76" s="81"/>
      <c r="R76" s="113"/>
      <c r="S76" s="74"/>
      <c r="T76" s="74"/>
      <c r="U76" s="74"/>
      <c r="V76" s="74"/>
      <c r="W76" s="74"/>
      <c r="X76" s="74"/>
    </row>
    <row r="77" spans="1:24" s="75" customFormat="1" ht="13.5" customHeight="1" x14ac:dyDescent="0.3">
      <c r="A77" s="1"/>
      <c r="B77" s="156"/>
      <c r="C77" s="87"/>
      <c r="D77" s="87"/>
      <c r="E77" s="87"/>
      <c r="F77" s="88"/>
      <c r="G77" s="122"/>
      <c r="H77" s="8"/>
      <c r="I77" s="122"/>
      <c r="J77" s="8"/>
      <c r="K77" s="69" t="s">
        <v>17</v>
      </c>
      <c r="L77" s="123">
        <f>$J$76*0.97</f>
        <v>85.503074999999995</v>
      </c>
      <c r="M77" s="115">
        <f t="shared" si="2"/>
        <v>955.95343992631388</v>
      </c>
      <c r="N77" s="168"/>
      <c r="O77" s="94" t="e">
        <f t="shared" si="3"/>
        <v>#DIV/0!</v>
      </c>
      <c r="P77" s="89"/>
      <c r="Q77" s="81"/>
      <c r="R77" s="113"/>
      <c r="S77" s="74"/>
      <c r="T77" s="74"/>
      <c r="U77" s="74"/>
      <c r="V77" s="74"/>
      <c r="W77" s="74"/>
      <c r="X77" s="74"/>
    </row>
    <row r="78" spans="1:24" s="75" customFormat="1" ht="13.5" customHeight="1" x14ac:dyDescent="0.3">
      <c r="A78" s="1"/>
      <c r="B78" s="156"/>
      <c r="C78" s="87"/>
      <c r="D78" s="87"/>
      <c r="E78" s="87"/>
      <c r="F78" s="88"/>
      <c r="G78" s="124"/>
      <c r="H78" s="69"/>
      <c r="I78" s="122"/>
      <c r="J78" s="8"/>
      <c r="K78" s="69" t="s">
        <v>18</v>
      </c>
      <c r="L78" s="123">
        <f>$J$76*1</f>
        <v>88.147499999999994</v>
      </c>
      <c r="M78" s="115">
        <f t="shared" si="2"/>
        <v>985.51901023331322</v>
      </c>
      <c r="N78" s="114"/>
      <c r="O78" s="94" t="e">
        <f t="shared" si="3"/>
        <v>#DIV/0!</v>
      </c>
      <c r="P78" s="89"/>
      <c r="Q78" s="81"/>
      <c r="R78" s="113"/>
      <c r="S78" s="74"/>
      <c r="T78" s="74"/>
      <c r="U78" s="74"/>
      <c r="V78" s="74"/>
      <c r="W78" s="74"/>
      <c r="X78" s="74"/>
    </row>
    <row r="79" spans="1:24" s="75" customFormat="1" ht="13.5" customHeight="1" x14ac:dyDescent="0.3">
      <c r="A79" s="1"/>
      <c r="B79" s="156"/>
      <c r="C79" s="87"/>
      <c r="D79" s="87"/>
      <c r="E79" s="87"/>
      <c r="F79" s="88"/>
      <c r="G79" s="124"/>
      <c r="H79" s="69"/>
      <c r="I79" s="122" t="s">
        <v>22</v>
      </c>
      <c r="J79" s="8">
        <f>$H$76*1</f>
        <v>120.74999999999999</v>
      </c>
      <c r="K79" s="69" t="s">
        <v>15</v>
      </c>
      <c r="L79" s="123">
        <f>$J$79*0.95</f>
        <v>114.71249999999998</v>
      </c>
      <c r="M79" s="115">
        <f t="shared" si="2"/>
        <v>1282.5247393447225</v>
      </c>
      <c r="N79" s="114"/>
      <c r="O79" s="94" t="e">
        <f t="shared" si="3"/>
        <v>#DIV/0!</v>
      </c>
      <c r="P79" s="89"/>
      <c r="Q79" s="81"/>
      <c r="R79" s="113"/>
      <c r="S79" s="74"/>
      <c r="T79" s="74"/>
      <c r="U79" s="74"/>
      <c r="V79" s="74"/>
      <c r="W79" s="74"/>
      <c r="X79" s="74"/>
    </row>
    <row r="80" spans="1:24" s="75" customFormat="1" ht="13.5" customHeight="1" x14ac:dyDescent="0.3">
      <c r="A80" s="1"/>
      <c r="B80" s="156"/>
      <c r="C80" s="87"/>
      <c r="D80" s="87"/>
      <c r="E80" s="87"/>
      <c r="F80" s="88"/>
      <c r="G80" s="124"/>
      <c r="H80" s="69"/>
      <c r="I80" s="122"/>
      <c r="J80" s="8"/>
      <c r="K80" s="69" t="s">
        <v>17</v>
      </c>
      <c r="L80" s="123">
        <f>$J$79*0.97</f>
        <v>117.12749999999998</v>
      </c>
      <c r="M80" s="115">
        <f t="shared" si="2"/>
        <v>1309.5252601730326</v>
      </c>
      <c r="N80" s="114"/>
      <c r="O80" s="94" t="e">
        <f t="shared" si="3"/>
        <v>#DIV/0!</v>
      </c>
      <c r="P80" s="89"/>
      <c r="Q80" s="81"/>
      <c r="R80" s="113"/>
      <c r="S80" s="74"/>
      <c r="T80" s="74"/>
      <c r="U80" s="74"/>
      <c r="V80" s="74"/>
      <c r="W80" s="74"/>
      <c r="X80" s="74"/>
    </row>
    <row r="81" spans="1:24" s="75" customFormat="1" ht="13.5" customHeight="1" thickBot="1" x14ac:dyDescent="0.35">
      <c r="A81" s="1"/>
      <c r="B81" s="156"/>
      <c r="C81" s="87"/>
      <c r="D81" s="87"/>
      <c r="E81" s="87"/>
      <c r="F81" s="88"/>
      <c r="G81" s="135"/>
      <c r="H81" s="136"/>
      <c r="I81" s="125"/>
      <c r="J81" s="126"/>
      <c r="K81" s="127" t="s">
        <v>18</v>
      </c>
      <c r="L81" s="128">
        <f>$J$79*1</f>
        <v>120.74999999999999</v>
      </c>
      <c r="M81" s="115">
        <f t="shared" si="2"/>
        <v>1350.0260414154975</v>
      </c>
      <c r="N81" s="114"/>
      <c r="O81" s="94" t="e">
        <f t="shared" si="3"/>
        <v>#DIV/0!</v>
      </c>
      <c r="P81" s="89"/>
      <c r="Q81" s="81"/>
      <c r="R81" s="113"/>
      <c r="S81" s="74"/>
      <c r="T81" s="74"/>
      <c r="U81" s="74"/>
      <c r="V81" s="74"/>
      <c r="W81" s="74"/>
      <c r="X81" s="74"/>
    </row>
    <row r="82" spans="1:24" s="75" customFormat="1" ht="13.5" customHeight="1" x14ac:dyDescent="0.3">
      <c r="A82" s="1"/>
      <c r="B82" s="156"/>
      <c r="C82" s="76"/>
      <c r="D82" s="76"/>
      <c r="E82" s="76"/>
      <c r="F82" s="76"/>
      <c r="G82" s="118" t="s">
        <v>19</v>
      </c>
      <c r="H82" s="119">
        <f>$F$76*1</f>
        <v>105</v>
      </c>
      <c r="I82" s="118" t="s">
        <v>13</v>
      </c>
      <c r="J82" s="119">
        <f>$H$82*0.73</f>
        <v>76.649999999999991</v>
      </c>
      <c r="K82" s="120" t="s">
        <v>15</v>
      </c>
      <c r="L82" s="121">
        <f>$J$82*0.95</f>
        <v>72.817499999999995</v>
      </c>
      <c r="M82" s="115">
        <f t="shared" si="2"/>
        <v>814.12439975795439</v>
      </c>
      <c r="N82" s="114"/>
      <c r="O82" s="94" t="e">
        <f t="shared" si="3"/>
        <v>#DIV/0!</v>
      </c>
      <c r="P82" s="89"/>
      <c r="Q82" s="81"/>
      <c r="R82" s="113"/>
      <c r="S82" s="74"/>
      <c r="T82" s="74"/>
      <c r="U82" s="74"/>
      <c r="V82" s="74"/>
      <c r="W82" s="74"/>
      <c r="X82" s="74"/>
    </row>
    <row r="83" spans="1:24" s="75" customFormat="1" ht="13.5" customHeight="1" x14ac:dyDescent="0.3">
      <c r="A83" s="1"/>
      <c r="B83" s="156"/>
      <c r="C83" s="19"/>
      <c r="D83" s="19"/>
      <c r="E83" s="19"/>
      <c r="F83" s="89"/>
      <c r="G83" s="122"/>
      <c r="H83" s="8"/>
      <c r="I83" s="122"/>
      <c r="J83" s="8"/>
      <c r="K83" s="69" t="s">
        <v>17</v>
      </c>
      <c r="L83" s="123">
        <f>$J$82*0.97</f>
        <v>74.350499999999997</v>
      </c>
      <c r="M83" s="115">
        <f t="shared" si="2"/>
        <v>831.26386080549025</v>
      </c>
      <c r="N83" s="114"/>
      <c r="O83" s="94" t="e">
        <f t="shared" si="3"/>
        <v>#DIV/0!</v>
      </c>
      <c r="P83" s="89"/>
      <c r="Q83" s="81"/>
      <c r="R83" s="113"/>
      <c r="S83" s="74"/>
      <c r="T83" s="74"/>
      <c r="U83" s="74"/>
      <c r="V83" s="74"/>
      <c r="W83" s="74"/>
      <c r="X83" s="74"/>
    </row>
    <row r="84" spans="1:24" s="75" customFormat="1" ht="13.5" customHeight="1" x14ac:dyDescent="0.3">
      <c r="A84" s="1"/>
      <c r="B84" s="156"/>
      <c r="C84" s="19"/>
      <c r="D84" s="19"/>
      <c r="E84" s="19"/>
      <c r="F84" s="89"/>
      <c r="G84" s="122"/>
      <c r="H84" s="8"/>
      <c r="I84" s="122"/>
      <c r="J84" s="8"/>
      <c r="K84" s="69" t="s">
        <v>18</v>
      </c>
      <c r="L84" s="123">
        <f>$J$82*1</f>
        <v>76.649999999999991</v>
      </c>
      <c r="M84" s="115">
        <f t="shared" si="2"/>
        <v>856.97305237679404</v>
      </c>
      <c r="N84" s="114"/>
      <c r="O84" s="94" t="e">
        <f t="shared" si="3"/>
        <v>#DIV/0!</v>
      </c>
      <c r="P84" s="89"/>
      <c r="Q84" s="81"/>
      <c r="R84" s="113"/>
      <c r="S84" s="74"/>
      <c r="T84" s="74"/>
      <c r="U84" s="74"/>
      <c r="V84" s="74"/>
      <c r="W84" s="74"/>
      <c r="X84" s="74"/>
    </row>
    <row r="85" spans="1:24" s="75" customFormat="1" ht="13.5" customHeight="1" x14ac:dyDescent="0.3">
      <c r="A85" s="1"/>
      <c r="B85" s="156"/>
      <c r="C85" s="19"/>
      <c r="D85" s="19"/>
      <c r="E85" s="19"/>
      <c r="F85" s="89"/>
      <c r="G85" s="124"/>
      <c r="H85" s="76"/>
      <c r="I85" s="122" t="s">
        <v>22</v>
      </c>
      <c r="J85" s="8">
        <f>$H$82*1</f>
        <v>105</v>
      </c>
      <c r="K85" s="69" t="s">
        <v>15</v>
      </c>
      <c r="L85" s="123">
        <f>$J$85*0.95</f>
        <v>99.75</v>
      </c>
      <c r="M85" s="115">
        <f t="shared" si="2"/>
        <v>1115.2389037780199</v>
      </c>
      <c r="N85" s="114"/>
      <c r="O85" s="94" t="e">
        <f t="shared" si="3"/>
        <v>#DIV/0!</v>
      </c>
      <c r="P85" s="89"/>
      <c r="Q85" s="81"/>
      <c r="R85" s="113"/>
      <c r="S85" s="74"/>
      <c r="T85" s="74"/>
      <c r="U85" s="74"/>
      <c r="V85" s="74"/>
      <c r="W85" s="74"/>
      <c r="X85" s="74"/>
    </row>
    <row r="86" spans="1:24" s="75" customFormat="1" ht="13.5" customHeight="1" x14ac:dyDescent="0.3">
      <c r="A86" s="1"/>
      <c r="B86" s="156"/>
      <c r="C86" s="19"/>
      <c r="D86" s="19"/>
      <c r="E86" s="19"/>
      <c r="F86" s="89"/>
      <c r="G86" s="122"/>
      <c r="H86" s="8"/>
      <c r="I86" s="122"/>
      <c r="J86" s="8"/>
      <c r="K86" s="69" t="s">
        <v>17</v>
      </c>
      <c r="L86" s="123">
        <f>$J$85*0.97</f>
        <v>101.85</v>
      </c>
      <c r="M86" s="115">
        <f t="shared" si="2"/>
        <v>1138.7176175417676</v>
      </c>
      <c r="N86" s="168"/>
      <c r="O86" s="94" t="e">
        <f t="shared" si="3"/>
        <v>#DIV/0!</v>
      </c>
      <c r="P86" s="89"/>
      <c r="Q86" s="81"/>
      <c r="R86" s="113"/>
      <c r="S86" s="74"/>
      <c r="T86" s="74"/>
      <c r="U86" s="74"/>
      <c r="V86" s="74"/>
      <c r="W86" s="74"/>
      <c r="X86" s="74"/>
    </row>
    <row r="87" spans="1:24" s="75" customFormat="1" ht="13.5" customHeight="1" thickBot="1" x14ac:dyDescent="0.35">
      <c r="A87" s="1"/>
      <c r="B87" s="156"/>
      <c r="C87" s="19"/>
      <c r="D87" s="19"/>
      <c r="E87" s="19"/>
      <c r="F87" s="89"/>
      <c r="G87" s="135"/>
      <c r="H87" s="136"/>
      <c r="I87" s="125"/>
      <c r="J87" s="126"/>
      <c r="K87" s="127" t="s">
        <v>18</v>
      </c>
      <c r="L87" s="128">
        <f>$J$85*1</f>
        <v>105</v>
      </c>
      <c r="M87" s="115">
        <f t="shared" si="2"/>
        <v>1173.9356881873894</v>
      </c>
      <c r="N87" s="114"/>
      <c r="O87" s="94" t="e">
        <f t="shared" si="3"/>
        <v>#DIV/0!</v>
      </c>
      <c r="P87" s="89"/>
      <c r="Q87" s="81"/>
      <c r="R87" s="113"/>
      <c r="S87" s="74"/>
      <c r="T87" s="74"/>
      <c r="U87" s="74"/>
      <c r="V87" s="74"/>
      <c r="W87" s="74"/>
      <c r="X87" s="74"/>
    </row>
    <row r="88" spans="1:24" s="75" customFormat="1" ht="13.5" customHeight="1" x14ac:dyDescent="0.3">
      <c r="A88" s="1"/>
      <c r="B88" s="157"/>
      <c r="C88" s="76"/>
      <c r="D88" s="76"/>
      <c r="E88" s="76"/>
      <c r="F88" s="76"/>
      <c r="G88" s="122" t="s">
        <v>20</v>
      </c>
      <c r="H88" s="8">
        <f>$F$76*0.85</f>
        <v>89.25</v>
      </c>
      <c r="I88" s="122" t="s">
        <v>13</v>
      </c>
      <c r="J88" s="8">
        <f>$H$88*0.73</f>
        <v>65.152500000000003</v>
      </c>
      <c r="K88" s="69" t="s">
        <v>15</v>
      </c>
      <c r="L88" s="123">
        <f>$J$88*0.95</f>
        <v>61.894874999999999</v>
      </c>
      <c r="M88" s="115">
        <f t="shared" si="2"/>
        <v>692.00573979426133</v>
      </c>
      <c r="N88" s="114"/>
      <c r="O88" s="94" t="e">
        <f t="shared" si="3"/>
        <v>#DIV/0!</v>
      </c>
      <c r="P88" s="89"/>
      <c r="Q88" s="81"/>
      <c r="R88" s="113"/>
      <c r="S88" s="74"/>
      <c r="T88" s="74"/>
      <c r="U88" s="74"/>
      <c r="V88" s="74"/>
      <c r="W88" s="74"/>
      <c r="X88" s="74"/>
    </row>
    <row r="89" spans="1:24" s="75" customFormat="1" ht="13.5" customHeight="1" x14ac:dyDescent="0.3">
      <c r="A89" s="1"/>
      <c r="B89" s="158"/>
      <c r="C89" s="19"/>
      <c r="D89" s="89"/>
      <c r="E89" s="89"/>
      <c r="F89" s="89"/>
      <c r="G89" s="122"/>
      <c r="H89" s="8"/>
      <c r="I89" s="122"/>
      <c r="J89" s="8"/>
      <c r="K89" s="69" t="s">
        <v>17</v>
      </c>
      <c r="L89" s="123">
        <f>$J$88*0.97</f>
        <v>63.197925000000005</v>
      </c>
      <c r="M89" s="115">
        <f t="shared" si="2"/>
        <v>706.57428168466686</v>
      </c>
      <c r="N89" s="114"/>
      <c r="O89" s="94" t="e">
        <f t="shared" si="3"/>
        <v>#DIV/0!</v>
      </c>
      <c r="P89" s="89"/>
      <c r="Q89" s="81"/>
      <c r="R89" s="113"/>
      <c r="S89" s="74"/>
      <c r="T89" s="74"/>
      <c r="U89" s="74"/>
      <c r="V89" s="74"/>
      <c r="W89" s="74"/>
      <c r="X89" s="74"/>
    </row>
    <row r="90" spans="1:24" s="75" customFormat="1" ht="13.5" customHeight="1" x14ac:dyDescent="0.3">
      <c r="A90" s="1"/>
      <c r="B90" s="158"/>
      <c r="C90" s="19"/>
      <c r="D90" s="89"/>
      <c r="E90" s="89"/>
      <c r="F90" s="89"/>
      <c r="G90" s="122"/>
      <c r="H90" s="8"/>
      <c r="I90" s="122"/>
      <c r="J90" s="8"/>
      <c r="K90" s="69" t="s">
        <v>18</v>
      </c>
      <c r="L90" s="123">
        <f>$J$88*1</f>
        <v>65.152500000000003</v>
      </c>
      <c r="M90" s="115">
        <f t="shared" si="2"/>
        <v>728.42709452027509</v>
      </c>
      <c r="N90" s="114"/>
      <c r="O90" s="94" t="e">
        <f t="shared" si="3"/>
        <v>#DIV/0!</v>
      </c>
      <c r="P90" s="89"/>
      <c r="Q90" s="81"/>
      <c r="R90" s="113"/>
      <c r="S90" s="74"/>
      <c r="T90" s="74"/>
      <c r="U90" s="74"/>
      <c r="V90" s="74"/>
      <c r="W90" s="74"/>
      <c r="X90" s="74"/>
    </row>
    <row r="91" spans="1:24" s="75" customFormat="1" ht="13.5" customHeight="1" x14ac:dyDescent="0.3">
      <c r="A91" s="1"/>
      <c r="B91" s="158"/>
      <c r="C91" s="19"/>
      <c r="D91" s="89"/>
      <c r="E91" s="89"/>
      <c r="F91" s="89"/>
      <c r="G91" s="122"/>
      <c r="H91" s="8"/>
      <c r="I91" s="122" t="s">
        <v>22</v>
      </c>
      <c r="J91" s="8">
        <f>$H$88*1</f>
        <v>89.25</v>
      </c>
      <c r="K91" s="69" t="s">
        <v>15</v>
      </c>
      <c r="L91" s="123">
        <f>$J$91*0.95</f>
        <v>84.787499999999994</v>
      </c>
      <c r="M91" s="115">
        <f t="shared" si="2"/>
        <v>947.9530682113168</v>
      </c>
      <c r="N91" s="114"/>
      <c r="O91" s="94" t="e">
        <f t="shared" si="3"/>
        <v>#DIV/0!</v>
      </c>
      <c r="P91" s="89"/>
      <c r="Q91" s="81"/>
      <c r="R91" s="113"/>
      <c r="S91" s="74"/>
      <c r="T91" s="74"/>
      <c r="U91" s="74"/>
      <c r="V91" s="74"/>
      <c r="W91" s="74"/>
      <c r="X91" s="74"/>
    </row>
    <row r="92" spans="1:24" s="75" customFormat="1" ht="13.5" customHeight="1" x14ac:dyDescent="0.3">
      <c r="A92" s="1"/>
      <c r="B92" s="158"/>
      <c r="C92" s="19"/>
      <c r="D92" s="89"/>
      <c r="E92" s="89"/>
      <c r="F92" s="89"/>
      <c r="G92" s="122"/>
      <c r="H92" s="8"/>
      <c r="I92" s="122"/>
      <c r="J92" s="8"/>
      <c r="K92" s="69" t="s">
        <v>17</v>
      </c>
      <c r="L92" s="123">
        <f>$J$91*0.97</f>
        <v>86.572499999999991</v>
      </c>
      <c r="M92" s="115">
        <f t="shared" si="2"/>
        <v>967.90997491050234</v>
      </c>
      <c r="N92" s="114"/>
      <c r="O92" s="94" t="e">
        <f t="shared" si="3"/>
        <v>#DIV/0!</v>
      </c>
      <c r="P92" s="89"/>
      <c r="Q92" s="81"/>
      <c r="R92" s="113"/>
      <c r="S92" s="74"/>
      <c r="T92" s="74"/>
      <c r="U92" s="74"/>
      <c r="V92" s="74"/>
      <c r="W92" s="74"/>
      <c r="X92" s="74"/>
    </row>
    <row r="93" spans="1:24" s="75" customFormat="1" ht="13.5" customHeight="1" thickBot="1" x14ac:dyDescent="0.35">
      <c r="A93" s="1"/>
      <c r="B93" s="159"/>
      <c r="C93" s="21"/>
      <c r="D93" s="142"/>
      <c r="E93" s="142"/>
      <c r="F93" s="142"/>
      <c r="G93" s="77"/>
      <c r="H93" s="142"/>
      <c r="I93" s="77"/>
      <c r="J93" s="142"/>
      <c r="K93" s="143" t="s">
        <v>18</v>
      </c>
      <c r="L93" s="128">
        <f>$J$91*1</f>
        <v>89.25</v>
      </c>
      <c r="M93" s="141">
        <f t="shared" si="2"/>
        <v>997.84533495928088</v>
      </c>
      <c r="N93" s="114"/>
      <c r="O93" s="94" t="e">
        <f t="shared" si="3"/>
        <v>#DIV/0!</v>
      </c>
      <c r="P93" s="71"/>
      <c r="Q93" s="9"/>
      <c r="R93" s="6"/>
      <c r="S93" s="74"/>
      <c r="T93" s="74"/>
      <c r="U93" s="74"/>
      <c r="V93" s="74"/>
      <c r="W93" s="74"/>
      <c r="X93" s="74"/>
    </row>
    <row r="94" spans="1:24" ht="13.5" customHeight="1" x14ac:dyDescent="0.3">
      <c r="A94" s="1"/>
      <c r="B94" s="144" t="s">
        <v>25</v>
      </c>
      <c r="C94" s="145" t="s">
        <v>30</v>
      </c>
      <c r="D94" s="160">
        <v>20</v>
      </c>
      <c r="E94" s="161">
        <f>POWER(D94*0.85,0.75)</f>
        <v>8.3721440285926914</v>
      </c>
      <c r="F94" s="146">
        <v>80</v>
      </c>
      <c r="G94" s="162" t="s">
        <v>209</v>
      </c>
      <c r="H94" s="163">
        <f>F94</f>
        <v>80</v>
      </c>
      <c r="I94" s="163" t="s">
        <v>210</v>
      </c>
      <c r="J94" s="163" t="s">
        <v>210</v>
      </c>
      <c r="K94" s="163" t="s">
        <v>210</v>
      </c>
      <c r="L94" s="163">
        <f>H94</f>
        <v>80</v>
      </c>
      <c r="M94" s="97">
        <f>L94*$E$94</f>
        <v>669.77152228741534</v>
      </c>
      <c r="N94" s="166" t="s">
        <v>213</v>
      </c>
      <c r="O94" s="177">
        <f>M94/N95*1000</f>
        <v>305.41337085609456</v>
      </c>
      <c r="P94" s="176"/>
      <c r="Q94" s="9"/>
      <c r="S94" s="2"/>
      <c r="T94" s="2"/>
      <c r="U94" s="2"/>
      <c r="V94" s="2"/>
      <c r="W94" s="2"/>
      <c r="X94" s="2"/>
    </row>
    <row r="95" spans="1:24" ht="13.5" customHeight="1" x14ac:dyDescent="0.25">
      <c r="A95" s="1"/>
      <c r="B95" s="7"/>
      <c r="C95" s="1"/>
      <c r="D95" s="2"/>
      <c r="E95" s="71"/>
      <c r="F95" s="71"/>
      <c r="G95" s="71"/>
      <c r="H95" s="71"/>
      <c r="I95" s="71"/>
      <c r="J95" s="71"/>
      <c r="K95" s="71"/>
      <c r="L95" s="71"/>
      <c r="M95" s="73"/>
      <c r="N95" s="46">
        <v>2193</v>
      </c>
      <c r="O95" s="43"/>
      <c r="P95" s="2"/>
      <c r="Q95" s="9"/>
      <c r="S95" s="2"/>
      <c r="T95" s="2"/>
      <c r="U95" s="2"/>
      <c r="V95" s="2"/>
      <c r="W95" s="2"/>
      <c r="X95" s="2"/>
    </row>
    <row r="96" spans="1:24" ht="13.5" customHeight="1" x14ac:dyDescent="0.25">
      <c r="A96" s="1"/>
      <c r="B96" s="7"/>
      <c r="C96" s="1"/>
      <c r="D96" s="2"/>
      <c r="E96" s="71"/>
      <c r="F96" s="71"/>
      <c r="G96" s="71"/>
      <c r="H96" s="71"/>
      <c r="I96" s="71"/>
      <c r="J96" s="71"/>
      <c r="K96" s="71"/>
      <c r="L96" s="71"/>
      <c r="M96" s="73"/>
      <c r="N96" s="71"/>
      <c r="O96" s="43"/>
      <c r="P96" s="2"/>
      <c r="Q96" s="9"/>
      <c r="S96" s="2"/>
      <c r="T96" s="2"/>
      <c r="U96" s="2"/>
      <c r="V96" s="2"/>
      <c r="W96" s="2"/>
      <c r="X96" s="2"/>
    </row>
    <row r="97" spans="1:24" ht="13.5" customHeight="1" x14ac:dyDescent="0.25">
      <c r="A97" s="1"/>
      <c r="B97" s="7"/>
      <c r="C97" s="1"/>
      <c r="D97" s="2"/>
      <c r="E97" s="71"/>
      <c r="F97" s="71"/>
      <c r="G97" s="71"/>
      <c r="H97" s="71"/>
      <c r="I97" s="71"/>
      <c r="J97" s="71"/>
      <c r="K97" s="71"/>
      <c r="L97" s="71"/>
      <c r="M97" s="73"/>
      <c r="N97" s="71"/>
      <c r="O97" s="43"/>
      <c r="P97" s="2"/>
      <c r="Q97" s="9"/>
      <c r="S97" s="2"/>
      <c r="T97" s="2"/>
      <c r="U97" s="2"/>
      <c r="V97" s="2"/>
      <c r="W97" s="2"/>
      <c r="X97" s="2"/>
    </row>
    <row r="98" spans="1:24" ht="13.5" customHeight="1" x14ac:dyDescent="0.25">
      <c r="A98" s="1"/>
      <c r="B98" s="7"/>
      <c r="C98" s="1"/>
      <c r="D98" s="2"/>
      <c r="E98" s="71"/>
      <c r="F98" s="71"/>
      <c r="G98" s="71"/>
      <c r="H98" s="71"/>
      <c r="I98" s="71"/>
      <c r="J98" s="71"/>
      <c r="K98" s="71"/>
      <c r="L98" s="71"/>
      <c r="M98" s="73"/>
      <c r="N98" s="71"/>
      <c r="O98" s="43"/>
      <c r="P98" s="2"/>
      <c r="Q98" s="9"/>
      <c r="S98" s="2"/>
      <c r="T98" s="2"/>
      <c r="U98" s="2"/>
      <c r="V98" s="2"/>
      <c r="W98" s="2"/>
      <c r="X98" s="2"/>
    </row>
    <row r="99" spans="1:24" ht="13.5" customHeight="1" x14ac:dyDescent="0.25">
      <c r="A99" s="1"/>
      <c r="B99" s="7"/>
      <c r="C99" s="1"/>
      <c r="D99" s="2"/>
      <c r="E99" s="71"/>
      <c r="F99" s="71"/>
      <c r="G99" s="71"/>
      <c r="H99" s="71"/>
      <c r="I99" s="71"/>
      <c r="J99" s="71"/>
      <c r="K99" s="71"/>
      <c r="L99" s="71"/>
      <c r="M99" s="73"/>
      <c r="N99" s="71"/>
      <c r="O99" s="43"/>
      <c r="P99" s="2"/>
      <c r="Q99" s="9"/>
      <c r="S99" s="2"/>
      <c r="T99" s="2"/>
      <c r="U99" s="2"/>
      <c r="V99" s="2"/>
      <c r="W99" s="2"/>
      <c r="X99" s="2"/>
    </row>
    <row r="100" spans="1:24" ht="13.5" customHeight="1" x14ac:dyDescent="0.25">
      <c r="A100" s="1"/>
      <c r="B100" s="7"/>
      <c r="C100" s="1"/>
      <c r="D100" s="2"/>
      <c r="E100" s="71"/>
      <c r="F100" s="71"/>
      <c r="G100" s="71"/>
      <c r="H100" s="71"/>
      <c r="I100" s="71"/>
      <c r="J100" s="71"/>
      <c r="K100" s="71"/>
      <c r="L100" s="71"/>
      <c r="M100" s="73"/>
      <c r="N100" s="71"/>
      <c r="O100" s="43"/>
      <c r="P100" s="2"/>
      <c r="Q100" s="9"/>
      <c r="S100" s="2"/>
      <c r="T100" s="2"/>
      <c r="U100" s="2"/>
      <c r="V100" s="2"/>
      <c r="W100" s="2"/>
      <c r="X100" s="2"/>
    </row>
    <row r="101" spans="1:24" ht="13.5" customHeight="1" x14ac:dyDescent="0.25">
      <c r="A101" s="1"/>
      <c r="B101" s="7"/>
      <c r="C101" s="1"/>
      <c r="D101" s="2"/>
      <c r="E101" s="71"/>
      <c r="F101" s="71"/>
      <c r="G101" s="71"/>
      <c r="H101" s="71"/>
      <c r="I101" s="71"/>
      <c r="J101" s="71"/>
      <c r="K101" s="71"/>
      <c r="L101" s="71"/>
      <c r="M101" s="73"/>
      <c r="N101" s="71"/>
      <c r="O101" s="43"/>
      <c r="P101" s="2"/>
      <c r="Q101" s="9"/>
      <c r="S101" s="2"/>
      <c r="T101" s="2"/>
      <c r="U101" s="2"/>
      <c r="V101" s="2"/>
      <c r="W101" s="2"/>
      <c r="X101" s="2"/>
    </row>
    <row r="102" spans="1:24" ht="13.5" customHeight="1" x14ac:dyDescent="0.25">
      <c r="A102" s="1"/>
      <c r="B102" s="7"/>
      <c r="C102" s="1"/>
      <c r="D102" s="2"/>
      <c r="E102" s="71"/>
      <c r="F102" s="71"/>
      <c r="G102" s="71"/>
      <c r="H102" s="71"/>
      <c r="I102" s="71"/>
      <c r="J102" s="71"/>
      <c r="K102" s="71"/>
      <c r="L102" s="71"/>
      <c r="M102" s="73"/>
      <c r="N102" s="71"/>
      <c r="O102" s="43"/>
      <c r="P102" s="2"/>
      <c r="Q102" s="9"/>
      <c r="S102" s="2"/>
      <c r="T102" s="2"/>
      <c r="U102" s="2"/>
      <c r="V102" s="2"/>
      <c r="W102" s="2"/>
      <c r="X102" s="2"/>
    </row>
    <row r="103" spans="1:24" ht="13.5" customHeight="1" x14ac:dyDescent="0.25">
      <c r="A103" s="1"/>
      <c r="B103" s="7"/>
      <c r="C103" s="1"/>
      <c r="D103" s="2"/>
      <c r="E103" s="71"/>
      <c r="F103" s="71"/>
      <c r="G103" s="71"/>
      <c r="H103" s="71"/>
      <c r="I103" s="71"/>
      <c r="J103" s="71"/>
      <c r="K103" s="71"/>
      <c r="L103" s="71"/>
      <c r="M103" s="73"/>
      <c r="N103" s="71"/>
      <c r="O103" s="43"/>
      <c r="P103" s="2"/>
      <c r="Q103" s="9"/>
      <c r="S103" s="2"/>
      <c r="T103" s="2"/>
      <c r="U103" s="2"/>
      <c r="V103" s="2"/>
      <c r="W103" s="2"/>
      <c r="X103" s="2"/>
    </row>
    <row r="104" spans="1:24" ht="13.5" customHeight="1" x14ac:dyDescent="0.25">
      <c r="A104" s="1"/>
      <c r="B104" s="7"/>
      <c r="C104" s="1"/>
      <c r="D104" s="2"/>
      <c r="E104" s="71"/>
      <c r="F104" s="71"/>
      <c r="G104" s="71"/>
      <c r="H104" s="71"/>
      <c r="I104" s="71"/>
      <c r="J104" s="71"/>
      <c r="K104" s="71"/>
      <c r="L104" s="71"/>
      <c r="M104" s="73"/>
      <c r="N104" s="71"/>
      <c r="O104" s="43"/>
      <c r="P104" s="2"/>
      <c r="Q104" s="9"/>
      <c r="S104" s="2"/>
      <c r="T104" s="2"/>
      <c r="U104" s="2"/>
      <c r="V104" s="2"/>
      <c r="W104" s="2"/>
      <c r="X104" s="2"/>
    </row>
    <row r="105" spans="1:24" ht="13.5" customHeight="1" x14ac:dyDescent="0.25">
      <c r="A105" s="1"/>
      <c r="B105" s="7"/>
      <c r="C105" s="1"/>
      <c r="D105" s="2"/>
      <c r="E105" s="71"/>
      <c r="F105" s="71"/>
      <c r="G105" s="71"/>
      <c r="H105" s="71"/>
      <c r="I105" s="71"/>
      <c r="J105" s="71"/>
      <c r="K105" s="71"/>
      <c r="L105" s="71"/>
      <c r="M105" s="73"/>
      <c r="N105" s="71"/>
      <c r="O105" s="43"/>
      <c r="P105" s="2"/>
      <c r="Q105" s="9"/>
      <c r="S105" s="2"/>
      <c r="T105" s="2"/>
      <c r="U105" s="2"/>
      <c r="V105" s="2"/>
      <c r="W105" s="2"/>
      <c r="X105" s="2"/>
    </row>
    <row r="106" spans="1:24" ht="13.5" customHeight="1" x14ac:dyDescent="0.25">
      <c r="A106" s="1"/>
      <c r="B106" s="7"/>
      <c r="C106" s="1"/>
      <c r="D106" s="2"/>
      <c r="E106" s="71"/>
      <c r="F106" s="71"/>
      <c r="G106" s="71"/>
      <c r="H106" s="71"/>
      <c r="I106" s="71"/>
      <c r="J106" s="71"/>
      <c r="K106" s="71"/>
      <c r="L106" s="71"/>
      <c r="M106" s="73"/>
      <c r="N106" s="71"/>
      <c r="O106" s="43"/>
      <c r="P106" s="2"/>
      <c r="Q106" s="9"/>
      <c r="S106" s="2"/>
      <c r="T106" s="2"/>
      <c r="U106" s="2"/>
      <c r="V106" s="2"/>
      <c r="W106" s="2"/>
      <c r="X106" s="2"/>
    </row>
    <row r="107" spans="1:24" ht="13.5" customHeight="1" x14ac:dyDescent="0.25">
      <c r="A107" s="1"/>
      <c r="B107" s="7"/>
      <c r="C107" s="1"/>
      <c r="D107" s="2"/>
      <c r="E107" s="71"/>
      <c r="F107" s="71"/>
      <c r="G107" s="71"/>
      <c r="H107" s="71"/>
      <c r="I107" s="71"/>
      <c r="J107" s="71"/>
      <c r="K107" s="71"/>
      <c r="L107" s="71"/>
      <c r="M107" s="73"/>
      <c r="N107" s="71"/>
      <c r="O107" s="43"/>
      <c r="P107" s="2"/>
      <c r="Q107" s="9"/>
      <c r="S107" s="2"/>
      <c r="T107" s="2"/>
      <c r="U107" s="2"/>
      <c r="V107" s="2"/>
      <c r="W107" s="2"/>
      <c r="X107" s="2"/>
    </row>
    <row r="108" spans="1:24" ht="13.5" customHeight="1" x14ac:dyDescent="0.25">
      <c r="A108" s="1"/>
      <c r="B108" s="7"/>
      <c r="C108" s="1"/>
      <c r="D108" s="2"/>
      <c r="E108" s="71"/>
      <c r="F108" s="71"/>
      <c r="G108" s="71"/>
      <c r="H108" s="71"/>
      <c r="I108" s="71"/>
      <c r="J108" s="71"/>
      <c r="K108" s="71"/>
      <c r="L108" s="71"/>
      <c r="M108" s="73"/>
      <c r="N108" s="71"/>
      <c r="O108" s="43"/>
      <c r="P108" s="2"/>
      <c r="Q108" s="9"/>
      <c r="S108" s="2"/>
      <c r="T108" s="2"/>
      <c r="U108" s="2"/>
      <c r="V108" s="2"/>
      <c r="W108" s="2"/>
      <c r="X108" s="2"/>
    </row>
    <row r="109" spans="1:24" ht="13.5" customHeight="1" x14ac:dyDescent="0.25">
      <c r="A109" s="1"/>
      <c r="B109" s="7"/>
      <c r="C109" s="1"/>
      <c r="D109" s="2"/>
      <c r="E109" s="71"/>
      <c r="F109" s="71"/>
      <c r="G109" s="71"/>
      <c r="H109" s="71"/>
      <c r="I109" s="71"/>
      <c r="J109" s="71"/>
      <c r="K109" s="71"/>
      <c r="L109" s="71"/>
      <c r="M109" s="73"/>
      <c r="N109" s="71"/>
      <c r="O109" s="43"/>
      <c r="P109" s="2"/>
      <c r="Q109" s="9"/>
      <c r="S109" s="2"/>
      <c r="T109" s="2"/>
      <c r="U109" s="2"/>
      <c r="V109" s="2"/>
      <c r="W109" s="2"/>
      <c r="X109" s="2"/>
    </row>
    <row r="110" spans="1:24" ht="13.5" customHeight="1" x14ac:dyDescent="0.25">
      <c r="A110" s="1"/>
      <c r="B110" s="7"/>
      <c r="C110" s="1"/>
      <c r="D110" s="2"/>
      <c r="E110" s="71"/>
      <c r="F110" s="71"/>
      <c r="G110" s="71"/>
      <c r="H110" s="71"/>
      <c r="I110" s="71"/>
      <c r="J110" s="71"/>
      <c r="K110" s="71"/>
      <c r="L110" s="71"/>
      <c r="M110" s="73"/>
      <c r="N110" s="71"/>
      <c r="O110" s="43"/>
      <c r="P110" s="2"/>
      <c r="Q110" s="9"/>
      <c r="S110" s="2"/>
      <c r="T110" s="2"/>
      <c r="U110" s="2"/>
      <c r="V110" s="2"/>
      <c r="W110" s="2"/>
      <c r="X110" s="2"/>
    </row>
    <row r="111" spans="1:24" ht="13.5" customHeight="1" x14ac:dyDescent="0.25">
      <c r="A111" s="1"/>
      <c r="B111" s="7"/>
      <c r="C111" s="1"/>
      <c r="D111" s="2"/>
      <c r="E111" s="71"/>
      <c r="F111" s="71"/>
      <c r="G111" s="71"/>
      <c r="H111" s="71"/>
      <c r="I111" s="71"/>
      <c r="J111" s="71"/>
      <c r="K111" s="71"/>
      <c r="L111" s="71"/>
      <c r="M111" s="73"/>
      <c r="N111" s="71"/>
      <c r="O111" s="43"/>
      <c r="P111" s="2"/>
      <c r="Q111" s="9"/>
      <c r="S111" s="2"/>
      <c r="T111" s="2"/>
      <c r="U111" s="2"/>
      <c r="V111" s="2"/>
      <c r="W111" s="2"/>
      <c r="X111" s="2"/>
    </row>
    <row r="112" spans="1:24" ht="13.5" customHeight="1" x14ac:dyDescent="0.25">
      <c r="A112" s="1"/>
      <c r="B112" s="7"/>
      <c r="C112" s="1"/>
      <c r="D112" s="2"/>
      <c r="E112" s="71"/>
      <c r="F112" s="71"/>
      <c r="G112" s="71"/>
      <c r="H112" s="71"/>
      <c r="I112" s="71"/>
      <c r="J112" s="71"/>
      <c r="K112" s="71"/>
      <c r="L112" s="71"/>
      <c r="M112" s="73"/>
      <c r="N112" s="71"/>
      <c r="O112" s="43"/>
      <c r="P112" s="2"/>
      <c r="Q112" s="9"/>
      <c r="S112" s="2"/>
      <c r="T112" s="2"/>
      <c r="U112" s="2"/>
      <c r="V112" s="2"/>
      <c r="W112" s="2"/>
      <c r="X112" s="2"/>
    </row>
    <row r="113" spans="1:24" ht="13.5" customHeight="1" x14ac:dyDescent="0.25">
      <c r="A113" s="1"/>
      <c r="B113" s="7"/>
      <c r="C113" s="1"/>
      <c r="D113" s="2"/>
      <c r="E113" s="71"/>
      <c r="F113" s="71"/>
      <c r="G113" s="71"/>
      <c r="H113" s="71"/>
      <c r="I113" s="71"/>
      <c r="J113" s="71"/>
      <c r="K113" s="71"/>
      <c r="L113" s="71"/>
      <c r="M113" s="73"/>
      <c r="N113" s="71"/>
      <c r="O113" s="43"/>
      <c r="P113" s="2"/>
      <c r="Q113" s="9"/>
      <c r="S113" s="2"/>
      <c r="T113" s="2"/>
      <c r="U113" s="2"/>
      <c r="V113" s="2"/>
      <c r="W113" s="2"/>
      <c r="X113" s="2"/>
    </row>
    <row r="114" spans="1:24" ht="13.5" customHeight="1" x14ac:dyDescent="0.25">
      <c r="A114" s="1"/>
      <c r="B114" s="7"/>
      <c r="C114" s="1"/>
      <c r="D114" s="2"/>
      <c r="E114" s="71"/>
      <c r="F114" s="71"/>
      <c r="G114" s="71"/>
      <c r="H114" s="71"/>
      <c r="I114" s="71"/>
      <c r="J114" s="71"/>
      <c r="K114" s="71"/>
      <c r="L114" s="71"/>
      <c r="M114" s="73"/>
      <c r="N114" s="71"/>
      <c r="O114" s="43"/>
      <c r="P114" s="2"/>
      <c r="Q114" s="9"/>
      <c r="S114" s="2"/>
      <c r="T114" s="2"/>
      <c r="U114" s="2"/>
      <c r="V114" s="2"/>
      <c r="W114" s="2"/>
      <c r="X114" s="2"/>
    </row>
    <row r="115" spans="1:24" ht="13.5" customHeight="1" x14ac:dyDescent="0.25">
      <c r="A115" s="1"/>
      <c r="B115" s="7"/>
      <c r="C115" s="1"/>
      <c r="D115" s="2"/>
      <c r="E115" s="71"/>
      <c r="F115" s="71"/>
      <c r="G115" s="71"/>
      <c r="H115" s="71"/>
      <c r="I115" s="71"/>
      <c r="J115" s="71"/>
      <c r="K115" s="71"/>
      <c r="L115" s="71"/>
      <c r="M115" s="73"/>
      <c r="N115" s="71"/>
      <c r="O115" s="43"/>
      <c r="P115" s="2"/>
      <c r="Q115" s="9"/>
      <c r="S115" s="2"/>
      <c r="T115" s="2"/>
      <c r="U115" s="2"/>
      <c r="V115" s="2"/>
      <c r="W115" s="2"/>
      <c r="X115" s="2"/>
    </row>
    <row r="116" spans="1:24" ht="13.5" customHeight="1" x14ac:dyDescent="0.25">
      <c r="A116" s="1"/>
      <c r="B116" s="7"/>
      <c r="C116" s="1"/>
      <c r="D116" s="2"/>
      <c r="E116" s="71"/>
      <c r="F116" s="71"/>
      <c r="G116" s="71"/>
      <c r="H116" s="71"/>
      <c r="I116" s="71"/>
      <c r="J116" s="71"/>
      <c r="K116" s="71"/>
      <c r="L116" s="71"/>
      <c r="M116" s="73"/>
      <c r="N116" s="71"/>
      <c r="O116" s="43"/>
      <c r="P116" s="2"/>
      <c r="Q116" s="9"/>
      <c r="S116" s="2"/>
      <c r="T116" s="2"/>
      <c r="U116" s="2"/>
      <c r="V116" s="2"/>
      <c r="W116" s="2"/>
      <c r="X116" s="2"/>
    </row>
    <row r="117" spans="1:24" ht="13.5" customHeight="1" x14ac:dyDescent="0.25">
      <c r="A117" s="1"/>
      <c r="B117" s="7"/>
      <c r="C117" s="1"/>
      <c r="D117" s="2"/>
      <c r="E117" s="71"/>
      <c r="F117" s="71"/>
      <c r="G117" s="71"/>
      <c r="H117" s="71"/>
      <c r="I117" s="71"/>
      <c r="J117" s="71"/>
      <c r="K117" s="71"/>
      <c r="L117" s="71"/>
      <c r="M117" s="73"/>
      <c r="N117" s="71"/>
      <c r="O117" s="43"/>
      <c r="P117" s="2"/>
      <c r="Q117" s="9"/>
      <c r="S117" s="2"/>
      <c r="T117" s="2"/>
      <c r="U117" s="2"/>
      <c r="V117" s="2"/>
      <c r="W117" s="2"/>
      <c r="X117" s="2"/>
    </row>
    <row r="118" spans="1:24" ht="13.5" customHeight="1" x14ac:dyDescent="0.25">
      <c r="A118" s="1"/>
      <c r="B118" s="7"/>
      <c r="C118" s="1"/>
      <c r="D118" s="2"/>
      <c r="E118" s="71"/>
      <c r="F118" s="71"/>
      <c r="G118" s="71"/>
      <c r="H118" s="71"/>
      <c r="I118" s="71"/>
      <c r="J118" s="71"/>
      <c r="K118" s="71"/>
      <c r="L118" s="71"/>
      <c r="M118" s="73"/>
      <c r="N118" s="71"/>
      <c r="O118" s="43"/>
      <c r="P118" s="2"/>
      <c r="Q118" s="9"/>
      <c r="S118" s="2"/>
      <c r="T118" s="2"/>
      <c r="U118" s="2"/>
      <c r="V118" s="2"/>
      <c r="W118" s="2"/>
      <c r="X118" s="2"/>
    </row>
    <row r="119" spans="1:24" ht="13.5" customHeight="1" x14ac:dyDescent="0.25">
      <c r="A119" s="1"/>
      <c r="B119" s="7"/>
      <c r="C119" s="1"/>
      <c r="D119" s="2"/>
      <c r="E119" s="71"/>
      <c r="F119" s="71"/>
      <c r="G119" s="71"/>
      <c r="H119" s="71"/>
      <c r="I119" s="71"/>
      <c r="J119" s="71"/>
      <c r="K119" s="71"/>
      <c r="L119" s="71"/>
      <c r="M119" s="73"/>
      <c r="N119" s="71"/>
      <c r="O119" s="43"/>
      <c r="P119" s="2"/>
      <c r="Q119" s="9"/>
      <c r="S119" s="2"/>
      <c r="T119" s="2"/>
      <c r="U119" s="2"/>
      <c r="V119" s="2"/>
      <c r="W119" s="2"/>
      <c r="X119" s="2"/>
    </row>
    <row r="120" spans="1:24" ht="13.5" customHeight="1" x14ac:dyDescent="0.25">
      <c r="A120" s="1"/>
      <c r="B120" s="7"/>
      <c r="C120" s="1"/>
      <c r="D120" s="2"/>
      <c r="E120" s="71"/>
      <c r="F120" s="71"/>
      <c r="G120" s="71"/>
      <c r="H120" s="71"/>
      <c r="I120" s="71"/>
      <c r="J120" s="71"/>
      <c r="K120" s="71"/>
      <c r="L120" s="71"/>
      <c r="M120" s="73"/>
      <c r="N120" s="71"/>
      <c r="O120" s="43"/>
      <c r="P120" s="2"/>
      <c r="Q120" s="9"/>
      <c r="S120" s="2"/>
      <c r="T120" s="2"/>
      <c r="U120" s="2"/>
      <c r="V120" s="2"/>
      <c r="W120" s="2"/>
      <c r="X120" s="2"/>
    </row>
    <row r="121" spans="1:24" ht="13.5" customHeight="1" x14ac:dyDescent="0.25">
      <c r="A121" s="1"/>
      <c r="B121" s="7"/>
      <c r="C121" s="1"/>
      <c r="D121" s="2"/>
      <c r="E121" s="71"/>
      <c r="F121" s="71"/>
      <c r="G121" s="71"/>
      <c r="H121" s="71"/>
      <c r="I121" s="71"/>
      <c r="J121" s="71"/>
      <c r="K121" s="71"/>
      <c r="L121" s="71"/>
      <c r="M121" s="73"/>
      <c r="N121" s="71"/>
      <c r="O121" s="43"/>
      <c r="P121" s="2"/>
      <c r="Q121" s="9"/>
      <c r="S121" s="2"/>
      <c r="T121" s="2"/>
      <c r="U121" s="2"/>
      <c r="V121" s="2"/>
      <c r="W121" s="2"/>
      <c r="X121" s="2"/>
    </row>
    <row r="122" spans="1:24" ht="13.5" customHeight="1" x14ac:dyDescent="0.25">
      <c r="A122" s="1"/>
      <c r="B122" s="7"/>
      <c r="C122" s="1"/>
      <c r="D122" s="2"/>
      <c r="E122" s="71"/>
      <c r="F122" s="71"/>
      <c r="G122" s="71"/>
      <c r="H122" s="71"/>
      <c r="I122" s="71"/>
      <c r="J122" s="71"/>
      <c r="K122" s="71"/>
      <c r="L122" s="71"/>
      <c r="M122" s="73"/>
      <c r="N122" s="71"/>
      <c r="O122" s="43"/>
      <c r="P122" s="2"/>
      <c r="Q122" s="9"/>
      <c r="S122" s="2"/>
      <c r="T122" s="2"/>
      <c r="U122" s="2"/>
      <c r="V122" s="2"/>
      <c r="W122" s="2"/>
      <c r="X122" s="2"/>
    </row>
    <row r="123" spans="1:24" ht="13.5" customHeight="1" x14ac:dyDescent="0.25">
      <c r="A123" s="1"/>
      <c r="B123" s="7"/>
      <c r="C123" s="1"/>
      <c r="D123" s="2"/>
      <c r="E123" s="71"/>
      <c r="F123" s="71"/>
      <c r="G123" s="71"/>
      <c r="H123" s="71"/>
      <c r="I123" s="71"/>
      <c r="J123" s="71"/>
      <c r="K123" s="71"/>
      <c r="L123" s="71"/>
      <c r="M123" s="73"/>
      <c r="N123" s="71"/>
      <c r="O123" s="43"/>
      <c r="P123" s="2"/>
      <c r="Q123" s="9"/>
      <c r="S123" s="2"/>
      <c r="T123" s="2"/>
      <c r="U123" s="2"/>
      <c r="V123" s="2"/>
      <c r="W123" s="2"/>
      <c r="X123" s="2"/>
    </row>
    <row r="124" spans="1:24" ht="13.5" customHeight="1" x14ac:dyDescent="0.25">
      <c r="A124" s="1"/>
      <c r="B124" s="7"/>
      <c r="C124" s="1"/>
      <c r="D124" s="2"/>
      <c r="E124" s="71"/>
      <c r="F124" s="71"/>
      <c r="G124" s="71"/>
      <c r="H124" s="71"/>
      <c r="I124" s="71"/>
      <c r="J124" s="71"/>
      <c r="K124" s="71"/>
      <c r="L124" s="71"/>
      <c r="M124" s="73"/>
      <c r="N124" s="71"/>
      <c r="O124" s="43"/>
      <c r="P124" s="2"/>
      <c r="Q124" s="9"/>
      <c r="S124" s="2"/>
      <c r="T124" s="2"/>
      <c r="U124" s="2"/>
      <c r="V124" s="2"/>
      <c r="W124" s="2"/>
      <c r="X124" s="2"/>
    </row>
    <row r="125" spans="1:24" ht="13.5" customHeight="1" x14ac:dyDescent="0.25">
      <c r="A125" s="1"/>
      <c r="B125" s="7"/>
      <c r="C125" s="1"/>
      <c r="D125" s="2"/>
      <c r="E125" s="71"/>
      <c r="F125" s="71"/>
      <c r="G125" s="71"/>
      <c r="H125" s="71"/>
      <c r="I125" s="71"/>
      <c r="J125" s="71"/>
      <c r="K125" s="71"/>
      <c r="L125" s="71"/>
      <c r="M125" s="73"/>
      <c r="N125" s="71"/>
      <c r="O125" s="43"/>
      <c r="P125" s="2"/>
      <c r="Q125" s="9"/>
      <c r="S125" s="2"/>
      <c r="T125" s="2"/>
      <c r="U125" s="2"/>
      <c r="V125" s="2"/>
      <c r="W125" s="2"/>
      <c r="X125" s="2"/>
    </row>
    <row r="126" spans="1:24" ht="13.5" customHeight="1" x14ac:dyDescent="0.25">
      <c r="A126" s="1"/>
      <c r="B126" s="7"/>
      <c r="C126" s="1"/>
      <c r="D126" s="2"/>
      <c r="E126" s="71"/>
      <c r="F126" s="71"/>
      <c r="G126" s="71"/>
      <c r="H126" s="71"/>
      <c r="I126" s="71"/>
      <c r="J126" s="71"/>
      <c r="K126" s="71"/>
      <c r="L126" s="71"/>
      <c r="M126" s="73"/>
      <c r="N126" s="71"/>
      <c r="O126" s="43"/>
      <c r="P126" s="2"/>
      <c r="Q126" s="9"/>
      <c r="S126" s="2"/>
      <c r="T126" s="2"/>
      <c r="U126" s="2"/>
      <c r="V126" s="2"/>
      <c r="W126" s="2"/>
      <c r="X126" s="2"/>
    </row>
    <row r="127" spans="1:24" ht="13.5" customHeight="1" x14ac:dyDescent="0.25">
      <c r="A127" s="1"/>
      <c r="B127" s="7"/>
      <c r="C127" s="1"/>
      <c r="D127" s="2"/>
      <c r="E127" s="71"/>
      <c r="F127" s="71"/>
      <c r="G127" s="71"/>
      <c r="H127" s="71"/>
      <c r="I127" s="71"/>
      <c r="J127" s="71"/>
      <c r="K127" s="71"/>
      <c r="L127" s="71"/>
      <c r="M127" s="73"/>
      <c r="N127" s="71"/>
      <c r="O127" s="43"/>
      <c r="P127" s="2"/>
      <c r="Q127" s="9"/>
      <c r="S127" s="2"/>
      <c r="T127" s="2"/>
      <c r="U127" s="2"/>
      <c r="V127" s="2"/>
      <c r="W127" s="2"/>
      <c r="X127" s="2"/>
    </row>
    <row r="128" spans="1:24" ht="13.5" customHeight="1" x14ac:dyDescent="0.25">
      <c r="A128" s="1"/>
      <c r="B128" s="7"/>
      <c r="C128" s="1"/>
      <c r="D128" s="2"/>
      <c r="E128" s="71"/>
      <c r="F128" s="71"/>
      <c r="G128" s="71"/>
      <c r="H128" s="71"/>
      <c r="I128" s="71"/>
      <c r="J128" s="71"/>
      <c r="K128" s="71"/>
      <c r="L128" s="71"/>
      <c r="M128" s="73"/>
      <c r="N128" s="71"/>
      <c r="O128" s="43"/>
      <c r="P128" s="2"/>
      <c r="Q128" s="9"/>
      <c r="S128" s="2"/>
      <c r="T128" s="2"/>
      <c r="U128" s="2"/>
      <c r="V128" s="2"/>
      <c r="W128" s="2"/>
      <c r="X128" s="2"/>
    </row>
    <row r="129" spans="1:24" ht="13.5" customHeight="1" x14ac:dyDescent="0.25">
      <c r="A129" s="1"/>
      <c r="B129" s="7"/>
      <c r="C129" s="1"/>
      <c r="D129" s="2"/>
      <c r="E129" s="71"/>
      <c r="F129" s="71"/>
      <c r="G129" s="71"/>
      <c r="H129" s="71"/>
      <c r="I129" s="71"/>
      <c r="J129" s="71"/>
      <c r="K129" s="71"/>
      <c r="L129" s="71"/>
      <c r="M129" s="73"/>
      <c r="N129" s="71"/>
      <c r="O129" s="43"/>
      <c r="P129" s="2"/>
      <c r="Q129" s="9"/>
      <c r="S129" s="2"/>
      <c r="T129" s="2"/>
      <c r="U129" s="2"/>
      <c r="V129" s="2"/>
      <c r="W129" s="2"/>
      <c r="X129" s="2"/>
    </row>
    <row r="130" spans="1:24" ht="13.5" customHeight="1" x14ac:dyDescent="0.25">
      <c r="A130" s="1"/>
      <c r="B130" s="7"/>
      <c r="C130" s="1"/>
      <c r="D130" s="2"/>
      <c r="E130" s="71"/>
      <c r="F130" s="71"/>
      <c r="G130" s="71"/>
      <c r="H130" s="71"/>
      <c r="I130" s="71"/>
      <c r="J130" s="71"/>
      <c r="K130" s="71"/>
      <c r="L130" s="71"/>
      <c r="M130" s="73"/>
      <c r="N130" s="71"/>
      <c r="O130" s="43"/>
      <c r="P130" s="2"/>
      <c r="Q130" s="9"/>
      <c r="S130" s="2"/>
      <c r="T130" s="2"/>
      <c r="U130" s="2"/>
      <c r="V130" s="2"/>
      <c r="W130" s="2"/>
      <c r="X130" s="2"/>
    </row>
    <row r="131" spans="1:24" ht="13.5" customHeight="1" x14ac:dyDescent="0.25">
      <c r="A131" s="1"/>
      <c r="B131" s="7"/>
      <c r="C131" s="1"/>
      <c r="D131" s="2"/>
      <c r="E131" s="71"/>
      <c r="F131" s="71"/>
      <c r="G131" s="71"/>
      <c r="H131" s="71"/>
      <c r="I131" s="71"/>
      <c r="J131" s="71"/>
      <c r="K131" s="71"/>
      <c r="L131" s="71"/>
      <c r="M131" s="73"/>
      <c r="N131" s="71"/>
      <c r="O131" s="43"/>
      <c r="P131" s="2"/>
      <c r="Q131" s="9"/>
      <c r="S131" s="2"/>
      <c r="T131" s="2"/>
      <c r="U131" s="2"/>
      <c r="V131" s="2"/>
      <c r="W131" s="2"/>
      <c r="X131" s="2"/>
    </row>
    <row r="132" spans="1:24" ht="13.5" customHeight="1" x14ac:dyDescent="0.25">
      <c r="A132" s="1"/>
      <c r="B132" s="7"/>
      <c r="C132" s="1"/>
      <c r="D132" s="2"/>
      <c r="E132" s="71"/>
      <c r="F132" s="71"/>
      <c r="G132" s="71"/>
      <c r="H132" s="71"/>
      <c r="I132" s="71"/>
      <c r="J132" s="71"/>
      <c r="K132" s="71"/>
      <c r="L132" s="71"/>
      <c r="M132" s="73"/>
      <c r="N132" s="71"/>
      <c r="O132" s="43"/>
      <c r="P132" s="2"/>
      <c r="Q132" s="9"/>
      <c r="S132" s="2"/>
      <c r="T132" s="2"/>
      <c r="U132" s="2"/>
      <c r="V132" s="2"/>
      <c r="W132" s="2"/>
      <c r="X132" s="2"/>
    </row>
    <row r="133" spans="1:24" ht="13.5" customHeight="1" x14ac:dyDescent="0.25">
      <c r="A133" s="1"/>
      <c r="B133" s="7"/>
      <c r="C133" s="1"/>
      <c r="D133" s="2"/>
      <c r="E133" s="71"/>
      <c r="F133" s="71"/>
      <c r="G133" s="71"/>
      <c r="H133" s="71"/>
      <c r="I133" s="71"/>
      <c r="J133" s="71"/>
      <c r="K133" s="71"/>
      <c r="L133" s="71"/>
      <c r="M133" s="73"/>
      <c r="N133" s="71"/>
      <c r="O133" s="43"/>
      <c r="P133" s="2"/>
      <c r="Q133" s="9"/>
      <c r="S133" s="2"/>
      <c r="T133" s="2"/>
      <c r="U133" s="2"/>
      <c r="V133" s="2"/>
      <c r="W133" s="2"/>
      <c r="X133" s="2"/>
    </row>
    <row r="134" spans="1:24" ht="13.5" customHeight="1" x14ac:dyDescent="0.25">
      <c r="A134" s="1"/>
      <c r="B134" s="7"/>
      <c r="C134" s="1"/>
      <c r="D134" s="2"/>
      <c r="E134" s="71"/>
      <c r="F134" s="71"/>
      <c r="G134" s="71"/>
      <c r="H134" s="71"/>
      <c r="I134" s="71"/>
      <c r="J134" s="71"/>
      <c r="K134" s="71"/>
      <c r="L134" s="71"/>
      <c r="M134" s="73"/>
      <c r="N134" s="71"/>
      <c r="O134" s="43"/>
      <c r="P134" s="2"/>
      <c r="Q134" s="9"/>
      <c r="S134" s="2"/>
      <c r="T134" s="2"/>
      <c r="U134" s="2"/>
      <c r="V134" s="2"/>
      <c r="W134" s="2"/>
      <c r="X134" s="2"/>
    </row>
    <row r="135" spans="1:24" ht="13.5" customHeight="1" x14ac:dyDescent="0.25">
      <c r="A135" s="1"/>
      <c r="B135" s="7"/>
      <c r="C135" s="1"/>
      <c r="D135" s="2"/>
      <c r="E135" s="71"/>
      <c r="F135" s="71"/>
      <c r="G135" s="71"/>
      <c r="H135" s="71"/>
      <c r="I135" s="71"/>
      <c r="J135" s="71"/>
      <c r="K135" s="71"/>
      <c r="L135" s="71"/>
      <c r="M135" s="73"/>
      <c r="N135" s="71"/>
      <c r="O135" s="43"/>
      <c r="P135" s="2"/>
      <c r="Q135" s="9"/>
      <c r="S135" s="2"/>
      <c r="T135" s="2"/>
      <c r="U135" s="2"/>
      <c r="V135" s="2"/>
      <c r="W135" s="2"/>
      <c r="X135" s="2"/>
    </row>
    <row r="136" spans="1:24" ht="13.5" customHeight="1" x14ac:dyDescent="0.25">
      <c r="A136" s="1"/>
      <c r="B136" s="7"/>
      <c r="C136" s="1"/>
      <c r="D136" s="2"/>
      <c r="E136" s="71"/>
      <c r="F136" s="71"/>
      <c r="G136" s="71"/>
      <c r="H136" s="71"/>
      <c r="I136" s="71"/>
      <c r="J136" s="71"/>
      <c r="K136" s="71"/>
      <c r="L136" s="71"/>
      <c r="M136" s="73"/>
      <c r="N136" s="71"/>
      <c r="O136" s="43"/>
      <c r="P136" s="2"/>
      <c r="Q136" s="9"/>
      <c r="S136" s="2"/>
      <c r="T136" s="2"/>
      <c r="U136" s="2"/>
      <c r="V136" s="2"/>
      <c r="W136" s="2"/>
      <c r="X136" s="2"/>
    </row>
    <row r="137" spans="1:24" ht="13.5" customHeight="1" x14ac:dyDescent="0.25">
      <c r="A137" s="1"/>
      <c r="B137" s="7"/>
      <c r="C137" s="1"/>
      <c r="D137" s="2"/>
      <c r="E137" s="71"/>
      <c r="F137" s="71"/>
      <c r="G137" s="71"/>
      <c r="H137" s="71"/>
      <c r="I137" s="71"/>
      <c r="J137" s="71"/>
      <c r="K137" s="71"/>
      <c r="L137" s="71"/>
      <c r="M137" s="73"/>
      <c r="N137" s="71"/>
      <c r="O137" s="43"/>
      <c r="P137" s="2"/>
      <c r="Q137" s="9"/>
      <c r="S137" s="2"/>
      <c r="T137" s="2"/>
      <c r="U137" s="2"/>
      <c r="V137" s="2"/>
      <c r="W137" s="2"/>
      <c r="X137" s="2"/>
    </row>
    <row r="138" spans="1:24" ht="13.5" customHeight="1" x14ac:dyDescent="0.25">
      <c r="A138" s="1"/>
      <c r="B138" s="7"/>
      <c r="C138" s="1"/>
      <c r="D138" s="2"/>
      <c r="E138" s="71"/>
      <c r="F138" s="71"/>
      <c r="G138" s="71"/>
      <c r="H138" s="71"/>
      <c r="I138" s="71"/>
      <c r="J138" s="71"/>
      <c r="K138" s="71"/>
      <c r="L138" s="71"/>
      <c r="M138" s="73"/>
      <c r="N138" s="71"/>
      <c r="O138" s="43"/>
      <c r="P138" s="2"/>
      <c r="Q138" s="9"/>
      <c r="S138" s="2"/>
      <c r="T138" s="2"/>
      <c r="U138" s="2"/>
      <c r="V138" s="2"/>
      <c r="W138" s="2"/>
      <c r="X138" s="2"/>
    </row>
    <row r="139" spans="1:24" ht="13.5" customHeight="1" x14ac:dyDescent="0.25">
      <c r="A139" s="1"/>
      <c r="B139" s="7"/>
      <c r="C139" s="1"/>
      <c r="D139" s="2"/>
      <c r="E139" s="71"/>
      <c r="F139" s="71"/>
      <c r="G139" s="71"/>
      <c r="H139" s="71"/>
      <c r="I139" s="71"/>
      <c r="J139" s="71"/>
      <c r="K139" s="71"/>
      <c r="L139" s="71"/>
      <c r="M139" s="73"/>
      <c r="N139" s="71"/>
      <c r="O139" s="43"/>
      <c r="P139" s="2"/>
      <c r="Q139" s="9"/>
      <c r="S139" s="2"/>
      <c r="T139" s="2"/>
      <c r="U139" s="2"/>
      <c r="V139" s="2"/>
      <c r="W139" s="2"/>
      <c r="X139" s="2"/>
    </row>
    <row r="140" spans="1:24" ht="13.5" customHeight="1" x14ac:dyDescent="0.25">
      <c r="A140" s="1"/>
      <c r="B140" s="7"/>
      <c r="C140" s="1"/>
      <c r="D140" s="2"/>
      <c r="E140" s="71"/>
      <c r="F140" s="71"/>
      <c r="G140" s="71"/>
      <c r="H140" s="71"/>
      <c r="I140" s="71"/>
      <c r="J140" s="71"/>
      <c r="K140" s="71"/>
      <c r="L140" s="71"/>
      <c r="M140" s="73"/>
      <c r="N140" s="71"/>
      <c r="O140" s="43"/>
      <c r="P140" s="2"/>
      <c r="Q140" s="9"/>
      <c r="S140" s="2"/>
      <c r="T140" s="2"/>
      <c r="U140" s="2"/>
      <c r="V140" s="2"/>
      <c r="W140" s="2"/>
      <c r="X140" s="2"/>
    </row>
    <row r="141" spans="1:24" ht="13.5" customHeight="1" x14ac:dyDescent="0.25">
      <c r="A141" s="1"/>
      <c r="B141" s="7"/>
      <c r="C141" s="1"/>
      <c r="D141" s="2"/>
      <c r="E141" s="71"/>
      <c r="F141" s="71"/>
      <c r="G141" s="71"/>
      <c r="H141" s="71"/>
      <c r="I141" s="71"/>
      <c r="J141" s="71"/>
      <c r="K141" s="71"/>
      <c r="L141" s="71"/>
      <c r="M141" s="73"/>
      <c r="N141" s="71"/>
      <c r="O141" s="43"/>
      <c r="P141" s="2"/>
      <c r="Q141" s="9"/>
      <c r="S141" s="2"/>
      <c r="T141" s="2"/>
      <c r="U141" s="2"/>
      <c r="V141" s="2"/>
      <c r="W141" s="2"/>
      <c r="X141" s="2"/>
    </row>
    <row r="142" spans="1:24" ht="13.5" customHeight="1" x14ac:dyDescent="0.25">
      <c r="A142" s="1"/>
      <c r="B142" s="7"/>
      <c r="C142" s="1"/>
      <c r="D142" s="2"/>
      <c r="E142" s="71"/>
      <c r="F142" s="71"/>
      <c r="G142" s="71"/>
      <c r="H142" s="71"/>
      <c r="I142" s="71"/>
      <c r="J142" s="71"/>
      <c r="K142" s="71"/>
      <c r="L142" s="71"/>
      <c r="M142" s="73"/>
      <c r="N142" s="71"/>
      <c r="O142" s="43"/>
      <c r="P142" s="2"/>
      <c r="Q142" s="9"/>
      <c r="S142" s="2"/>
      <c r="T142" s="2"/>
      <c r="U142" s="2"/>
      <c r="V142" s="2"/>
      <c r="W142" s="2"/>
      <c r="X142" s="2"/>
    </row>
    <row r="143" spans="1:24" ht="13.5" customHeight="1" x14ac:dyDescent="0.25">
      <c r="A143" s="1"/>
      <c r="B143" s="7"/>
      <c r="C143" s="1"/>
      <c r="D143" s="2"/>
      <c r="E143" s="71"/>
      <c r="F143" s="71"/>
      <c r="G143" s="71"/>
      <c r="H143" s="71"/>
      <c r="I143" s="71"/>
      <c r="J143" s="71"/>
      <c r="K143" s="71"/>
      <c r="L143" s="71"/>
      <c r="M143" s="73"/>
      <c r="N143" s="71"/>
      <c r="O143" s="43"/>
      <c r="P143" s="2"/>
      <c r="Q143" s="9"/>
      <c r="S143" s="2"/>
      <c r="T143" s="2"/>
      <c r="U143" s="2"/>
      <c r="V143" s="2"/>
      <c r="W143" s="2"/>
      <c r="X143" s="2"/>
    </row>
    <row r="144" spans="1:24" ht="13.5" customHeight="1" x14ac:dyDescent="0.25">
      <c r="A144" s="1"/>
      <c r="B144" s="7"/>
      <c r="C144" s="1"/>
      <c r="D144" s="2"/>
      <c r="E144" s="71"/>
      <c r="F144" s="71"/>
      <c r="G144" s="71"/>
      <c r="H144" s="71"/>
      <c r="I144" s="71"/>
      <c r="J144" s="71"/>
      <c r="K144" s="71"/>
      <c r="L144" s="71"/>
      <c r="M144" s="73"/>
      <c r="N144" s="71"/>
      <c r="O144" s="43"/>
      <c r="P144" s="2"/>
      <c r="Q144" s="9"/>
      <c r="S144" s="2"/>
      <c r="T144" s="2"/>
      <c r="U144" s="2"/>
      <c r="V144" s="2"/>
      <c r="W144" s="2"/>
      <c r="X144" s="2"/>
    </row>
    <row r="145" spans="1:24" ht="13.5" customHeight="1" x14ac:dyDescent="0.25">
      <c r="A145" s="1"/>
      <c r="B145" s="7"/>
      <c r="C145" s="1"/>
      <c r="D145" s="2"/>
      <c r="E145" s="71"/>
      <c r="F145" s="71"/>
      <c r="G145" s="71"/>
      <c r="H145" s="71"/>
      <c r="I145" s="71"/>
      <c r="J145" s="71"/>
      <c r="K145" s="71"/>
      <c r="L145" s="71"/>
      <c r="M145" s="73"/>
      <c r="N145" s="71"/>
      <c r="O145" s="43"/>
      <c r="P145" s="2"/>
      <c r="Q145" s="9"/>
      <c r="S145" s="2"/>
      <c r="T145" s="2"/>
      <c r="U145" s="2"/>
      <c r="V145" s="2"/>
      <c r="W145" s="2"/>
      <c r="X145" s="2"/>
    </row>
    <row r="146" spans="1:24" ht="13.5" customHeight="1" x14ac:dyDescent="0.25">
      <c r="A146" s="1"/>
      <c r="B146" s="7"/>
      <c r="C146" s="1"/>
      <c r="D146" s="2"/>
      <c r="E146" s="71"/>
      <c r="F146" s="71"/>
      <c r="G146" s="71"/>
      <c r="H146" s="71"/>
      <c r="I146" s="71"/>
      <c r="J146" s="71"/>
      <c r="K146" s="71"/>
      <c r="L146" s="71"/>
      <c r="M146" s="73"/>
      <c r="N146" s="71"/>
      <c r="O146" s="43"/>
      <c r="P146" s="2"/>
      <c r="Q146" s="9"/>
      <c r="S146" s="2"/>
      <c r="T146" s="2"/>
      <c r="U146" s="2"/>
      <c r="V146" s="2"/>
      <c r="W146" s="2"/>
      <c r="X146" s="2"/>
    </row>
    <row r="147" spans="1:24" ht="13.5" customHeight="1" x14ac:dyDescent="0.25">
      <c r="A147" s="1"/>
      <c r="B147" s="7"/>
      <c r="C147" s="1"/>
      <c r="D147" s="2"/>
      <c r="E147" s="71"/>
      <c r="F147" s="71"/>
      <c r="G147" s="71"/>
      <c r="H147" s="71"/>
      <c r="I147" s="71"/>
      <c r="J147" s="71"/>
      <c r="K147" s="71"/>
      <c r="L147" s="71"/>
      <c r="M147" s="73"/>
      <c r="N147" s="71"/>
      <c r="O147" s="43"/>
      <c r="P147" s="2"/>
      <c r="Q147" s="9"/>
      <c r="S147" s="2"/>
      <c r="T147" s="2"/>
      <c r="U147" s="2"/>
      <c r="V147" s="2"/>
      <c r="W147" s="2"/>
      <c r="X147" s="2"/>
    </row>
    <row r="148" spans="1:24" ht="13.5" customHeight="1" x14ac:dyDescent="0.25">
      <c r="A148" s="1"/>
      <c r="B148" s="7"/>
      <c r="C148" s="1"/>
      <c r="D148" s="2"/>
      <c r="E148" s="71"/>
      <c r="F148" s="71"/>
      <c r="G148" s="71"/>
      <c r="H148" s="71"/>
      <c r="I148" s="71"/>
      <c r="J148" s="71"/>
      <c r="K148" s="71"/>
      <c r="L148" s="71"/>
      <c r="M148" s="73"/>
      <c r="N148" s="71"/>
      <c r="O148" s="43"/>
      <c r="P148" s="2"/>
      <c r="Q148" s="9"/>
      <c r="S148" s="2"/>
      <c r="T148" s="2"/>
      <c r="U148" s="2"/>
      <c r="V148" s="2"/>
      <c r="W148" s="2"/>
      <c r="X148" s="2"/>
    </row>
    <row r="149" spans="1:24" ht="13.5" customHeight="1" x14ac:dyDescent="0.25">
      <c r="A149" s="1"/>
      <c r="B149" s="7"/>
      <c r="C149" s="1"/>
      <c r="D149" s="2"/>
      <c r="E149" s="71"/>
      <c r="F149" s="71"/>
      <c r="G149" s="71"/>
      <c r="H149" s="71"/>
      <c r="I149" s="71"/>
      <c r="J149" s="71"/>
      <c r="K149" s="71"/>
      <c r="L149" s="71"/>
      <c r="M149" s="73"/>
      <c r="N149" s="71"/>
      <c r="O149" s="43"/>
      <c r="P149" s="2"/>
      <c r="Q149" s="9"/>
      <c r="S149" s="2"/>
      <c r="T149" s="2"/>
      <c r="U149" s="2"/>
      <c r="V149" s="2"/>
      <c r="W149" s="2"/>
      <c r="X149" s="2"/>
    </row>
    <row r="150" spans="1:24" ht="13.5" customHeight="1" x14ac:dyDescent="0.25">
      <c r="A150" s="1"/>
      <c r="B150" s="7"/>
      <c r="C150" s="1"/>
      <c r="D150" s="2"/>
      <c r="E150" s="71"/>
      <c r="F150" s="71"/>
      <c r="G150" s="71"/>
      <c r="H150" s="71"/>
      <c r="I150" s="71"/>
      <c r="J150" s="71"/>
      <c r="K150" s="71"/>
      <c r="L150" s="71"/>
      <c r="M150" s="73"/>
      <c r="N150" s="71"/>
      <c r="O150" s="43"/>
      <c r="P150" s="2"/>
      <c r="Q150" s="9"/>
      <c r="S150" s="2"/>
      <c r="T150" s="2"/>
      <c r="U150" s="2"/>
      <c r="V150" s="2"/>
      <c r="W150" s="2"/>
      <c r="X150" s="2"/>
    </row>
    <row r="151" spans="1:24" ht="13.5" customHeight="1" x14ac:dyDescent="0.25">
      <c r="A151" s="1"/>
      <c r="B151" s="7"/>
      <c r="C151" s="1"/>
      <c r="D151" s="2"/>
      <c r="E151" s="71"/>
      <c r="F151" s="71"/>
      <c r="G151" s="71"/>
      <c r="H151" s="71"/>
      <c r="I151" s="71"/>
      <c r="J151" s="71"/>
      <c r="K151" s="71"/>
      <c r="L151" s="71"/>
      <c r="M151" s="73"/>
      <c r="N151" s="71"/>
      <c r="O151" s="43"/>
      <c r="P151" s="2"/>
      <c r="Q151" s="9"/>
      <c r="S151" s="2"/>
      <c r="T151" s="2"/>
      <c r="U151" s="2"/>
      <c r="V151" s="2"/>
      <c r="W151" s="2"/>
      <c r="X151" s="2"/>
    </row>
    <row r="152" spans="1:24" ht="13.5" customHeight="1" x14ac:dyDescent="0.25">
      <c r="A152" s="1"/>
      <c r="B152" s="7"/>
      <c r="C152" s="1"/>
      <c r="D152" s="2"/>
      <c r="E152" s="71"/>
      <c r="F152" s="71"/>
      <c r="G152" s="71"/>
      <c r="H152" s="71"/>
      <c r="I152" s="71"/>
      <c r="J152" s="71"/>
      <c r="K152" s="71"/>
      <c r="L152" s="71"/>
      <c r="M152" s="73"/>
      <c r="N152" s="71"/>
      <c r="O152" s="43"/>
      <c r="P152" s="2"/>
      <c r="Q152" s="9"/>
      <c r="S152" s="2"/>
      <c r="T152" s="2"/>
      <c r="U152" s="2"/>
      <c r="V152" s="2"/>
      <c r="W152" s="2"/>
      <c r="X152" s="2"/>
    </row>
    <row r="153" spans="1:24" ht="13.5" customHeight="1" x14ac:dyDescent="0.25">
      <c r="A153" s="1"/>
      <c r="B153" s="7"/>
      <c r="C153" s="1"/>
      <c r="D153" s="2"/>
      <c r="E153" s="71"/>
      <c r="F153" s="71"/>
      <c r="G153" s="71"/>
      <c r="H153" s="71"/>
      <c r="I153" s="71"/>
      <c r="J153" s="71"/>
      <c r="K153" s="71"/>
      <c r="L153" s="71"/>
      <c r="M153" s="73"/>
      <c r="N153" s="71"/>
      <c r="O153" s="43"/>
      <c r="P153" s="2"/>
      <c r="Q153" s="9"/>
      <c r="S153" s="2"/>
      <c r="T153" s="2"/>
      <c r="U153" s="2"/>
      <c r="V153" s="2"/>
      <c r="W153" s="2"/>
      <c r="X153" s="2"/>
    </row>
    <row r="154" spans="1:24" ht="13.5" customHeight="1" x14ac:dyDescent="0.25">
      <c r="A154" s="1"/>
      <c r="B154" s="7"/>
      <c r="C154" s="1"/>
      <c r="D154" s="2"/>
      <c r="E154" s="71"/>
      <c r="F154" s="71"/>
      <c r="G154" s="71"/>
      <c r="H154" s="71"/>
      <c r="I154" s="71"/>
      <c r="J154" s="71"/>
      <c r="K154" s="71"/>
      <c r="L154" s="71"/>
      <c r="M154" s="73"/>
      <c r="N154" s="71"/>
      <c r="O154" s="43"/>
      <c r="P154" s="2"/>
      <c r="Q154" s="9"/>
      <c r="S154" s="2"/>
      <c r="T154" s="2"/>
      <c r="U154" s="2"/>
      <c r="V154" s="2"/>
      <c r="W154" s="2"/>
      <c r="X154" s="2"/>
    </row>
    <row r="155" spans="1:24" ht="13.5" customHeight="1" x14ac:dyDescent="0.25">
      <c r="A155" s="1"/>
      <c r="B155" s="7"/>
      <c r="C155" s="1"/>
      <c r="D155" s="2"/>
      <c r="E155" s="71"/>
      <c r="F155" s="71"/>
      <c r="G155" s="71"/>
      <c r="H155" s="71"/>
      <c r="I155" s="71"/>
      <c r="J155" s="71"/>
      <c r="K155" s="71"/>
      <c r="L155" s="71"/>
      <c r="M155" s="73"/>
      <c r="N155" s="71"/>
      <c r="O155" s="43"/>
      <c r="P155" s="2"/>
      <c r="Q155" s="9"/>
      <c r="S155" s="2"/>
      <c r="T155" s="2"/>
      <c r="U155" s="2"/>
      <c r="V155" s="2"/>
      <c r="W155" s="2"/>
      <c r="X155" s="2"/>
    </row>
    <row r="156" spans="1:24" ht="13.5" customHeight="1" x14ac:dyDescent="0.25">
      <c r="A156" s="1"/>
      <c r="B156" s="7"/>
      <c r="C156" s="1"/>
      <c r="D156" s="2"/>
      <c r="E156" s="71"/>
      <c r="F156" s="71"/>
      <c r="G156" s="71"/>
      <c r="H156" s="71"/>
      <c r="I156" s="71"/>
      <c r="J156" s="71"/>
      <c r="K156" s="71"/>
      <c r="L156" s="71"/>
      <c r="M156" s="73"/>
      <c r="N156" s="71"/>
      <c r="O156" s="43"/>
      <c r="P156" s="2"/>
      <c r="Q156" s="9"/>
      <c r="S156" s="2"/>
      <c r="T156" s="2"/>
      <c r="U156" s="2"/>
      <c r="V156" s="2"/>
      <c r="W156" s="2"/>
      <c r="X156" s="2"/>
    </row>
    <row r="157" spans="1:24" ht="13.5" customHeight="1" x14ac:dyDescent="0.25">
      <c r="A157" s="1"/>
      <c r="B157" s="7"/>
      <c r="C157" s="1"/>
      <c r="D157" s="2"/>
      <c r="E157" s="71"/>
      <c r="F157" s="71"/>
      <c r="G157" s="71"/>
      <c r="H157" s="71"/>
      <c r="I157" s="71"/>
      <c r="J157" s="71"/>
      <c r="K157" s="71"/>
      <c r="L157" s="71"/>
      <c r="M157" s="73"/>
      <c r="N157" s="71"/>
      <c r="O157" s="43"/>
      <c r="P157" s="2"/>
      <c r="Q157" s="9"/>
      <c r="S157" s="2"/>
      <c r="T157" s="2"/>
      <c r="U157" s="2"/>
      <c r="V157" s="2"/>
      <c r="W157" s="2"/>
      <c r="X157" s="2"/>
    </row>
    <row r="158" spans="1:24" ht="13.5" customHeight="1" x14ac:dyDescent="0.25">
      <c r="A158" s="1"/>
      <c r="B158" s="7"/>
      <c r="C158" s="1"/>
      <c r="D158" s="2"/>
      <c r="E158" s="71"/>
      <c r="F158" s="71"/>
      <c r="G158" s="71"/>
      <c r="H158" s="71"/>
      <c r="I158" s="71"/>
      <c r="J158" s="71"/>
      <c r="K158" s="71"/>
      <c r="L158" s="71"/>
      <c r="M158" s="73"/>
      <c r="N158" s="71"/>
      <c r="O158" s="43"/>
      <c r="P158" s="2"/>
      <c r="Q158" s="9"/>
      <c r="S158" s="2"/>
      <c r="T158" s="2"/>
      <c r="U158" s="2"/>
      <c r="V158" s="2"/>
      <c r="W158" s="2"/>
      <c r="X158" s="2"/>
    </row>
    <row r="159" spans="1:24" ht="13.5" customHeight="1" x14ac:dyDescent="0.25">
      <c r="A159" s="1"/>
      <c r="B159" s="7"/>
      <c r="C159" s="1"/>
      <c r="D159" s="2"/>
      <c r="E159" s="71"/>
      <c r="F159" s="71"/>
      <c r="G159" s="71"/>
      <c r="H159" s="71"/>
      <c r="I159" s="71"/>
      <c r="J159" s="71"/>
      <c r="K159" s="71"/>
      <c r="L159" s="71"/>
      <c r="M159" s="73"/>
      <c r="N159" s="71"/>
      <c r="O159" s="43"/>
      <c r="P159" s="2"/>
      <c r="Q159" s="9"/>
      <c r="S159" s="2"/>
      <c r="T159" s="2"/>
      <c r="U159" s="2"/>
      <c r="V159" s="2"/>
      <c r="W159" s="2"/>
      <c r="X159" s="2"/>
    </row>
    <row r="160" spans="1:24" ht="13.5" customHeight="1" x14ac:dyDescent="0.25">
      <c r="A160" s="1"/>
      <c r="B160" s="7"/>
      <c r="C160" s="1"/>
      <c r="D160" s="2"/>
      <c r="E160" s="71"/>
      <c r="F160" s="71"/>
      <c r="G160" s="71"/>
      <c r="H160" s="71"/>
      <c r="I160" s="71"/>
      <c r="J160" s="71"/>
      <c r="K160" s="71"/>
      <c r="L160" s="71"/>
      <c r="M160" s="73"/>
      <c r="N160" s="71"/>
      <c r="O160" s="43"/>
      <c r="P160" s="2"/>
      <c r="Q160" s="9"/>
      <c r="S160" s="2"/>
      <c r="T160" s="2"/>
      <c r="U160" s="2"/>
      <c r="V160" s="2"/>
      <c r="W160" s="2"/>
      <c r="X160" s="2"/>
    </row>
    <row r="161" spans="1:24" ht="13.5" customHeight="1" x14ac:dyDescent="0.25">
      <c r="A161" s="1"/>
      <c r="B161" s="7"/>
      <c r="C161" s="1"/>
      <c r="D161" s="2"/>
      <c r="E161" s="71"/>
      <c r="F161" s="71"/>
      <c r="G161" s="71"/>
      <c r="H161" s="71"/>
      <c r="I161" s="71"/>
      <c r="J161" s="71"/>
      <c r="K161" s="71"/>
      <c r="L161" s="71"/>
      <c r="M161" s="73"/>
      <c r="N161" s="71"/>
      <c r="O161" s="43"/>
      <c r="P161" s="2"/>
      <c r="Q161" s="9"/>
      <c r="S161" s="2"/>
      <c r="T161" s="2"/>
      <c r="U161" s="2"/>
      <c r="V161" s="2"/>
      <c r="W161" s="2"/>
      <c r="X161" s="2"/>
    </row>
    <row r="162" spans="1:24" ht="13.5" customHeight="1" x14ac:dyDescent="0.25">
      <c r="A162" s="1"/>
      <c r="B162" s="7"/>
      <c r="C162" s="1"/>
      <c r="D162" s="2"/>
      <c r="E162" s="71"/>
      <c r="F162" s="71"/>
      <c r="G162" s="71"/>
      <c r="H162" s="71"/>
      <c r="I162" s="71"/>
      <c r="J162" s="71"/>
      <c r="K162" s="71"/>
      <c r="L162" s="71"/>
      <c r="M162" s="73"/>
      <c r="N162" s="71"/>
      <c r="O162" s="43"/>
      <c r="P162" s="2"/>
      <c r="Q162" s="9"/>
      <c r="S162" s="2"/>
      <c r="T162" s="2"/>
      <c r="U162" s="2"/>
      <c r="V162" s="2"/>
      <c r="W162" s="2"/>
      <c r="X162" s="2"/>
    </row>
    <row r="163" spans="1:24" ht="13.5" customHeight="1" x14ac:dyDescent="0.25">
      <c r="A163" s="1"/>
      <c r="B163" s="7"/>
      <c r="C163" s="1"/>
      <c r="D163" s="2"/>
      <c r="E163" s="71"/>
      <c r="F163" s="71"/>
      <c r="G163" s="71"/>
      <c r="H163" s="71"/>
      <c r="I163" s="71"/>
      <c r="J163" s="71"/>
      <c r="K163" s="71"/>
      <c r="L163" s="71"/>
      <c r="M163" s="73"/>
      <c r="N163" s="71"/>
      <c r="O163" s="43"/>
      <c r="P163" s="2"/>
      <c r="Q163" s="9"/>
      <c r="S163" s="2"/>
      <c r="T163" s="2"/>
      <c r="U163" s="2"/>
      <c r="V163" s="2"/>
      <c r="W163" s="2"/>
      <c r="X163" s="2"/>
    </row>
    <row r="164" spans="1:24" ht="13.5" customHeight="1" x14ac:dyDescent="0.25">
      <c r="A164" s="1"/>
      <c r="B164" s="7"/>
      <c r="C164" s="1"/>
      <c r="D164" s="2"/>
      <c r="E164" s="71"/>
      <c r="F164" s="71"/>
      <c r="G164" s="71"/>
      <c r="H164" s="71"/>
      <c r="I164" s="71"/>
      <c r="J164" s="71"/>
      <c r="K164" s="71"/>
      <c r="L164" s="71"/>
      <c r="M164" s="73"/>
      <c r="N164" s="71"/>
      <c r="O164" s="43"/>
      <c r="P164" s="2"/>
      <c r="Q164" s="9"/>
      <c r="S164" s="2"/>
      <c r="T164" s="2"/>
      <c r="U164" s="2"/>
      <c r="V164" s="2"/>
      <c r="W164" s="2"/>
      <c r="X164" s="2"/>
    </row>
    <row r="165" spans="1:24" ht="13.5" customHeight="1" x14ac:dyDescent="0.25">
      <c r="A165" s="1"/>
      <c r="B165" s="7"/>
      <c r="C165" s="1"/>
      <c r="D165" s="2"/>
      <c r="E165" s="71"/>
      <c r="F165" s="71"/>
      <c r="G165" s="71"/>
      <c r="H165" s="71"/>
      <c r="I165" s="71"/>
      <c r="J165" s="71"/>
      <c r="K165" s="71"/>
      <c r="L165" s="71"/>
      <c r="M165" s="73"/>
      <c r="N165" s="71"/>
      <c r="O165" s="43"/>
      <c r="P165" s="2"/>
      <c r="Q165" s="9"/>
      <c r="S165" s="2"/>
      <c r="T165" s="2"/>
      <c r="U165" s="2"/>
      <c r="V165" s="2"/>
      <c r="W165" s="2"/>
      <c r="X165" s="2"/>
    </row>
    <row r="166" spans="1:24" ht="13.5" customHeight="1" x14ac:dyDescent="0.25">
      <c r="A166" s="1"/>
      <c r="B166" s="7"/>
      <c r="C166" s="1"/>
      <c r="D166" s="2"/>
      <c r="E166" s="71"/>
      <c r="F166" s="71"/>
      <c r="G166" s="71"/>
      <c r="H166" s="71"/>
      <c r="I166" s="71"/>
      <c r="J166" s="71"/>
      <c r="K166" s="71"/>
      <c r="L166" s="71"/>
      <c r="M166" s="73"/>
      <c r="N166" s="71"/>
      <c r="O166" s="43"/>
      <c r="P166" s="2"/>
      <c r="Q166" s="9"/>
      <c r="S166" s="2"/>
      <c r="T166" s="2"/>
      <c r="U166" s="2"/>
      <c r="V166" s="2"/>
      <c r="W166" s="2"/>
      <c r="X166" s="2"/>
    </row>
    <row r="167" spans="1:24" ht="13.5" customHeight="1" x14ac:dyDescent="0.25">
      <c r="A167" s="1"/>
      <c r="B167" s="7"/>
      <c r="C167" s="1"/>
      <c r="D167" s="2"/>
      <c r="E167" s="71"/>
      <c r="F167" s="71"/>
      <c r="G167" s="71"/>
      <c r="H167" s="71"/>
      <c r="I167" s="71"/>
      <c r="J167" s="71"/>
      <c r="K167" s="71"/>
      <c r="L167" s="71"/>
      <c r="M167" s="73"/>
      <c r="N167" s="71"/>
      <c r="O167" s="43"/>
      <c r="P167" s="2"/>
      <c r="Q167" s="9"/>
      <c r="S167" s="2"/>
      <c r="T167" s="2"/>
      <c r="U167" s="2"/>
      <c r="V167" s="2"/>
      <c r="W167" s="2"/>
      <c r="X167" s="2"/>
    </row>
    <row r="168" spans="1:24" ht="13.5" customHeight="1" x14ac:dyDescent="0.25">
      <c r="A168" s="1"/>
      <c r="B168" s="7"/>
      <c r="C168" s="1"/>
      <c r="D168" s="2"/>
      <c r="E168" s="71"/>
      <c r="F168" s="71"/>
      <c r="G168" s="71"/>
      <c r="H168" s="71"/>
      <c r="I168" s="71"/>
      <c r="J168" s="71"/>
      <c r="K168" s="71"/>
      <c r="L168" s="71"/>
      <c r="M168" s="73"/>
      <c r="N168" s="71"/>
      <c r="O168" s="43"/>
      <c r="P168" s="2"/>
      <c r="Q168" s="9"/>
      <c r="S168" s="2"/>
      <c r="T168" s="2"/>
      <c r="U168" s="2"/>
      <c r="V168" s="2"/>
      <c r="W168" s="2"/>
      <c r="X168" s="2"/>
    </row>
    <row r="169" spans="1:24" ht="13.5" customHeight="1" x14ac:dyDescent="0.25">
      <c r="A169" s="1"/>
      <c r="B169" s="7"/>
      <c r="C169" s="1"/>
      <c r="D169" s="2"/>
      <c r="E169" s="71"/>
      <c r="F169" s="71"/>
      <c r="G169" s="71"/>
      <c r="H169" s="71"/>
      <c r="I169" s="71"/>
      <c r="J169" s="71"/>
      <c r="K169" s="71"/>
      <c r="L169" s="71"/>
      <c r="M169" s="73"/>
      <c r="N169" s="71"/>
      <c r="O169" s="43"/>
      <c r="P169" s="2"/>
      <c r="Q169" s="9"/>
      <c r="S169" s="2"/>
      <c r="T169" s="2"/>
      <c r="U169" s="2"/>
      <c r="V169" s="2"/>
      <c r="W169" s="2"/>
      <c r="X169" s="2"/>
    </row>
    <row r="170" spans="1:24" ht="13.5" customHeight="1" x14ac:dyDescent="0.25">
      <c r="A170" s="1"/>
      <c r="B170" s="7"/>
      <c r="C170" s="1"/>
      <c r="D170" s="2"/>
      <c r="E170" s="71"/>
      <c r="F170" s="71"/>
      <c r="G170" s="71"/>
      <c r="H170" s="71"/>
      <c r="I170" s="71"/>
      <c r="J170" s="71"/>
      <c r="K170" s="71"/>
      <c r="L170" s="71"/>
      <c r="M170" s="73"/>
      <c r="N170" s="71"/>
      <c r="O170" s="43"/>
      <c r="P170" s="2"/>
      <c r="Q170" s="9"/>
      <c r="S170" s="2"/>
      <c r="T170" s="2"/>
      <c r="U170" s="2"/>
      <c r="V170" s="2"/>
      <c r="W170" s="2"/>
      <c r="X170" s="2"/>
    </row>
    <row r="171" spans="1:24" ht="13.5" customHeight="1" x14ac:dyDescent="0.25">
      <c r="A171" s="1"/>
      <c r="B171" s="7"/>
      <c r="C171" s="1"/>
      <c r="D171" s="2"/>
      <c r="E171" s="71"/>
      <c r="F171" s="71"/>
      <c r="G171" s="71"/>
      <c r="H171" s="71"/>
      <c r="I171" s="71"/>
      <c r="J171" s="71"/>
      <c r="K171" s="71"/>
      <c r="L171" s="71"/>
      <c r="M171" s="73"/>
      <c r="N171" s="71"/>
      <c r="O171" s="43"/>
      <c r="P171" s="2"/>
      <c r="Q171" s="9"/>
      <c r="S171" s="2"/>
      <c r="T171" s="2"/>
      <c r="U171" s="2"/>
      <c r="V171" s="2"/>
      <c r="W171" s="2"/>
      <c r="X171" s="2"/>
    </row>
    <row r="172" spans="1:24" ht="13.5" customHeight="1" x14ac:dyDescent="0.25">
      <c r="A172" s="1"/>
      <c r="B172" s="7"/>
      <c r="C172" s="1"/>
      <c r="D172" s="2"/>
      <c r="E172" s="71"/>
      <c r="F172" s="71"/>
      <c r="G172" s="71"/>
      <c r="H172" s="71"/>
      <c r="I172" s="71"/>
      <c r="J172" s="71"/>
      <c r="K172" s="71"/>
      <c r="L172" s="71"/>
      <c r="M172" s="73"/>
      <c r="N172" s="71"/>
      <c r="O172" s="43"/>
      <c r="P172" s="2"/>
      <c r="Q172" s="9"/>
      <c r="S172" s="2"/>
      <c r="T172" s="2"/>
      <c r="U172" s="2"/>
      <c r="V172" s="2"/>
      <c r="W172" s="2"/>
      <c r="X172" s="2"/>
    </row>
    <row r="173" spans="1:24" ht="13.5" customHeight="1" x14ac:dyDescent="0.25">
      <c r="A173" s="1"/>
      <c r="B173" s="7"/>
      <c r="C173" s="1"/>
      <c r="D173" s="2"/>
      <c r="E173" s="71"/>
      <c r="F173" s="71"/>
      <c r="G173" s="71"/>
      <c r="H173" s="71"/>
      <c r="I173" s="71"/>
      <c r="J173" s="71"/>
      <c r="K173" s="71"/>
      <c r="L173" s="71"/>
      <c r="M173" s="73"/>
      <c r="N173" s="71"/>
      <c r="O173" s="43"/>
      <c r="P173" s="2"/>
      <c r="Q173" s="9"/>
      <c r="S173" s="2"/>
      <c r="T173" s="2"/>
      <c r="U173" s="2"/>
      <c r="V173" s="2"/>
      <c r="W173" s="2"/>
      <c r="X173" s="2"/>
    </row>
    <row r="174" spans="1:24" ht="13.5" customHeight="1" x14ac:dyDescent="0.25">
      <c r="A174" s="1"/>
      <c r="B174" s="7"/>
      <c r="C174" s="1"/>
      <c r="D174" s="2"/>
      <c r="E174" s="71"/>
      <c r="F174" s="71"/>
      <c r="G174" s="71"/>
      <c r="H174" s="71"/>
      <c r="I174" s="71"/>
      <c r="J174" s="71"/>
      <c r="K174" s="71"/>
      <c r="L174" s="71"/>
      <c r="M174" s="73"/>
      <c r="N174" s="71"/>
      <c r="O174" s="43"/>
      <c r="P174" s="2"/>
      <c r="Q174" s="9"/>
      <c r="S174" s="2"/>
      <c r="T174" s="2"/>
      <c r="U174" s="2"/>
      <c r="V174" s="2"/>
      <c r="W174" s="2"/>
      <c r="X174" s="2"/>
    </row>
    <row r="175" spans="1:24" ht="13.5" customHeight="1" x14ac:dyDescent="0.25">
      <c r="A175" s="1"/>
      <c r="B175" s="7"/>
      <c r="C175" s="1"/>
      <c r="D175" s="2"/>
      <c r="E175" s="71"/>
      <c r="F175" s="71"/>
      <c r="G175" s="71"/>
      <c r="H175" s="71"/>
      <c r="I175" s="71"/>
      <c r="J175" s="71"/>
      <c r="K175" s="71"/>
      <c r="L175" s="71"/>
      <c r="M175" s="73"/>
      <c r="N175" s="71"/>
      <c r="O175" s="43"/>
      <c r="P175" s="2"/>
      <c r="Q175" s="9"/>
      <c r="S175" s="2"/>
      <c r="T175" s="2"/>
      <c r="U175" s="2"/>
      <c r="V175" s="2"/>
      <c r="W175" s="2"/>
      <c r="X175" s="2"/>
    </row>
    <row r="176" spans="1:24" ht="13.5" customHeight="1" x14ac:dyDescent="0.25">
      <c r="A176" s="1"/>
      <c r="B176" s="7"/>
      <c r="C176" s="1"/>
      <c r="D176" s="2"/>
      <c r="E176" s="71"/>
      <c r="F176" s="71"/>
      <c r="G176" s="71"/>
      <c r="H176" s="71"/>
      <c r="I176" s="71"/>
      <c r="J176" s="71"/>
      <c r="K176" s="71"/>
      <c r="L176" s="71"/>
      <c r="M176" s="73"/>
      <c r="N176" s="71"/>
      <c r="O176" s="43"/>
      <c r="P176" s="2"/>
      <c r="Q176" s="9"/>
      <c r="S176" s="2"/>
      <c r="T176" s="2"/>
      <c r="U176" s="2"/>
      <c r="V176" s="2"/>
      <c r="W176" s="2"/>
      <c r="X176" s="2"/>
    </row>
    <row r="177" spans="1:24" ht="13.5" customHeight="1" x14ac:dyDescent="0.25">
      <c r="A177" s="1"/>
      <c r="B177" s="7"/>
      <c r="C177" s="1"/>
      <c r="D177" s="2"/>
      <c r="E177" s="71"/>
      <c r="F177" s="71"/>
      <c r="G177" s="71"/>
      <c r="H177" s="71"/>
      <c r="I177" s="71"/>
      <c r="J177" s="71"/>
      <c r="K177" s="71"/>
      <c r="L177" s="71"/>
      <c r="M177" s="73"/>
      <c r="N177" s="71"/>
      <c r="O177" s="43"/>
      <c r="P177" s="2"/>
      <c r="Q177" s="9"/>
      <c r="S177" s="2"/>
      <c r="T177" s="2"/>
      <c r="U177" s="2"/>
      <c r="V177" s="2"/>
      <c r="W177" s="2"/>
      <c r="X177" s="2"/>
    </row>
    <row r="178" spans="1:24" ht="13.5" customHeight="1" x14ac:dyDescent="0.25">
      <c r="A178" s="1"/>
      <c r="B178" s="7"/>
      <c r="C178" s="1"/>
      <c r="D178" s="2"/>
      <c r="E178" s="71"/>
      <c r="F178" s="71"/>
      <c r="G178" s="71"/>
      <c r="H178" s="71"/>
      <c r="I178" s="71"/>
      <c r="J178" s="71"/>
      <c r="K178" s="71"/>
      <c r="L178" s="71"/>
      <c r="M178" s="73"/>
      <c r="N178" s="71"/>
      <c r="O178" s="43"/>
      <c r="P178" s="2"/>
      <c r="Q178" s="9"/>
      <c r="S178" s="2"/>
      <c r="T178" s="2"/>
      <c r="U178" s="2"/>
      <c r="V178" s="2"/>
      <c r="W178" s="2"/>
      <c r="X178" s="2"/>
    </row>
    <row r="179" spans="1:24" ht="13.5" customHeight="1" x14ac:dyDescent="0.25">
      <c r="A179" s="1"/>
      <c r="B179" s="7"/>
      <c r="C179" s="1"/>
      <c r="D179" s="2"/>
      <c r="E179" s="71"/>
      <c r="F179" s="71"/>
      <c r="G179" s="71"/>
      <c r="H179" s="71"/>
      <c r="I179" s="71"/>
      <c r="J179" s="71"/>
      <c r="K179" s="71"/>
      <c r="L179" s="71"/>
      <c r="M179" s="73"/>
      <c r="N179" s="71"/>
      <c r="O179" s="43"/>
      <c r="P179" s="2"/>
      <c r="Q179" s="9"/>
      <c r="S179" s="2"/>
      <c r="T179" s="2"/>
      <c r="U179" s="2"/>
      <c r="V179" s="2"/>
      <c r="W179" s="2"/>
      <c r="X179" s="2"/>
    </row>
    <row r="180" spans="1:24" ht="13.5" customHeight="1" x14ac:dyDescent="0.25">
      <c r="A180" s="1"/>
      <c r="B180" s="7"/>
      <c r="C180" s="1"/>
      <c r="D180" s="2"/>
      <c r="E180" s="71"/>
      <c r="F180" s="71"/>
      <c r="G180" s="71"/>
      <c r="H180" s="71"/>
      <c r="I180" s="71"/>
      <c r="J180" s="71"/>
      <c r="K180" s="71"/>
      <c r="L180" s="71"/>
      <c r="M180" s="73"/>
      <c r="N180" s="71"/>
      <c r="O180" s="43"/>
      <c r="P180" s="2"/>
      <c r="Q180" s="9"/>
      <c r="S180" s="2"/>
      <c r="T180" s="2"/>
      <c r="U180" s="2"/>
      <c r="V180" s="2"/>
      <c r="W180" s="2"/>
      <c r="X180" s="2"/>
    </row>
    <row r="181" spans="1:24" ht="13.5" customHeight="1" x14ac:dyDescent="0.25">
      <c r="A181" s="1"/>
      <c r="B181" s="7"/>
      <c r="C181" s="1"/>
      <c r="D181" s="2"/>
      <c r="E181" s="71"/>
      <c r="F181" s="71"/>
      <c r="G181" s="71"/>
      <c r="H181" s="71"/>
      <c r="I181" s="71"/>
      <c r="J181" s="71"/>
      <c r="K181" s="71"/>
      <c r="L181" s="71"/>
      <c r="M181" s="73"/>
      <c r="N181" s="71"/>
      <c r="O181" s="43"/>
      <c r="P181" s="2"/>
      <c r="Q181" s="9"/>
      <c r="S181" s="2"/>
      <c r="T181" s="2"/>
      <c r="U181" s="2"/>
      <c r="V181" s="2"/>
      <c r="W181" s="2"/>
      <c r="X181" s="2"/>
    </row>
    <row r="182" spans="1:24" ht="13.5" customHeight="1" x14ac:dyDescent="0.25">
      <c r="A182" s="1"/>
      <c r="B182" s="7"/>
      <c r="C182" s="1"/>
      <c r="D182" s="2"/>
      <c r="E182" s="71"/>
      <c r="F182" s="71"/>
      <c r="G182" s="71"/>
      <c r="H182" s="71"/>
      <c r="I182" s="71"/>
      <c r="J182" s="71"/>
      <c r="K182" s="71"/>
      <c r="L182" s="71"/>
      <c r="M182" s="73"/>
      <c r="N182" s="71"/>
      <c r="O182" s="43"/>
      <c r="P182" s="2"/>
      <c r="Q182" s="9"/>
      <c r="S182" s="2"/>
      <c r="T182" s="2"/>
      <c r="U182" s="2"/>
      <c r="V182" s="2"/>
      <c r="W182" s="2"/>
      <c r="X182" s="2"/>
    </row>
    <row r="183" spans="1:24" ht="13.5" customHeight="1" x14ac:dyDescent="0.25">
      <c r="A183" s="1"/>
      <c r="B183" s="7"/>
      <c r="C183" s="1"/>
      <c r="D183" s="2"/>
      <c r="E183" s="71"/>
      <c r="F183" s="71"/>
      <c r="G183" s="71"/>
      <c r="H183" s="71"/>
      <c r="I183" s="71"/>
      <c r="J183" s="71"/>
      <c r="K183" s="71"/>
      <c r="L183" s="71"/>
      <c r="M183" s="73"/>
      <c r="N183" s="71"/>
      <c r="O183" s="43"/>
      <c r="P183" s="2"/>
      <c r="Q183" s="9"/>
      <c r="S183" s="2"/>
      <c r="T183" s="2"/>
      <c r="U183" s="2"/>
      <c r="V183" s="2"/>
      <c r="W183" s="2"/>
      <c r="X183" s="2"/>
    </row>
    <row r="184" spans="1:24" ht="13.5" customHeight="1" x14ac:dyDescent="0.25">
      <c r="A184" s="1"/>
      <c r="B184" s="7"/>
      <c r="C184" s="1"/>
      <c r="D184" s="2"/>
      <c r="E184" s="71"/>
      <c r="F184" s="71"/>
      <c r="G184" s="71"/>
      <c r="H184" s="71"/>
      <c r="I184" s="71"/>
      <c r="J184" s="71"/>
      <c r="K184" s="71"/>
      <c r="L184" s="71"/>
      <c r="M184" s="73"/>
      <c r="N184" s="71"/>
      <c r="O184" s="43"/>
      <c r="P184" s="2"/>
      <c r="Q184" s="9"/>
      <c r="S184" s="2"/>
      <c r="T184" s="2"/>
      <c r="U184" s="2"/>
      <c r="V184" s="2"/>
      <c r="W184" s="2"/>
      <c r="X184" s="2"/>
    </row>
    <row r="185" spans="1:24" ht="13.5" customHeight="1" x14ac:dyDescent="0.25">
      <c r="A185" s="1"/>
      <c r="B185" s="7"/>
      <c r="C185" s="1"/>
      <c r="D185" s="2"/>
      <c r="E185" s="71"/>
      <c r="F185" s="71"/>
      <c r="G185" s="71"/>
      <c r="H185" s="71"/>
      <c r="I185" s="71"/>
      <c r="J185" s="71"/>
      <c r="K185" s="71"/>
      <c r="L185" s="71"/>
      <c r="M185" s="73"/>
      <c r="N185" s="71"/>
      <c r="O185" s="43"/>
      <c r="P185" s="2"/>
      <c r="Q185" s="9"/>
      <c r="S185" s="2"/>
      <c r="T185" s="2"/>
      <c r="U185" s="2"/>
      <c r="V185" s="2"/>
      <c r="W185" s="2"/>
      <c r="X185" s="2"/>
    </row>
    <row r="186" spans="1:24" ht="13.5" customHeight="1" x14ac:dyDescent="0.25">
      <c r="A186" s="1"/>
      <c r="B186" s="7"/>
      <c r="C186" s="1"/>
      <c r="D186" s="2"/>
      <c r="E186" s="71"/>
      <c r="F186" s="71"/>
      <c r="G186" s="71"/>
      <c r="H186" s="71"/>
      <c r="I186" s="71"/>
      <c r="J186" s="71"/>
      <c r="K186" s="71"/>
      <c r="L186" s="71"/>
      <c r="M186" s="73"/>
      <c r="N186" s="71"/>
      <c r="O186" s="43"/>
      <c r="P186" s="2"/>
      <c r="Q186" s="9"/>
      <c r="S186" s="2"/>
      <c r="T186" s="2"/>
      <c r="U186" s="2"/>
      <c r="V186" s="2"/>
      <c r="W186" s="2"/>
      <c r="X186" s="2"/>
    </row>
    <row r="187" spans="1:24" ht="13.5" customHeight="1" x14ac:dyDescent="0.25">
      <c r="A187" s="1"/>
      <c r="B187" s="7"/>
      <c r="C187" s="1"/>
      <c r="D187" s="2"/>
      <c r="E187" s="71"/>
      <c r="F187" s="71"/>
      <c r="G187" s="71"/>
      <c r="H187" s="71"/>
      <c r="I187" s="71"/>
      <c r="J187" s="71"/>
      <c r="K187" s="71"/>
      <c r="L187" s="71"/>
      <c r="M187" s="73"/>
      <c r="N187" s="71"/>
      <c r="O187" s="43"/>
      <c r="P187" s="2"/>
      <c r="Q187" s="9"/>
      <c r="S187" s="2"/>
      <c r="T187" s="2"/>
      <c r="U187" s="2"/>
      <c r="V187" s="2"/>
      <c r="W187" s="2"/>
      <c r="X187" s="2"/>
    </row>
    <row r="188" spans="1:24" ht="13.5" customHeight="1" x14ac:dyDescent="0.25">
      <c r="A188" s="1"/>
      <c r="B188" s="7"/>
      <c r="C188" s="1"/>
      <c r="D188" s="2"/>
      <c r="E188" s="71"/>
      <c r="F188" s="71"/>
      <c r="G188" s="71"/>
      <c r="H188" s="71"/>
      <c r="I188" s="71"/>
      <c r="J188" s="71"/>
      <c r="K188" s="71"/>
      <c r="L188" s="71"/>
      <c r="M188" s="73"/>
      <c r="N188" s="71"/>
      <c r="O188" s="43"/>
      <c r="P188" s="2"/>
      <c r="Q188" s="9"/>
      <c r="S188" s="2"/>
      <c r="T188" s="2"/>
      <c r="U188" s="2"/>
      <c r="V188" s="2"/>
      <c r="W188" s="2"/>
      <c r="X188" s="2"/>
    </row>
    <row r="189" spans="1:24" ht="13.5" customHeight="1" x14ac:dyDescent="0.25">
      <c r="A189" s="1"/>
      <c r="B189" s="7"/>
      <c r="C189" s="1"/>
      <c r="D189" s="2"/>
      <c r="E189" s="71"/>
      <c r="F189" s="71"/>
      <c r="G189" s="71"/>
      <c r="H189" s="71"/>
      <c r="I189" s="71"/>
      <c r="J189" s="71"/>
      <c r="K189" s="71"/>
      <c r="L189" s="71"/>
      <c r="M189" s="73"/>
      <c r="N189" s="71"/>
      <c r="O189" s="43"/>
      <c r="P189" s="2"/>
      <c r="Q189" s="9"/>
      <c r="S189" s="2"/>
      <c r="T189" s="2"/>
      <c r="U189" s="2"/>
      <c r="V189" s="2"/>
      <c r="W189" s="2"/>
      <c r="X189" s="2"/>
    </row>
    <row r="190" spans="1:24" ht="13.5" customHeight="1" x14ac:dyDescent="0.25">
      <c r="A190" s="1"/>
      <c r="B190" s="7"/>
      <c r="C190" s="1"/>
      <c r="D190" s="2"/>
      <c r="E190" s="71"/>
      <c r="F190" s="71"/>
      <c r="G190" s="71"/>
      <c r="H190" s="71"/>
      <c r="I190" s="71"/>
      <c r="J190" s="71"/>
      <c r="K190" s="71"/>
      <c r="L190" s="71"/>
      <c r="M190" s="73"/>
      <c r="N190" s="71"/>
      <c r="O190" s="43"/>
      <c r="P190" s="2"/>
      <c r="Q190" s="9"/>
      <c r="S190" s="2"/>
      <c r="T190" s="2"/>
      <c r="U190" s="2"/>
      <c r="V190" s="2"/>
      <c r="W190" s="2"/>
      <c r="X190" s="2"/>
    </row>
    <row r="191" spans="1:24" ht="13.5" customHeight="1" x14ac:dyDescent="0.25">
      <c r="A191" s="1"/>
      <c r="B191" s="7"/>
      <c r="C191" s="1"/>
      <c r="D191" s="2"/>
      <c r="E191" s="71"/>
      <c r="F191" s="71"/>
      <c r="G191" s="71"/>
      <c r="H191" s="71"/>
      <c r="I191" s="71"/>
      <c r="J191" s="71"/>
      <c r="K191" s="71"/>
      <c r="L191" s="71"/>
      <c r="M191" s="73"/>
      <c r="N191" s="71"/>
      <c r="O191" s="43"/>
      <c r="P191" s="2"/>
      <c r="Q191" s="9"/>
      <c r="S191" s="2"/>
      <c r="T191" s="2"/>
      <c r="U191" s="2"/>
      <c r="V191" s="2"/>
      <c r="W191" s="2"/>
      <c r="X191" s="2"/>
    </row>
    <row r="192" spans="1:24" ht="13.5" customHeight="1" x14ac:dyDescent="0.25">
      <c r="A192" s="1"/>
      <c r="B192" s="7"/>
      <c r="C192" s="1"/>
      <c r="D192" s="2"/>
      <c r="E192" s="71"/>
      <c r="F192" s="71"/>
      <c r="G192" s="71"/>
      <c r="H192" s="71"/>
      <c r="I192" s="71"/>
      <c r="J192" s="71"/>
      <c r="K192" s="71"/>
      <c r="L192" s="71"/>
      <c r="M192" s="73"/>
      <c r="N192" s="71"/>
      <c r="O192" s="43"/>
      <c r="P192" s="2"/>
      <c r="Q192" s="9"/>
      <c r="S192" s="2"/>
      <c r="T192" s="2"/>
      <c r="U192" s="2"/>
      <c r="V192" s="2"/>
      <c r="W192" s="2"/>
      <c r="X192" s="2"/>
    </row>
    <row r="193" spans="1:24" ht="13.5" customHeight="1" x14ac:dyDescent="0.25">
      <c r="A193" s="1"/>
      <c r="B193" s="7"/>
      <c r="C193" s="1"/>
      <c r="D193" s="2"/>
      <c r="E193" s="71"/>
      <c r="F193" s="71"/>
      <c r="G193" s="71"/>
      <c r="H193" s="71"/>
      <c r="I193" s="71"/>
      <c r="J193" s="71"/>
      <c r="K193" s="71"/>
      <c r="L193" s="71"/>
      <c r="M193" s="73"/>
      <c r="N193" s="71"/>
      <c r="O193" s="43"/>
      <c r="P193" s="2"/>
      <c r="Q193" s="9"/>
      <c r="S193" s="2"/>
      <c r="T193" s="2"/>
      <c r="U193" s="2"/>
      <c r="V193" s="2"/>
      <c r="W193" s="2"/>
      <c r="X193" s="2"/>
    </row>
    <row r="194" spans="1:24" ht="13.5" customHeight="1" x14ac:dyDescent="0.25">
      <c r="A194" s="1"/>
      <c r="B194" s="7"/>
      <c r="C194" s="1"/>
      <c r="D194" s="2"/>
      <c r="E194" s="71"/>
      <c r="F194" s="71"/>
      <c r="G194" s="71"/>
      <c r="H194" s="71"/>
      <c r="I194" s="71"/>
      <c r="J194" s="71"/>
      <c r="K194" s="71"/>
      <c r="L194" s="71"/>
      <c r="M194" s="73"/>
      <c r="N194" s="71"/>
      <c r="O194" s="43"/>
      <c r="P194" s="2"/>
      <c r="Q194" s="9"/>
      <c r="S194" s="2"/>
      <c r="T194" s="2"/>
      <c r="U194" s="2"/>
      <c r="V194" s="2"/>
      <c r="W194" s="2"/>
      <c r="X194" s="2"/>
    </row>
    <row r="195" spans="1:24" ht="13.5" customHeight="1" x14ac:dyDescent="0.25">
      <c r="A195" s="1"/>
      <c r="B195" s="7"/>
      <c r="C195" s="1"/>
      <c r="D195" s="2"/>
      <c r="E195" s="71"/>
      <c r="F195" s="71"/>
      <c r="G195" s="71"/>
      <c r="H195" s="71"/>
      <c r="I195" s="71"/>
      <c r="J195" s="71"/>
      <c r="K195" s="71"/>
      <c r="L195" s="71"/>
      <c r="M195" s="73"/>
      <c r="N195" s="71"/>
      <c r="O195" s="43"/>
      <c r="P195" s="2"/>
      <c r="Q195" s="9"/>
      <c r="S195" s="2"/>
      <c r="T195" s="2"/>
      <c r="U195" s="2"/>
      <c r="V195" s="2"/>
      <c r="W195" s="2"/>
      <c r="X195" s="2"/>
    </row>
    <row r="196" spans="1:24" ht="13.5" customHeight="1" x14ac:dyDescent="0.25">
      <c r="A196" s="1"/>
      <c r="B196" s="7"/>
      <c r="C196" s="1"/>
      <c r="D196" s="2"/>
      <c r="E196" s="71"/>
      <c r="F196" s="71"/>
      <c r="G196" s="71"/>
      <c r="H196" s="71"/>
      <c r="I196" s="71"/>
      <c r="J196" s="71"/>
      <c r="K196" s="71"/>
      <c r="L196" s="71"/>
      <c r="M196" s="73"/>
      <c r="N196" s="71"/>
      <c r="O196" s="43"/>
      <c r="P196" s="2"/>
      <c r="Q196" s="9"/>
      <c r="S196" s="2"/>
      <c r="T196" s="2"/>
      <c r="U196" s="2"/>
      <c r="V196" s="2"/>
      <c r="W196" s="2"/>
      <c r="X196" s="2"/>
    </row>
    <row r="197" spans="1:24" ht="13.5" customHeight="1" x14ac:dyDescent="0.25">
      <c r="A197" s="1"/>
      <c r="B197" s="7"/>
      <c r="C197" s="1"/>
      <c r="D197" s="2"/>
      <c r="E197" s="71"/>
      <c r="F197" s="71"/>
      <c r="G197" s="71"/>
      <c r="H197" s="71"/>
      <c r="I197" s="71"/>
      <c r="J197" s="71"/>
      <c r="K197" s="71"/>
      <c r="L197" s="71"/>
      <c r="M197" s="73"/>
      <c r="N197" s="71"/>
      <c r="O197" s="43"/>
      <c r="P197" s="2"/>
      <c r="Q197" s="9"/>
      <c r="S197" s="2"/>
      <c r="T197" s="2"/>
      <c r="U197" s="2"/>
      <c r="V197" s="2"/>
      <c r="W197" s="2"/>
      <c r="X197" s="2"/>
    </row>
    <row r="198" spans="1:24" ht="13.5" customHeight="1" x14ac:dyDescent="0.25">
      <c r="A198" s="1"/>
      <c r="B198" s="7"/>
      <c r="C198" s="1"/>
      <c r="D198" s="2"/>
      <c r="E198" s="71"/>
      <c r="F198" s="71"/>
      <c r="G198" s="71"/>
      <c r="H198" s="71"/>
      <c r="I198" s="71"/>
      <c r="J198" s="71"/>
      <c r="K198" s="71"/>
      <c r="L198" s="71"/>
      <c r="M198" s="73"/>
      <c r="N198" s="71"/>
      <c r="O198" s="43"/>
      <c r="P198" s="2"/>
      <c r="Q198" s="9"/>
      <c r="S198" s="2"/>
      <c r="T198" s="2"/>
      <c r="U198" s="2"/>
      <c r="V198" s="2"/>
      <c r="W198" s="2"/>
      <c r="X198" s="2"/>
    </row>
    <row r="199" spans="1:24" ht="13.5" customHeight="1" x14ac:dyDescent="0.25">
      <c r="A199" s="1"/>
      <c r="B199" s="7"/>
      <c r="C199" s="1"/>
      <c r="D199" s="2"/>
      <c r="E199" s="71"/>
      <c r="F199" s="71"/>
      <c r="G199" s="71"/>
      <c r="H199" s="71"/>
      <c r="I199" s="71"/>
      <c r="J199" s="71"/>
      <c r="K199" s="71"/>
      <c r="L199" s="71"/>
      <c r="M199" s="73"/>
      <c r="N199" s="71"/>
      <c r="O199" s="43"/>
      <c r="P199" s="2"/>
      <c r="Q199" s="9"/>
      <c r="S199" s="2"/>
      <c r="T199" s="2"/>
      <c r="U199" s="2"/>
      <c r="V199" s="2"/>
      <c r="W199" s="2"/>
      <c r="X199" s="2"/>
    </row>
    <row r="200" spans="1:24" ht="13.5" customHeight="1" x14ac:dyDescent="0.25">
      <c r="A200" s="1"/>
      <c r="B200" s="7"/>
      <c r="C200" s="1"/>
      <c r="D200" s="2"/>
      <c r="E200" s="71"/>
      <c r="F200" s="71"/>
      <c r="G200" s="71"/>
      <c r="H200" s="71"/>
      <c r="I200" s="71"/>
      <c r="J200" s="71"/>
      <c r="K200" s="71"/>
      <c r="L200" s="71"/>
      <c r="M200" s="73"/>
      <c r="N200" s="71"/>
      <c r="O200" s="43"/>
      <c r="P200" s="2"/>
      <c r="Q200" s="9"/>
      <c r="S200" s="2"/>
      <c r="T200" s="2"/>
      <c r="U200" s="2"/>
      <c r="V200" s="2"/>
      <c r="W200" s="2"/>
      <c r="X200" s="2"/>
    </row>
    <row r="201" spans="1:24" ht="13.5" customHeight="1" x14ac:dyDescent="0.25">
      <c r="A201" s="1"/>
      <c r="B201" s="7"/>
      <c r="C201" s="1"/>
      <c r="D201" s="2"/>
      <c r="E201" s="71"/>
      <c r="F201" s="71"/>
      <c r="G201" s="71"/>
      <c r="H201" s="71"/>
      <c r="I201" s="71"/>
      <c r="J201" s="71"/>
      <c r="K201" s="71"/>
      <c r="L201" s="71"/>
      <c r="M201" s="73"/>
      <c r="N201" s="71"/>
      <c r="O201" s="43"/>
      <c r="P201" s="2"/>
      <c r="Q201" s="9"/>
      <c r="S201" s="2"/>
      <c r="T201" s="2"/>
      <c r="U201" s="2"/>
      <c r="V201" s="2"/>
      <c r="W201" s="2"/>
      <c r="X201" s="2"/>
    </row>
    <row r="202" spans="1:24" ht="13.5" customHeight="1" x14ac:dyDescent="0.25">
      <c r="A202" s="1"/>
      <c r="B202" s="7"/>
      <c r="C202" s="1"/>
      <c r="D202" s="2"/>
      <c r="E202" s="71"/>
      <c r="F202" s="71"/>
      <c r="G202" s="71"/>
      <c r="H202" s="71"/>
      <c r="I202" s="71"/>
      <c r="J202" s="71"/>
      <c r="K202" s="71"/>
      <c r="L202" s="71"/>
      <c r="M202" s="73"/>
      <c r="N202" s="71"/>
      <c r="O202" s="43"/>
      <c r="P202" s="2"/>
      <c r="Q202" s="9"/>
      <c r="S202" s="2"/>
      <c r="T202" s="2"/>
      <c r="U202" s="2"/>
      <c r="V202" s="2"/>
      <c r="W202" s="2"/>
      <c r="X202" s="2"/>
    </row>
    <row r="203" spans="1:24" ht="13.5" customHeight="1" x14ac:dyDescent="0.25">
      <c r="A203" s="1"/>
      <c r="B203" s="7"/>
      <c r="C203" s="1"/>
      <c r="D203" s="2"/>
      <c r="E203" s="71"/>
      <c r="F203" s="71"/>
      <c r="G203" s="71"/>
      <c r="H203" s="71"/>
      <c r="I203" s="71"/>
      <c r="J203" s="71"/>
      <c r="K203" s="71"/>
      <c r="L203" s="71"/>
      <c r="M203" s="73"/>
      <c r="N203" s="71"/>
      <c r="O203" s="43"/>
      <c r="P203" s="2"/>
      <c r="Q203" s="9"/>
      <c r="S203" s="2"/>
      <c r="T203" s="2"/>
      <c r="U203" s="2"/>
      <c r="V203" s="2"/>
      <c r="W203" s="2"/>
      <c r="X203" s="2"/>
    </row>
    <row r="204" spans="1:24" ht="13.5" customHeight="1" x14ac:dyDescent="0.25">
      <c r="A204" s="1"/>
      <c r="B204" s="7"/>
      <c r="C204" s="1"/>
      <c r="D204" s="2"/>
      <c r="E204" s="71"/>
      <c r="F204" s="71"/>
      <c r="G204" s="71"/>
      <c r="H204" s="71"/>
      <c r="I204" s="71"/>
      <c r="J204" s="71"/>
      <c r="K204" s="71"/>
      <c r="L204" s="71"/>
      <c r="M204" s="73"/>
      <c r="N204" s="71"/>
      <c r="O204" s="43"/>
      <c r="P204" s="2"/>
      <c r="Q204" s="9"/>
      <c r="S204" s="2"/>
      <c r="T204" s="2"/>
      <c r="U204" s="2"/>
      <c r="V204" s="2"/>
      <c r="W204" s="2"/>
      <c r="X204" s="2"/>
    </row>
    <row r="205" spans="1:24" ht="13.5" customHeight="1" x14ac:dyDescent="0.25">
      <c r="A205" s="1"/>
      <c r="B205" s="7"/>
      <c r="C205" s="1"/>
      <c r="D205" s="2"/>
      <c r="E205" s="71"/>
      <c r="F205" s="71"/>
      <c r="G205" s="71"/>
      <c r="H205" s="71"/>
      <c r="I205" s="71"/>
      <c r="J205" s="71"/>
      <c r="K205" s="71"/>
      <c r="L205" s="71"/>
      <c r="M205" s="73"/>
      <c r="N205" s="71"/>
      <c r="O205" s="43"/>
      <c r="P205" s="2"/>
      <c r="Q205" s="9"/>
      <c r="S205" s="2"/>
      <c r="T205" s="2"/>
      <c r="U205" s="2"/>
      <c r="V205" s="2"/>
      <c r="W205" s="2"/>
      <c r="X205" s="2"/>
    </row>
    <row r="206" spans="1:24" ht="13.5" customHeight="1" x14ac:dyDescent="0.25">
      <c r="A206" s="1"/>
      <c r="B206" s="7"/>
      <c r="C206" s="1"/>
      <c r="D206" s="2"/>
      <c r="E206" s="71"/>
      <c r="F206" s="71"/>
      <c r="G206" s="71"/>
      <c r="H206" s="71"/>
      <c r="I206" s="71"/>
      <c r="J206" s="71"/>
      <c r="K206" s="71"/>
      <c r="L206" s="71"/>
      <c r="M206" s="73"/>
      <c r="N206" s="71"/>
      <c r="O206" s="43"/>
      <c r="P206" s="2"/>
      <c r="Q206" s="9"/>
      <c r="S206" s="2"/>
      <c r="T206" s="2"/>
      <c r="U206" s="2"/>
      <c r="V206" s="2"/>
      <c r="W206" s="2"/>
      <c r="X206" s="2"/>
    </row>
    <row r="207" spans="1:24" ht="13.5" customHeight="1" x14ac:dyDescent="0.25">
      <c r="A207" s="1"/>
      <c r="B207" s="7"/>
      <c r="C207" s="1"/>
      <c r="D207" s="2"/>
      <c r="E207" s="71"/>
      <c r="F207" s="71"/>
      <c r="G207" s="71"/>
      <c r="H207" s="71"/>
      <c r="I207" s="71"/>
      <c r="J207" s="71"/>
      <c r="K207" s="71"/>
      <c r="L207" s="71"/>
      <c r="M207" s="73"/>
      <c r="N207" s="71"/>
      <c r="O207" s="43"/>
      <c r="P207" s="2"/>
      <c r="Q207" s="9"/>
      <c r="S207" s="2"/>
      <c r="T207" s="2"/>
      <c r="U207" s="2"/>
      <c r="V207" s="2"/>
      <c r="W207" s="2"/>
      <c r="X207" s="2"/>
    </row>
    <row r="208" spans="1:24" ht="13.5" customHeight="1" x14ac:dyDescent="0.25">
      <c r="A208" s="1"/>
      <c r="B208" s="7"/>
      <c r="C208" s="1"/>
      <c r="D208" s="2"/>
      <c r="E208" s="71"/>
      <c r="F208" s="71"/>
      <c r="G208" s="71"/>
      <c r="H208" s="71"/>
      <c r="I208" s="71"/>
      <c r="J208" s="71"/>
      <c r="K208" s="71"/>
      <c r="L208" s="71"/>
      <c r="M208" s="73"/>
      <c r="N208" s="71"/>
      <c r="O208" s="43"/>
      <c r="P208" s="2"/>
      <c r="Q208" s="9"/>
      <c r="S208" s="2"/>
      <c r="T208" s="2"/>
      <c r="U208" s="2"/>
      <c r="V208" s="2"/>
      <c r="W208" s="2"/>
      <c r="X208" s="2"/>
    </row>
    <row r="209" spans="1:24" ht="13.5" customHeight="1" x14ac:dyDescent="0.25">
      <c r="A209" s="1"/>
      <c r="B209" s="7"/>
      <c r="C209" s="1"/>
      <c r="D209" s="2"/>
      <c r="E209" s="71"/>
      <c r="F209" s="71"/>
      <c r="G209" s="71"/>
      <c r="H209" s="71"/>
      <c r="I209" s="71"/>
      <c r="J209" s="71"/>
      <c r="K209" s="71"/>
      <c r="L209" s="71"/>
      <c r="M209" s="73"/>
      <c r="N209" s="71"/>
      <c r="O209" s="43"/>
      <c r="P209" s="2"/>
      <c r="Q209" s="9"/>
      <c r="S209" s="2"/>
      <c r="T209" s="2"/>
      <c r="U209" s="2"/>
      <c r="V209" s="2"/>
      <c r="W209" s="2"/>
      <c r="X209" s="2"/>
    </row>
    <row r="210" spans="1:24" ht="13.5" customHeight="1" x14ac:dyDescent="0.25">
      <c r="A210" s="1"/>
      <c r="B210" s="7"/>
      <c r="C210" s="1"/>
      <c r="D210" s="2"/>
      <c r="E210" s="71"/>
      <c r="F210" s="71"/>
      <c r="G210" s="71"/>
      <c r="H210" s="71"/>
      <c r="I210" s="71"/>
      <c r="J210" s="71"/>
      <c r="K210" s="71"/>
      <c r="L210" s="71"/>
      <c r="M210" s="73"/>
      <c r="N210" s="71"/>
      <c r="O210" s="43"/>
      <c r="P210" s="2"/>
      <c r="Q210" s="9"/>
      <c r="S210" s="2"/>
      <c r="T210" s="2"/>
      <c r="U210" s="2"/>
      <c r="V210" s="2"/>
      <c r="W210" s="2"/>
      <c r="X210" s="2"/>
    </row>
    <row r="211" spans="1:24" ht="13.5" customHeight="1" x14ac:dyDescent="0.25">
      <c r="A211" s="1"/>
      <c r="B211" s="7"/>
      <c r="C211" s="1"/>
      <c r="D211" s="2"/>
      <c r="E211" s="71"/>
      <c r="F211" s="71"/>
      <c r="G211" s="71"/>
      <c r="H211" s="71"/>
      <c r="I211" s="71"/>
      <c r="J211" s="71"/>
      <c r="K211" s="71"/>
      <c r="L211" s="71"/>
      <c r="M211" s="73"/>
      <c r="N211" s="71"/>
      <c r="O211" s="43"/>
      <c r="P211" s="2"/>
      <c r="Q211" s="9"/>
      <c r="S211" s="2"/>
      <c r="T211" s="2"/>
      <c r="U211" s="2"/>
      <c r="V211" s="2"/>
      <c r="W211" s="2"/>
      <c r="X211" s="2"/>
    </row>
    <row r="212" spans="1:24" ht="13.5" customHeight="1" x14ac:dyDescent="0.25">
      <c r="A212" s="1"/>
      <c r="B212" s="7"/>
      <c r="C212" s="1"/>
      <c r="D212" s="2"/>
      <c r="E212" s="71"/>
      <c r="F212" s="71"/>
      <c r="G212" s="71"/>
      <c r="H212" s="71"/>
      <c r="I212" s="71"/>
      <c r="J212" s="71"/>
      <c r="K212" s="71"/>
      <c r="L212" s="71"/>
      <c r="M212" s="73"/>
      <c r="N212" s="71"/>
      <c r="O212" s="43"/>
      <c r="P212" s="2"/>
      <c r="Q212" s="9"/>
      <c r="S212" s="2"/>
      <c r="T212" s="2"/>
      <c r="U212" s="2"/>
      <c r="V212" s="2"/>
      <c r="W212" s="2"/>
      <c r="X212" s="2"/>
    </row>
    <row r="213" spans="1:24" ht="13.5" customHeight="1" x14ac:dyDescent="0.25">
      <c r="A213" s="1"/>
      <c r="B213" s="7"/>
      <c r="C213" s="1"/>
      <c r="D213" s="2"/>
      <c r="E213" s="71"/>
      <c r="F213" s="71"/>
      <c r="G213" s="71"/>
      <c r="H213" s="71"/>
      <c r="I213" s="71"/>
      <c r="J213" s="71"/>
      <c r="K213" s="71"/>
      <c r="L213" s="71"/>
      <c r="M213" s="73"/>
      <c r="N213" s="71"/>
      <c r="O213" s="43"/>
      <c r="P213" s="2"/>
      <c r="Q213" s="9"/>
      <c r="S213" s="2"/>
      <c r="T213" s="2"/>
      <c r="U213" s="2"/>
      <c r="V213" s="2"/>
      <c r="W213" s="2"/>
      <c r="X213" s="2"/>
    </row>
    <row r="214" spans="1:24" ht="13.5" customHeight="1" x14ac:dyDescent="0.25">
      <c r="A214" s="1"/>
      <c r="B214" s="7"/>
      <c r="C214" s="1"/>
      <c r="D214" s="2"/>
      <c r="E214" s="71"/>
      <c r="F214" s="71"/>
      <c r="G214" s="71"/>
      <c r="H214" s="71"/>
      <c r="I214" s="71"/>
      <c r="J214" s="71"/>
      <c r="K214" s="71"/>
      <c r="L214" s="71"/>
      <c r="M214" s="73"/>
      <c r="N214" s="71"/>
      <c r="O214" s="43"/>
      <c r="P214" s="2"/>
      <c r="Q214" s="9"/>
      <c r="S214" s="2"/>
      <c r="T214" s="2"/>
      <c r="U214" s="2"/>
      <c r="V214" s="2"/>
      <c r="W214" s="2"/>
      <c r="X214" s="2"/>
    </row>
    <row r="215" spans="1:24" ht="13.5" customHeight="1" x14ac:dyDescent="0.25">
      <c r="A215" s="1"/>
      <c r="B215" s="7"/>
      <c r="C215" s="1"/>
      <c r="D215" s="2"/>
      <c r="E215" s="71"/>
      <c r="F215" s="71"/>
      <c r="G215" s="71"/>
      <c r="H215" s="71"/>
      <c r="I215" s="71"/>
      <c r="J215" s="71"/>
      <c r="K215" s="71"/>
      <c r="L215" s="71"/>
      <c r="M215" s="73"/>
      <c r="N215" s="71"/>
      <c r="O215" s="43"/>
      <c r="P215" s="2"/>
      <c r="Q215" s="9"/>
      <c r="S215" s="2"/>
      <c r="T215" s="2"/>
      <c r="U215" s="2"/>
      <c r="V215" s="2"/>
      <c r="W215" s="2"/>
      <c r="X215" s="2"/>
    </row>
    <row r="216" spans="1:24" ht="13.5" customHeight="1" x14ac:dyDescent="0.25">
      <c r="A216" s="1"/>
      <c r="B216" s="7"/>
      <c r="C216" s="1"/>
      <c r="D216" s="2"/>
      <c r="E216" s="71"/>
      <c r="F216" s="71"/>
      <c r="G216" s="71"/>
      <c r="H216" s="71"/>
      <c r="I216" s="71"/>
      <c r="J216" s="71"/>
      <c r="K216" s="71"/>
      <c r="L216" s="71"/>
      <c r="M216" s="73"/>
      <c r="N216" s="71"/>
      <c r="O216" s="43"/>
      <c r="P216" s="2"/>
      <c r="Q216" s="9"/>
      <c r="S216" s="2"/>
      <c r="T216" s="2"/>
      <c r="U216" s="2"/>
      <c r="V216" s="2"/>
      <c r="W216" s="2"/>
      <c r="X216" s="2"/>
    </row>
    <row r="217" spans="1:24" ht="13.5" customHeight="1" x14ac:dyDescent="0.25">
      <c r="A217" s="1"/>
      <c r="B217" s="7"/>
      <c r="C217" s="1"/>
      <c r="D217" s="2"/>
      <c r="E217" s="71"/>
      <c r="F217" s="71"/>
      <c r="G217" s="71"/>
      <c r="H217" s="71"/>
      <c r="I217" s="71"/>
      <c r="J217" s="71"/>
      <c r="K217" s="71"/>
      <c r="L217" s="71"/>
      <c r="M217" s="73"/>
      <c r="N217" s="71"/>
      <c r="O217" s="43"/>
      <c r="P217" s="2"/>
      <c r="Q217" s="9"/>
      <c r="S217" s="2"/>
      <c r="T217" s="2"/>
      <c r="U217" s="2"/>
      <c r="V217" s="2"/>
      <c r="W217" s="2"/>
      <c r="X217" s="2"/>
    </row>
    <row r="218" spans="1:24" ht="13.5" customHeight="1" x14ac:dyDescent="0.25">
      <c r="A218" s="1"/>
      <c r="B218" s="7"/>
      <c r="C218" s="1"/>
      <c r="D218" s="2"/>
      <c r="E218" s="71"/>
      <c r="F218" s="71"/>
      <c r="G218" s="71"/>
      <c r="H218" s="71"/>
      <c r="I218" s="71"/>
      <c r="J218" s="71"/>
      <c r="K218" s="71"/>
      <c r="L218" s="71"/>
      <c r="M218" s="73"/>
      <c r="N218" s="71"/>
      <c r="O218" s="43"/>
      <c r="P218" s="2"/>
      <c r="Q218" s="9"/>
      <c r="S218" s="2"/>
      <c r="T218" s="2"/>
      <c r="U218" s="2"/>
      <c r="V218" s="2"/>
      <c r="W218" s="2"/>
      <c r="X218" s="2"/>
    </row>
    <row r="219" spans="1:24" ht="13.5" customHeight="1" x14ac:dyDescent="0.25">
      <c r="A219" s="1"/>
      <c r="B219" s="7"/>
      <c r="C219" s="1"/>
      <c r="D219" s="2"/>
      <c r="E219" s="71"/>
      <c r="F219" s="71"/>
      <c r="G219" s="71"/>
      <c r="H219" s="71"/>
      <c r="I219" s="71"/>
      <c r="J219" s="71"/>
      <c r="K219" s="71"/>
      <c r="L219" s="71"/>
      <c r="M219" s="73"/>
      <c r="N219" s="71"/>
      <c r="O219" s="43"/>
      <c r="P219" s="2"/>
      <c r="Q219" s="9"/>
      <c r="S219" s="2"/>
      <c r="T219" s="2"/>
      <c r="U219" s="2"/>
      <c r="V219" s="2"/>
      <c r="W219" s="2"/>
      <c r="X219" s="2"/>
    </row>
    <row r="220" spans="1:24" ht="13.5" customHeight="1" x14ac:dyDescent="0.25">
      <c r="A220" s="1"/>
      <c r="B220" s="7"/>
      <c r="C220" s="1"/>
      <c r="D220" s="2"/>
      <c r="E220" s="71"/>
      <c r="F220" s="71"/>
      <c r="G220" s="71"/>
      <c r="H220" s="71"/>
      <c r="I220" s="71"/>
      <c r="J220" s="71"/>
      <c r="K220" s="71"/>
      <c r="L220" s="71"/>
      <c r="M220" s="73"/>
      <c r="N220" s="71"/>
      <c r="O220" s="43"/>
      <c r="P220" s="2"/>
      <c r="Q220" s="9"/>
      <c r="S220" s="2"/>
      <c r="T220" s="2"/>
      <c r="U220" s="2"/>
      <c r="V220" s="2"/>
      <c r="W220" s="2"/>
      <c r="X220" s="2"/>
    </row>
    <row r="221" spans="1:24" ht="13.5" customHeight="1" x14ac:dyDescent="0.25">
      <c r="A221" s="1"/>
      <c r="B221" s="7"/>
      <c r="C221" s="1"/>
      <c r="D221" s="2"/>
      <c r="E221" s="71"/>
      <c r="F221" s="71"/>
      <c r="G221" s="71"/>
      <c r="H221" s="71"/>
      <c r="I221" s="71"/>
      <c r="J221" s="71"/>
      <c r="K221" s="71"/>
      <c r="L221" s="71"/>
      <c r="M221" s="73"/>
      <c r="N221" s="71"/>
      <c r="O221" s="43"/>
      <c r="P221" s="2"/>
      <c r="Q221" s="9"/>
      <c r="S221" s="2"/>
      <c r="T221" s="2"/>
      <c r="U221" s="2"/>
      <c r="V221" s="2"/>
      <c r="W221" s="2"/>
      <c r="X221" s="2"/>
    </row>
    <row r="222" spans="1:24" ht="13.5" customHeight="1" x14ac:dyDescent="0.25">
      <c r="A222" s="1"/>
      <c r="B222" s="7"/>
      <c r="C222" s="1"/>
      <c r="D222" s="2"/>
      <c r="E222" s="71"/>
      <c r="F222" s="71"/>
      <c r="G222" s="71"/>
      <c r="H222" s="71"/>
      <c r="I222" s="71"/>
      <c r="J222" s="71"/>
      <c r="K222" s="71"/>
      <c r="L222" s="71"/>
      <c r="M222" s="73"/>
      <c r="N222" s="71"/>
      <c r="O222" s="43"/>
      <c r="P222" s="2"/>
      <c r="Q222" s="9"/>
      <c r="S222" s="2"/>
      <c r="T222" s="2"/>
      <c r="U222" s="2"/>
      <c r="V222" s="2"/>
      <c r="W222" s="2"/>
      <c r="X222" s="2"/>
    </row>
    <row r="223" spans="1:24" ht="13.5" customHeight="1" x14ac:dyDescent="0.25">
      <c r="A223" s="1"/>
      <c r="B223" s="7"/>
      <c r="C223" s="1"/>
      <c r="D223" s="2"/>
      <c r="E223" s="71"/>
      <c r="F223" s="71"/>
      <c r="G223" s="71"/>
      <c r="H223" s="71"/>
      <c r="I223" s="71"/>
      <c r="J223" s="71"/>
      <c r="K223" s="71"/>
      <c r="L223" s="71"/>
      <c r="M223" s="73"/>
      <c r="N223" s="71"/>
      <c r="O223" s="43"/>
      <c r="P223" s="2"/>
      <c r="Q223" s="9"/>
      <c r="S223" s="2"/>
      <c r="T223" s="2"/>
      <c r="U223" s="2"/>
      <c r="V223" s="2"/>
      <c r="W223" s="2"/>
      <c r="X223" s="2"/>
    </row>
    <row r="224" spans="1:24" ht="13.5" customHeight="1" x14ac:dyDescent="0.25">
      <c r="A224" s="1"/>
      <c r="B224" s="7"/>
      <c r="C224" s="1"/>
      <c r="D224" s="2"/>
      <c r="E224" s="71"/>
      <c r="F224" s="71"/>
      <c r="G224" s="71"/>
      <c r="H224" s="71"/>
      <c r="I224" s="71"/>
      <c r="J224" s="71"/>
      <c r="K224" s="71"/>
      <c r="L224" s="71"/>
      <c r="M224" s="73"/>
      <c r="N224" s="71"/>
      <c r="O224" s="43"/>
      <c r="P224" s="2"/>
      <c r="Q224" s="9"/>
      <c r="S224" s="2"/>
      <c r="T224" s="2"/>
      <c r="U224" s="2"/>
      <c r="V224" s="2"/>
      <c r="W224" s="2"/>
      <c r="X224" s="2"/>
    </row>
    <row r="225" spans="1:24" ht="13.5" customHeight="1" x14ac:dyDescent="0.25">
      <c r="A225" s="1"/>
      <c r="B225" s="7"/>
      <c r="C225" s="1"/>
      <c r="D225" s="2"/>
      <c r="E225" s="71"/>
      <c r="F225" s="71"/>
      <c r="G225" s="71"/>
      <c r="H225" s="71"/>
      <c r="I225" s="71"/>
      <c r="J225" s="71"/>
      <c r="K225" s="71"/>
      <c r="L225" s="71"/>
      <c r="M225" s="73"/>
      <c r="N225" s="71"/>
      <c r="O225" s="43"/>
      <c r="P225" s="2"/>
      <c r="Q225" s="9"/>
      <c r="S225" s="2"/>
      <c r="T225" s="2"/>
      <c r="U225" s="2"/>
      <c r="V225" s="2"/>
      <c r="W225" s="2"/>
      <c r="X225" s="2"/>
    </row>
    <row r="226" spans="1:24" ht="13.5" customHeight="1" x14ac:dyDescent="0.25">
      <c r="A226" s="1"/>
      <c r="B226" s="7"/>
      <c r="C226" s="1"/>
      <c r="D226" s="2"/>
      <c r="E226" s="71"/>
      <c r="F226" s="71"/>
      <c r="G226" s="71"/>
      <c r="H226" s="71"/>
      <c r="I226" s="71"/>
      <c r="J226" s="71"/>
      <c r="K226" s="71"/>
      <c r="L226" s="71"/>
      <c r="M226" s="73"/>
      <c r="N226" s="71"/>
      <c r="O226" s="43"/>
      <c r="P226" s="2"/>
      <c r="Q226" s="9"/>
      <c r="S226" s="2"/>
      <c r="T226" s="2"/>
      <c r="U226" s="2"/>
      <c r="V226" s="2"/>
      <c r="W226" s="2"/>
      <c r="X226" s="2"/>
    </row>
    <row r="227" spans="1:24" ht="13.5" customHeight="1" x14ac:dyDescent="0.25">
      <c r="A227" s="1"/>
      <c r="B227" s="7"/>
      <c r="C227" s="1"/>
      <c r="D227" s="2"/>
      <c r="E227" s="71"/>
      <c r="F227" s="71"/>
      <c r="G227" s="71"/>
      <c r="H227" s="71"/>
      <c r="I227" s="71"/>
      <c r="J227" s="71"/>
      <c r="K227" s="71"/>
      <c r="L227" s="71"/>
      <c r="M227" s="73"/>
      <c r="N227" s="71"/>
      <c r="O227" s="43"/>
      <c r="P227" s="2"/>
      <c r="Q227" s="9"/>
      <c r="S227" s="2"/>
      <c r="T227" s="2"/>
      <c r="U227" s="2"/>
      <c r="V227" s="2"/>
      <c r="W227" s="2"/>
      <c r="X227" s="2"/>
    </row>
    <row r="228" spans="1:24" ht="13.5" customHeight="1" x14ac:dyDescent="0.25">
      <c r="A228" s="1"/>
      <c r="B228" s="7"/>
      <c r="C228" s="1"/>
      <c r="D228" s="2"/>
      <c r="E228" s="71"/>
      <c r="F228" s="71"/>
      <c r="G228" s="71"/>
      <c r="H228" s="71"/>
      <c r="I228" s="71"/>
      <c r="J228" s="71"/>
      <c r="K228" s="71"/>
      <c r="L228" s="71"/>
      <c r="M228" s="73"/>
      <c r="N228" s="71"/>
      <c r="O228" s="43"/>
      <c r="P228" s="2"/>
      <c r="Q228" s="9"/>
      <c r="S228" s="2"/>
      <c r="T228" s="2"/>
      <c r="U228" s="2"/>
      <c r="V228" s="2"/>
      <c r="W228" s="2"/>
      <c r="X228" s="2"/>
    </row>
    <row r="229" spans="1:24" ht="13.5" customHeight="1" x14ac:dyDescent="0.25">
      <c r="A229" s="1"/>
      <c r="B229" s="7"/>
      <c r="C229" s="1"/>
      <c r="D229" s="2"/>
      <c r="E229" s="71"/>
      <c r="F229" s="71"/>
      <c r="G229" s="71"/>
      <c r="H229" s="71"/>
      <c r="I229" s="71"/>
      <c r="J229" s="71"/>
      <c r="K229" s="71"/>
      <c r="L229" s="71"/>
      <c r="M229" s="73"/>
      <c r="N229" s="71"/>
      <c r="O229" s="43"/>
      <c r="P229" s="2"/>
      <c r="Q229" s="9"/>
      <c r="S229" s="2"/>
      <c r="T229" s="2"/>
      <c r="U229" s="2"/>
      <c r="V229" s="2"/>
      <c r="W229" s="2"/>
      <c r="X229" s="2"/>
    </row>
    <row r="230" spans="1:24" ht="13.5" customHeight="1" x14ac:dyDescent="0.25">
      <c r="A230" s="1"/>
      <c r="B230" s="7"/>
      <c r="C230" s="1"/>
      <c r="D230" s="2"/>
      <c r="E230" s="71"/>
      <c r="F230" s="71"/>
      <c r="G230" s="71"/>
      <c r="H230" s="71"/>
      <c r="I230" s="71"/>
      <c r="J230" s="71"/>
      <c r="K230" s="71"/>
      <c r="L230" s="71"/>
      <c r="M230" s="73"/>
      <c r="N230" s="71"/>
      <c r="O230" s="43"/>
      <c r="P230" s="2"/>
      <c r="Q230" s="9"/>
      <c r="S230" s="2"/>
      <c r="T230" s="2"/>
      <c r="U230" s="2"/>
      <c r="V230" s="2"/>
      <c r="W230" s="2"/>
      <c r="X230" s="2"/>
    </row>
    <row r="231" spans="1:24" ht="13.5" customHeight="1" x14ac:dyDescent="0.25">
      <c r="A231" s="1"/>
      <c r="B231" s="7"/>
      <c r="C231" s="1"/>
      <c r="D231" s="2"/>
      <c r="E231" s="71"/>
      <c r="F231" s="71"/>
      <c r="G231" s="71"/>
      <c r="H231" s="71"/>
      <c r="I231" s="71"/>
      <c r="J231" s="71"/>
      <c r="K231" s="71"/>
      <c r="L231" s="71"/>
      <c r="M231" s="73"/>
      <c r="N231" s="71"/>
      <c r="O231" s="43"/>
      <c r="P231" s="2"/>
      <c r="Q231" s="9"/>
      <c r="S231" s="2"/>
      <c r="T231" s="2"/>
      <c r="U231" s="2"/>
      <c r="V231" s="2"/>
      <c r="W231" s="2"/>
      <c r="X231" s="2"/>
    </row>
    <row r="232" spans="1:24" ht="13.5" customHeight="1" x14ac:dyDescent="0.25">
      <c r="A232" s="1"/>
      <c r="B232" s="7"/>
      <c r="C232" s="1"/>
      <c r="D232" s="2"/>
      <c r="E232" s="71"/>
      <c r="F232" s="71"/>
      <c r="G232" s="71"/>
      <c r="H232" s="71"/>
      <c r="I232" s="71"/>
      <c r="J232" s="71"/>
      <c r="K232" s="71"/>
      <c r="L232" s="71"/>
      <c r="M232" s="73"/>
      <c r="N232" s="71"/>
      <c r="O232" s="43"/>
      <c r="P232" s="2"/>
      <c r="Q232" s="9"/>
      <c r="S232" s="2"/>
      <c r="T232" s="2"/>
      <c r="U232" s="2"/>
      <c r="V232" s="2"/>
      <c r="W232" s="2"/>
      <c r="X232" s="2"/>
    </row>
    <row r="233" spans="1:24" ht="13.5" customHeight="1" x14ac:dyDescent="0.25">
      <c r="A233" s="1"/>
      <c r="B233" s="7"/>
      <c r="C233" s="1"/>
      <c r="D233" s="2"/>
      <c r="E233" s="71"/>
      <c r="F233" s="71"/>
      <c r="G233" s="71"/>
      <c r="H233" s="71"/>
      <c r="I233" s="71"/>
      <c r="J233" s="71"/>
      <c r="K233" s="71"/>
      <c r="L233" s="71"/>
      <c r="M233" s="73"/>
      <c r="N233" s="71"/>
      <c r="O233" s="43"/>
      <c r="P233" s="2"/>
      <c r="Q233" s="9"/>
      <c r="S233" s="2"/>
      <c r="T233" s="2"/>
      <c r="U233" s="2"/>
      <c r="V233" s="2"/>
      <c r="W233" s="2"/>
      <c r="X233" s="2"/>
    </row>
    <row r="234" spans="1:24" ht="13.5" customHeight="1" x14ac:dyDescent="0.25">
      <c r="A234" s="1"/>
      <c r="B234" s="7"/>
      <c r="C234" s="1"/>
      <c r="D234" s="2"/>
      <c r="E234" s="71"/>
      <c r="F234" s="71"/>
      <c r="G234" s="71"/>
      <c r="H234" s="71"/>
      <c r="I234" s="71"/>
      <c r="J234" s="71"/>
      <c r="K234" s="71"/>
      <c r="L234" s="71"/>
      <c r="M234" s="73"/>
      <c r="N234" s="71"/>
      <c r="O234" s="43"/>
      <c r="P234" s="2"/>
      <c r="Q234" s="9"/>
      <c r="S234" s="2"/>
      <c r="T234" s="2"/>
      <c r="U234" s="2"/>
      <c r="V234" s="2"/>
      <c r="W234" s="2"/>
      <c r="X234" s="2"/>
    </row>
    <row r="235" spans="1:24" ht="13.5" customHeight="1" x14ac:dyDescent="0.25">
      <c r="A235" s="1"/>
      <c r="B235" s="7"/>
      <c r="C235" s="1"/>
      <c r="D235" s="2"/>
      <c r="E235" s="71"/>
      <c r="F235" s="71"/>
      <c r="G235" s="71"/>
      <c r="H235" s="71"/>
      <c r="I235" s="71"/>
      <c r="J235" s="71"/>
      <c r="K235" s="71"/>
      <c r="L235" s="71"/>
      <c r="M235" s="73"/>
      <c r="N235" s="71"/>
      <c r="O235" s="43"/>
      <c r="P235" s="2"/>
      <c r="Q235" s="9"/>
      <c r="S235" s="2"/>
      <c r="T235" s="2"/>
      <c r="U235" s="2"/>
      <c r="V235" s="2"/>
      <c r="W235" s="2"/>
      <c r="X235" s="2"/>
    </row>
    <row r="236" spans="1:24" ht="13.5" customHeight="1" x14ac:dyDescent="0.25">
      <c r="A236" s="1"/>
      <c r="B236" s="7"/>
      <c r="C236" s="1"/>
      <c r="D236" s="2"/>
      <c r="E236" s="71"/>
      <c r="F236" s="71"/>
      <c r="G236" s="71"/>
      <c r="H236" s="71"/>
      <c r="I236" s="71"/>
      <c r="J236" s="71"/>
      <c r="K236" s="71"/>
      <c r="L236" s="71"/>
      <c r="M236" s="73"/>
      <c r="N236" s="71"/>
      <c r="O236" s="43"/>
      <c r="P236" s="2"/>
      <c r="Q236" s="9"/>
      <c r="S236" s="2"/>
      <c r="T236" s="2"/>
      <c r="U236" s="2"/>
      <c r="V236" s="2"/>
      <c r="W236" s="2"/>
      <c r="X236" s="2"/>
    </row>
    <row r="237" spans="1:24" ht="13.5" customHeight="1" x14ac:dyDescent="0.25">
      <c r="A237" s="1"/>
      <c r="B237" s="7"/>
      <c r="C237" s="1"/>
      <c r="D237" s="2"/>
      <c r="E237" s="71"/>
      <c r="F237" s="71"/>
      <c r="G237" s="71"/>
      <c r="H237" s="71"/>
      <c r="I237" s="71"/>
      <c r="J237" s="71"/>
      <c r="K237" s="71"/>
      <c r="L237" s="71"/>
      <c r="M237" s="73"/>
      <c r="N237" s="71"/>
      <c r="O237" s="43"/>
      <c r="P237" s="2"/>
      <c r="Q237" s="9"/>
      <c r="S237" s="2"/>
      <c r="T237" s="2"/>
      <c r="U237" s="2"/>
      <c r="V237" s="2"/>
      <c r="W237" s="2"/>
      <c r="X237" s="2"/>
    </row>
    <row r="238" spans="1:24" ht="13.5" customHeight="1" x14ac:dyDescent="0.25">
      <c r="A238" s="1"/>
      <c r="B238" s="7"/>
      <c r="C238" s="1"/>
      <c r="D238" s="2"/>
      <c r="E238" s="71"/>
      <c r="F238" s="71"/>
      <c r="G238" s="71"/>
      <c r="H238" s="71"/>
      <c r="I238" s="71"/>
      <c r="J238" s="71"/>
      <c r="K238" s="71"/>
      <c r="L238" s="71"/>
      <c r="M238" s="73"/>
      <c r="N238" s="71"/>
      <c r="O238" s="43"/>
      <c r="P238" s="2"/>
      <c r="Q238" s="9"/>
      <c r="S238" s="2"/>
      <c r="T238" s="2"/>
      <c r="U238" s="2"/>
      <c r="V238" s="2"/>
      <c r="W238" s="2"/>
      <c r="X238" s="2"/>
    </row>
    <row r="239" spans="1:24" ht="13.5" customHeight="1" x14ac:dyDescent="0.25">
      <c r="A239" s="1"/>
      <c r="B239" s="7"/>
      <c r="C239" s="1"/>
      <c r="D239" s="2"/>
      <c r="E239" s="71"/>
      <c r="F239" s="71"/>
      <c r="G239" s="71"/>
      <c r="H239" s="71"/>
      <c r="I239" s="71"/>
      <c r="J239" s="71"/>
      <c r="K239" s="71"/>
      <c r="L239" s="71"/>
      <c r="M239" s="73"/>
      <c r="N239" s="71"/>
      <c r="O239" s="43"/>
      <c r="P239" s="2"/>
      <c r="Q239" s="9"/>
      <c r="S239" s="2"/>
      <c r="T239" s="2"/>
      <c r="U239" s="2"/>
      <c r="V239" s="2"/>
      <c r="W239" s="2"/>
      <c r="X239" s="2"/>
    </row>
    <row r="240" spans="1:24" ht="13.5" customHeight="1" x14ac:dyDescent="0.25">
      <c r="A240" s="1"/>
      <c r="B240" s="7"/>
      <c r="C240" s="1"/>
      <c r="D240" s="2"/>
      <c r="E240" s="71"/>
      <c r="F240" s="71"/>
      <c r="G240" s="71"/>
      <c r="H240" s="71"/>
      <c r="I240" s="71"/>
      <c r="J240" s="71"/>
      <c r="K240" s="71"/>
      <c r="L240" s="71"/>
      <c r="M240" s="73"/>
      <c r="N240" s="71"/>
      <c r="O240" s="43"/>
      <c r="P240" s="2"/>
      <c r="Q240" s="9"/>
      <c r="S240" s="2"/>
      <c r="T240" s="2"/>
      <c r="U240" s="2"/>
      <c r="V240" s="2"/>
      <c r="W240" s="2"/>
      <c r="X240" s="2"/>
    </row>
    <row r="241" spans="1:24" ht="13.5" customHeight="1" x14ac:dyDescent="0.25">
      <c r="A241" s="1"/>
      <c r="B241" s="7"/>
      <c r="C241" s="1"/>
      <c r="D241" s="2"/>
      <c r="E241" s="71"/>
      <c r="F241" s="71"/>
      <c r="G241" s="71"/>
      <c r="H241" s="71"/>
      <c r="I241" s="71"/>
      <c r="J241" s="71"/>
      <c r="K241" s="71"/>
      <c r="L241" s="71"/>
      <c r="M241" s="73"/>
      <c r="N241" s="71"/>
      <c r="O241" s="43"/>
      <c r="P241" s="2"/>
      <c r="Q241" s="9"/>
      <c r="S241" s="2"/>
      <c r="T241" s="2"/>
      <c r="U241" s="2"/>
      <c r="V241" s="2"/>
      <c r="W241" s="2"/>
      <c r="X241" s="2"/>
    </row>
    <row r="242" spans="1:24" ht="13.5" customHeight="1" x14ac:dyDescent="0.25">
      <c r="A242" s="1"/>
      <c r="B242" s="7"/>
      <c r="C242" s="1"/>
      <c r="D242" s="2"/>
      <c r="E242" s="71"/>
      <c r="F242" s="71"/>
      <c r="G242" s="71"/>
      <c r="H242" s="71"/>
      <c r="I242" s="71"/>
      <c r="J242" s="71"/>
      <c r="K242" s="71"/>
      <c r="L242" s="71"/>
      <c r="M242" s="73"/>
      <c r="N242" s="71"/>
      <c r="O242" s="43"/>
      <c r="P242" s="2"/>
      <c r="Q242" s="9"/>
      <c r="S242" s="2"/>
      <c r="T242" s="2"/>
      <c r="U242" s="2"/>
      <c r="V242" s="2"/>
      <c r="W242" s="2"/>
      <c r="X242" s="2"/>
    </row>
    <row r="243" spans="1:24" ht="13.5" customHeight="1" x14ac:dyDescent="0.25">
      <c r="A243" s="1"/>
      <c r="B243" s="7"/>
      <c r="C243" s="1"/>
      <c r="D243" s="2"/>
      <c r="E243" s="71"/>
      <c r="F243" s="71"/>
      <c r="G243" s="71"/>
      <c r="H243" s="71"/>
      <c r="I243" s="71"/>
      <c r="J243" s="71"/>
      <c r="K243" s="71"/>
      <c r="L243" s="71"/>
      <c r="M243" s="73"/>
      <c r="N243" s="71"/>
      <c r="O243" s="43"/>
      <c r="P243" s="2"/>
      <c r="Q243" s="9"/>
      <c r="S243" s="2"/>
      <c r="T243" s="2"/>
      <c r="U243" s="2"/>
      <c r="V243" s="2"/>
      <c r="W243" s="2"/>
      <c r="X243" s="2"/>
    </row>
    <row r="244" spans="1:24" ht="13.5" customHeight="1" x14ac:dyDescent="0.25">
      <c r="A244" s="1"/>
      <c r="B244" s="7"/>
      <c r="C244" s="1"/>
      <c r="D244" s="2"/>
      <c r="E244" s="71"/>
      <c r="F244" s="71"/>
      <c r="G244" s="71"/>
      <c r="H244" s="71"/>
      <c r="I244" s="71"/>
      <c r="J244" s="71"/>
      <c r="K244" s="71"/>
      <c r="L244" s="71"/>
      <c r="M244" s="73"/>
      <c r="N244" s="71"/>
      <c r="O244" s="43"/>
      <c r="P244" s="2"/>
      <c r="Q244" s="9"/>
      <c r="S244" s="2"/>
      <c r="T244" s="2"/>
      <c r="U244" s="2"/>
      <c r="V244" s="2"/>
      <c r="W244" s="2"/>
      <c r="X244" s="2"/>
    </row>
    <row r="245" spans="1:24" ht="13.5" customHeight="1" x14ac:dyDescent="0.25">
      <c r="A245" s="1"/>
      <c r="B245" s="7"/>
      <c r="C245" s="1"/>
      <c r="D245" s="2"/>
      <c r="E245" s="71"/>
      <c r="F245" s="71"/>
      <c r="G245" s="71"/>
      <c r="H245" s="71"/>
      <c r="I245" s="71"/>
      <c r="J245" s="71"/>
      <c r="K245" s="71"/>
      <c r="L245" s="71"/>
      <c r="M245" s="73"/>
      <c r="N245" s="71"/>
      <c r="O245" s="43"/>
      <c r="P245" s="2"/>
      <c r="Q245" s="9"/>
      <c r="S245" s="2"/>
      <c r="T245" s="2"/>
      <c r="U245" s="2"/>
      <c r="V245" s="2"/>
      <c r="W245" s="2"/>
      <c r="X245" s="2"/>
    </row>
    <row r="246" spans="1:24" ht="13.5" customHeight="1" x14ac:dyDescent="0.25">
      <c r="A246" s="1"/>
      <c r="B246" s="7"/>
      <c r="C246" s="1"/>
      <c r="D246" s="2"/>
      <c r="E246" s="71"/>
      <c r="F246" s="71"/>
      <c r="G246" s="71"/>
      <c r="H246" s="71"/>
      <c r="I246" s="71"/>
      <c r="J246" s="71"/>
      <c r="K246" s="71"/>
      <c r="L246" s="71"/>
      <c r="M246" s="73"/>
      <c r="N246" s="71"/>
      <c r="O246" s="43"/>
      <c r="P246" s="2"/>
      <c r="Q246" s="9"/>
      <c r="S246" s="2"/>
      <c r="T246" s="2"/>
      <c r="U246" s="2"/>
      <c r="V246" s="2"/>
      <c r="W246" s="2"/>
      <c r="X246" s="2"/>
    </row>
    <row r="247" spans="1:24" ht="13.5" customHeight="1" x14ac:dyDescent="0.25">
      <c r="A247" s="1"/>
      <c r="B247" s="7"/>
      <c r="C247" s="1"/>
      <c r="D247" s="2"/>
      <c r="E247" s="71"/>
      <c r="F247" s="71"/>
      <c r="G247" s="71"/>
      <c r="H247" s="71"/>
      <c r="I247" s="71"/>
      <c r="J247" s="71"/>
      <c r="K247" s="71"/>
      <c r="L247" s="71"/>
      <c r="M247" s="73"/>
      <c r="N247" s="71"/>
      <c r="O247" s="43"/>
      <c r="P247" s="2"/>
      <c r="Q247" s="9"/>
      <c r="S247" s="2"/>
      <c r="T247" s="2"/>
      <c r="U247" s="2"/>
      <c r="V247" s="2"/>
      <c r="W247" s="2"/>
      <c r="X247" s="2"/>
    </row>
    <row r="248" spans="1:24" ht="13.5" customHeight="1" x14ac:dyDescent="0.25">
      <c r="A248" s="1"/>
      <c r="B248" s="7"/>
      <c r="C248" s="1"/>
      <c r="D248" s="2"/>
      <c r="E248" s="71"/>
      <c r="F248" s="71"/>
      <c r="G248" s="71"/>
      <c r="H248" s="71"/>
      <c r="I248" s="71"/>
      <c r="J248" s="71"/>
      <c r="K248" s="71"/>
      <c r="L248" s="71"/>
      <c r="M248" s="73"/>
      <c r="N248" s="71"/>
      <c r="O248" s="43"/>
      <c r="P248" s="2"/>
      <c r="Q248" s="9"/>
      <c r="S248" s="2"/>
      <c r="T248" s="2"/>
      <c r="U248" s="2"/>
      <c r="V248" s="2"/>
      <c r="W248" s="2"/>
      <c r="X248" s="2"/>
    </row>
    <row r="249" spans="1:24" ht="13.5" customHeight="1" x14ac:dyDescent="0.25">
      <c r="A249" s="1"/>
      <c r="B249" s="7"/>
      <c r="C249" s="1"/>
      <c r="D249" s="2"/>
      <c r="E249" s="71"/>
      <c r="F249" s="71"/>
      <c r="G249" s="71"/>
      <c r="H249" s="71"/>
      <c r="I249" s="71"/>
      <c r="J249" s="71"/>
      <c r="K249" s="71"/>
      <c r="L249" s="71"/>
      <c r="M249" s="73"/>
      <c r="N249" s="71"/>
      <c r="O249" s="43"/>
      <c r="P249" s="2"/>
      <c r="Q249" s="9"/>
      <c r="S249" s="2"/>
      <c r="T249" s="2"/>
      <c r="U249" s="2"/>
      <c r="V249" s="2"/>
      <c r="W249" s="2"/>
      <c r="X249" s="2"/>
    </row>
    <row r="250" spans="1:24" ht="13.5" customHeight="1" x14ac:dyDescent="0.25">
      <c r="A250" s="1"/>
      <c r="B250" s="7"/>
      <c r="C250" s="1"/>
      <c r="D250" s="2"/>
      <c r="E250" s="71"/>
      <c r="F250" s="71"/>
      <c r="G250" s="71"/>
      <c r="H250" s="71"/>
      <c r="I250" s="71"/>
      <c r="J250" s="71"/>
      <c r="K250" s="71"/>
      <c r="L250" s="71"/>
      <c r="M250" s="73"/>
      <c r="N250" s="71"/>
      <c r="O250" s="43"/>
      <c r="P250" s="2"/>
      <c r="Q250" s="9"/>
      <c r="S250" s="2"/>
      <c r="T250" s="2"/>
      <c r="U250" s="2"/>
      <c r="V250" s="2"/>
      <c r="W250" s="2"/>
      <c r="X250" s="2"/>
    </row>
    <row r="251" spans="1:24" ht="13.5" customHeight="1" x14ac:dyDescent="0.25">
      <c r="A251" s="1"/>
      <c r="B251" s="7"/>
      <c r="C251" s="1"/>
      <c r="D251" s="2"/>
      <c r="E251" s="71"/>
      <c r="F251" s="71"/>
      <c r="G251" s="71"/>
      <c r="H251" s="71"/>
      <c r="I251" s="71"/>
      <c r="J251" s="71"/>
      <c r="K251" s="71"/>
      <c r="L251" s="71"/>
      <c r="M251" s="73"/>
      <c r="N251" s="71"/>
      <c r="O251" s="43"/>
      <c r="P251" s="2"/>
      <c r="Q251" s="9"/>
      <c r="S251" s="2"/>
      <c r="T251" s="2"/>
      <c r="U251" s="2"/>
      <c r="V251" s="2"/>
      <c r="W251" s="2"/>
      <c r="X251" s="2"/>
    </row>
    <row r="252" spans="1:24" ht="13.5" customHeight="1" x14ac:dyDescent="0.25">
      <c r="A252" s="1"/>
      <c r="B252" s="7"/>
      <c r="C252" s="1"/>
      <c r="D252" s="2"/>
      <c r="E252" s="71"/>
      <c r="F252" s="71"/>
      <c r="G252" s="71"/>
      <c r="H252" s="71"/>
      <c r="I252" s="71"/>
      <c r="J252" s="71"/>
      <c r="K252" s="71"/>
      <c r="L252" s="71"/>
      <c r="M252" s="73"/>
      <c r="N252" s="71"/>
      <c r="O252" s="43"/>
      <c r="P252" s="2"/>
      <c r="Q252" s="9"/>
      <c r="S252" s="2"/>
      <c r="T252" s="2"/>
      <c r="U252" s="2"/>
      <c r="V252" s="2"/>
      <c r="W252" s="2"/>
      <c r="X252" s="2"/>
    </row>
    <row r="253" spans="1:24" ht="13.5" customHeight="1" x14ac:dyDescent="0.25">
      <c r="A253" s="1"/>
      <c r="B253" s="7"/>
      <c r="C253" s="1"/>
      <c r="D253" s="2"/>
      <c r="E253" s="71"/>
      <c r="F253" s="71"/>
      <c r="G253" s="71"/>
      <c r="H253" s="71"/>
      <c r="I253" s="71"/>
      <c r="J253" s="71"/>
      <c r="K253" s="71"/>
      <c r="L253" s="71"/>
      <c r="M253" s="73"/>
      <c r="N253" s="71"/>
      <c r="O253" s="43"/>
      <c r="P253" s="2"/>
      <c r="Q253" s="9"/>
      <c r="S253" s="2"/>
      <c r="T253" s="2"/>
      <c r="U253" s="2"/>
      <c r="V253" s="2"/>
      <c r="W253" s="2"/>
      <c r="X253" s="2"/>
    </row>
    <row r="254" spans="1:24" ht="13.5" customHeight="1" x14ac:dyDescent="0.25">
      <c r="A254" s="1"/>
      <c r="B254" s="7"/>
      <c r="C254" s="1"/>
      <c r="D254" s="2"/>
      <c r="E254" s="71"/>
      <c r="F254" s="71"/>
      <c r="G254" s="71"/>
      <c r="H254" s="71"/>
      <c r="I254" s="71"/>
      <c r="J254" s="71"/>
      <c r="K254" s="71"/>
      <c r="L254" s="71"/>
      <c r="M254" s="73"/>
      <c r="N254" s="71"/>
      <c r="O254" s="43"/>
      <c r="P254" s="2"/>
      <c r="Q254" s="9"/>
      <c r="S254" s="2"/>
      <c r="T254" s="2"/>
      <c r="U254" s="2"/>
      <c r="V254" s="2"/>
      <c r="W254" s="2"/>
      <c r="X254" s="2"/>
    </row>
    <row r="255" spans="1:24" ht="13.5" customHeight="1" x14ac:dyDescent="0.25">
      <c r="A255" s="1"/>
      <c r="B255" s="7"/>
      <c r="C255" s="1"/>
      <c r="D255" s="2"/>
      <c r="E255" s="71"/>
      <c r="F255" s="71"/>
      <c r="G255" s="71"/>
      <c r="H255" s="71"/>
      <c r="I255" s="71"/>
      <c r="J255" s="71"/>
      <c r="K255" s="71"/>
      <c r="L255" s="71"/>
      <c r="M255" s="73"/>
      <c r="N255" s="71"/>
      <c r="O255" s="43"/>
      <c r="P255" s="2"/>
      <c r="Q255" s="9"/>
      <c r="S255" s="2"/>
      <c r="T255" s="2"/>
      <c r="U255" s="2"/>
      <c r="V255" s="2"/>
      <c r="W255" s="2"/>
      <c r="X255" s="2"/>
    </row>
    <row r="256" spans="1:24" ht="13.5" customHeight="1" x14ac:dyDescent="0.25">
      <c r="A256" s="1"/>
      <c r="B256" s="7"/>
      <c r="C256" s="1"/>
      <c r="D256" s="2"/>
      <c r="E256" s="71"/>
      <c r="F256" s="71"/>
      <c r="G256" s="71"/>
      <c r="H256" s="71"/>
      <c r="I256" s="71"/>
      <c r="J256" s="71"/>
      <c r="K256" s="71"/>
      <c r="L256" s="71"/>
      <c r="M256" s="73"/>
      <c r="N256" s="71"/>
      <c r="O256" s="43"/>
      <c r="P256" s="2"/>
      <c r="Q256" s="9"/>
      <c r="S256" s="2"/>
      <c r="T256" s="2"/>
      <c r="U256" s="2"/>
      <c r="V256" s="2"/>
      <c r="W256" s="2"/>
      <c r="X256" s="2"/>
    </row>
    <row r="257" spans="1:24" ht="13.5" customHeight="1" x14ac:dyDescent="0.25">
      <c r="A257" s="1"/>
      <c r="B257" s="7"/>
      <c r="C257" s="1"/>
      <c r="D257" s="2"/>
      <c r="E257" s="71"/>
      <c r="F257" s="71"/>
      <c r="G257" s="71"/>
      <c r="H257" s="71"/>
      <c r="I257" s="71"/>
      <c r="J257" s="71"/>
      <c r="K257" s="71"/>
      <c r="L257" s="71"/>
      <c r="M257" s="73"/>
      <c r="N257" s="71"/>
      <c r="O257" s="43"/>
      <c r="P257" s="2"/>
      <c r="Q257" s="9"/>
      <c r="S257" s="2"/>
      <c r="T257" s="2"/>
      <c r="U257" s="2"/>
      <c r="V257" s="2"/>
      <c r="W257" s="2"/>
      <c r="X257" s="2"/>
    </row>
    <row r="258" spans="1:24" ht="13.5" customHeight="1" x14ac:dyDescent="0.25">
      <c r="A258" s="1"/>
      <c r="B258" s="7"/>
      <c r="C258" s="1"/>
      <c r="D258" s="2"/>
      <c r="E258" s="71"/>
      <c r="F258" s="71"/>
      <c r="G258" s="71"/>
      <c r="H258" s="71"/>
      <c r="I258" s="71"/>
      <c r="J258" s="71"/>
      <c r="K258" s="71"/>
      <c r="L258" s="71"/>
      <c r="M258" s="73"/>
      <c r="N258" s="71"/>
      <c r="O258" s="43"/>
      <c r="P258" s="2"/>
      <c r="Q258" s="9"/>
      <c r="S258" s="2"/>
      <c r="T258" s="2"/>
      <c r="U258" s="2"/>
      <c r="V258" s="2"/>
      <c r="W258" s="2"/>
      <c r="X258" s="2"/>
    </row>
    <row r="259" spans="1:24" ht="13.5" customHeight="1" x14ac:dyDescent="0.25">
      <c r="A259" s="1"/>
      <c r="B259" s="7"/>
      <c r="C259" s="1"/>
      <c r="D259" s="2"/>
      <c r="E259" s="71"/>
      <c r="F259" s="71"/>
      <c r="G259" s="71"/>
      <c r="H259" s="71"/>
      <c r="I259" s="71"/>
      <c r="J259" s="71"/>
      <c r="K259" s="71"/>
      <c r="L259" s="71"/>
      <c r="M259" s="73"/>
      <c r="N259" s="71"/>
      <c r="O259" s="43"/>
      <c r="P259" s="2"/>
      <c r="Q259" s="9"/>
      <c r="S259" s="2"/>
      <c r="T259" s="2"/>
      <c r="U259" s="2"/>
      <c r="V259" s="2"/>
      <c r="W259" s="2"/>
      <c r="X259" s="2"/>
    </row>
    <row r="260" spans="1:24" ht="13.5" customHeight="1" x14ac:dyDescent="0.25">
      <c r="A260" s="1"/>
      <c r="B260" s="7"/>
      <c r="C260" s="1"/>
      <c r="D260" s="2"/>
      <c r="E260" s="71"/>
      <c r="F260" s="71"/>
      <c r="G260" s="71"/>
      <c r="H260" s="71"/>
      <c r="I260" s="71"/>
      <c r="J260" s="71"/>
      <c r="K260" s="71"/>
      <c r="L260" s="71"/>
      <c r="M260" s="73"/>
      <c r="N260" s="71"/>
      <c r="O260" s="43"/>
      <c r="P260" s="2"/>
      <c r="Q260" s="9"/>
      <c r="S260" s="2"/>
      <c r="T260" s="2"/>
      <c r="U260" s="2"/>
      <c r="V260" s="2"/>
      <c r="W260" s="2"/>
      <c r="X260" s="2"/>
    </row>
    <row r="261" spans="1:24" ht="13.5" customHeight="1" x14ac:dyDescent="0.25">
      <c r="A261" s="1"/>
      <c r="B261" s="7"/>
      <c r="C261" s="1"/>
      <c r="D261" s="2"/>
      <c r="E261" s="71"/>
      <c r="F261" s="71"/>
      <c r="G261" s="71"/>
      <c r="H261" s="71"/>
      <c r="I261" s="71"/>
      <c r="J261" s="71"/>
      <c r="K261" s="71"/>
      <c r="L261" s="71"/>
      <c r="M261" s="73"/>
      <c r="N261" s="71"/>
      <c r="O261" s="43"/>
      <c r="P261" s="2"/>
      <c r="Q261" s="9"/>
      <c r="S261" s="2"/>
      <c r="T261" s="2"/>
      <c r="U261" s="2"/>
      <c r="V261" s="2"/>
      <c r="W261" s="2"/>
      <c r="X261" s="2"/>
    </row>
    <row r="262" spans="1:24" ht="13.5" customHeight="1" x14ac:dyDescent="0.25">
      <c r="A262" s="1"/>
      <c r="B262" s="7"/>
      <c r="C262" s="1"/>
      <c r="D262" s="2"/>
      <c r="E262" s="71"/>
      <c r="F262" s="71"/>
      <c r="G262" s="71"/>
      <c r="H262" s="71"/>
      <c r="I262" s="71"/>
      <c r="J262" s="71"/>
      <c r="K262" s="71"/>
      <c r="L262" s="71"/>
      <c r="M262" s="73"/>
      <c r="N262" s="71"/>
      <c r="O262" s="43"/>
      <c r="P262" s="2"/>
      <c r="Q262" s="9"/>
      <c r="S262" s="2"/>
      <c r="T262" s="2"/>
      <c r="U262" s="2"/>
      <c r="V262" s="2"/>
      <c r="W262" s="2"/>
      <c r="X262" s="2"/>
    </row>
    <row r="263" spans="1:24" ht="13.5" customHeight="1" x14ac:dyDescent="0.25">
      <c r="A263" s="1"/>
      <c r="B263" s="7"/>
      <c r="C263" s="1"/>
      <c r="D263" s="2"/>
      <c r="E263" s="71"/>
      <c r="F263" s="71"/>
      <c r="G263" s="71"/>
      <c r="H263" s="71"/>
      <c r="I263" s="71"/>
      <c r="J263" s="71"/>
      <c r="K263" s="71"/>
      <c r="L263" s="71"/>
      <c r="M263" s="73"/>
      <c r="N263" s="71"/>
      <c r="O263" s="43"/>
      <c r="P263" s="2"/>
      <c r="Q263" s="9"/>
      <c r="S263" s="2"/>
      <c r="T263" s="2"/>
      <c r="U263" s="2"/>
      <c r="V263" s="2"/>
      <c r="W263" s="2"/>
      <c r="X263" s="2"/>
    </row>
    <row r="264" spans="1:24" ht="13.5" customHeight="1" x14ac:dyDescent="0.25">
      <c r="A264" s="1"/>
      <c r="B264" s="7"/>
      <c r="C264" s="1"/>
      <c r="D264" s="2"/>
      <c r="E264" s="71"/>
      <c r="F264" s="71"/>
      <c r="G264" s="71"/>
      <c r="H264" s="71"/>
      <c r="I264" s="71"/>
      <c r="J264" s="71"/>
      <c r="K264" s="71"/>
      <c r="L264" s="71"/>
      <c r="M264" s="73"/>
      <c r="N264" s="71"/>
      <c r="O264" s="43"/>
      <c r="P264" s="2"/>
      <c r="Q264" s="9"/>
      <c r="S264" s="2"/>
      <c r="T264" s="2"/>
      <c r="U264" s="2"/>
      <c r="V264" s="2"/>
      <c r="W264" s="2"/>
      <c r="X264" s="2"/>
    </row>
    <row r="265" spans="1:24" ht="13.5" customHeight="1" x14ac:dyDescent="0.25">
      <c r="A265" s="1"/>
      <c r="B265" s="7"/>
      <c r="C265" s="1"/>
      <c r="D265" s="2"/>
      <c r="E265" s="71"/>
      <c r="F265" s="71"/>
      <c r="G265" s="71"/>
      <c r="H265" s="71"/>
      <c r="I265" s="71"/>
      <c r="J265" s="71"/>
      <c r="K265" s="71"/>
      <c r="L265" s="71"/>
      <c r="M265" s="73"/>
      <c r="N265" s="71"/>
      <c r="O265" s="43"/>
      <c r="P265" s="2"/>
      <c r="Q265" s="9"/>
      <c r="S265" s="2"/>
      <c r="T265" s="2"/>
      <c r="U265" s="2"/>
      <c r="V265" s="2"/>
      <c r="W265" s="2"/>
      <c r="X265" s="2"/>
    </row>
    <row r="266" spans="1:24" ht="13.5" customHeight="1" x14ac:dyDescent="0.25">
      <c r="A266" s="1"/>
      <c r="B266" s="7"/>
      <c r="C266" s="1"/>
      <c r="D266" s="2"/>
      <c r="E266" s="71"/>
      <c r="F266" s="71"/>
      <c r="G266" s="71"/>
      <c r="H266" s="71"/>
      <c r="I266" s="71"/>
      <c r="J266" s="71"/>
      <c r="K266" s="71"/>
      <c r="L266" s="71"/>
      <c r="M266" s="73"/>
      <c r="N266" s="71"/>
      <c r="O266" s="43"/>
      <c r="P266" s="2"/>
      <c r="Q266" s="9"/>
      <c r="S266" s="2"/>
      <c r="T266" s="2"/>
      <c r="U266" s="2"/>
      <c r="V266" s="2"/>
      <c r="W266" s="2"/>
      <c r="X266" s="2"/>
    </row>
    <row r="267" spans="1:24" ht="13.5" customHeight="1" x14ac:dyDescent="0.25">
      <c r="A267" s="1"/>
      <c r="B267" s="7"/>
      <c r="C267" s="1"/>
      <c r="D267" s="2"/>
      <c r="E267" s="71"/>
      <c r="F267" s="71"/>
      <c r="G267" s="71"/>
      <c r="H267" s="71"/>
      <c r="I267" s="71"/>
      <c r="J267" s="71"/>
      <c r="K267" s="71"/>
      <c r="L267" s="71"/>
      <c r="M267" s="73"/>
      <c r="N267" s="71"/>
      <c r="O267" s="43"/>
      <c r="P267" s="2"/>
      <c r="Q267" s="9"/>
      <c r="S267" s="2"/>
      <c r="T267" s="2"/>
      <c r="U267" s="2"/>
      <c r="V267" s="2"/>
      <c r="W267" s="2"/>
      <c r="X267" s="2"/>
    </row>
    <row r="268" spans="1:24" ht="13.5" customHeight="1" x14ac:dyDescent="0.25">
      <c r="A268" s="1"/>
      <c r="B268" s="7"/>
      <c r="C268" s="1"/>
      <c r="D268" s="2"/>
      <c r="E268" s="71"/>
      <c r="F268" s="71"/>
      <c r="G268" s="71"/>
      <c r="H268" s="71"/>
      <c r="I268" s="71"/>
      <c r="J268" s="71"/>
      <c r="K268" s="71"/>
      <c r="L268" s="71"/>
      <c r="M268" s="73"/>
      <c r="N268" s="71"/>
      <c r="O268" s="43"/>
      <c r="P268" s="2"/>
      <c r="Q268" s="9"/>
      <c r="S268" s="2"/>
      <c r="T268" s="2"/>
      <c r="U268" s="2"/>
      <c r="V268" s="2"/>
      <c r="W268" s="2"/>
      <c r="X268" s="2"/>
    </row>
    <row r="269" spans="1:24" ht="13.5" customHeight="1" x14ac:dyDescent="0.25">
      <c r="A269" s="1"/>
      <c r="B269" s="7"/>
      <c r="C269" s="1"/>
      <c r="D269" s="2"/>
      <c r="E269" s="71"/>
      <c r="F269" s="71"/>
      <c r="G269" s="71"/>
      <c r="H269" s="71"/>
      <c r="I269" s="71"/>
      <c r="J269" s="71"/>
      <c r="K269" s="71"/>
      <c r="L269" s="71"/>
      <c r="M269" s="73"/>
      <c r="N269" s="71"/>
      <c r="O269" s="43"/>
      <c r="P269" s="2"/>
      <c r="Q269" s="9"/>
      <c r="S269" s="2"/>
      <c r="T269" s="2"/>
      <c r="U269" s="2"/>
      <c r="V269" s="2"/>
      <c r="W269" s="2"/>
      <c r="X269" s="2"/>
    </row>
    <row r="270" spans="1:24" ht="13.5" customHeight="1" x14ac:dyDescent="0.25">
      <c r="A270" s="1"/>
      <c r="B270" s="7"/>
      <c r="C270" s="1"/>
      <c r="D270" s="2"/>
      <c r="E270" s="71"/>
      <c r="F270" s="71"/>
      <c r="G270" s="71"/>
      <c r="H270" s="71"/>
      <c r="I270" s="71"/>
      <c r="J270" s="71"/>
      <c r="K270" s="71"/>
      <c r="L270" s="71"/>
      <c r="M270" s="73"/>
      <c r="N270" s="71"/>
      <c r="O270" s="43"/>
      <c r="P270" s="2"/>
      <c r="Q270" s="9"/>
      <c r="S270" s="2"/>
      <c r="T270" s="2"/>
      <c r="U270" s="2"/>
      <c r="V270" s="2"/>
      <c r="W270" s="2"/>
      <c r="X270" s="2"/>
    </row>
    <row r="271" spans="1:24" ht="13.5" customHeight="1" x14ac:dyDescent="0.25">
      <c r="A271" s="1"/>
      <c r="B271" s="7"/>
      <c r="C271" s="1"/>
      <c r="D271" s="2"/>
      <c r="E271" s="71"/>
      <c r="F271" s="71"/>
      <c r="G271" s="71"/>
      <c r="H271" s="71"/>
      <c r="I271" s="71"/>
      <c r="J271" s="71"/>
      <c r="K271" s="71"/>
      <c r="L271" s="71"/>
      <c r="M271" s="73"/>
      <c r="N271" s="71"/>
      <c r="O271" s="43"/>
      <c r="P271" s="2"/>
      <c r="Q271" s="9"/>
      <c r="S271" s="2"/>
      <c r="T271" s="2"/>
      <c r="U271" s="2"/>
      <c r="V271" s="2"/>
      <c r="W271" s="2"/>
      <c r="X271" s="2"/>
    </row>
    <row r="272" spans="1:24" ht="13.5" customHeight="1" x14ac:dyDescent="0.25">
      <c r="A272" s="1"/>
      <c r="B272" s="7"/>
      <c r="C272" s="1"/>
      <c r="D272" s="2"/>
      <c r="E272" s="71"/>
      <c r="F272" s="71"/>
      <c r="G272" s="71"/>
      <c r="H272" s="71"/>
      <c r="I272" s="71"/>
      <c r="J272" s="71"/>
      <c r="K272" s="71"/>
      <c r="L272" s="71"/>
      <c r="M272" s="73"/>
      <c r="N272" s="71"/>
      <c r="O272" s="43"/>
      <c r="P272" s="2"/>
      <c r="Q272" s="9"/>
      <c r="S272" s="2"/>
      <c r="T272" s="2"/>
      <c r="U272" s="2"/>
      <c r="V272" s="2"/>
      <c r="W272" s="2"/>
      <c r="X272" s="2"/>
    </row>
    <row r="273" spans="1:24" ht="13.5" customHeight="1" x14ac:dyDescent="0.25">
      <c r="A273" s="1"/>
      <c r="B273" s="7"/>
      <c r="C273" s="1"/>
      <c r="D273" s="2"/>
      <c r="E273" s="71"/>
      <c r="F273" s="71"/>
      <c r="G273" s="71"/>
      <c r="H273" s="71"/>
      <c r="I273" s="71"/>
      <c r="J273" s="71"/>
      <c r="K273" s="71"/>
      <c r="L273" s="71"/>
      <c r="M273" s="73"/>
      <c r="N273" s="71"/>
      <c r="O273" s="43"/>
      <c r="P273" s="2"/>
      <c r="Q273" s="9"/>
      <c r="S273" s="2"/>
      <c r="T273" s="2"/>
      <c r="U273" s="2"/>
      <c r="V273" s="2"/>
      <c r="W273" s="2"/>
      <c r="X273" s="2"/>
    </row>
    <row r="274" spans="1:24" ht="13.5" customHeight="1" x14ac:dyDescent="0.25">
      <c r="A274" s="1"/>
      <c r="B274" s="7"/>
      <c r="C274" s="1"/>
      <c r="D274" s="2"/>
      <c r="E274" s="71"/>
      <c r="F274" s="71"/>
      <c r="G274" s="71"/>
      <c r="H274" s="71"/>
      <c r="I274" s="71"/>
      <c r="J274" s="71"/>
      <c r="K274" s="71"/>
      <c r="L274" s="71"/>
      <c r="M274" s="73"/>
      <c r="N274" s="71"/>
      <c r="O274" s="43"/>
      <c r="P274" s="2"/>
      <c r="Q274" s="9"/>
      <c r="S274" s="2"/>
      <c r="T274" s="2"/>
      <c r="U274" s="2"/>
      <c r="V274" s="2"/>
      <c r="W274" s="2"/>
      <c r="X274" s="2"/>
    </row>
    <row r="275" spans="1:24" ht="13.5" customHeight="1" x14ac:dyDescent="0.25">
      <c r="A275" s="1"/>
      <c r="B275" s="7"/>
      <c r="C275" s="1"/>
      <c r="D275" s="2"/>
      <c r="E275" s="71"/>
      <c r="F275" s="71"/>
      <c r="G275" s="71"/>
      <c r="H275" s="71"/>
      <c r="I275" s="71"/>
      <c r="J275" s="71"/>
      <c r="K275" s="71"/>
      <c r="L275" s="71"/>
      <c r="M275" s="73"/>
      <c r="N275" s="71"/>
      <c r="O275" s="43"/>
      <c r="P275" s="2"/>
      <c r="Q275" s="9"/>
      <c r="S275" s="2"/>
      <c r="T275" s="2"/>
      <c r="U275" s="2"/>
      <c r="V275" s="2"/>
      <c r="W275" s="2"/>
      <c r="X275" s="2"/>
    </row>
    <row r="276" spans="1:24" ht="13.5" customHeight="1" x14ac:dyDescent="0.25">
      <c r="A276" s="1"/>
      <c r="B276" s="7"/>
      <c r="C276" s="1"/>
      <c r="D276" s="2"/>
      <c r="E276" s="71"/>
      <c r="F276" s="71"/>
      <c r="G276" s="71"/>
      <c r="H276" s="71"/>
      <c r="I276" s="71"/>
      <c r="J276" s="71"/>
      <c r="K276" s="71"/>
      <c r="L276" s="71"/>
      <c r="M276" s="73"/>
      <c r="N276" s="71"/>
      <c r="O276" s="43"/>
      <c r="P276" s="2"/>
      <c r="Q276" s="9"/>
      <c r="S276" s="2"/>
      <c r="T276" s="2"/>
      <c r="U276" s="2"/>
      <c r="V276" s="2"/>
      <c r="W276" s="2"/>
      <c r="X276" s="2"/>
    </row>
    <row r="277" spans="1:24" ht="13.5" customHeight="1" x14ac:dyDescent="0.25">
      <c r="A277" s="1"/>
      <c r="B277" s="7"/>
      <c r="C277" s="1"/>
      <c r="D277" s="2"/>
      <c r="E277" s="71"/>
      <c r="F277" s="71"/>
      <c r="G277" s="71"/>
      <c r="H277" s="71"/>
      <c r="I277" s="71"/>
      <c r="J277" s="71"/>
      <c r="K277" s="71"/>
      <c r="L277" s="71"/>
      <c r="M277" s="73"/>
      <c r="N277" s="71"/>
      <c r="O277" s="43"/>
      <c r="P277" s="2"/>
      <c r="Q277" s="9"/>
      <c r="S277" s="2"/>
      <c r="T277" s="2"/>
      <c r="U277" s="2"/>
      <c r="V277" s="2"/>
      <c r="W277" s="2"/>
      <c r="X277" s="2"/>
    </row>
    <row r="278" spans="1:24" ht="13.5" customHeight="1" x14ac:dyDescent="0.25">
      <c r="A278" s="1"/>
      <c r="B278" s="7"/>
      <c r="C278" s="1"/>
      <c r="D278" s="2"/>
      <c r="E278" s="71"/>
      <c r="F278" s="71"/>
      <c r="G278" s="71"/>
      <c r="H278" s="71"/>
      <c r="I278" s="71"/>
      <c r="J278" s="71"/>
      <c r="K278" s="71"/>
      <c r="L278" s="71"/>
      <c r="M278" s="73"/>
      <c r="N278" s="71"/>
      <c r="O278" s="43"/>
      <c r="P278" s="2"/>
      <c r="Q278" s="9"/>
      <c r="S278" s="2"/>
      <c r="T278" s="2"/>
      <c r="U278" s="2"/>
      <c r="V278" s="2"/>
      <c r="W278" s="2"/>
      <c r="X278" s="2"/>
    </row>
    <row r="279" spans="1:24" ht="13.5" customHeight="1" x14ac:dyDescent="0.25">
      <c r="A279" s="1"/>
      <c r="B279" s="7"/>
      <c r="C279" s="1"/>
      <c r="D279" s="2"/>
      <c r="E279" s="71"/>
      <c r="F279" s="71"/>
      <c r="G279" s="71"/>
      <c r="H279" s="71"/>
      <c r="I279" s="71"/>
      <c r="J279" s="71"/>
      <c r="K279" s="71"/>
      <c r="L279" s="71"/>
      <c r="M279" s="73"/>
      <c r="N279" s="71"/>
      <c r="O279" s="43"/>
      <c r="P279" s="2"/>
      <c r="Q279" s="9"/>
      <c r="S279" s="2"/>
      <c r="T279" s="2"/>
      <c r="U279" s="2"/>
      <c r="V279" s="2"/>
      <c r="W279" s="2"/>
      <c r="X279" s="2"/>
    </row>
    <row r="280" spans="1:24" ht="13.5" customHeight="1" x14ac:dyDescent="0.25">
      <c r="A280" s="1"/>
      <c r="B280" s="7"/>
      <c r="G280" s="71"/>
      <c r="H280" s="71"/>
      <c r="I280" s="71"/>
      <c r="J280" s="71"/>
      <c r="K280" s="71"/>
      <c r="L280" s="71"/>
      <c r="M280" s="73"/>
      <c r="N280" s="71"/>
      <c r="O280" s="43"/>
      <c r="P280" s="2"/>
      <c r="Q280" s="9"/>
      <c r="S280" s="2"/>
      <c r="T280" s="2"/>
      <c r="U280" s="2"/>
      <c r="V280" s="2"/>
      <c r="W280" s="2"/>
      <c r="X280" s="2"/>
    </row>
    <row r="281" spans="1:24" ht="13.5" customHeight="1" x14ac:dyDescent="0.25">
      <c r="A281" s="1"/>
      <c r="B281" s="7"/>
      <c r="G281" s="71"/>
      <c r="H281" s="71"/>
      <c r="I281" s="71"/>
      <c r="J281" s="71"/>
      <c r="K281" s="71"/>
      <c r="L281" s="71"/>
      <c r="M281" s="73"/>
      <c r="N281" s="71"/>
      <c r="O281" s="43"/>
      <c r="P281" s="2"/>
      <c r="Q281" s="9"/>
      <c r="S281" s="2"/>
      <c r="T281" s="2"/>
      <c r="U281" s="2"/>
      <c r="V281" s="2"/>
      <c r="W281" s="2"/>
      <c r="X281" s="2"/>
    </row>
    <row r="282" spans="1:24" ht="13.5" customHeight="1" x14ac:dyDescent="0.25">
      <c r="A282" s="1"/>
      <c r="B282" s="7"/>
      <c r="G282" s="71"/>
      <c r="H282" s="71"/>
      <c r="I282" s="71"/>
      <c r="J282" s="71"/>
      <c r="K282" s="71"/>
      <c r="L282" s="71"/>
      <c r="M282" s="73"/>
      <c r="N282" s="71"/>
      <c r="O282" s="43"/>
      <c r="P282" s="2"/>
      <c r="Q282" s="9"/>
      <c r="S282" s="2"/>
      <c r="T282" s="2"/>
      <c r="U282" s="2"/>
      <c r="V282" s="2"/>
      <c r="W282" s="2"/>
      <c r="X282" s="2"/>
    </row>
    <row r="283" spans="1:24" ht="13.5" customHeight="1" x14ac:dyDescent="0.25">
      <c r="A283" s="1"/>
      <c r="B283" s="7"/>
      <c r="G283" s="71"/>
      <c r="H283" s="71"/>
      <c r="I283" s="71"/>
      <c r="J283" s="71"/>
      <c r="M283" s="73"/>
      <c r="N283" s="71"/>
      <c r="O283" s="43"/>
      <c r="Q283" s="9"/>
      <c r="S283" s="2"/>
      <c r="T283" s="2"/>
      <c r="U283" s="2"/>
      <c r="V283" s="2"/>
      <c r="W283" s="2"/>
      <c r="X283" s="2"/>
    </row>
    <row r="284" spans="1:24" ht="13.5" customHeight="1" x14ac:dyDescent="0.25">
      <c r="A284" s="1"/>
      <c r="B284" s="7"/>
      <c r="G284" s="71"/>
      <c r="H284" s="71"/>
      <c r="I284" s="71"/>
      <c r="J284" s="71"/>
      <c r="M284" s="73"/>
      <c r="N284" s="71"/>
      <c r="O284" s="43"/>
      <c r="Q284" s="9"/>
      <c r="S284" s="2"/>
      <c r="T284" s="2"/>
      <c r="U284" s="2"/>
      <c r="V284" s="2"/>
      <c r="W284" s="2"/>
      <c r="X284" s="2"/>
    </row>
    <row r="285" spans="1:24" ht="13.5" customHeight="1" x14ac:dyDescent="0.25">
      <c r="A285" s="1"/>
      <c r="B285" s="7"/>
      <c r="G285" s="71"/>
      <c r="H285" s="71"/>
      <c r="I285" s="71"/>
      <c r="J285" s="71"/>
      <c r="M285" s="73"/>
      <c r="N285" s="71"/>
      <c r="O285" s="43"/>
      <c r="Q285" s="9"/>
      <c r="S285" s="2"/>
      <c r="T285" s="2"/>
      <c r="U285" s="2"/>
      <c r="V285" s="2"/>
      <c r="W285" s="2"/>
      <c r="X285" s="2"/>
    </row>
    <row r="286" spans="1:24" ht="15.75" customHeight="1" x14ac:dyDescent="0.25">
      <c r="B286" s="7"/>
      <c r="G286" s="71"/>
      <c r="H286" s="71"/>
      <c r="I286" s="71"/>
      <c r="J286" s="71"/>
      <c r="Q286" s="9"/>
    </row>
    <row r="287" spans="1:24" ht="15.75" customHeight="1" x14ac:dyDescent="0.25">
      <c r="B287" s="7"/>
      <c r="G287" s="71"/>
      <c r="H287" s="71"/>
      <c r="Q287" s="9"/>
    </row>
    <row r="288" spans="1:24" ht="15.75" customHeight="1" x14ac:dyDescent="0.25">
      <c r="B288" s="7"/>
      <c r="G288" s="71"/>
      <c r="H288" s="71"/>
      <c r="Q288" s="9"/>
    </row>
    <row r="289" spans="7:17" ht="15.75" customHeight="1" x14ac:dyDescent="0.25">
      <c r="G289" s="71"/>
      <c r="H289" s="71"/>
      <c r="Q289" s="9"/>
    </row>
    <row r="290" spans="7:17" ht="15.75" customHeight="1" x14ac:dyDescent="0.25">
      <c r="G290" s="71"/>
      <c r="H290" s="71"/>
      <c r="Q290" s="9"/>
    </row>
    <row r="291" spans="7:17" ht="15.75" customHeight="1" x14ac:dyDescent="0.25">
      <c r="G291" s="71"/>
      <c r="H291" s="71"/>
      <c r="Q291" s="9"/>
    </row>
    <row r="292" spans="7:17" ht="15.75" customHeight="1" x14ac:dyDescent="0.25">
      <c r="G292" s="71"/>
      <c r="H292" s="71"/>
      <c r="Q292" s="9"/>
    </row>
    <row r="293" spans="7:17" ht="15.75" customHeight="1" x14ac:dyDescent="0.25">
      <c r="Q293" s="9"/>
    </row>
    <row r="294" spans="7:17" ht="15.75" customHeight="1" x14ac:dyDescent="0.25">
      <c r="Q294" s="9"/>
    </row>
    <row r="295" spans="7:17" ht="15.75" customHeight="1" x14ac:dyDescent="0.25">
      <c r="Q295" s="9"/>
    </row>
    <row r="296" spans="7:17" ht="15.75" customHeight="1" x14ac:dyDescent="0.25">
      <c r="Q296" s="9"/>
    </row>
    <row r="297" spans="7:17" ht="15.75" customHeight="1" x14ac:dyDescent="0.25">
      <c r="Q297" s="9"/>
    </row>
    <row r="298" spans="7:17" ht="15.75" customHeight="1" x14ac:dyDescent="0.25">
      <c r="Q298" s="9"/>
    </row>
    <row r="299" spans="7:17" ht="15.75" customHeight="1" x14ac:dyDescent="0.25">
      <c r="Q299" s="9"/>
    </row>
    <row r="300" spans="7:17" ht="15.75" customHeight="1" x14ac:dyDescent="0.25">
      <c r="Q300" s="9"/>
    </row>
    <row r="301" spans="7:17" ht="15.75" customHeight="1" x14ac:dyDescent="0.25">
      <c r="Q301" s="9"/>
    </row>
    <row r="302" spans="7:17" ht="15.75" customHeight="1" x14ac:dyDescent="0.25">
      <c r="Q302" s="9"/>
    </row>
    <row r="303" spans="7:17" ht="15.75" customHeight="1" x14ac:dyDescent="0.25">
      <c r="Q303" s="9"/>
    </row>
    <row r="304" spans="7:17" ht="15.75" customHeight="1" x14ac:dyDescent="0.25">
      <c r="Q304" s="9"/>
    </row>
    <row r="305" spans="17:17" ht="15.75" customHeight="1" x14ac:dyDescent="0.25">
      <c r="Q305" s="9"/>
    </row>
    <row r="306" spans="17:17" ht="15.75" customHeight="1" x14ac:dyDescent="0.25">
      <c r="Q306" s="9"/>
    </row>
    <row r="307" spans="17:17" ht="15.75" customHeight="1" x14ac:dyDescent="0.25">
      <c r="Q307" s="9"/>
    </row>
    <row r="308" spans="17:17" ht="15.75" customHeight="1" x14ac:dyDescent="0.25">
      <c r="Q308" s="9"/>
    </row>
    <row r="309" spans="17:17" ht="15.75" customHeight="1" x14ac:dyDescent="0.25">
      <c r="Q309" s="9"/>
    </row>
    <row r="310" spans="17:17" ht="15.75" customHeight="1" x14ac:dyDescent="0.25">
      <c r="Q310" s="9"/>
    </row>
    <row r="311" spans="17:17" ht="15.75" customHeight="1" x14ac:dyDescent="0.25">
      <c r="Q311" s="9"/>
    </row>
    <row r="312" spans="17:17" ht="15.75" customHeight="1" x14ac:dyDescent="0.25">
      <c r="Q312" s="9"/>
    </row>
    <row r="313" spans="17:17" ht="15.75" customHeight="1" x14ac:dyDescent="0.25">
      <c r="Q313" s="9"/>
    </row>
    <row r="314" spans="17:17" ht="15.75" customHeight="1" x14ac:dyDescent="0.25">
      <c r="Q314" s="9"/>
    </row>
    <row r="315" spans="17:17" ht="15.75" customHeight="1" x14ac:dyDescent="0.25">
      <c r="Q315" s="9"/>
    </row>
    <row r="316" spans="17:17" ht="15.75" customHeight="1" x14ac:dyDescent="0.25">
      <c r="Q316" s="9"/>
    </row>
    <row r="317" spans="17:17" ht="15.75" customHeight="1" x14ac:dyDescent="0.25">
      <c r="Q317" s="9"/>
    </row>
    <row r="318" spans="17:17" ht="15.75" customHeight="1" x14ac:dyDescent="0.25">
      <c r="Q318" s="9"/>
    </row>
    <row r="319" spans="17:17" ht="15.75" customHeight="1" x14ac:dyDescent="0.25">
      <c r="Q319" s="9"/>
    </row>
    <row r="320" spans="17:17" ht="15.75" customHeight="1" x14ac:dyDescent="0.25">
      <c r="Q320" s="9"/>
    </row>
    <row r="321" spans="17:17" ht="15.75" customHeight="1" x14ac:dyDescent="0.25">
      <c r="Q321" s="9"/>
    </row>
    <row r="322" spans="17:17" ht="15.75" customHeight="1" x14ac:dyDescent="0.25">
      <c r="Q322" s="9"/>
    </row>
    <row r="323" spans="17:17" ht="15.75" customHeight="1" x14ac:dyDescent="0.25">
      <c r="Q323" s="9"/>
    </row>
    <row r="324" spans="17:17" ht="15.75" customHeight="1" x14ac:dyDescent="0.25">
      <c r="Q324" s="9"/>
    </row>
    <row r="325" spans="17:17" ht="15.75" customHeight="1" x14ac:dyDescent="0.25">
      <c r="Q325" s="9"/>
    </row>
    <row r="326" spans="17:17" ht="15.75" customHeight="1" x14ac:dyDescent="0.25">
      <c r="Q326" s="9"/>
    </row>
    <row r="327" spans="17:17" ht="15.75" customHeight="1" x14ac:dyDescent="0.25">
      <c r="Q327" s="9"/>
    </row>
    <row r="328" spans="17:17" ht="15.75" customHeight="1" x14ac:dyDescent="0.25">
      <c r="Q328" s="9"/>
    </row>
    <row r="329" spans="17:17" ht="15.75" customHeight="1" x14ac:dyDescent="0.25">
      <c r="Q329" s="9"/>
    </row>
    <row r="330" spans="17:17" ht="15.75" customHeight="1" x14ac:dyDescent="0.25">
      <c r="Q330" s="9"/>
    </row>
    <row r="331" spans="17:17" ht="15.75" customHeight="1" x14ac:dyDescent="0.25">
      <c r="Q331" s="9"/>
    </row>
    <row r="332" spans="17:17" ht="15.75" customHeight="1" x14ac:dyDescent="0.25">
      <c r="Q332" s="9"/>
    </row>
    <row r="333" spans="17:17" ht="15.75" customHeight="1" x14ac:dyDescent="0.25">
      <c r="Q333" s="9"/>
    </row>
    <row r="334" spans="17:17" ht="15.75" customHeight="1" x14ac:dyDescent="0.25">
      <c r="Q334" s="9"/>
    </row>
    <row r="335" spans="17:17" ht="15.75" customHeight="1" x14ac:dyDescent="0.25">
      <c r="Q335" s="9"/>
    </row>
    <row r="336" spans="17:17" ht="15.75" customHeight="1" x14ac:dyDescent="0.25">
      <c r="Q336" s="9"/>
    </row>
    <row r="337" spans="17:17" ht="15.75" customHeight="1" x14ac:dyDescent="0.25">
      <c r="Q337" s="9"/>
    </row>
    <row r="338" spans="17:17" ht="15.75" customHeight="1" x14ac:dyDescent="0.25">
      <c r="Q338" s="9"/>
    </row>
    <row r="339" spans="17:17" ht="15.75" customHeight="1" x14ac:dyDescent="0.25">
      <c r="Q339" s="9"/>
    </row>
    <row r="340" spans="17:17" ht="15.75" customHeight="1" x14ac:dyDescent="0.25">
      <c r="Q340" s="9"/>
    </row>
    <row r="341" spans="17:17" ht="15.75" customHeight="1" x14ac:dyDescent="0.25">
      <c r="Q341" s="9"/>
    </row>
    <row r="342" spans="17:17" ht="15.75" customHeight="1" x14ac:dyDescent="0.25">
      <c r="Q342" s="9"/>
    </row>
    <row r="343" spans="17:17" ht="15.75" customHeight="1" x14ac:dyDescent="0.25">
      <c r="Q343" s="9"/>
    </row>
    <row r="344" spans="17:17" ht="15.75" customHeight="1" x14ac:dyDescent="0.25">
      <c r="Q344" s="9"/>
    </row>
    <row r="345" spans="17:17" ht="15.75" customHeight="1" x14ac:dyDescent="0.25">
      <c r="Q345" s="9"/>
    </row>
    <row r="346" spans="17:17" ht="15.75" customHeight="1" x14ac:dyDescent="0.25">
      <c r="Q346" s="9"/>
    </row>
    <row r="347" spans="17:17" ht="15.75" customHeight="1" x14ac:dyDescent="0.25">
      <c r="Q347" s="9"/>
    </row>
    <row r="348" spans="17:17" ht="15.75" customHeight="1" x14ac:dyDescent="0.25">
      <c r="Q348" s="9"/>
    </row>
    <row r="349" spans="17:17" ht="15.75" customHeight="1" x14ac:dyDescent="0.25">
      <c r="Q349" s="9"/>
    </row>
    <row r="350" spans="17:17" ht="15.75" customHeight="1" x14ac:dyDescent="0.25">
      <c r="Q350" s="9"/>
    </row>
    <row r="351" spans="17:17" ht="15.75" customHeight="1" x14ac:dyDescent="0.25">
      <c r="Q351" s="9"/>
    </row>
    <row r="352" spans="17:17" ht="15.75" customHeight="1" x14ac:dyDescent="0.25">
      <c r="Q352" s="9"/>
    </row>
    <row r="353" spans="17:17" ht="15.75" customHeight="1" x14ac:dyDescent="0.25">
      <c r="Q353" s="9"/>
    </row>
    <row r="354" spans="17:17" ht="15.75" customHeight="1" x14ac:dyDescent="0.25">
      <c r="Q354" s="9"/>
    </row>
    <row r="355" spans="17:17" ht="15.75" customHeight="1" x14ac:dyDescent="0.25">
      <c r="Q355" s="9"/>
    </row>
    <row r="356" spans="17:17" ht="15.75" customHeight="1" x14ac:dyDescent="0.25">
      <c r="Q356" s="9"/>
    </row>
    <row r="357" spans="17:17" ht="15.75" customHeight="1" x14ac:dyDescent="0.25">
      <c r="Q357" s="9"/>
    </row>
    <row r="358" spans="17:17" ht="15.75" customHeight="1" x14ac:dyDescent="0.25">
      <c r="Q358" s="9"/>
    </row>
    <row r="359" spans="17:17" ht="15.75" customHeight="1" x14ac:dyDescent="0.25">
      <c r="Q359" s="9"/>
    </row>
    <row r="360" spans="17:17" ht="15.75" customHeight="1" x14ac:dyDescent="0.25">
      <c r="Q360" s="9"/>
    </row>
    <row r="361" spans="17:17" ht="15.75" customHeight="1" x14ac:dyDescent="0.25">
      <c r="Q361" s="9"/>
    </row>
    <row r="362" spans="17:17" ht="15.75" customHeight="1" x14ac:dyDescent="0.25">
      <c r="Q362" s="9"/>
    </row>
    <row r="363" spans="17:17" ht="15.75" customHeight="1" x14ac:dyDescent="0.25">
      <c r="Q363" s="9"/>
    </row>
    <row r="364" spans="17:17" ht="15.75" customHeight="1" x14ac:dyDescent="0.25">
      <c r="Q364" s="9"/>
    </row>
    <row r="365" spans="17:17" ht="15.75" customHeight="1" x14ac:dyDescent="0.25">
      <c r="Q365" s="9"/>
    </row>
    <row r="366" spans="17:17" ht="15.75" customHeight="1" x14ac:dyDescent="0.25">
      <c r="Q366" s="9"/>
    </row>
    <row r="367" spans="17:17" ht="15.75" customHeight="1" x14ac:dyDescent="0.25">
      <c r="Q367" s="9"/>
    </row>
    <row r="368" spans="17:17" ht="15.75" customHeight="1" x14ac:dyDescent="0.25">
      <c r="Q368" s="9"/>
    </row>
    <row r="369" spans="17:17" ht="15.75" customHeight="1" x14ac:dyDescent="0.25">
      <c r="Q369" s="9"/>
    </row>
    <row r="370" spans="17:17" ht="15.75" customHeight="1" x14ac:dyDescent="0.25">
      <c r="Q370" s="9"/>
    </row>
    <row r="371" spans="17:17" ht="15.75" customHeight="1" x14ac:dyDescent="0.25">
      <c r="Q371" s="9"/>
    </row>
    <row r="372" spans="17:17" ht="15.75" customHeight="1" x14ac:dyDescent="0.25">
      <c r="Q372" s="9"/>
    </row>
    <row r="373" spans="17:17" ht="15.75" customHeight="1" x14ac:dyDescent="0.25">
      <c r="Q373" s="9"/>
    </row>
    <row r="374" spans="17:17" ht="15.75" customHeight="1" x14ac:dyDescent="0.25">
      <c r="Q374" s="9"/>
    </row>
    <row r="375" spans="17:17" ht="15.75" customHeight="1" x14ac:dyDescent="0.25">
      <c r="Q375" s="9"/>
    </row>
    <row r="376" spans="17:17" ht="15.75" customHeight="1" x14ac:dyDescent="0.25">
      <c r="Q376" s="9"/>
    </row>
    <row r="377" spans="17:17" ht="15.75" customHeight="1" x14ac:dyDescent="0.25">
      <c r="Q377" s="9"/>
    </row>
    <row r="378" spans="17:17" ht="15.75" customHeight="1" x14ac:dyDescent="0.25">
      <c r="Q378" s="9"/>
    </row>
    <row r="379" spans="17:17" ht="15.75" customHeight="1" x14ac:dyDescent="0.25">
      <c r="Q379" s="9"/>
    </row>
    <row r="380" spans="17:17" ht="15.75" customHeight="1" x14ac:dyDescent="0.25">
      <c r="Q380" s="9"/>
    </row>
    <row r="381" spans="17:17" ht="15.75" customHeight="1" x14ac:dyDescent="0.25">
      <c r="Q381" s="9"/>
    </row>
    <row r="382" spans="17:17" ht="15.75" customHeight="1" x14ac:dyDescent="0.25">
      <c r="Q382" s="9"/>
    </row>
    <row r="383" spans="17:17" ht="15.75" customHeight="1" x14ac:dyDescent="0.25">
      <c r="Q383" s="9"/>
    </row>
    <row r="384" spans="17:17" ht="15.75" customHeight="1" x14ac:dyDescent="0.25">
      <c r="Q384" s="9"/>
    </row>
    <row r="385" spans="17:17" ht="15.75" customHeight="1" x14ac:dyDescent="0.25">
      <c r="Q385" s="9"/>
    </row>
    <row r="386" spans="17:17" ht="15.75" customHeight="1" x14ac:dyDescent="0.25">
      <c r="Q386" s="9"/>
    </row>
    <row r="387" spans="17:17" ht="15.75" customHeight="1" x14ac:dyDescent="0.25">
      <c r="Q387" s="9"/>
    </row>
    <row r="388" spans="17:17" ht="15.75" customHeight="1" x14ac:dyDescent="0.25">
      <c r="Q388" s="9"/>
    </row>
    <row r="389" spans="17:17" ht="15.75" customHeight="1" x14ac:dyDescent="0.25">
      <c r="Q389" s="9"/>
    </row>
    <row r="390" spans="17:17" ht="15.75" customHeight="1" x14ac:dyDescent="0.25">
      <c r="Q390" s="9"/>
    </row>
    <row r="391" spans="17:17" ht="15.75" customHeight="1" x14ac:dyDescent="0.25">
      <c r="Q391" s="9"/>
    </row>
    <row r="392" spans="17:17" ht="15.75" customHeight="1" x14ac:dyDescent="0.25">
      <c r="Q392" s="9"/>
    </row>
    <row r="393" spans="17:17" ht="15.75" customHeight="1" x14ac:dyDescent="0.25">
      <c r="Q393" s="9"/>
    </row>
    <row r="394" spans="17:17" ht="15.75" customHeight="1" x14ac:dyDescent="0.25">
      <c r="Q394" s="9"/>
    </row>
    <row r="395" spans="17:17" ht="15.75" customHeight="1" x14ac:dyDescent="0.25">
      <c r="Q395" s="9"/>
    </row>
    <row r="396" spans="17:17" ht="15.75" customHeight="1" x14ac:dyDescent="0.25">
      <c r="Q396" s="9"/>
    </row>
    <row r="397" spans="17:17" ht="15.75" customHeight="1" x14ac:dyDescent="0.25">
      <c r="Q397" s="9"/>
    </row>
    <row r="398" spans="17:17" ht="15.75" customHeight="1" x14ac:dyDescent="0.25">
      <c r="Q398" s="9"/>
    </row>
    <row r="399" spans="17:17" ht="15.75" customHeight="1" x14ac:dyDescent="0.25">
      <c r="Q399" s="9"/>
    </row>
    <row r="400" spans="17:17" ht="15.75" customHeight="1" x14ac:dyDescent="0.25">
      <c r="Q400" s="9"/>
    </row>
    <row r="401" spans="17:17" ht="15.75" customHeight="1" x14ac:dyDescent="0.25">
      <c r="Q401" s="9"/>
    </row>
    <row r="402" spans="17:17" ht="15.75" customHeight="1" x14ac:dyDescent="0.25">
      <c r="Q402" s="9"/>
    </row>
    <row r="403" spans="17:17" ht="15.75" customHeight="1" x14ac:dyDescent="0.25">
      <c r="Q403" s="9"/>
    </row>
    <row r="404" spans="17:17" ht="15.75" customHeight="1" x14ac:dyDescent="0.25">
      <c r="Q404" s="9"/>
    </row>
    <row r="405" spans="17:17" ht="15.75" customHeight="1" x14ac:dyDescent="0.25">
      <c r="Q405" s="9"/>
    </row>
    <row r="406" spans="17:17" ht="15.75" customHeight="1" x14ac:dyDescent="0.25">
      <c r="Q406" s="9"/>
    </row>
    <row r="407" spans="17:17" ht="15.75" customHeight="1" x14ac:dyDescent="0.25">
      <c r="Q407" s="9"/>
    </row>
    <row r="408" spans="17:17" ht="15.75" customHeight="1" x14ac:dyDescent="0.25">
      <c r="Q408" s="9"/>
    </row>
    <row r="409" spans="17:17" ht="15.75" customHeight="1" x14ac:dyDescent="0.25">
      <c r="Q409" s="9"/>
    </row>
    <row r="410" spans="17:17" ht="15.75" customHeight="1" x14ac:dyDescent="0.25">
      <c r="Q410" s="9"/>
    </row>
    <row r="411" spans="17:17" ht="15.75" customHeight="1" x14ac:dyDescent="0.25">
      <c r="Q411" s="9"/>
    </row>
    <row r="412" spans="17:17" ht="15.75" customHeight="1" x14ac:dyDescent="0.25">
      <c r="Q412" s="9"/>
    </row>
    <row r="413" spans="17:17" ht="15.75" customHeight="1" x14ac:dyDescent="0.25">
      <c r="Q413" s="9"/>
    </row>
    <row r="414" spans="17:17" ht="15.75" customHeight="1" x14ac:dyDescent="0.25">
      <c r="Q414" s="9"/>
    </row>
    <row r="415" spans="17:17" ht="15.75" customHeight="1" x14ac:dyDescent="0.25">
      <c r="Q415" s="9"/>
    </row>
    <row r="416" spans="17:17" ht="15.75" customHeight="1" x14ac:dyDescent="0.25">
      <c r="Q416" s="9"/>
    </row>
    <row r="417" spans="17:17" ht="15.75" customHeight="1" x14ac:dyDescent="0.25">
      <c r="Q417" s="9"/>
    </row>
    <row r="418" spans="17:17" ht="15.75" customHeight="1" x14ac:dyDescent="0.25">
      <c r="Q418" s="9"/>
    </row>
    <row r="419" spans="17:17" ht="15.75" customHeight="1" x14ac:dyDescent="0.25">
      <c r="Q419" s="9"/>
    </row>
    <row r="420" spans="17:17" ht="15.75" customHeight="1" x14ac:dyDescent="0.25">
      <c r="Q420" s="9"/>
    </row>
    <row r="421" spans="17:17" ht="15.75" customHeight="1" x14ac:dyDescent="0.25">
      <c r="Q421" s="9"/>
    </row>
    <row r="422" spans="17:17" ht="15.75" customHeight="1" x14ac:dyDescent="0.25">
      <c r="Q422" s="9"/>
    </row>
    <row r="423" spans="17:17" ht="15.75" customHeight="1" x14ac:dyDescent="0.25">
      <c r="Q423" s="9"/>
    </row>
    <row r="424" spans="17:17" ht="15.75" customHeight="1" x14ac:dyDescent="0.25">
      <c r="Q424" s="9"/>
    </row>
    <row r="425" spans="17:17" ht="15.75" customHeight="1" x14ac:dyDescent="0.25">
      <c r="Q425" s="9"/>
    </row>
    <row r="426" spans="17:17" ht="15.75" customHeight="1" x14ac:dyDescent="0.25">
      <c r="Q426" s="9"/>
    </row>
    <row r="427" spans="17:17" ht="15.75" customHeight="1" x14ac:dyDescent="0.25">
      <c r="Q427" s="9"/>
    </row>
    <row r="428" spans="17:17" ht="15.75" customHeight="1" x14ac:dyDescent="0.25">
      <c r="Q428" s="9"/>
    </row>
    <row r="429" spans="17:17" ht="15.75" customHeight="1" x14ac:dyDescent="0.25">
      <c r="Q429" s="9"/>
    </row>
    <row r="430" spans="17:17" ht="15.75" customHeight="1" x14ac:dyDescent="0.25">
      <c r="Q430" s="9"/>
    </row>
    <row r="431" spans="17:17" ht="15.75" customHeight="1" x14ac:dyDescent="0.25">
      <c r="Q431" s="9"/>
    </row>
    <row r="432" spans="17:17" ht="15.75" customHeight="1" x14ac:dyDescent="0.25">
      <c r="Q432" s="9"/>
    </row>
    <row r="433" spans="17:17" ht="15.75" customHeight="1" x14ac:dyDescent="0.25">
      <c r="Q433" s="9"/>
    </row>
    <row r="434" spans="17:17" ht="15.75" customHeight="1" x14ac:dyDescent="0.25">
      <c r="Q434" s="9"/>
    </row>
    <row r="435" spans="17:17" ht="15.75" customHeight="1" x14ac:dyDescent="0.25">
      <c r="Q435" s="9"/>
    </row>
    <row r="436" spans="17:17" ht="15.75" customHeight="1" x14ac:dyDescent="0.25">
      <c r="Q436" s="9"/>
    </row>
    <row r="437" spans="17:17" ht="15.75" customHeight="1" x14ac:dyDescent="0.25">
      <c r="Q437" s="9"/>
    </row>
    <row r="438" spans="17:17" ht="15.75" customHeight="1" x14ac:dyDescent="0.25">
      <c r="Q438" s="9"/>
    </row>
    <row r="439" spans="17:17" ht="15.75" customHeight="1" x14ac:dyDescent="0.25">
      <c r="Q439" s="9"/>
    </row>
    <row r="440" spans="17:17" ht="15.75" customHeight="1" x14ac:dyDescent="0.25">
      <c r="Q440" s="9"/>
    </row>
    <row r="441" spans="17:17" ht="15.75" customHeight="1" x14ac:dyDescent="0.25">
      <c r="Q441" s="9"/>
    </row>
    <row r="442" spans="17:17" ht="15.75" customHeight="1" x14ac:dyDescent="0.25">
      <c r="Q442" s="9"/>
    </row>
    <row r="443" spans="17:17" ht="15.75" customHeight="1" x14ac:dyDescent="0.25">
      <c r="Q443" s="9"/>
    </row>
    <row r="444" spans="17:17" ht="15.75" customHeight="1" x14ac:dyDescent="0.25">
      <c r="Q444" s="9"/>
    </row>
    <row r="445" spans="17:17" ht="15.75" customHeight="1" x14ac:dyDescent="0.25">
      <c r="Q445" s="9"/>
    </row>
    <row r="446" spans="17:17" ht="15.75" customHeight="1" x14ac:dyDescent="0.25">
      <c r="Q446" s="9"/>
    </row>
    <row r="447" spans="17:17" ht="15.75" customHeight="1" x14ac:dyDescent="0.25">
      <c r="Q447" s="9"/>
    </row>
    <row r="448" spans="17:17" ht="15.75" customHeight="1" x14ac:dyDescent="0.25">
      <c r="Q448" s="9"/>
    </row>
    <row r="449" spans="17:17" ht="15.75" customHeight="1" x14ac:dyDescent="0.25">
      <c r="Q449" s="9"/>
    </row>
    <row r="450" spans="17:17" ht="15.75" customHeight="1" x14ac:dyDescent="0.25">
      <c r="Q450" s="9"/>
    </row>
    <row r="451" spans="17:17" ht="15.75" customHeight="1" x14ac:dyDescent="0.25">
      <c r="Q451" s="9"/>
    </row>
    <row r="452" spans="17:17" ht="15.75" customHeight="1" x14ac:dyDescent="0.25">
      <c r="Q452" s="9"/>
    </row>
    <row r="453" spans="17:17" ht="15.75" customHeight="1" x14ac:dyDescent="0.25">
      <c r="Q453" s="9"/>
    </row>
    <row r="454" spans="17:17" ht="15.75" customHeight="1" x14ac:dyDescent="0.25">
      <c r="Q454" s="9"/>
    </row>
    <row r="455" spans="17:17" ht="15.75" customHeight="1" x14ac:dyDescent="0.25">
      <c r="Q455" s="9"/>
    </row>
    <row r="456" spans="17:17" ht="15.75" customHeight="1" x14ac:dyDescent="0.25">
      <c r="Q456" s="9"/>
    </row>
    <row r="457" spans="17:17" ht="15.75" customHeight="1" x14ac:dyDescent="0.25">
      <c r="Q457" s="9"/>
    </row>
    <row r="458" spans="17:17" ht="15.75" customHeight="1" x14ac:dyDescent="0.25">
      <c r="Q458" s="9"/>
    </row>
    <row r="459" spans="17:17" ht="15.75" customHeight="1" x14ac:dyDescent="0.25">
      <c r="Q459" s="9"/>
    </row>
    <row r="460" spans="17:17" ht="15.75" customHeight="1" x14ac:dyDescent="0.25">
      <c r="Q460" s="9"/>
    </row>
    <row r="461" spans="17:17" ht="15.75" customHeight="1" x14ac:dyDescent="0.25">
      <c r="Q461" s="9"/>
    </row>
    <row r="462" spans="17:17" ht="15.75" customHeight="1" x14ac:dyDescent="0.25">
      <c r="Q462" s="9"/>
    </row>
    <row r="463" spans="17:17" ht="15.75" customHeight="1" x14ac:dyDescent="0.25">
      <c r="Q463" s="9"/>
    </row>
    <row r="464" spans="17:17" ht="15.75" customHeight="1" x14ac:dyDescent="0.25">
      <c r="Q464" s="9"/>
    </row>
    <row r="465" spans="17:17" ht="15.75" customHeight="1" x14ac:dyDescent="0.25">
      <c r="Q465" s="9"/>
    </row>
    <row r="466" spans="17:17" ht="15.75" customHeight="1" x14ac:dyDescent="0.25">
      <c r="Q466" s="9"/>
    </row>
    <row r="467" spans="17:17" ht="15.75" customHeight="1" x14ac:dyDescent="0.25">
      <c r="Q467" s="9"/>
    </row>
    <row r="468" spans="17:17" ht="15.75" customHeight="1" x14ac:dyDescent="0.25">
      <c r="Q468" s="9"/>
    </row>
    <row r="469" spans="17:17" ht="15.75" customHeight="1" x14ac:dyDescent="0.25">
      <c r="Q469" s="9"/>
    </row>
    <row r="470" spans="17:17" ht="15.75" customHeight="1" x14ac:dyDescent="0.25">
      <c r="Q470" s="9"/>
    </row>
    <row r="471" spans="17:17" ht="15.75" customHeight="1" x14ac:dyDescent="0.25">
      <c r="Q471" s="9"/>
    </row>
    <row r="472" spans="17:17" ht="15.75" customHeight="1" x14ac:dyDescent="0.25">
      <c r="Q472" s="9"/>
    </row>
    <row r="473" spans="17:17" ht="15.75" customHeight="1" x14ac:dyDescent="0.25">
      <c r="Q473" s="9"/>
    </row>
    <row r="474" spans="17:17" ht="15.75" customHeight="1" x14ac:dyDescent="0.25">
      <c r="Q474" s="9"/>
    </row>
    <row r="475" spans="17:17" ht="15.75" customHeight="1" x14ac:dyDescent="0.25">
      <c r="Q475" s="9"/>
    </row>
    <row r="476" spans="17:17" ht="15.75" customHeight="1" x14ac:dyDescent="0.25">
      <c r="Q476" s="9"/>
    </row>
    <row r="477" spans="17:17" ht="15.75" customHeight="1" x14ac:dyDescent="0.25">
      <c r="Q477" s="9"/>
    </row>
    <row r="478" spans="17:17" ht="15.75" customHeight="1" x14ac:dyDescent="0.25">
      <c r="Q478" s="9"/>
    </row>
    <row r="479" spans="17:17" ht="15.75" customHeight="1" x14ac:dyDescent="0.25">
      <c r="Q479" s="9"/>
    </row>
    <row r="480" spans="17:17" ht="15.75" customHeight="1" x14ac:dyDescent="0.25">
      <c r="Q480" s="9"/>
    </row>
    <row r="481" spans="17:17" ht="15.75" customHeight="1" x14ac:dyDescent="0.25">
      <c r="Q481" s="9"/>
    </row>
    <row r="482" spans="17:17" ht="15.75" customHeight="1" x14ac:dyDescent="0.25">
      <c r="Q482" s="9"/>
    </row>
    <row r="483" spans="17:17" ht="15.75" customHeight="1" x14ac:dyDescent="0.25">
      <c r="Q483" s="9"/>
    </row>
    <row r="484" spans="17:17" ht="15.75" customHeight="1" x14ac:dyDescent="0.25">
      <c r="Q484" s="9"/>
    </row>
    <row r="485" spans="17:17" ht="15.75" customHeight="1" x14ac:dyDescent="0.25">
      <c r="Q485" s="9"/>
    </row>
    <row r="486" spans="17:17" ht="15.75" customHeight="1" x14ac:dyDescent="0.25">
      <c r="Q486" s="9"/>
    </row>
    <row r="487" spans="17:17" ht="15.75" customHeight="1" x14ac:dyDescent="0.25">
      <c r="Q487" s="9"/>
    </row>
    <row r="488" spans="17:17" ht="15.75" customHeight="1" x14ac:dyDescent="0.25">
      <c r="Q488" s="9"/>
    </row>
    <row r="489" spans="17:17" ht="15.75" customHeight="1" x14ac:dyDescent="0.25">
      <c r="Q489" s="9"/>
    </row>
    <row r="490" spans="17:17" ht="15.75" customHeight="1" x14ac:dyDescent="0.25">
      <c r="Q490" s="9"/>
    </row>
    <row r="491" spans="17:17" ht="15.75" customHeight="1" x14ac:dyDescent="0.25">
      <c r="Q491" s="9"/>
    </row>
    <row r="492" spans="17:17" ht="15.75" customHeight="1" x14ac:dyDescent="0.25">
      <c r="Q492" s="9"/>
    </row>
    <row r="493" spans="17:17" ht="15.75" customHeight="1" x14ac:dyDescent="0.25">
      <c r="Q493" s="9"/>
    </row>
    <row r="494" spans="17:17" ht="15.75" customHeight="1" x14ac:dyDescent="0.25">
      <c r="Q494" s="9"/>
    </row>
    <row r="495" spans="17:17" ht="15.75" customHeight="1" x14ac:dyDescent="0.25">
      <c r="Q495" s="9"/>
    </row>
    <row r="496" spans="17:17" ht="15.75" customHeight="1" x14ac:dyDescent="0.25">
      <c r="Q496" s="9"/>
    </row>
    <row r="497" spans="17:17" ht="15.75" customHeight="1" x14ac:dyDescent="0.25">
      <c r="Q497" s="9"/>
    </row>
    <row r="498" spans="17:17" ht="15.75" customHeight="1" x14ac:dyDescent="0.25">
      <c r="Q498" s="9"/>
    </row>
    <row r="499" spans="17:17" ht="15.75" customHeight="1" x14ac:dyDescent="0.25">
      <c r="Q499" s="9"/>
    </row>
    <row r="500" spans="17:17" ht="15.75" customHeight="1" x14ac:dyDescent="0.25">
      <c r="Q500" s="9"/>
    </row>
    <row r="501" spans="17:17" ht="15.75" customHeight="1" x14ac:dyDescent="0.25">
      <c r="Q501" s="9"/>
    </row>
    <row r="502" spans="17:17" ht="15.75" customHeight="1" x14ac:dyDescent="0.25">
      <c r="Q502" s="9"/>
    </row>
    <row r="503" spans="17:17" ht="15.75" customHeight="1" x14ac:dyDescent="0.25">
      <c r="Q503" s="9"/>
    </row>
    <row r="504" spans="17:17" ht="15.75" customHeight="1" x14ac:dyDescent="0.25">
      <c r="Q504" s="9"/>
    </row>
    <row r="505" spans="17:17" ht="15.75" customHeight="1" x14ac:dyDescent="0.25">
      <c r="Q505" s="9"/>
    </row>
    <row r="506" spans="17:17" ht="15.75" customHeight="1" x14ac:dyDescent="0.25">
      <c r="Q506" s="9"/>
    </row>
    <row r="507" spans="17:17" ht="15.75" customHeight="1" x14ac:dyDescent="0.25">
      <c r="Q507" s="9"/>
    </row>
    <row r="508" spans="17:17" ht="15.75" customHeight="1" x14ac:dyDescent="0.25">
      <c r="Q508" s="9"/>
    </row>
    <row r="509" spans="17:17" ht="15.75" customHeight="1" x14ac:dyDescent="0.25">
      <c r="Q509" s="9"/>
    </row>
    <row r="510" spans="17:17" ht="15.75" customHeight="1" x14ac:dyDescent="0.25">
      <c r="Q510" s="9"/>
    </row>
    <row r="511" spans="17:17" ht="15.75" customHeight="1" x14ac:dyDescent="0.25">
      <c r="Q511" s="9"/>
    </row>
    <row r="512" spans="17:17" ht="15.75" customHeight="1" x14ac:dyDescent="0.25">
      <c r="Q512" s="9"/>
    </row>
    <row r="513" spans="17:17" ht="15.75" customHeight="1" x14ac:dyDescent="0.25">
      <c r="Q513" s="9"/>
    </row>
    <row r="514" spans="17:17" ht="15.75" customHeight="1" x14ac:dyDescent="0.25">
      <c r="Q514" s="9"/>
    </row>
    <row r="515" spans="17:17" ht="15.75" customHeight="1" x14ac:dyDescent="0.25">
      <c r="Q515" s="9"/>
    </row>
    <row r="516" spans="17:17" ht="15.75" customHeight="1" x14ac:dyDescent="0.25">
      <c r="Q516" s="9"/>
    </row>
    <row r="517" spans="17:17" ht="15.75" customHeight="1" x14ac:dyDescent="0.25">
      <c r="Q517" s="9"/>
    </row>
    <row r="518" spans="17:17" ht="15.75" customHeight="1" x14ac:dyDescent="0.25">
      <c r="Q518" s="9"/>
    </row>
    <row r="519" spans="17:17" ht="15.75" customHeight="1" x14ac:dyDescent="0.25">
      <c r="Q519" s="9"/>
    </row>
    <row r="520" spans="17:17" ht="15.75" customHeight="1" x14ac:dyDescent="0.25">
      <c r="Q520" s="9"/>
    </row>
    <row r="521" spans="17:17" ht="15.75" customHeight="1" x14ac:dyDescent="0.25">
      <c r="Q521" s="9"/>
    </row>
    <row r="522" spans="17:17" ht="15.75" customHeight="1" x14ac:dyDescent="0.25">
      <c r="Q522" s="9"/>
    </row>
    <row r="523" spans="17:17" ht="15.75" customHeight="1" x14ac:dyDescent="0.25">
      <c r="Q523" s="9"/>
    </row>
    <row r="524" spans="17:17" ht="15.75" customHeight="1" x14ac:dyDescent="0.25">
      <c r="Q524" s="9"/>
    </row>
    <row r="525" spans="17:17" ht="15.75" customHeight="1" x14ac:dyDescent="0.25">
      <c r="Q525" s="9"/>
    </row>
    <row r="526" spans="17:17" ht="15.75" customHeight="1" x14ac:dyDescent="0.25">
      <c r="Q526" s="9"/>
    </row>
    <row r="527" spans="17:17" ht="15.75" customHeight="1" x14ac:dyDescent="0.25">
      <c r="Q527" s="9"/>
    </row>
    <row r="528" spans="17:17" ht="15.75" customHeight="1" x14ac:dyDescent="0.25">
      <c r="Q528" s="9"/>
    </row>
    <row r="529" spans="17:17" ht="15.75" customHeight="1" x14ac:dyDescent="0.25">
      <c r="Q529" s="9"/>
    </row>
    <row r="530" spans="17:17" ht="15.75" customHeight="1" x14ac:dyDescent="0.25">
      <c r="Q530" s="9"/>
    </row>
    <row r="531" spans="17:17" ht="15.75" customHeight="1" x14ac:dyDescent="0.25">
      <c r="Q531" s="9"/>
    </row>
    <row r="532" spans="17:17" ht="15.75" customHeight="1" x14ac:dyDescent="0.25">
      <c r="Q532" s="9"/>
    </row>
    <row r="533" spans="17:17" ht="15.75" customHeight="1" x14ac:dyDescent="0.25">
      <c r="Q533" s="9"/>
    </row>
    <row r="534" spans="17:17" ht="15.75" customHeight="1" x14ac:dyDescent="0.25">
      <c r="Q534" s="9"/>
    </row>
    <row r="535" spans="17:17" ht="15.75" customHeight="1" x14ac:dyDescent="0.25">
      <c r="Q535" s="9"/>
    </row>
    <row r="536" spans="17:17" ht="15.75" customHeight="1" x14ac:dyDescent="0.25">
      <c r="Q536" s="9"/>
    </row>
    <row r="537" spans="17:17" ht="15.75" customHeight="1" x14ac:dyDescent="0.25">
      <c r="Q537" s="9"/>
    </row>
    <row r="538" spans="17:17" ht="15.75" customHeight="1" x14ac:dyDescent="0.25">
      <c r="Q538" s="9"/>
    </row>
    <row r="539" spans="17:17" ht="15.75" customHeight="1" x14ac:dyDescent="0.25">
      <c r="Q539" s="9"/>
    </row>
    <row r="540" spans="17:17" ht="15.75" customHeight="1" x14ac:dyDescent="0.25">
      <c r="Q540" s="9"/>
    </row>
    <row r="541" spans="17:17" ht="15.75" customHeight="1" x14ac:dyDescent="0.25">
      <c r="Q541" s="9"/>
    </row>
    <row r="542" spans="17:17" ht="15.75" customHeight="1" x14ac:dyDescent="0.25">
      <c r="Q542" s="9"/>
    </row>
    <row r="543" spans="17:17" ht="15.75" customHeight="1" x14ac:dyDescent="0.25">
      <c r="Q543" s="9"/>
    </row>
    <row r="544" spans="17:17" ht="15.75" customHeight="1" x14ac:dyDescent="0.25">
      <c r="Q544" s="9"/>
    </row>
    <row r="545" spans="17:17" ht="15.75" customHeight="1" x14ac:dyDescent="0.25">
      <c r="Q545" s="9"/>
    </row>
    <row r="546" spans="17:17" ht="15.75" customHeight="1" x14ac:dyDescent="0.25">
      <c r="Q546" s="9"/>
    </row>
    <row r="547" spans="17:17" ht="15.75" customHeight="1" x14ac:dyDescent="0.25">
      <c r="Q547" s="9"/>
    </row>
    <row r="548" spans="17:17" ht="15.75" customHeight="1" x14ac:dyDescent="0.25">
      <c r="Q548" s="9"/>
    </row>
    <row r="549" spans="17:17" ht="15.75" customHeight="1" x14ac:dyDescent="0.25">
      <c r="Q549" s="9"/>
    </row>
    <row r="550" spans="17:17" ht="15.75" customHeight="1" x14ac:dyDescent="0.25">
      <c r="Q550" s="9"/>
    </row>
    <row r="551" spans="17:17" ht="15.75" customHeight="1" x14ac:dyDescent="0.25">
      <c r="Q551" s="9"/>
    </row>
    <row r="552" spans="17:17" ht="15.75" customHeight="1" x14ac:dyDescent="0.25">
      <c r="Q552" s="9"/>
    </row>
    <row r="553" spans="17:17" ht="15.75" customHeight="1" x14ac:dyDescent="0.25">
      <c r="Q553" s="9"/>
    </row>
    <row r="554" spans="17:17" ht="15.75" customHeight="1" x14ac:dyDescent="0.25">
      <c r="Q554" s="9"/>
    </row>
    <row r="555" spans="17:17" ht="15.75" customHeight="1" x14ac:dyDescent="0.25">
      <c r="Q555" s="9"/>
    </row>
    <row r="556" spans="17:17" ht="15.75" customHeight="1" x14ac:dyDescent="0.25">
      <c r="Q556" s="9"/>
    </row>
    <row r="557" spans="17:17" ht="15.75" customHeight="1" x14ac:dyDescent="0.25">
      <c r="Q557" s="9"/>
    </row>
    <row r="558" spans="17:17" ht="15.75" customHeight="1" x14ac:dyDescent="0.25">
      <c r="Q558" s="9"/>
    </row>
    <row r="559" spans="17:17" ht="15.75" customHeight="1" x14ac:dyDescent="0.25">
      <c r="Q559" s="9"/>
    </row>
    <row r="560" spans="17:17" ht="15.75" customHeight="1" x14ac:dyDescent="0.25">
      <c r="Q560" s="9"/>
    </row>
    <row r="561" spans="17:17" ht="15.75" customHeight="1" x14ac:dyDescent="0.25">
      <c r="Q561" s="9"/>
    </row>
    <row r="562" spans="17:17" ht="15.75" customHeight="1" x14ac:dyDescent="0.25">
      <c r="Q562" s="9"/>
    </row>
    <row r="563" spans="17:17" ht="15.75" customHeight="1" x14ac:dyDescent="0.25">
      <c r="Q563" s="9"/>
    </row>
    <row r="564" spans="17:17" ht="15.75" customHeight="1" x14ac:dyDescent="0.25">
      <c r="Q564" s="9"/>
    </row>
    <row r="565" spans="17:17" ht="15.75" customHeight="1" x14ac:dyDescent="0.25">
      <c r="Q565" s="9"/>
    </row>
    <row r="566" spans="17:17" ht="15.75" customHeight="1" x14ac:dyDescent="0.25">
      <c r="Q566" s="9"/>
    </row>
    <row r="567" spans="17:17" ht="15.75" customHeight="1" x14ac:dyDescent="0.25">
      <c r="Q567" s="9"/>
    </row>
    <row r="568" spans="17:17" ht="15.75" customHeight="1" x14ac:dyDescent="0.25">
      <c r="Q568" s="9"/>
    </row>
    <row r="569" spans="17:17" ht="15.75" customHeight="1" x14ac:dyDescent="0.25">
      <c r="Q569" s="9"/>
    </row>
    <row r="570" spans="17:17" ht="15.75" customHeight="1" x14ac:dyDescent="0.25">
      <c r="Q570" s="9"/>
    </row>
    <row r="571" spans="17:17" ht="15.75" customHeight="1" x14ac:dyDescent="0.25">
      <c r="Q571" s="9"/>
    </row>
    <row r="572" spans="17:17" ht="15.75" customHeight="1" x14ac:dyDescent="0.25">
      <c r="Q572" s="9"/>
    </row>
    <row r="573" spans="17:17" ht="15.75" customHeight="1" x14ac:dyDescent="0.25">
      <c r="Q573" s="9"/>
    </row>
    <row r="574" spans="17:17" ht="15.75" customHeight="1" x14ac:dyDescent="0.25">
      <c r="Q574" s="9"/>
    </row>
    <row r="575" spans="17:17" ht="15.75" customHeight="1" x14ac:dyDescent="0.25">
      <c r="Q575" s="9"/>
    </row>
    <row r="576" spans="17:17" ht="15.75" customHeight="1" x14ac:dyDescent="0.25">
      <c r="Q576" s="9"/>
    </row>
    <row r="577" spans="17:17" ht="15.75" customHeight="1" x14ac:dyDescent="0.25">
      <c r="Q577" s="9"/>
    </row>
    <row r="578" spans="17:17" ht="15.75" customHeight="1" x14ac:dyDescent="0.25">
      <c r="Q578" s="9"/>
    </row>
    <row r="579" spans="17:17" ht="15.75" customHeight="1" x14ac:dyDescent="0.25">
      <c r="Q579" s="9"/>
    </row>
    <row r="580" spans="17:17" ht="15.75" customHeight="1" x14ac:dyDescent="0.25">
      <c r="Q580" s="9"/>
    </row>
    <row r="581" spans="17:17" ht="15.75" customHeight="1" x14ac:dyDescent="0.25">
      <c r="Q581" s="9"/>
    </row>
    <row r="582" spans="17:17" ht="15.75" customHeight="1" x14ac:dyDescent="0.25">
      <c r="Q582" s="9"/>
    </row>
    <row r="583" spans="17:17" ht="15.75" customHeight="1" x14ac:dyDescent="0.25">
      <c r="Q583" s="9"/>
    </row>
    <row r="584" spans="17:17" ht="15.75" customHeight="1" x14ac:dyDescent="0.25">
      <c r="Q584" s="9"/>
    </row>
    <row r="585" spans="17:17" ht="15.75" customHeight="1" x14ac:dyDescent="0.25">
      <c r="Q585" s="9"/>
    </row>
    <row r="586" spans="17:17" ht="15.75" customHeight="1" x14ac:dyDescent="0.25">
      <c r="Q586" s="9"/>
    </row>
    <row r="587" spans="17:17" ht="15.75" customHeight="1" x14ac:dyDescent="0.25">
      <c r="Q587" s="9"/>
    </row>
    <row r="588" spans="17:17" ht="15.75" customHeight="1" x14ac:dyDescent="0.25">
      <c r="Q588" s="9"/>
    </row>
    <row r="589" spans="17:17" ht="15.75" customHeight="1" x14ac:dyDescent="0.25">
      <c r="Q589" s="9"/>
    </row>
    <row r="590" spans="17:17" ht="15.75" customHeight="1" x14ac:dyDescent="0.25">
      <c r="Q590" s="9"/>
    </row>
    <row r="591" spans="17:17" ht="15.75" customHeight="1" x14ac:dyDescent="0.25">
      <c r="Q591" s="9"/>
    </row>
    <row r="592" spans="17:17" ht="15.75" customHeight="1" x14ac:dyDescent="0.25">
      <c r="Q592" s="9"/>
    </row>
    <row r="593" spans="17:17" ht="15.75" customHeight="1" x14ac:dyDescent="0.25">
      <c r="Q593" s="9"/>
    </row>
    <row r="594" spans="17:17" ht="15.75" customHeight="1" x14ac:dyDescent="0.25">
      <c r="Q594" s="9"/>
    </row>
    <row r="595" spans="17:17" ht="15.75" customHeight="1" x14ac:dyDescent="0.25">
      <c r="Q595" s="9"/>
    </row>
    <row r="596" spans="17:17" ht="15.75" customHeight="1" x14ac:dyDescent="0.25">
      <c r="Q596" s="9"/>
    </row>
    <row r="597" spans="17:17" ht="15.75" customHeight="1" x14ac:dyDescent="0.25">
      <c r="Q597" s="9"/>
    </row>
    <row r="598" spans="17:17" ht="15.75" customHeight="1" x14ac:dyDescent="0.25">
      <c r="Q598" s="9"/>
    </row>
    <row r="599" spans="17:17" ht="15.75" customHeight="1" x14ac:dyDescent="0.25">
      <c r="Q599" s="9"/>
    </row>
    <row r="600" spans="17:17" ht="15.75" customHeight="1" x14ac:dyDescent="0.25">
      <c r="Q600" s="9"/>
    </row>
    <row r="601" spans="17:17" ht="15.75" customHeight="1" x14ac:dyDescent="0.25">
      <c r="Q601" s="9"/>
    </row>
    <row r="602" spans="17:17" ht="15.75" customHeight="1" x14ac:dyDescent="0.25">
      <c r="Q602" s="9"/>
    </row>
    <row r="603" spans="17:17" ht="15.75" customHeight="1" x14ac:dyDescent="0.25">
      <c r="Q603" s="9"/>
    </row>
    <row r="604" spans="17:17" ht="15.75" customHeight="1" x14ac:dyDescent="0.25">
      <c r="Q604" s="9"/>
    </row>
    <row r="605" spans="17:17" ht="15.75" customHeight="1" x14ac:dyDescent="0.25">
      <c r="Q605" s="9"/>
    </row>
    <row r="606" spans="17:17" ht="15.75" customHeight="1" x14ac:dyDescent="0.25">
      <c r="Q606" s="9"/>
    </row>
    <row r="607" spans="17:17" ht="15.75" customHeight="1" x14ac:dyDescent="0.25">
      <c r="Q607" s="9"/>
    </row>
    <row r="608" spans="17:17" ht="15.75" customHeight="1" x14ac:dyDescent="0.25">
      <c r="Q608" s="9"/>
    </row>
    <row r="609" spans="17:17" ht="15.75" customHeight="1" x14ac:dyDescent="0.25">
      <c r="Q609" s="9"/>
    </row>
    <row r="610" spans="17:17" ht="15.75" customHeight="1" x14ac:dyDescent="0.25">
      <c r="Q610" s="9"/>
    </row>
    <row r="611" spans="17:17" ht="15.75" customHeight="1" x14ac:dyDescent="0.25">
      <c r="Q611" s="9"/>
    </row>
    <row r="612" spans="17:17" ht="15.75" customHeight="1" x14ac:dyDescent="0.25">
      <c r="Q612" s="9"/>
    </row>
    <row r="613" spans="17:17" ht="15.75" customHeight="1" x14ac:dyDescent="0.25">
      <c r="Q613" s="9"/>
    </row>
    <row r="614" spans="17:17" ht="15.75" customHeight="1" x14ac:dyDescent="0.25">
      <c r="Q614" s="9"/>
    </row>
    <row r="615" spans="17:17" ht="15.75" customHeight="1" x14ac:dyDescent="0.25">
      <c r="Q615" s="9"/>
    </row>
    <row r="616" spans="17:17" ht="15.75" customHeight="1" x14ac:dyDescent="0.25">
      <c r="Q616" s="9"/>
    </row>
    <row r="617" spans="17:17" ht="15.75" customHeight="1" x14ac:dyDescent="0.25">
      <c r="Q617" s="9"/>
    </row>
    <row r="618" spans="17:17" ht="15.75" customHeight="1" x14ac:dyDescent="0.25">
      <c r="Q618" s="9"/>
    </row>
    <row r="619" spans="17:17" ht="15.75" customHeight="1" x14ac:dyDescent="0.25">
      <c r="Q619" s="9"/>
    </row>
    <row r="620" spans="17:17" ht="15.75" customHeight="1" x14ac:dyDescent="0.25">
      <c r="Q620" s="9"/>
    </row>
    <row r="621" spans="17:17" ht="15.75" customHeight="1" x14ac:dyDescent="0.25">
      <c r="Q621" s="9"/>
    </row>
    <row r="622" spans="17:17" ht="15.75" customHeight="1" x14ac:dyDescent="0.25">
      <c r="Q622" s="9"/>
    </row>
    <row r="623" spans="17:17" ht="15.75" customHeight="1" x14ac:dyDescent="0.25">
      <c r="Q623" s="9"/>
    </row>
    <row r="624" spans="17:17" ht="15.75" customHeight="1" x14ac:dyDescent="0.25">
      <c r="Q624" s="9"/>
    </row>
    <row r="625" spans="17:17" ht="15.75" customHeight="1" x14ac:dyDescent="0.25">
      <c r="Q625" s="9"/>
    </row>
    <row r="626" spans="17:17" ht="15.75" customHeight="1" x14ac:dyDescent="0.25">
      <c r="Q626" s="9"/>
    </row>
    <row r="627" spans="17:17" ht="15.75" customHeight="1" x14ac:dyDescent="0.25">
      <c r="Q627" s="9"/>
    </row>
    <row r="628" spans="17:17" ht="15.75" customHeight="1" x14ac:dyDescent="0.25">
      <c r="Q628" s="9"/>
    </row>
    <row r="629" spans="17:17" ht="15.75" customHeight="1" x14ac:dyDescent="0.25">
      <c r="Q629" s="9"/>
    </row>
    <row r="630" spans="17:17" ht="15.75" customHeight="1" x14ac:dyDescent="0.25">
      <c r="Q630" s="9"/>
    </row>
    <row r="631" spans="17:17" ht="15.75" customHeight="1" x14ac:dyDescent="0.25">
      <c r="Q631" s="9"/>
    </row>
    <row r="632" spans="17:17" ht="15.75" customHeight="1" x14ac:dyDescent="0.25">
      <c r="Q632" s="9"/>
    </row>
    <row r="633" spans="17:17" ht="15.75" customHeight="1" x14ac:dyDescent="0.25">
      <c r="Q633" s="9"/>
    </row>
    <row r="634" spans="17:17" ht="15.75" customHeight="1" x14ac:dyDescent="0.25">
      <c r="Q634" s="9"/>
    </row>
    <row r="635" spans="17:17" ht="15.75" customHeight="1" x14ac:dyDescent="0.25">
      <c r="Q635" s="9"/>
    </row>
    <row r="636" spans="17:17" ht="15.75" customHeight="1" x14ac:dyDescent="0.25">
      <c r="Q636" s="9"/>
    </row>
    <row r="637" spans="17:17" ht="15.75" customHeight="1" x14ac:dyDescent="0.25">
      <c r="Q637" s="9"/>
    </row>
    <row r="638" spans="17:17" ht="15.75" customHeight="1" x14ac:dyDescent="0.25">
      <c r="Q638" s="9"/>
    </row>
    <row r="639" spans="17:17" ht="15.75" customHeight="1" x14ac:dyDescent="0.25">
      <c r="Q639" s="9"/>
    </row>
    <row r="640" spans="17:17" ht="15.75" customHeight="1" x14ac:dyDescent="0.25">
      <c r="Q640" s="9"/>
    </row>
    <row r="641" spans="17:17" ht="15.75" customHeight="1" x14ac:dyDescent="0.25">
      <c r="Q641" s="9"/>
    </row>
    <row r="642" spans="17:17" ht="15.75" customHeight="1" x14ac:dyDescent="0.25">
      <c r="Q642" s="9"/>
    </row>
    <row r="643" spans="17:17" ht="15.75" customHeight="1" x14ac:dyDescent="0.25">
      <c r="Q643" s="9"/>
    </row>
    <row r="644" spans="17:17" ht="15.75" customHeight="1" x14ac:dyDescent="0.25">
      <c r="Q644" s="9"/>
    </row>
    <row r="645" spans="17:17" ht="15.75" customHeight="1" x14ac:dyDescent="0.25">
      <c r="Q645" s="9"/>
    </row>
    <row r="646" spans="17:17" ht="15.75" customHeight="1" x14ac:dyDescent="0.25">
      <c r="Q646" s="9"/>
    </row>
    <row r="647" spans="17:17" ht="15.75" customHeight="1" x14ac:dyDescent="0.25">
      <c r="Q647" s="9"/>
    </row>
    <row r="648" spans="17:17" ht="15.75" customHeight="1" x14ac:dyDescent="0.25">
      <c r="Q648" s="9"/>
    </row>
    <row r="649" spans="17:17" ht="15.75" customHeight="1" x14ac:dyDescent="0.25">
      <c r="Q649" s="9"/>
    </row>
    <row r="650" spans="17:17" ht="15.75" customHeight="1" x14ac:dyDescent="0.25">
      <c r="Q650" s="9"/>
    </row>
    <row r="651" spans="17:17" ht="15.75" customHeight="1" x14ac:dyDescent="0.25">
      <c r="Q651" s="9"/>
    </row>
    <row r="652" spans="17:17" ht="15.75" customHeight="1" x14ac:dyDescent="0.25">
      <c r="Q652" s="9"/>
    </row>
    <row r="653" spans="17:17" ht="15.75" customHeight="1" x14ac:dyDescent="0.25">
      <c r="Q653" s="9"/>
    </row>
    <row r="654" spans="17:17" ht="15.75" customHeight="1" x14ac:dyDescent="0.25">
      <c r="Q654" s="9"/>
    </row>
    <row r="655" spans="17:17" ht="15.75" customHeight="1" x14ac:dyDescent="0.25">
      <c r="Q655" s="9"/>
    </row>
    <row r="656" spans="17:17" ht="15.75" customHeight="1" x14ac:dyDescent="0.25">
      <c r="Q656" s="9"/>
    </row>
    <row r="657" spans="17:17" ht="15.75" customHeight="1" x14ac:dyDescent="0.25">
      <c r="Q657" s="9"/>
    </row>
    <row r="658" spans="17:17" ht="15.75" customHeight="1" x14ac:dyDescent="0.25">
      <c r="Q658" s="9"/>
    </row>
    <row r="659" spans="17:17" ht="15.75" customHeight="1" x14ac:dyDescent="0.25">
      <c r="Q659" s="9"/>
    </row>
    <row r="660" spans="17:17" ht="15.75" customHeight="1" x14ac:dyDescent="0.25">
      <c r="Q660" s="9"/>
    </row>
    <row r="661" spans="17:17" ht="15.75" customHeight="1" x14ac:dyDescent="0.25">
      <c r="Q661" s="9"/>
    </row>
    <row r="662" spans="17:17" ht="15.75" customHeight="1" x14ac:dyDescent="0.25">
      <c r="Q662" s="9"/>
    </row>
    <row r="663" spans="17:17" ht="15.75" customHeight="1" x14ac:dyDescent="0.25">
      <c r="Q663" s="9"/>
    </row>
    <row r="664" spans="17:17" ht="15.75" customHeight="1" x14ac:dyDescent="0.25">
      <c r="Q664" s="9"/>
    </row>
    <row r="665" spans="17:17" ht="15.75" customHeight="1" x14ac:dyDescent="0.25">
      <c r="Q665" s="9"/>
    </row>
    <row r="666" spans="17:17" ht="15.75" customHeight="1" x14ac:dyDescent="0.25">
      <c r="Q666" s="9"/>
    </row>
    <row r="667" spans="17:17" ht="15.75" customHeight="1" x14ac:dyDescent="0.25">
      <c r="Q667" s="9"/>
    </row>
    <row r="668" spans="17:17" ht="15.75" customHeight="1" x14ac:dyDescent="0.25">
      <c r="Q668" s="9"/>
    </row>
    <row r="669" spans="17:17" ht="15.75" customHeight="1" x14ac:dyDescent="0.25">
      <c r="Q669" s="9"/>
    </row>
    <row r="670" spans="17:17" ht="15.75" customHeight="1" x14ac:dyDescent="0.25">
      <c r="Q670" s="9"/>
    </row>
    <row r="671" spans="17:17" ht="15.75" customHeight="1" x14ac:dyDescent="0.25">
      <c r="Q671" s="9"/>
    </row>
    <row r="672" spans="17:17" ht="15.75" customHeight="1" x14ac:dyDescent="0.25">
      <c r="Q672" s="9"/>
    </row>
    <row r="673" spans="17:17" ht="15.75" customHeight="1" x14ac:dyDescent="0.25">
      <c r="Q673" s="9"/>
    </row>
    <row r="674" spans="17:17" ht="15.75" customHeight="1" x14ac:dyDescent="0.25">
      <c r="Q674" s="9"/>
    </row>
    <row r="675" spans="17:17" ht="15.75" customHeight="1" x14ac:dyDescent="0.25">
      <c r="Q675" s="9"/>
    </row>
    <row r="676" spans="17:17" ht="15.75" customHeight="1" x14ac:dyDescent="0.25">
      <c r="Q676" s="9"/>
    </row>
    <row r="677" spans="17:17" ht="15.75" customHeight="1" x14ac:dyDescent="0.25">
      <c r="Q677" s="9"/>
    </row>
    <row r="678" spans="17:17" ht="15.75" customHeight="1" x14ac:dyDescent="0.25">
      <c r="Q678" s="9"/>
    </row>
    <row r="679" spans="17:17" ht="15.75" customHeight="1" x14ac:dyDescent="0.25">
      <c r="Q679" s="9"/>
    </row>
    <row r="680" spans="17:17" ht="15.75" customHeight="1" x14ac:dyDescent="0.25">
      <c r="Q680" s="9"/>
    </row>
    <row r="681" spans="17:17" ht="15.75" customHeight="1" x14ac:dyDescent="0.25">
      <c r="Q681" s="9"/>
    </row>
    <row r="682" spans="17:17" ht="15.75" customHeight="1" x14ac:dyDescent="0.25">
      <c r="Q682" s="9"/>
    </row>
    <row r="683" spans="17:17" ht="15.75" customHeight="1" x14ac:dyDescent="0.25">
      <c r="Q683" s="9"/>
    </row>
    <row r="684" spans="17:17" ht="15.75" customHeight="1" x14ac:dyDescent="0.25">
      <c r="Q684" s="9"/>
    </row>
    <row r="685" spans="17:17" ht="15.75" customHeight="1" x14ac:dyDescent="0.25">
      <c r="Q685" s="9"/>
    </row>
    <row r="686" spans="17:17" ht="15.75" customHeight="1" x14ac:dyDescent="0.25">
      <c r="Q686" s="9"/>
    </row>
    <row r="687" spans="17:17" ht="15.75" customHeight="1" x14ac:dyDescent="0.25">
      <c r="Q687" s="9"/>
    </row>
    <row r="688" spans="17:17" ht="15.75" customHeight="1" x14ac:dyDescent="0.25">
      <c r="Q688" s="9"/>
    </row>
    <row r="689" spans="17:17" ht="15.75" customHeight="1" x14ac:dyDescent="0.25">
      <c r="Q689" s="9"/>
    </row>
    <row r="690" spans="17:17" ht="15.75" customHeight="1" x14ac:dyDescent="0.25">
      <c r="Q690" s="9"/>
    </row>
    <row r="691" spans="17:17" ht="15.75" customHeight="1" x14ac:dyDescent="0.25">
      <c r="Q691" s="9"/>
    </row>
    <row r="692" spans="17:17" ht="15.75" customHeight="1" x14ac:dyDescent="0.25">
      <c r="Q692" s="9"/>
    </row>
    <row r="693" spans="17:17" ht="15.75" customHeight="1" x14ac:dyDescent="0.25">
      <c r="Q693" s="9"/>
    </row>
    <row r="694" spans="17:17" ht="15.75" customHeight="1" x14ac:dyDescent="0.25">
      <c r="Q694" s="9"/>
    </row>
    <row r="695" spans="17:17" ht="15.75" customHeight="1" x14ac:dyDescent="0.25">
      <c r="Q695" s="9"/>
    </row>
    <row r="696" spans="17:17" ht="15.75" customHeight="1" x14ac:dyDescent="0.25">
      <c r="Q696" s="9"/>
    </row>
    <row r="697" spans="17:17" ht="15.75" customHeight="1" x14ac:dyDescent="0.25">
      <c r="Q697" s="9"/>
    </row>
    <row r="698" spans="17:17" ht="15.75" customHeight="1" x14ac:dyDescent="0.25">
      <c r="Q698" s="9"/>
    </row>
    <row r="699" spans="17:17" ht="15.75" customHeight="1" x14ac:dyDescent="0.25">
      <c r="Q699" s="9"/>
    </row>
    <row r="700" spans="17:17" ht="15.75" customHeight="1" x14ac:dyDescent="0.25">
      <c r="Q700" s="9"/>
    </row>
    <row r="701" spans="17:17" ht="15.75" customHeight="1" x14ac:dyDescent="0.25">
      <c r="Q701" s="9"/>
    </row>
    <row r="702" spans="17:17" ht="15.75" customHeight="1" x14ac:dyDescent="0.25">
      <c r="Q702" s="9"/>
    </row>
    <row r="703" spans="17:17" ht="15.75" customHeight="1" x14ac:dyDescent="0.25">
      <c r="Q703" s="9"/>
    </row>
    <row r="704" spans="17:17" ht="15.75" customHeight="1" x14ac:dyDescent="0.25">
      <c r="Q704" s="9"/>
    </row>
    <row r="705" spans="17:17" ht="15.75" customHeight="1" x14ac:dyDescent="0.25">
      <c r="Q705" s="9"/>
    </row>
    <row r="706" spans="17:17" ht="15.75" customHeight="1" x14ac:dyDescent="0.25">
      <c r="Q706" s="9"/>
    </row>
    <row r="707" spans="17:17" ht="15.75" customHeight="1" x14ac:dyDescent="0.25">
      <c r="Q707" s="9"/>
    </row>
    <row r="708" spans="17:17" ht="15.75" customHeight="1" x14ac:dyDescent="0.25">
      <c r="Q708" s="9"/>
    </row>
    <row r="709" spans="17:17" ht="15.75" customHeight="1" x14ac:dyDescent="0.25">
      <c r="Q709" s="9"/>
    </row>
    <row r="710" spans="17:17" ht="15.75" customHeight="1" x14ac:dyDescent="0.25">
      <c r="Q710" s="9"/>
    </row>
    <row r="711" spans="17:17" ht="15.75" customHeight="1" x14ac:dyDescent="0.25">
      <c r="Q711" s="9"/>
    </row>
    <row r="712" spans="17:17" ht="15.75" customHeight="1" x14ac:dyDescent="0.25">
      <c r="Q712" s="9"/>
    </row>
    <row r="713" spans="17:17" ht="15.75" customHeight="1" x14ac:dyDescent="0.25">
      <c r="Q713" s="9"/>
    </row>
    <row r="714" spans="17:17" ht="15.75" customHeight="1" x14ac:dyDescent="0.25">
      <c r="Q714" s="9"/>
    </row>
    <row r="715" spans="17:17" ht="15.75" customHeight="1" x14ac:dyDescent="0.25">
      <c r="Q715" s="9"/>
    </row>
    <row r="716" spans="17:17" ht="15.75" customHeight="1" x14ac:dyDescent="0.25">
      <c r="Q716" s="9"/>
    </row>
    <row r="717" spans="17:17" ht="15.75" customHeight="1" x14ac:dyDescent="0.25">
      <c r="Q717" s="9"/>
    </row>
    <row r="718" spans="17:17" ht="15.75" customHeight="1" x14ac:dyDescent="0.25">
      <c r="Q718" s="9"/>
    </row>
    <row r="719" spans="17:17" ht="15.75" customHeight="1" x14ac:dyDescent="0.25">
      <c r="Q719" s="9"/>
    </row>
    <row r="720" spans="17:17" ht="15.75" customHeight="1" x14ac:dyDescent="0.25">
      <c r="Q720" s="9"/>
    </row>
    <row r="721" spans="17:17" ht="15.75" customHeight="1" x14ac:dyDescent="0.25">
      <c r="Q721" s="9"/>
    </row>
    <row r="722" spans="17:17" ht="15.75" customHeight="1" x14ac:dyDescent="0.25">
      <c r="Q722" s="9"/>
    </row>
    <row r="723" spans="17:17" ht="15.75" customHeight="1" x14ac:dyDescent="0.25">
      <c r="Q723" s="9"/>
    </row>
    <row r="724" spans="17:17" ht="15.75" customHeight="1" x14ac:dyDescent="0.25">
      <c r="Q724" s="9"/>
    </row>
    <row r="725" spans="17:17" ht="15.75" customHeight="1" x14ac:dyDescent="0.25">
      <c r="Q725" s="9"/>
    </row>
    <row r="726" spans="17:17" ht="15.75" customHeight="1" x14ac:dyDescent="0.25">
      <c r="Q726" s="9"/>
    </row>
    <row r="727" spans="17:17" ht="15.75" customHeight="1" x14ac:dyDescent="0.25">
      <c r="Q727" s="9"/>
    </row>
    <row r="728" spans="17:17" ht="15.75" customHeight="1" x14ac:dyDescent="0.25">
      <c r="Q728" s="9"/>
    </row>
    <row r="729" spans="17:17" ht="15.75" customHeight="1" x14ac:dyDescent="0.25">
      <c r="Q729" s="9"/>
    </row>
    <row r="730" spans="17:17" ht="15.75" customHeight="1" x14ac:dyDescent="0.25">
      <c r="Q730" s="9"/>
    </row>
    <row r="731" spans="17:17" ht="15.75" customHeight="1" x14ac:dyDescent="0.25">
      <c r="Q731" s="9"/>
    </row>
    <row r="732" spans="17:17" ht="15.75" customHeight="1" x14ac:dyDescent="0.25">
      <c r="Q732" s="9"/>
    </row>
    <row r="733" spans="17:17" ht="15.75" customHeight="1" x14ac:dyDescent="0.25">
      <c r="Q733" s="9"/>
    </row>
    <row r="734" spans="17:17" ht="15.75" customHeight="1" x14ac:dyDescent="0.25">
      <c r="Q734" s="9"/>
    </row>
    <row r="735" spans="17:17" ht="15.75" customHeight="1" x14ac:dyDescent="0.25">
      <c r="Q735" s="9"/>
    </row>
    <row r="736" spans="17:17" ht="15.75" customHeight="1" x14ac:dyDescent="0.25">
      <c r="Q736" s="9"/>
    </row>
    <row r="737" spans="17:17" ht="15.75" customHeight="1" x14ac:dyDescent="0.25">
      <c r="Q737" s="9"/>
    </row>
    <row r="738" spans="17:17" ht="15.75" customHeight="1" x14ac:dyDescent="0.25">
      <c r="Q738" s="9"/>
    </row>
    <row r="739" spans="17:17" ht="15.75" customHeight="1" x14ac:dyDescent="0.25">
      <c r="Q739" s="9"/>
    </row>
    <row r="740" spans="17:17" ht="15.75" customHeight="1" x14ac:dyDescent="0.25">
      <c r="Q740" s="9"/>
    </row>
    <row r="741" spans="17:17" ht="15.75" customHeight="1" x14ac:dyDescent="0.25">
      <c r="Q741" s="9"/>
    </row>
    <row r="742" spans="17:17" ht="15.75" customHeight="1" x14ac:dyDescent="0.25">
      <c r="Q742" s="9"/>
    </row>
    <row r="743" spans="17:17" ht="15.75" customHeight="1" x14ac:dyDescent="0.25">
      <c r="Q743" s="9"/>
    </row>
    <row r="744" spans="17:17" ht="15.75" customHeight="1" x14ac:dyDescent="0.25">
      <c r="Q744" s="9"/>
    </row>
    <row r="745" spans="17:17" ht="15.75" customHeight="1" x14ac:dyDescent="0.25">
      <c r="Q745" s="9"/>
    </row>
    <row r="746" spans="17:17" ht="15.75" customHeight="1" x14ac:dyDescent="0.25">
      <c r="Q746" s="9"/>
    </row>
    <row r="747" spans="17:17" ht="15.75" customHeight="1" x14ac:dyDescent="0.25">
      <c r="Q747" s="9"/>
    </row>
    <row r="748" spans="17:17" ht="15.75" customHeight="1" x14ac:dyDescent="0.25">
      <c r="Q748" s="9"/>
    </row>
    <row r="749" spans="17:17" ht="15.75" customHeight="1" x14ac:dyDescent="0.25">
      <c r="Q749" s="9"/>
    </row>
    <row r="750" spans="17:17" ht="15.75" customHeight="1" x14ac:dyDescent="0.25">
      <c r="Q750" s="9"/>
    </row>
    <row r="751" spans="17:17" ht="15.75" customHeight="1" x14ac:dyDescent="0.25">
      <c r="Q751" s="9"/>
    </row>
    <row r="752" spans="17:17" ht="15.75" customHeight="1" x14ac:dyDescent="0.25">
      <c r="Q752" s="9"/>
    </row>
    <row r="753" spans="17:17" ht="15.75" customHeight="1" x14ac:dyDescent="0.25">
      <c r="Q753" s="9"/>
    </row>
    <row r="754" spans="17:17" ht="15.75" customHeight="1" x14ac:dyDescent="0.25">
      <c r="Q754" s="9"/>
    </row>
    <row r="755" spans="17:17" ht="15.75" customHeight="1" x14ac:dyDescent="0.25">
      <c r="Q755" s="9"/>
    </row>
    <row r="756" spans="17:17" ht="15.75" customHeight="1" x14ac:dyDescent="0.25">
      <c r="Q756" s="9"/>
    </row>
    <row r="757" spans="17:17" ht="15.75" customHeight="1" x14ac:dyDescent="0.25">
      <c r="Q757" s="9"/>
    </row>
    <row r="758" spans="17:17" ht="15.75" customHeight="1" x14ac:dyDescent="0.25">
      <c r="Q758" s="9"/>
    </row>
    <row r="759" spans="17:17" ht="15.75" customHeight="1" x14ac:dyDescent="0.25">
      <c r="Q759" s="9"/>
    </row>
    <row r="760" spans="17:17" ht="15.75" customHeight="1" x14ac:dyDescent="0.25">
      <c r="Q760" s="9"/>
    </row>
    <row r="761" spans="17:17" ht="15.75" customHeight="1" x14ac:dyDescent="0.25">
      <c r="Q761" s="9"/>
    </row>
    <row r="762" spans="17:17" ht="15.75" customHeight="1" x14ac:dyDescent="0.25">
      <c r="Q762" s="9"/>
    </row>
    <row r="763" spans="17:17" ht="15.75" customHeight="1" x14ac:dyDescent="0.25">
      <c r="Q763" s="9"/>
    </row>
    <row r="764" spans="17:17" ht="15.75" customHeight="1" x14ac:dyDescent="0.25">
      <c r="Q764" s="9"/>
    </row>
    <row r="765" spans="17:17" ht="15.75" customHeight="1" x14ac:dyDescent="0.25">
      <c r="Q765" s="9"/>
    </row>
    <row r="766" spans="17:17" ht="15.75" customHeight="1" x14ac:dyDescent="0.25">
      <c r="Q766" s="9"/>
    </row>
    <row r="767" spans="17:17" ht="15.75" customHeight="1" x14ac:dyDescent="0.25">
      <c r="Q767" s="9"/>
    </row>
    <row r="768" spans="17:17" ht="15.75" customHeight="1" x14ac:dyDescent="0.25">
      <c r="Q768" s="9"/>
    </row>
    <row r="769" spans="17:17" ht="15.75" customHeight="1" x14ac:dyDescent="0.25">
      <c r="Q769" s="9"/>
    </row>
    <row r="770" spans="17:17" ht="15.75" customHeight="1" x14ac:dyDescent="0.25">
      <c r="Q770" s="9"/>
    </row>
    <row r="771" spans="17:17" ht="15.75" customHeight="1" x14ac:dyDescent="0.25">
      <c r="Q771" s="9"/>
    </row>
    <row r="772" spans="17:17" ht="15.75" customHeight="1" x14ac:dyDescent="0.25">
      <c r="Q772" s="9"/>
    </row>
    <row r="773" spans="17:17" ht="15.75" customHeight="1" x14ac:dyDescent="0.25">
      <c r="Q773" s="9"/>
    </row>
    <row r="774" spans="17:17" ht="15.75" customHeight="1" x14ac:dyDescent="0.25">
      <c r="Q774" s="9"/>
    </row>
    <row r="775" spans="17:17" ht="15.75" customHeight="1" x14ac:dyDescent="0.25">
      <c r="Q775" s="9"/>
    </row>
    <row r="776" spans="17:17" ht="15.75" customHeight="1" x14ac:dyDescent="0.25">
      <c r="Q776" s="9"/>
    </row>
    <row r="777" spans="17:17" ht="15.75" customHeight="1" x14ac:dyDescent="0.25">
      <c r="Q777" s="9"/>
    </row>
    <row r="778" spans="17:17" ht="15.75" customHeight="1" x14ac:dyDescent="0.25">
      <c r="Q778" s="9"/>
    </row>
    <row r="779" spans="17:17" ht="15.75" customHeight="1" x14ac:dyDescent="0.25">
      <c r="Q779" s="9"/>
    </row>
    <row r="780" spans="17:17" ht="15.75" customHeight="1" x14ac:dyDescent="0.25">
      <c r="Q780" s="9"/>
    </row>
    <row r="781" spans="17:17" ht="15.75" customHeight="1" x14ac:dyDescent="0.25">
      <c r="Q781" s="9"/>
    </row>
    <row r="782" spans="17:17" ht="15.75" customHeight="1" x14ac:dyDescent="0.25">
      <c r="Q782" s="9"/>
    </row>
    <row r="783" spans="17:17" ht="15.75" customHeight="1" x14ac:dyDescent="0.25">
      <c r="Q783" s="9"/>
    </row>
    <row r="784" spans="17:17" ht="15.75" customHeight="1" x14ac:dyDescent="0.25">
      <c r="Q784" s="9"/>
    </row>
    <row r="785" spans="17:17" ht="15.75" customHeight="1" x14ac:dyDescent="0.25">
      <c r="Q785" s="9"/>
    </row>
    <row r="786" spans="17:17" ht="15.75" customHeight="1" x14ac:dyDescent="0.25">
      <c r="Q786" s="9"/>
    </row>
    <row r="787" spans="17:17" ht="15.75" customHeight="1" x14ac:dyDescent="0.25">
      <c r="Q787" s="9"/>
    </row>
    <row r="788" spans="17:17" ht="15.75" customHeight="1" x14ac:dyDescent="0.25">
      <c r="Q788" s="9"/>
    </row>
    <row r="789" spans="17:17" ht="15.75" customHeight="1" x14ac:dyDescent="0.25">
      <c r="Q789" s="9"/>
    </row>
    <row r="790" spans="17:17" ht="15.75" customHeight="1" x14ac:dyDescent="0.25">
      <c r="Q790" s="9"/>
    </row>
    <row r="791" spans="17:17" ht="15.75" customHeight="1" x14ac:dyDescent="0.25">
      <c r="Q791" s="9"/>
    </row>
    <row r="792" spans="17:17" ht="15.75" customHeight="1" x14ac:dyDescent="0.25">
      <c r="Q792" s="9"/>
    </row>
    <row r="793" spans="17:17" ht="15.75" customHeight="1" x14ac:dyDescent="0.25">
      <c r="Q793" s="9"/>
    </row>
    <row r="794" spans="17:17" ht="15.75" customHeight="1" x14ac:dyDescent="0.25">
      <c r="Q794" s="9"/>
    </row>
    <row r="795" spans="17:17" ht="15.75" customHeight="1" x14ac:dyDescent="0.25">
      <c r="Q795" s="9"/>
    </row>
    <row r="796" spans="17:17" ht="15.75" customHeight="1" x14ac:dyDescent="0.25">
      <c r="Q796" s="9"/>
    </row>
    <row r="797" spans="17:17" ht="15.75" customHeight="1" x14ac:dyDescent="0.25">
      <c r="Q797" s="9"/>
    </row>
    <row r="798" spans="17:17" ht="15.75" customHeight="1" x14ac:dyDescent="0.25">
      <c r="Q798" s="9"/>
    </row>
    <row r="799" spans="17:17" ht="15.75" customHeight="1" x14ac:dyDescent="0.25">
      <c r="Q799" s="9"/>
    </row>
    <row r="800" spans="17:17" ht="15.75" customHeight="1" x14ac:dyDescent="0.25">
      <c r="Q800" s="9"/>
    </row>
    <row r="801" spans="17:17" ht="15.75" customHeight="1" x14ac:dyDescent="0.25">
      <c r="Q801" s="9"/>
    </row>
    <row r="802" spans="17:17" ht="15.75" customHeight="1" x14ac:dyDescent="0.25">
      <c r="Q802" s="9"/>
    </row>
    <row r="803" spans="17:17" ht="15.75" customHeight="1" x14ac:dyDescent="0.25">
      <c r="Q803" s="9"/>
    </row>
    <row r="804" spans="17:17" ht="15.75" customHeight="1" x14ac:dyDescent="0.25">
      <c r="Q804" s="9"/>
    </row>
    <row r="805" spans="17:17" ht="15.75" customHeight="1" x14ac:dyDescent="0.25">
      <c r="Q805" s="9"/>
    </row>
    <row r="806" spans="17:17" ht="15.75" customHeight="1" x14ac:dyDescent="0.25">
      <c r="Q806" s="9"/>
    </row>
    <row r="807" spans="17:17" ht="15.75" customHeight="1" x14ac:dyDescent="0.25">
      <c r="Q807" s="9"/>
    </row>
    <row r="808" spans="17:17" ht="15.75" customHeight="1" x14ac:dyDescent="0.25">
      <c r="Q808" s="9"/>
    </row>
    <row r="809" spans="17:17" ht="15.75" customHeight="1" x14ac:dyDescent="0.25">
      <c r="Q809" s="9"/>
    </row>
    <row r="810" spans="17:17" ht="15.75" customHeight="1" x14ac:dyDescent="0.25">
      <c r="Q810" s="9"/>
    </row>
    <row r="811" spans="17:17" ht="15.75" customHeight="1" x14ac:dyDescent="0.25">
      <c r="Q811" s="9"/>
    </row>
    <row r="812" spans="17:17" ht="15.75" customHeight="1" x14ac:dyDescent="0.25">
      <c r="Q812" s="9"/>
    </row>
    <row r="813" spans="17:17" ht="15.75" customHeight="1" x14ac:dyDescent="0.25">
      <c r="Q813" s="9"/>
    </row>
    <row r="814" spans="17:17" ht="15.75" customHeight="1" x14ac:dyDescent="0.25">
      <c r="Q814" s="9"/>
    </row>
    <row r="815" spans="17:17" ht="15.75" customHeight="1" x14ac:dyDescent="0.25">
      <c r="Q815" s="9"/>
    </row>
    <row r="816" spans="17:17" ht="15.75" customHeight="1" x14ac:dyDescent="0.25">
      <c r="Q816" s="9"/>
    </row>
    <row r="817" spans="17:17" ht="15.75" customHeight="1" x14ac:dyDescent="0.25">
      <c r="Q817" s="9"/>
    </row>
    <row r="818" spans="17:17" ht="15.75" customHeight="1" x14ac:dyDescent="0.25">
      <c r="Q818" s="9"/>
    </row>
    <row r="819" spans="17:17" ht="15.75" customHeight="1" x14ac:dyDescent="0.25">
      <c r="Q819" s="9"/>
    </row>
    <row r="820" spans="17:17" ht="15.75" customHeight="1" x14ac:dyDescent="0.25">
      <c r="Q820" s="9"/>
    </row>
    <row r="821" spans="17:17" ht="15.75" customHeight="1" x14ac:dyDescent="0.25">
      <c r="Q821" s="9"/>
    </row>
    <row r="822" spans="17:17" ht="15.75" customHeight="1" x14ac:dyDescent="0.25">
      <c r="Q822" s="9"/>
    </row>
    <row r="823" spans="17:17" ht="15.75" customHeight="1" x14ac:dyDescent="0.25">
      <c r="Q823" s="9"/>
    </row>
    <row r="824" spans="17:17" ht="15.75" customHeight="1" x14ac:dyDescent="0.25">
      <c r="Q824" s="9"/>
    </row>
    <row r="825" spans="17:17" ht="15.75" customHeight="1" x14ac:dyDescent="0.25">
      <c r="Q825" s="9"/>
    </row>
    <row r="826" spans="17:17" ht="15.75" customHeight="1" x14ac:dyDescent="0.25">
      <c r="Q826" s="9"/>
    </row>
    <row r="827" spans="17:17" ht="15.75" customHeight="1" x14ac:dyDescent="0.25">
      <c r="Q827" s="9"/>
    </row>
    <row r="828" spans="17:17" ht="15.75" customHeight="1" x14ac:dyDescent="0.25">
      <c r="Q828" s="9"/>
    </row>
    <row r="829" spans="17:17" ht="15.75" customHeight="1" x14ac:dyDescent="0.25">
      <c r="Q829" s="9"/>
    </row>
    <row r="830" spans="17:17" ht="15.75" customHeight="1" x14ac:dyDescent="0.25">
      <c r="Q830" s="9"/>
    </row>
    <row r="831" spans="17:17" ht="15.75" customHeight="1" x14ac:dyDescent="0.25">
      <c r="Q831" s="9"/>
    </row>
    <row r="832" spans="17:17" ht="15.75" customHeight="1" x14ac:dyDescent="0.25">
      <c r="Q832" s="9"/>
    </row>
    <row r="833" spans="17:17" ht="15.75" customHeight="1" x14ac:dyDescent="0.25">
      <c r="Q833" s="9"/>
    </row>
    <row r="834" spans="17:17" ht="15.75" customHeight="1" x14ac:dyDescent="0.25">
      <c r="Q834" s="9"/>
    </row>
    <row r="835" spans="17:17" ht="15.75" customHeight="1" x14ac:dyDescent="0.25">
      <c r="Q835" s="9"/>
    </row>
    <row r="836" spans="17:17" ht="15.75" customHeight="1" x14ac:dyDescent="0.25">
      <c r="Q836" s="9"/>
    </row>
    <row r="837" spans="17:17" ht="15.75" customHeight="1" x14ac:dyDescent="0.25">
      <c r="Q837" s="9"/>
    </row>
    <row r="838" spans="17:17" ht="15.75" customHeight="1" x14ac:dyDescent="0.25">
      <c r="Q838" s="9"/>
    </row>
    <row r="839" spans="17:17" ht="15.75" customHeight="1" x14ac:dyDescent="0.25">
      <c r="Q839" s="9"/>
    </row>
    <row r="840" spans="17:17" ht="15.75" customHeight="1" x14ac:dyDescent="0.25">
      <c r="Q840" s="9"/>
    </row>
    <row r="841" spans="17:17" ht="15.75" customHeight="1" x14ac:dyDescent="0.25">
      <c r="Q841" s="9"/>
    </row>
    <row r="842" spans="17:17" ht="15.75" customHeight="1" x14ac:dyDescent="0.25">
      <c r="Q842" s="9"/>
    </row>
    <row r="843" spans="17:17" ht="15.75" customHeight="1" x14ac:dyDescent="0.25">
      <c r="Q843" s="9"/>
    </row>
    <row r="844" spans="17:17" ht="15.75" customHeight="1" x14ac:dyDescent="0.25">
      <c r="Q844" s="9"/>
    </row>
    <row r="845" spans="17:17" ht="15.75" customHeight="1" x14ac:dyDescent="0.25">
      <c r="Q845" s="9"/>
    </row>
    <row r="846" spans="17:17" ht="15.75" customHeight="1" x14ac:dyDescent="0.25">
      <c r="Q846" s="9"/>
    </row>
    <row r="847" spans="17:17" ht="15.75" customHeight="1" x14ac:dyDescent="0.25">
      <c r="Q847" s="9"/>
    </row>
    <row r="848" spans="17:17" ht="15.75" customHeight="1" x14ac:dyDescent="0.25">
      <c r="Q848" s="9"/>
    </row>
    <row r="849" spans="17:17" ht="15.75" customHeight="1" x14ac:dyDescent="0.25">
      <c r="Q849" s="9"/>
    </row>
    <row r="850" spans="17:17" ht="15.75" customHeight="1" x14ac:dyDescent="0.25">
      <c r="Q850" s="9"/>
    </row>
    <row r="851" spans="17:17" ht="15.75" customHeight="1" x14ac:dyDescent="0.25">
      <c r="Q851" s="9"/>
    </row>
    <row r="852" spans="17:17" ht="15.75" customHeight="1" x14ac:dyDescent="0.25">
      <c r="Q852" s="9"/>
    </row>
    <row r="853" spans="17:17" ht="15.75" customHeight="1" x14ac:dyDescent="0.25">
      <c r="Q853" s="9"/>
    </row>
    <row r="854" spans="17:17" ht="15.75" customHeight="1" x14ac:dyDescent="0.25">
      <c r="Q854" s="9"/>
    </row>
    <row r="855" spans="17:17" ht="15.75" customHeight="1" x14ac:dyDescent="0.25">
      <c r="Q855" s="9"/>
    </row>
    <row r="856" spans="17:17" ht="15.75" customHeight="1" x14ac:dyDescent="0.25">
      <c r="Q856" s="9"/>
    </row>
    <row r="857" spans="17:17" ht="15.75" customHeight="1" x14ac:dyDescent="0.25">
      <c r="Q857" s="9"/>
    </row>
    <row r="858" spans="17:17" ht="15.75" customHeight="1" x14ac:dyDescent="0.25">
      <c r="Q858" s="9"/>
    </row>
    <row r="859" spans="17:17" ht="15.75" customHeight="1" x14ac:dyDescent="0.25">
      <c r="Q859" s="9"/>
    </row>
    <row r="860" spans="17:17" ht="15.75" customHeight="1" x14ac:dyDescent="0.25">
      <c r="Q860" s="9"/>
    </row>
    <row r="861" spans="17:17" ht="15.75" customHeight="1" x14ac:dyDescent="0.25">
      <c r="Q861" s="9"/>
    </row>
    <row r="862" spans="17:17" ht="15.75" customHeight="1" x14ac:dyDescent="0.25">
      <c r="Q862" s="9"/>
    </row>
    <row r="863" spans="17:17" ht="15.75" customHeight="1" x14ac:dyDescent="0.25">
      <c r="Q863" s="9"/>
    </row>
    <row r="864" spans="17:17" ht="15.75" customHeight="1" x14ac:dyDescent="0.25">
      <c r="Q864" s="9"/>
    </row>
    <row r="865" spans="17:17" ht="15.75" customHeight="1" x14ac:dyDescent="0.25">
      <c r="Q865" s="9"/>
    </row>
    <row r="866" spans="17:17" ht="15.75" customHeight="1" x14ac:dyDescent="0.25">
      <c r="Q866" s="9"/>
    </row>
    <row r="867" spans="17:17" ht="15.75" customHeight="1" x14ac:dyDescent="0.25">
      <c r="Q867" s="9"/>
    </row>
    <row r="868" spans="17:17" ht="15.75" customHeight="1" x14ac:dyDescent="0.25">
      <c r="Q868" s="9"/>
    </row>
    <row r="869" spans="17:17" ht="15.75" customHeight="1" x14ac:dyDescent="0.25">
      <c r="Q869" s="9"/>
    </row>
    <row r="870" spans="17:17" ht="15.75" customHeight="1" x14ac:dyDescent="0.25">
      <c r="Q870" s="9"/>
    </row>
    <row r="871" spans="17:17" ht="15.75" customHeight="1" x14ac:dyDescent="0.25">
      <c r="Q871" s="9"/>
    </row>
    <row r="872" spans="17:17" ht="15.75" customHeight="1" x14ac:dyDescent="0.25">
      <c r="Q872" s="9"/>
    </row>
    <row r="873" spans="17:17" ht="15.75" customHeight="1" x14ac:dyDescent="0.25">
      <c r="Q873" s="9"/>
    </row>
    <row r="874" spans="17:17" ht="15.75" customHeight="1" x14ac:dyDescent="0.25">
      <c r="Q874" s="9"/>
    </row>
    <row r="875" spans="17:17" ht="15.75" customHeight="1" x14ac:dyDescent="0.25">
      <c r="Q875" s="9"/>
    </row>
    <row r="876" spans="17:17" ht="15.75" customHeight="1" x14ac:dyDescent="0.25">
      <c r="Q876" s="9"/>
    </row>
    <row r="877" spans="17:17" ht="15.75" customHeight="1" x14ac:dyDescent="0.25">
      <c r="Q877" s="9"/>
    </row>
    <row r="878" spans="17:17" ht="15.75" customHeight="1" x14ac:dyDescent="0.25">
      <c r="Q878" s="9"/>
    </row>
    <row r="879" spans="17:17" ht="15.75" customHeight="1" x14ac:dyDescent="0.25">
      <c r="Q879" s="9"/>
    </row>
    <row r="880" spans="17:17" ht="15.75" customHeight="1" x14ac:dyDescent="0.25">
      <c r="Q880" s="9"/>
    </row>
    <row r="881" spans="17:17" ht="15.75" customHeight="1" x14ac:dyDescent="0.25">
      <c r="Q881" s="9"/>
    </row>
    <row r="882" spans="17:17" ht="15.75" customHeight="1" x14ac:dyDescent="0.25">
      <c r="Q882" s="9"/>
    </row>
    <row r="883" spans="17:17" ht="15.75" customHeight="1" x14ac:dyDescent="0.25">
      <c r="Q883" s="9"/>
    </row>
    <row r="884" spans="17:17" ht="15.75" customHeight="1" x14ac:dyDescent="0.25">
      <c r="Q884" s="9"/>
    </row>
    <row r="885" spans="17:17" ht="15.75" customHeight="1" x14ac:dyDescent="0.25">
      <c r="Q885" s="9"/>
    </row>
    <row r="886" spans="17:17" ht="15.75" customHeight="1" x14ac:dyDescent="0.25">
      <c r="Q886" s="9"/>
    </row>
    <row r="887" spans="17:17" ht="15.75" customHeight="1" x14ac:dyDescent="0.25">
      <c r="Q887" s="9"/>
    </row>
    <row r="888" spans="17:17" ht="15.75" customHeight="1" x14ac:dyDescent="0.25">
      <c r="Q888" s="9"/>
    </row>
    <row r="889" spans="17:17" ht="15.75" customHeight="1" x14ac:dyDescent="0.25">
      <c r="Q889" s="9"/>
    </row>
    <row r="890" spans="17:17" ht="15.75" customHeight="1" x14ac:dyDescent="0.25">
      <c r="Q890" s="9"/>
    </row>
    <row r="891" spans="17:17" ht="15.75" customHeight="1" x14ac:dyDescent="0.25">
      <c r="Q891" s="9"/>
    </row>
    <row r="892" spans="17:17" ht="15.75" customHeight="1" x14ac:dyDescent="0.25">
      <c r="Q892" s="9"/>
    </row>
    <row r="893" spans="17:17" ht="15.75" customHeight="1" x14ac:dyDescent="0.25">
      <c r="Q893" s="9"/>
    </row>
    <row r="894" spans="17:17" ht="15.75" customHeight="1" x14ac:dyDescent="0.25">
      <c r="Q894" s="9"/>
    </row>
    <row r="895" spans="17:17" ht="15.75" customHeight="1" x14ac:dyDescent="0.25">
      <c r="Q895" s="9"/>
    </row>
    <row r="896" spans="17:17" ht="15.75" customHeight="1" x14ac:dyDescent="0.25">
      <c r="Q896" s="9"/>
    </row>
    <row r="897" spans="17:17" ht="15.75" customHeight="1" x14ac:dyDescent="0.25">
      <c r="Q897" s="9"/>
    </row>
    <row r="898" spans="17:17" ht="15.75" customHeight="1" x14ac:dyDescent="0.25">
      <c r="Q898" s="9"/>
    </row>
    <row r="899" spans="17:17" ht="15.75" customHeight="1" x14ac:dyDescent="0.25">
      <c r="Q899" s="9"/>
    </row>
    <row r="900" spans="17:17" ht="15.75" customHeight="1" x14ac:dyDescent="0.25">
      <c r="Q900" s="9"/>
    </row>
    <row r="901" spans="17:17" ht="15.75" customHeight="1" x14ac:dyDescent="0.25">
      <c r="Q901" s="9"/>
    </row>
    <row r="902" spans="17:17" ht="15.75" customHeight="1" x14ac:dyDescent="0.25">
      <c r="Q902" s="9"/>
    </row>
    <row r="903" spans="17:17" ht="15.75" customHeight="1" x14ac:dyDescent="0.25">
      <c r="Q903" s="9"/>
    </row>
    <row r="904" spans="17:17" ht="15.75" customHeight="1" x14ac:dyDescent="0.25">
      <c r="Q904" s="9"/>
    </row>
    <row r="905" spans="17:17" ht="15.75" customHeight="1" x14ac:dyDescent="0.25">
      <c r="Q905" s="9"/>
    </row>
    <row r="906" spans="17:17" ht="15.75" customHeight="1" x14ac:dyDescent="0.25">
      <c r="Q906" s="9"/>
    </row>
    <row r="907" spans="17:17" ht="15.75" customHeight="1" x14ac:dyDescent="0.25">
      <c r="Q907" s="9"/>
    </row>
    <row r="908" spans="17:17" ht="15.75" customHeight="1" x14ac:dyDescent="0.25">
      <c r="Q908" s="9"/>
    </row>
    <row r="909" spans="17:17" ht="15.75" customHeight="1" x14ac:dyDescent="0.25">
      <c r="Q909" s="9"/>
    </row>
    <row r="910" spans="17:17" ht="15.75" customHeight="1" x14ac:dyDescent="0.25">
      <c r="Q910" s="9"/>
    </row>
    <row r="911" spans="17:17" ht="15.75" customHeight="1" x14ac:dyDescent="0.25">
      <c r="Q911" s="9"/>
    </row>
    <row r="912" spans="17:17" ht="15.75" customHeight="1" x14ac:dyDescent="0.25">
      <c r="Q912" s="9"/>
    </row>
    <row r="913" spans="17:17" ht="15.75" customHeight="1" x14ac:dyDescent="0.25">
      <c r="Q913" s="9"/>
    </row>
    <row r="914" spans="17:17" ht="15.75" customHeight="1" x14ac:dyDescent="0.25">
      <c r="Q914" s="9"/>
    </row>
    <row r="915" spans="17:17" ht="15.75" customHeight="1" x14ac:dyDescent="0.25">
      <c r="Q915" s="9"/>
    </row>
    <row r="916" spans="17:17" ht="15.75" customHeight="1" x14ac:dyDescent="0.25">
      <c r="Q916" s="9"/>
    </row>
    <row r="917" spans="17:17" ht="15.75" customHeight="1" x14ac:dyDescent="0.25">
      <c r="Q917" s="9"/>
    </row>
    <row r="918" spans="17:17" ht="15.75" customHeight="1" x14ac:dyDescent="0.25">
      <c r="Q918" s="9"/>
    </row>
    <row r="919" spans="17:17" ht="15.75" customHeight="1" x14ac:dyDescent="0.25">
      <c r="Q919" s="9"/>
    </row>
    <row r="920" spans="17:17" ht="15.75" customHeight="1" x14ac:dyDescent="0.25">
      <c r="Q920" s="9"/>
    </row>
    <row r="921" spans="17:17" ht="15.75" customHeight="1" x14ac:dyDescent="0.25">
      <c r="Q921" s="9"/>
    </row>
    <row r="922" spans="17:17" ht="15.75" customHeight="1" x14ac:dyDescent="0.25">
      <c r="Q922" s="9"/>
    </row>
    <row r="923" spans="17:17" ht="15.75" customHeight="1" x14ac:dyDescent="0.25">
      <c r="Q923" s="9"/>
    </row>
    <row r="924" spans="17:17" ht="15.75" customHeight="1" x14ac:dyDescent="0.25">
      <c r="Q924" s="9"/>
    </row>
    <row r="925" spans="17:17" ht="15.75" customHeight="1" x14ac:dyDescent="0.25">
      <c r="Q925" s="9"/>
    </row>
    <row r="926" spans="17:17" ht="15.75" customHeight="1" x14ac:dyDescent="0.25">
      <c r="Q926" s="9"/>
    </row>
    <row r="927" spans="17:17" ht="15.75" customHeight="1" x14ac:dyDescent="0.25">
      <c r="Q927" s="9"/>
    </row>
    <row r="928" spans="17:17" ht="15.75" customHeight="1" x14ac:dyDescent="0.25">
      <c r="Q928" s="9"/>
    </row>
    <row r="929" spans="17:17" ht="15.75" customHeight="1" x14ac:dyDescent="0.25">
      <c r="Q929" s="9"/>
    </row>
    <row r="930" spans="17:17" ht="15.75" customHeight="1" x14ac:dyDescent="0.25">
      <c r="Q930" s="9"/>
    </row>
    <row r="931" spans="17:17" ht="15.75" customHeight="1" x14ac:dyDescent="0.25">
      <c r="Q931" s="9"/>
    </row>
    <row r="932" spans="17:17" ht="15.75" customHeight="1" x14ac:dyDescent="0.25">
      <c r="Q932" s="9"/>
    </row>
    <row r="933" spans="17:17" ht="15.75" customHeight="1" x14ac:dyDescent="0.25">
      <c r="Q933" s="9"/>
    </row>
    <row r="934" spans="17:17" ht="15.75" customHeight="1" x14ac:dyDescent="0.25">
      <c r="Q934" s="9"/>
    </row>
    <row r="935" spans="17:17" ht="15.75" customHeight="1" x14ac:dyDescent="0.25">
      <c r="Q935" s="9"/>
    </row>
    <row r="936" spans="17:17" ht="15.75" customHeight="1" x14ac:dyDescent="0.25">
      <c r="Q936" s="9"/>
    </row>
    <row r="937" spans="17:17" ht="15.75" customHeight="1" x14ac:dyDescent="0.25">
      <c r="Q937" s="9"/>
    </row>
    <row r="938" spans="17:17" ht="15.75" customHeight="1" x14ac:dyDescent="0.25">
      <c r="Q938" s="9"/>
    </row>
    <row r="939" spans="17:17" ht="15.75" customHeight="1" x14ac:dyDescent="0.25">
      <c r="Q939" s="9"/>
    </row>
    <row r="940" spans="17:17" ht="15.75" customHeight="1" x14ac:dyDescent="0.25">
      <c r="Q940" s="9"/>
    </row>
    <row r="941" spans="17:17" ht="15.75" customHeight="1" x14ac:dyDescent="0.25">
      <c r="Q941" s="9"/>
    </row>
    <row r="942" spans="17:17" ht="15.75" customHeight="1" x14ac:dyDescent="0.25">
      <c r="Q942" s="9"/>
    </row>
    <row r="943" spans="17:17" ht="15.75" customHeight="1" x14ac:dyDescent="0.25">
      <c r="Q943" s="9"/>
    </row>
    <row r="944" spans="17:17" ht="15.75" customHeight="1" x14ac:dyDescent="0.25">
      <c r="Q944" s="9"/>
    </row>
    <row r="945" spans="17:17" ht="15.75" customHeight="1" x14ac:dyDescent="0.25">
      <c r="Q945" s="9"/>
    </row>
    <row r="946" spans="17:17" ht="15.75" customHeight="1" x14ac:dyDescent="0.25">
      <c r="Q946" s="9"/>
    </row>
    <row r="947" spans="17:17" ht="15.75" customHeight="1" x14ac:dyDescent="0.25">
      <c r="Q947" s="9"/>
    </row>
    <row r="948" spans="17:17" ht="15.75" customHeight="1" x14ac:dyDescent="0.25">
      <c r="Q948" s="9"/>
    </row>
    <row r="949" spans="17:17" ht="15.75" customHeight="1" x14ac:dyDescent="0.25">
      <c r="Q949" s="9"/>
    </row>
    <row r="950" spans="17:17" ht="15.75" customHeight="1" x14ac:dyDescent="0.25">
      <c r="Q950" s="9"/>
    </row>
    <row r="951" spans="17:17" ht="15.75" customHeight="1" x14ac:dyDescent="0.25">
      <c r="Q951" s="9"/>
    </row>
    <row r="952" spans="17:17" ht="15.75" customHeight="1" x14ac:dyDescent="0.25"/>
    <row r="953" spans="17:17" ht="15.75" customHeight="1" x14ac:dyDescent="0.25"/>
    <row r="954" spans="17:17" ht="15.75" customHeight="1" x14ac:dyDescent="0.25"/>
    <row r="955" spans="17:17" ht="15.75" customHeight="1" x14ac:dyDescent="0.25"/>
  </sheetData>
  <mergeCells count="6">
    <mergeCell ref="M2:O2"/>
    <mergeCell ref="Q2:R2"/>
    <mergeCell ref="I3:J3"/>
    <mergeCell ref="G3:H3"/>
    <mergeCell ref="K3:L3"/>
    <mergeCell ref="B2:L2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B16" sqref="B16"/>
    </sheetView>
  </sheetViews>
  <sheetFormatPr baseColWidth="10" defaultColWidth="16.83203125" defaultRowHeight="15" customHeight="1" x14ac:dyDescent="0.15"/>
  <cols>
    <col min="1" max="1" width="11.1640625" customWidth="1"/>
    <col min="2" max="2" width="39.33203125" customWidth="1"/>
    <col min="3" max="3" width="24.33203125" customWidth="1"/>
    <col min="4" max="4" width="18.33203125" customWidth="1"/>
    <col min="5" max="5" width="48.33203125" customWidth="1"/>
    <col min="6" max="6" width="9.6640625" style="67" customWidth="1"/>
    <col min="7" max="7" width="11.6640625" style="67" customWidth="1"/>
    <col min="8" max="25" width="10.83203125" customWidth="1"/>
  </cols>
  <sheetData>
    <row r="1" spans="1:25" ht="13.5" customHeight="1" x14ac:dyDescent="0.25">
      <c r="A1" s="7"/>
      <c r="B1" s="7"/>
      <c r="C1" s="7"/>
      <c r="D1" s="7"/>
      <c r="E1" s="7"/>
      <c r="F1" s="48"/>
      <c r="G1" s="4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3.5" customHeight="1" x14ac:dyDescent="0.3">
      <c r="A2" s="7"/>
      <c r="B2" s="42" t="s">
        <v>31</v>
      </c>
      <c r="C2" s="41"/>
      <c r="D2" s="7"/>
      <c r="E2" s="7"/>
      <c r="F2" s="48"/>
      <c r="G2" s="4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3"/>
      <c r="Y2" s="3"/>
    </row>
    <row r="3" spans="1:25" ht="13.5" customHeight="1" x14ac:dyDescent="0.25">
      <c r="A3" s="7"/>
      <c r="B3" s="10" t="s">
        <v>32</v>
      </c>
      <c r="C3" s="11">
        <v>130</v>
      </c>
      <c r="D3" s="7"/>
      <c r="E3" s="7"/>
      <c r="F3" s="48"/>
      <c r="G3" s="4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"/>
      <c r="Y3" s="3"/>
    </row>
    <row r="4" spans="1:25" ht="13.5" customHeight="1" x14ac:dyDescent="0.3">
      <c r="A4" s="7"/>
      <c r="B4" s="12" t="s">
        <v>204</v>
      </c>
      <c r="C4" s="57">
        <v>10</v>
      </c>
      <c r="D4" s="64" t="s">
        <v>203</v>
      </c>
      <c r="E4" s="7"/>
      <c r="F4" s="48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3"/>
      <c r="Y4" s="3"/>
    </row>
    <row r="5" spans="1:25" ht="13.5" customHeight="1" x14ac:dyDescent="0.25">
      <c r="A5" s="7"/>
      <c r="B5" s="12" t="s">
        <v>33</v>
      </c>
      <c r="C5" s="56">
        <f>POWER(C4,0.75)</f>
        <v>5.6234132519034921</v>
      </c>
      <c r="D5" s="7"/>
      <c r="E5" s="7"/>
      <c r="F5" s="48"/>
      <c r="G5" s="4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3"/>
      <c r="Y5" s="3"/>
    </row>
    <row r="6" spans="1:25" ht="13.5" customHeight="1" x14ac:dyDescent="0.3">
      <c r="A6" s="7"/>
      <c r="B6" s="59" t="s">
        <v>34</v>
      </c>
      <c r="C6" s="61">
        <v>50</v>
      </c>
      <c r="D6" s="7" t="s">
        <v>35</v>
      </c>
      <c r="E6" s="58" t="s">
        <v>36</v>
      </c>
      <c r="F6" s="48"/>
      <c r="G6" s="4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</row>
    <row r="7" spans="1:25" ht="13.5" customHeight="1" x14ac:dyDescent="0.25">
      <c r="A7" s="7"/>
      <c r="B7" s="12" t="s">
        <v>37</v>
      </c>
      <c r="C7" s="49">
        <f>C4/C6</f>
        <v>0.2</v>
      </c>
      <c r="D7" s="7"/>
      <c r="E7" s="7"/>
      <c r="F7" s="48"/>
      <c r="G7" s="4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3"/>
      <c r="Y7" s="3"/>
    </row>
    <row r="8" spans="1:25" ht="13.5" customHeight="1" x14ac:dyDescent="0.25">
      <c r="A8" s="7"/>
      <c r="B8" s="12" t="s">
        <v>38</v>
      </c>
      <c r="C8" s="49">
        <f>(-0.87*C7)</f>
        <v>-0.17400000000000002</v>
      </c>
      <c r="D8" s="7"/>
      <c r="E8" s="7"/>
      <c r="F8" s="48"/>
      <c r="G8" s="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3"/>
      <c r="Y8" s="3"/>
    </row>
    <row r="9" spans="1:25" ht="13.5" customHeight="1" x14ac:dyDescent="0.3">
      <c r="A9" s="7"/>
      <c r="B9" s="12" t="s">
        <v>39</v>
      </c>
      <c r="C9" s="62">
        <v>2.718</v>
      </c>
      <c r="D9" s="63" t="s">
        <v>205</v>
      </c>
      <c r="E9" s="7"/>
      <c r="F9" s="48"/>
      <c r="G9" s="4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3"/>
      <c r="Y9" s="3"/>
    </row>
    <row r="10" spans="1:25" ht="13.5" customHeight="1" x14ac:dyDescent="0.25">
      <c r="A10" s="7"/>
      <c r="B10" s="12" t="s">
        <v>40</v>
      </c>
      <c r="C10" s="49">
        <f>POWER(C9,C8)</f>
        <v>0.84031205764458783</v>
      </c>
      <c r="D10" s="7"/>
      <c r="E10" s="7"/>
      <c r="F10" s="48"/>
      <c r="G10" s="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3"/>
      <c r="Y10" s="3"/>
    </row>
    <row r="11" spans="1:25" ht="13.5" customHeight="1" x14ac:dyDescent="0.25">
      <c r="A11" s="7"/>
      <c r="B11" s="12" t="s">
        <v>41</v>
      </c>
      <c r="C11" s="49">
        <f>C10-0.1</f>
        <v>0.74031205764458785</v>
      </c>
      <c r="D11" s="7"/>
      <c r="E11" s="7"/>
      <c r="F11" s="48"/>
      <c r="G11" s="4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3"/>
      <c r="Y11" s="3"/>
    </row>
    <row r="12" spans="1:25" ht="13.5" customHeight="1" x14ac:dyDescent="0.3">
      <c r="A12" s="7"/>
      <c r="B12" s="12" t="s">
        <v>42</v>
      </c>
      <c r="C12" s="13">
        <f>C3*C5*3.2*C11</f>
        <v>1731.8415443690474</v>
      </c>
      <c r="D12" s="7"/>
      <c r="E12" s="55" t="s">
        <v>200</v>
      </c>
      <c r="F12" s="55"/>
      <c r="G12" s="5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3"/>
      <c r="Y12" s="3"/>
    </row>
    <row r="13" spans="1:25" ht="13.5" customHeight="1" x14ac:dyDescent="0.3">
      <c r="A13" s="7"/>
      <c r="B13" s="14" t="s">
        <v>43</v>
      </c>
      <c r="C13" s="60">
        <f>F13</f>
        <v>2389</v>
      </c>
      <c r="D13" s="7"/>
      <c r="E13" s="65" t="s">
        <v>10</v>
      </c>
      <c r="F13" s="66">
        <v>2389</v>
      </c>
      <c r="G13" s="51" t="s">
        <v>206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3"/>
      <c r="Y13" s="3"/>
    </row>
    <row r="14" spans="1:25" ht="13.5" customHeight="1" x14ac:dyDescent="0.3">
      <c r="A14" s="7"/>
      <c r="B14" s="15" t="s">
        <v>44</v>
      </c>
      <c r="C14" s="16">
        <f>(C12/C13*1000)*1.1</f>
        <v>797.41552901044463</v>
      </c>
      <c r="D14" s="7"/>
      <c r="E14" s="65" t="s">
        <v>45</v>
      </c>
      <c r="F14" s="66">
        <v>2174</v>
      </c>
      <c r="G14" s="51" t="s">
        <v>207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3.5" customHeight="1" x14ac:dyDescent="0.25">
      <c r="A15" s="7"/>
      <c r="B15" s="7"/>
      <c r="C15" s="7"/>
      <c r="D15" s="7"/>
      <c r="E15" s="7"/>
      <c r="F15" s="48"/>
      <c r="G15" s="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3.5" customHeight="1" x14ac:dyDescent="0.25">
      <c r="A16" s="7"/>
      <c r="B16" s="7"/>
      <c r="C16" s="7"/>
      <c r="D16" s="7"/>
      <c r="E16" s="7"/>
      <c r="F16" s="48"/>
      <c r="G16" s="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3.5" customHeight="1" x14ac:dyDescent="0.25">
      <c r="A17" s="7"/>
      <c r="B17" s="7"/>
      <c r="C17" s="7"/>
      <c r="D17" s="7"/>
      <c r="E17" s="7"/>
      <c r="F17" s="48"/>
      <c r="G17" s="4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3.5" customHeight="1" x14ac:dyDescent="0.25">
      <c r="A18" s="7"/>
      <c r="B18" s="7"/>
      <c r="C18" s="7"/>
      <c r="D18" s="7"/>
      <c r="E18" s="7"/>
      <c r="F18" s="48"/>
      <c r="G18" s="4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3.5" customHeight="1" x14ac:dyDescent="0.25">
      <c r="A19" s="7"/>
      <c r="B19" s="7"/>
      <c r="C19" s="7"/>
      <c r="D19" s="7"/>
      <c r="E19" s="7"/>
      <c r="F19" s="48"/>
      <c r="G19" s="4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3.5" customHeight="1" x14ac:dyDescent="0.25">
      <c r="A20" s="7"/>
      <c r="B20" s="7"/>
      <c r="C20" s="7"/>
      <c r="D20" s="7"/>
      <c r="E20" s="7"/>
      <c r="F20" s="48"/>
      <c r="G20" s="4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3.5" customHeight="1" x14ac:dyDescent="0.25">
      <c r="A21" s="7"/>
      <c r="B21" s="7"/>
      <c r="C21" s="7"/>
      <c r="D21" s="7"/>
      <c r="E21" s="7"/>
      <c r="F21" s="48"/>
      <c r="G21" s="4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3.5" customHeight="1" x14ac:dyDescent="0.25">
      <c r="A22" s="7"/>
      <c r="B22" s="7"/>
      <c r="C22" s="7"/>
      <c r="D22" s="7"/>
      <c r="E22" s="7"/>
      <c r="F22" s="48"/>
      <c r="G22" s="4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3.5" customHeight="1" x14ac:dyDescent="0.25">
      <c r="A23" s="7"/>
      <c r="B23" s="7"/>
      <c r="C23" s="7"/>
      <c r="D23" s="7"/>
      <c r="E23" s="7"/>
      <c r="F23" s="48"/>
      <c r="G23" s="4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3.5" customHeight="1" x14ac:dyDescent="0.25">
      <c r="A24" s="7"/>
      <c r="B24" s="7"/>
      <c r="C24" s="7"/>
      <c r="D24" s="7"/>
      <c r="E24" s="7"/>
      <c r="F24" s="48"/>
      <c r="G24" s="4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3.5" customHeight="1" x14ac:dyDescent="0.25">
      <c r="A25" s="7"/>
      <c r="B25" s="7"/>
      <c r="C25" s="7"/>
      <c r="D25" s="7"/>
      <c r="E25" s="7"/>
      <c r="F25" s="48"/>
      <c r="G25" s="4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3.5" customHeight="1" x14ac:dyDescent="0.25">
      <c r="A26" s="7"/>
      <c r="B26" s="7"/>
      <c r="C26" s="7"/>
      <c r="D26" s="7"/>
      <c r="E26" s="7"/>
      <c r="F26" s="48"/>
      <c r="G26" s="4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3.5" customHeight="1" x14ac:dyDescent="0.25">
      <c r="A27" s="7"/>
      <c r="B27" s="7"/>
      <c r="C27" s="7"/>
      <c r="D27" s="7"/>
      <c r="E27" s="7"/>
      <c r="F27" s="48"/>
      <c r="G27" s="4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3.5" customHeight="1" x14ac:dyDescent="0.25">
      <c r="A28" s="7"/>
      <c r="B28" s="7"/>
      <c r="C28" s="7"/>
      <c r="D28" s="7"/>
      <c r="E28" s="7"/>
      <c r="F28" s="48"/>
      <c r="G28" s="4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3.5" customHeight="1" x14ac:dyDescent="0.25">
      <c r="A29" s="7"/>
      <c r="B29" s="7"/>
      <c r="C29" s="7"/>
      <c r="D29" s="7"/>
      <c r="E29" s="7"/>
      <c r="F29" s="48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3.5" customHeight="1" x14ac:dyDescent="0.25">
      <c r="A30" s="7"/>
      <c r="B30" s="7"/>
      <c r="C30" s="7"/>
      <c r="D30" s="7"/>
      <c r="E30" s="7"/>
      <c r="F30" s="48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3.5" customHeight="1" x14ac:dyDescent="0.25">
      <c r="A31" s="7"/>
      <c r="B31" s="7"/>
      <c r="C31" s="7"/>
      <c r="D31" s="7"/>
      <c r="E31" s="7"/>
      <c r="F31" s="48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5" customHeight="1" x14ac:dyDescent="0.25">
      <c r="A32" s="7"/>
      <c r="B32" s="7"/>
      <c r="C32" s="7"/>
      <c r="D32" s="7"/>
      <c r="E32" s="7"/>
      <c r="F32" s="48"/>
      <c r="G32" s="4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5" customHeight="1" x14ac:dyDescent="0.25">
      <c r="A33" s="7"/>
      <c r="B33" s="7"/>
      <c r="C33" s="7"/>
      <c r="D33" s="7"/>
      <c r="E33" s="7"/>
      <c r="F33" s="48"/>
      <c r="G33" s="4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5" customHeight="1" x14ac:dyDescent="0.25">
      <c r="A34" s="7"/>
      <c r="B34" s="7"/>
      <c r="C34" s="7"/>
      <c r="D34" s="7"/>
      <c r="E34" s="7"/>
      <c r="F34" s="48"/>
      <c r="G34" s="4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5" customHeight="1" x14ac:dyDescent="0.25">
      <c r="A35" s="7"/>
      <c r="B35" s="7"/>
      <c r="C35" s="7"/>
      <c r="D35" s="7"/>
      <c r="E35" s="7"/>
      <c r="F35" s="48"/>
      <c r="G35" s="4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3.5" customHeight="1" x14ac:dyDescent="0.25">
      <c r="A36" s="7"/>
      <c r="B36" s="7"/>
      <c r="C36" s="7"/>
      <c r="D36" s="7"/>
      <c r="E36" s="7"/>
      <c r="F36" s="48"/>
      <c r="G36" s="4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3.5" customHeight="1" x14ac:dyDescent="0.25">
      <c r="A37" s="7"/>
      <c r="B37" s="7"/>
      <c r="C37" s="7"/>
      <c r="D37" s="7"/>
      <c r="E37" s="7"/>
      <c r="F37" s="48"/>
      <c r="G37" s="4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3.5" customHeight="1" x14ac:dyDescent="0.25">
      <c r="A38" s="7"/>
      <c r="B38" s="7"/>
      <c r="C38" s="7"/>
      <c r="D38" s="7"/>
      <c r="E38" s="7"/>
      <c r="F38" s="48"/>
      <c r="G38" s="4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3.5" customHeight="1" x14ac:dyDescent="0.25">
      <c r="A39" s="7"/>
      <c r="B39" s="7"/>
      <c r="C39" s="7"/>
      <c r="D39" s="7"/>
      <c r="E39" s="7"/>
      <c r="F39" s="48"/>
      <c r="G39" s="4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3.5" customHeight="1" x14ac:dyDescent="0.25">
      <c r="A40" s="7"/>
      <c r="B40" s="7"/>
      <c r="C40" s="7"/>
      <c r="D40" s="7"/>
      <c r="E40" s="7"/>
      <c r="F40" s="48"/>
      <c r="G40" s="4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3.5" customHeight="1" x14ac:dyDescent="0.25">
      <c r="A41" s="7"/>
      <c r="B41" s="7"/>
      <c r="C41" s="7"/>
      <c r="D41" s="7"/>
      <c r="E41" s="7"/>
      <c r="F41" s="48"/>
      <c r="G41" s="4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3.5" customHeight="1" x14ac:dyDescent="0.25">
      <c r="A42" s="7"/>
      <c r="B42" s="7"/>
      <c r="C42" s="7"/>
      <c r="D42" s="7"/>
      <c r="E42" s="7"/>
      <c r="F42" s="48"/>
      <c r="G42" s="4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3.5" customHeight="1" x14ac:dyDescent="0.25">
      <c r="A43" s="7"/>
      <c r="B43" s="7"/>
      <c r="C43" s="7"/>
      <c r="D43" s="7"/>
      <c r="E43" s="7"/>
      <c r="F43" s="48"/>
      <c r="G43" s="4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3.5" customHeight="1" x14ac:dyDescent="0.25">
      <c r="A44" s="7"/>
      <c r="B44" s="7"/>
      <c r="C44" s="7"/>
      <c r="D44" s="7"/>
      <c r="E44" s="7"/>
      <c r="F44" s="48"/>
      <c r="G44" s="4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3.5" customHeight="1" x14ac:dyDescent="0.25">
      <c r="A45" s="7"/>
      <c r="B45" s="7"/>
      <c r="C45" s="7"/>
      <c r="D45" s="7"/>
      <c r="E45" s="7"/>
      <c r="F45" s="48"/>
      <c r="G45" s="4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3.5" customHeight="1" x14ac:dyDescent="0.25">
      <c r="A46" s="7"/>
      <c r="B46" s="7"/>
      <c r="C46" s="7"/>
      <c r="D46" s="7"/>
      <c r="E46" s="7"/>
      <c r="F46" s="48"/>
      <c r="G46" s="4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3.5" customHeight="1" x14ac:dyDescent="0.25">
      <c r="A47" s="7"/>
      <c r="B47" s="7"/>
      <c r="C47" s="7"/>
      <c r="D47" s="7"/>
      <c r="E47" s="7"/>
      <c r="F47" s="48"/>
      <c r="G47" s="4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3.5" customHeight="1" x14ac:dyDescent="0.25">
      <c r="A48" s="7"/>
      <c r="B48" s="7"/>
      <c r="C48" s="7"/>
      <c r="D48" s="7"/>
      <c r="E48" s="7"/>
      <c r="F48" s="48"/>
      <c r="G48" s="4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3.5" customHeight="1" x14ac:dyDescent="0.25">
      <c r="A49" s="7"/>
      <c r="B49" s="7"/>
      <c r="C49" s="7"/>
      <c r="D49" s="7"/>
      <c r="E49" s="7"/>
      <c r="F49" s="48"/>
      <c r="G49" s="4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3.5" customHeight="1" x14ac:dyDescent="0.25">
      <c r="A50" s="7"/>
      <c r="B50" s="7"/>
      <c r="C50" s="7"/>
      <c r="D50" s="7"/>
      <c r="E50" s="7"/>
      <c r="F50" s="48"/>
      <c r="G50" s="4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3.5" customHeight="1" x14ac:dyDescent="0.25">
      <c r="A51" s="7"/>
      <c r="B51" s="7"/>
      <c r="C51" s="7"/>
      <c r="D51" s="7"/>
      <c r="E51" s="7"/>
      <c r="F51" s="48"/>
      <c r="G51" s="4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3.5" customHeight="1" x14ac:dyDescent="0.25">
      <c r="A52" s="7"/>
      <c r="B52" s="7"/>
      <c r="C52" s="7"/>
      <c r="D52" s="7"/>
      <c r="E52" s="7"/>
      <c r="F52" s="48"/>
      <c r="G52" s="4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3.5" customHeight="1" x14ac:dyDescent="0.25">
      <c r="A53" s="7"/>
      <c r="B53" s="7"/>
      <c r="C53" s="7"/>
      <c r="D53" s="7"/>
      <c r="E53" s="7"/>
      <c r="F53" s="48"/>
      <c r="G53" s="4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3.5" customHeight="1" x14ac:dyDescent="0.25">
      <c r="A54" s="7"/>
      <c r="B54" s="7"/>
      <c r="C54" s="7"/>
      <c r="D54" s="7"/>
      <c r="E54" s="7"/>
      <c r="F54" s="48"/>
      <c r="G54" s="4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3.5" customHeight="1" x14ac:dyDescent="0.25">
      <c r="A55" s="7"/>
      <c r="B55" s="7"/>
      <c r="C55" s="7"/>
      <c r="D55" s="7"/>
      <c r="E55" s="7"/>
      <c r="F55" s="48"/>
      <c r="G55" s="4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3.5" customHeight="1" x14ac:dyDescent="0.25">
      <c r="A56" s="7"/>
      <c r="B56" s="7"/>
      <c r="C56" s="7"/>
      <c r="D56" s="7"/>
      <c r="E56" s="7"/>
      <c r="F56" s="48"/>
      <c r="G56" s="4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3.5" customHeight="1" x14ac:dyDescent="0.25">
      <c r="A57" s="7"/>
      <c r="B57" s="7"/>
      <c r="C57" s="7"/>
      <c r="D57" s="7"/>
      <c r="E57" s="7"/>
      <c r="F57" s="48"/>
      <c r="G57" s="4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3.5" customHeight="1" x14ac:dyDescent="0.25">
      <c r="A58" s="7"/>
      <c r="B58" s="7"/>
      <c r="C58" s="7"/>
      <c r="D58" s="7"/>
      <c r="E58" s="7"/>
      <c r="F58" s="48"/>
      <c r="G58" s="4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3.5" customHeight="1" x14ac:dyDescent="0.25">
      <c r="A59" s="7"/>
      <c r="B59" s="7"/>
      <c r="C59" s="7"/>
      <c r="D59" s="7"/>
      <c r="E59" s="7"/>
      <c r="F59" s="48"/>
      <c r="G59" s="4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3.5" customHeight="1" x14ac:dyDescent="0.25">
      <c r="A60" s="7"/>
      <c r="B60" s="7"/>
      <c r="C60" s="7"/>
      <c r="D60" s="7"/>
      <c r="E60" s="7"/>
      <c r="F60" s="48"/>
      <c r="G60" s="4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3.5" customHeight="1" x14ac:dyDescent="0.25">
      <c r="A61" s="7"/>
      <c r="B61" s="7"/>
      <c r="C61" s="7"/>
      <c r="D61" s="7"/>
      <c r="E61" s="7"/>
      <c r="F61" s="48"/>
      <c r="G61" s="4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3.5" customHeight="1" x14ac:dyDescent="0.25">
      <c r="A62" s="7"/>
      <c r="B62" s="7"/>
      <c r="C62" s="7"/>
      <c r="D62" s="7"/>
      <c r="E62" s="7"/>
      <c r="F62" s="48"/>
      <c r="G62" s="4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3.5" customHeight="1" x14ac:dyDescent="0.25">
      <c r="A63" s="7"/>
      <c r="B63" s="7"/>
      <c r="C63" s="7"/>
      <c r="D63" s="7"/>
      <c r="E63" s="7"/>
      <c r="F63" s="48"/>
      <c r="G63" s="4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3.5" customHeight="1" x14ac:dyDescent="0.25">
      <c r="A64" s="7"/>
      <c r="B64" s="7"/>
      <c r="C64" s="7"/>
      <c r="D64" s="7"/>
      <c r="E64" s="7"/>
      <c r="F64" s="48"/>
      <c r="G64" s="4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3.5" customHeight="1" x14ac:dyDescent="0.25">
      <c r="A65" s="7"/>
      <c r="B65" s="7"/>
      <c r="C65" s="7"/>
      <c r="D65" s="7"/>
      <c r="E65" s="7"/>
      <c r="F65" s="48"/>
      <c r="G65" s="4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3.5" customHeight="1" x14ac:dyDescent="0.25">
      <c r="A66" s="7"/>
      <c r="B66" s="7"/>
      <c r="C66" s="7"/>
      <c r="D66" s="7"/>
      <c r="E66" s="7"/>
      <c r="F66" s="48"/>
      <c r="G66" s="4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3.5" customHeight="1" x14ac:dyDescent="0.25">
      <c r="A67" s="7"/>
      <c r="B67" s="7"/>
      <c r="C67" s="7"/>
      <c r="D67" s="7"/>
      <c r="E67" s="7"/>
      <c r="F67" s="48"/>
      <c r="G67" s="4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3.5" customHeight="1" x14ac:dyDescent="0.25">
      <c r="A68" s="7"/>
      <c r="B68" s="7"/>
      <c r="C68" s="7"/>
      <c r="D68" s="7"/>
      <c r="E68" s="7"/>
      <c r="F68" s="48"/>
      <c r="G68" s="4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3.5" customHeight="1" x14ac:dyDescent="0.25">
      <c r="A69" s="7"/>
      <c r="B69" s="7"/>
      <c r="C69" s="7"/>
      <c r="D69" s="7"/>
      <c r="E69" s="7"/>
      <c r="F69" s="48"/>
      <c r="G69" s="4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3.5" customHeight="1" x14ac:dyDescent="0.25">
      <c r="A70" s="7"/>
      <c r="B70" s="7"/>
      <c r="C70" s="7"/>
      <c r="D70" s="7"/>
      <c r="E70" s="7"/>
      <c r="F70" s="48"/>
      <c r="G70" s="4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3.5" customHeight="1" x14ac:dyDescent="0.25">
      <c r="A71" s="7"/>
      <c r="B71" s="7"/>
      <c r="C71" s="7"/>
      <c r="D71" s="7"/>
      <c r="E71" s="7"/>
      <c r="F71" s="48"/>
      <c r="G71" s="4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3.5" customHeight="1" x14ac:dyDescent="0.25">
      <c r="A72" s="7"/>
      <c r="B72" s="7"/>
      <c r="C72" s="7"/>
      <c r="D72" s="7"/>
      <c r="E72" s="7"/>
      <c r="F72" s="48"/>
      <c r="G72" s="4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3.5" customHeight="1" x14ac:dyDescent="0.25">
      <c r="A73" s="7"/>
      <c r="B73" s="7"/>
      <c r="C73" s="7"/>
      <c r="D73" s="7"/>
      <c r="E73" s="7"/>
      <c r="F73" s="48"/>
      <c r="G73" s="4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3.5" customHeight="1" x14ac:dyDescent="0.25">
      <c r="A74" s="7"/>
      <c r="B74" s="7"/>
      <c r="C74" s="7"/>
      <c r="D74" s="7"/>
      <c r="E74" s="7"/>
      <c r="F74" s="48"/>
      <c r="G74" s="4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3.5" customHeight="1" x14ac:dyDescent="0.25">
      <c r="A75" s="7"/>
      <c r="B75" s="7"/>
      <c r="C75" s="7"/>
      <c r="D75" s="7"/>
      <c r="E75" s="7"/>
      <c r="F75" s="48"/>
      <c r="G75" s="4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3.5" customHeight="1" x14ac:dyDescent="0.25">
      <c r="A76" s="7"/>
      <c r="B76" s="7"/>
      <c r="C76" s="7"/>
      <c r="D76" s="7"/>
      <c r="E76" s="7"/>
      <c r="F76" s="48"/>
      <c r="G76" s="4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3.5" customHeight="1" x14ac:dyDescent="0.25">
      <c r="A77" s="7"/>
      <c r="B77" s="7"/>
      <c r="C77" s="7"/>
      <c r="D77" s="7"/>
      <c r="E77" s="7"/>
      <c r="F77" s="48"/>
      <c r="G77" s="4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3.5" customHeight="1" x14ac:dyDescent="0.25">
      <c r="A78" s="7"/>
      <c r="B78" s="7"/>
      <c r="C78" s="7"/>
      <c r="D78" s="7"/>
      <c r="E78" s="7"/>
      <c r="F78" s="48"/>
      <c r="G78" s="4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3.5" customHeight="1" x14ac:dyDescent="0.25">
      <c r="A79" s="7"/>
      <c r="B79" s="7"/>
      <c r="C79" s="7"/>
      <c r="D79" s="7"/>
      <c r="E79" s="7"/>
      <c r="F79" s="48"/>
      <c r="G79" s="4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3.5" customHeight="1" x14ac:dyDescent="0.25">
      <c r="A80" s="7"/>
      <c r="B80" s="7"/>
      <c r="C80" s="7"/>
      <c r="D80" s="7"/>
      <c r="E80" s="7"/>
      <c r="F80" s="48"/>
      <c r="G80" s="4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3.5" customHeight="1" x14ac:dyDescent="0.25">
      <c r="A81" s="7"/>
      <c r="B81" s="7"/>
      <c r="C81" s="7"/>
      <c r="D81" s="7"/>
      <c r="E81" s="7"/>
      <c r="F81" s="48"/>
      <c r="G81" s="4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3.5" customHeight="1" x14ac:dyDescent="0.25">
      <c r="A82" s="7"/>
      <c r="B82" s="7"/>
      <c r="C82" s="7"/>
      <c r="D82" s="7"/>
      <c r="E82" s="7"/>
      <c r="F82" s="48"/>
      <c r="G82" s="4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3.5" customHeight="1" x14ac:dyDescent="0.25">
      <c r="A83" s="7"/>
      <c r="B83" s="7"/>
      <c r="C83" s="7"/>
      <c r="D83" s="7"/>
      <c r="E83" s="7"/>
      <c r="F83" s="48"/>
      <c r="G83" s="4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3.5" customHeight="1" x14ac:dyDescent="0.25">
      <c r="A84" s="7"/>
      <c r="B84" s="7"/>
      <c r="C84" s="7"/>
      <c r="D84" s="7"/>
      <c r="E84" s="7"/>
      <c r="F84" s="48"/>
      <c r="G84" s="4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3.5" customHeight="1" x14ac:dyDescent="0.25">
      <c r="A85" s="7"/>
      <c r="B85" s="7"/>
      <c r="C85" s="7"/>
      <c r="D85" s="7"/>
      <c r="E85" s="7"/>
      <c r="F85" s="48"/>
      <c r="G85" s="4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3.5" customHeight="1" x14ac:dyDescent="0.25">
      <c r="A86" s="7"/>
      <c r="B86" s="7"/>
      <c r="C86" s="7"/>
      <c r="D86" s="7"/>
      <c r="E86" s="7"/>
      <c r="F86" s="48"/>
      <c r="G86" s="4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3.5" customHeight="1" x14ac:dyDescent="0.25">
      <c r="A87" s="7"/>
      <c r="B87" s="7"/>
      <c r="C87" s="7"/>
      <c r="D87" s="7"/>
      <c r="E87" s="7"/>
      <c r="F87" s="48"/>
      <c r="G87" s="4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3.5" customHeight="1" x14ac:dyDescent="0.25">
      <c r="A88" s="7"/>
      <c r="B88" s="7"/>
      <c r="C88" s="7"/>
      <c r="D88" s="7"/>
      <c r="E88" s="7"/>
      <c r="F88" s="48"/>
      <c r="G88" s="4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3.5" customHeight="1" x14ac:dyDescent="0.25">
      <c r="A89" s="7"/>
      <c r="B89" s="7"/>
      <c r="C89" s="7"/>
      <c r="D89" s="7"/>
      <c r="E89" s="7"/>
      <c r="F89" s="48"/>
      <c r="G89" s="4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3.5" customHeight="1" x14ac:dyDescent="0.25">
      <c r="A90" s="7"/>
      <c r="B90" s="7"/>
      <c r="C90" s="7"/>
      <c r="D90" s="7"/>
      <c r="E90" s="7"/>
      <c r="F90" s="48"/>
      <c r="G90" s="4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3.5" customHeight="1" x14ac:dyDescent="0.25">
      <c r="A91" s="7"/>
      <c r="B91" s="7"/>
      <c r="C91" s="7"/>
      <c r="D91" s="7"/>
      <c r="E91" s="7"/>
      <c r="F91" s="48"/>
      <c r="G91" s="4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3.5" customHeight="1" x14ac:dyDescent="0.25">
      <c r="A92" s="7"/>
      <c r="B92" s="7"/>
      <c r="C92" s="7"/>
      <c r="D92" s="7"/>
      <c r="E92" s="7"/>
      <c r="F92" s="48"/>
      <c r="G92" s="4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3.5" customHeight="1" x14ac:dyDescent="0.25">
      <c r="A93" s="7"/>
      <c r="B93" s="7"/>
      <c r="C93" s="7"/>
      <c r="D93" s="7"/>
      <c r="E93" s="7"/>
      <c r="F93" s="48"/>
      <c r="G93" s="4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3.5" customHeight="1" x14ac:dyDescent="0.25">
      <c r="A94" s="7"/>
      <c r="B94" s="7"/>
      <c r="C94" s="7"/>
      <c r="D94" s="7"/>
      <c r="E94" s="7"/>
      <c r="F94" s="48"/>
      <c r="G94" s="4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3.5" customHeight="1" x14ac:dyDescent="0.25">
      <c r="A95" s="7"/>
      <c r="B95" s="7"/>
      <c r="C95" s="7"/>
      <c r="D95" s="7"/>
      <c r="E95" s="7"/>
      <c r="F95" s="48"/>
      <c r="G95" s="4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3.5" customHeight="1" x14ac:dyDescent="0.25">
      <c r="A96" s="7"/>
      <c r="B96" s="7"/>
      <c r="C96" s="7"/>
      <c r="D96" s="7"/>
      <c r="E96" s="7"/>
      <c r="F96" s="48"/>
      <c r="G96" s="4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3.5" customHeight="1" x14ac:dyDescent="0.25">
      <c r="A97" s="7"/>
      <c r="B97" s="7"/>
      <c r="C97" s="7"/>
      <c r="D97" s="7"/>
      <c r="E97" s="7"/>
      <c r="F97" s="48"/>
      <c r="G97" s="4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3.5" customHeight="1" x14ac:dyDescent="0.25">
      <c r="A98" s="7"/>
      <c r="B98" s="7"/>
      <c r="C98" s="7"/>
      <c r="D98" s="7"/>
      <c r="E98" s="7"/>
      <c r="F98" s="48"/>
      <c r="G98" s="4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3.5" customHeight="1" x14ac:dyDescent="0.25">
      <c r="A99" s="7"/>
      <c r="B99" s="7"/>
      <c r="C99" s="7"/>
      <c r="D99" s="7"/>
      <c r="E99" s="7"/>
      <c r="F99" s="48"/>
      <c r="G99" s="4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3.5" customHeight="1" x14ac:dyDescent="0.25">
      <c r="A100" s="7"/>
      <c r="B100" s="7"/>
      <c r="C100" s="7"/>
      <c r="D100" s="7"/>
      <c r="E100" s="7"/>
      <c r="F100" s="48"/>
      <c r="G100" s="4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3.5" customHeight="1" x14ac:dyDescent="0.25">
      <c r="A101" s="7"/>
      <c r="B101" s="7"/>
      <c r="C101" s="7"/>
      <c r="D101" s="7"/>
      <c r="E101" s="7"/>
      <c r="F101" s="48"/>
      <c r="G101" s="4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3.5" customHeight="1" x14ac:dyDescent="0.25">
      <c r="A102" s="7"/>
      <c r="B102" s="7"/>
      <c r="C102" s="7"/>
      <c r="D102" s="7"/>
      <c r="E102" s="7"/>
      <c r="F102" s="48"/>
      <c r="G102" s="4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3.5" customHeight="1" x14ac:dyDescent="0.25">
      <c r="A103" s="7"/>
      <c r="B103" s="7"/>
      <c r="C103" s="7"/>
      <c r="D103" s="7"/>
      <c r="E103" s="7"/>
      <c r="F103" s="48"/>
      <c r="G103" s="4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3.5" customHeight="1" x14ac:dyDescent="0.25">
      <c r="A104" s="7"/>
      <c r="B104" s="7"/>
      <c r="C104" s="7"/>
      <c r="D104" s="7"/>
      <c r="E104" s="7"/>
      <c r="F104" s="48"/>
      <c r="G104" s="4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3.5" customHeight="1" x14ac:dyDescent="0.25">
      <c r="A105" s="7"/>
      <c r="B105" s="7"/>
      <c r="C105" s="7"/>
      <c r="D105" s="7"/>
      <c r="E105" s="7"/>
      <c r="F105" s="48"/>
      <c r="G105" s="4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3.5" customHeight="1" x14ac:dyDescent="0.25">
      <c r="A106" s="7"/>
      <c r="B106" s="7"/>
      <c r="C106" s="7"/>
      <c r="D106" s="7"/>
      <c r="E106" s="7"/>
      <c r="F106" s="48"/>
      <c r="G106" s="4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3.5" customHeight="1" x14ac:dyDescent="0.25">
      <c r="A107" s="7"/>
      <c r="B107" s="7"/>
      <c r="C107" s="7"/>
      <c r="D107" s="7"/>
      <c r="E107" s="7"/>
      <c r="F107" s="48"/>
      <c r="G107" s="4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3.5" customHeight="1" x14ac:dyDescent="0.25">
      <c r="A108" s="7"/>
      <c r="B108" s="7"/>
      <c r="C108" s="7"/>
      <c r="D108" s="7"/>
      <c r="E108" s="7"/>
      <c r="F108" s="48"/>
      <c r="G108" s="4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3.5" customHeight="1" x14ac:dyDescent="0.25">
      <c r="A109" s="7"/>
      <c r="B109" s="7"/>
      <c r="C109" s="7"/>
      <c r="D109" s="7"/>
      <c r="E109" s="7"/>
      <c r="F109" s="48"/>
      <c r="G109" s="4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3.5" customHeight="1" x14ac:dyDescent="0.25">
      <c r="A110" s="7"/>
      <c r="B110" s="7"/>
      <c r="C110" s="7"/>
      <c r="D110" s="7"/>
      <c r="E110" s="7"/>
      <c r="F110" s="48"/>
      <c r="G110" s="4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3.5" customHeight="1" x14ac:dyDescent="0.25">
      <c r="A111" s="7"/>
      <c r="B111" s="7"/>
      <c r="C111" s="7"/>
      <c r="D111" s="7"/>
      <c r="E111" s="7"/>
      <c r="F111" s="48"/>
      <c r="G111" s="4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3.5" customHeight="1" x14ac:dyDescent="0.25">
      <c r="A112" s="7"/>
      <c r="B112" s="7"/>
      <c r="C112" s="7"/>
      <c r="D112" s="7"/>
      <c r="E112" s="7"/>
      <c r="F112" s="48"/>
      <c r="G112" s="4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3.5" customHeight="1" x14ac:dyDescent="0.25">
      <c r="A113" s="7"/>
      <c r="B113" s="7"/>
      <c r="C113" s="7"/>
      <c r="D113" s="7"/>
      <c r="E113" s="7"/>
      <c r="F113" s="48"/>
      <c r="G113" s="4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3.5" customHeight="1" x14ac:dyDescent="0.25">
      <c r="A114" s="7"/>
      <c r="B114" s="7"/>
      <c r="C114" s="7"/>
      <c r="D114" s="7"/>
      <c r="E114" s="7"/>
      <c r="F114" s="48"/>
      <c r="G114" s="4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3.5" customHeight="1" x14ac:dyDescent="0.25">
      <c r="A115" s="7"/>
      <c r="B115" s="7"/>
      <c r="C115" s="7"/>
      <c r="D115" s="7"/>
      <c r="E115" s="7"/>
      <c r="F115" s="48"/>
      <c r="G115" s="4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3.5" customHeight="1" x14ac:dyDescent="0.25">
      <c r="A116" s="7"/>
      <c r="B116" s="7"/>
      <c r="C116" s="7"/>
      <c r="D116" s="7"/>
      <c r="E116" s="7"/>
      <c r="F116" s="48"/>
      <c r="G116" s="4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3.5" customHeight="1" x14ac:dyDescent="0.25">
      <c r="A117" s="7"/>
      <c r="B117" s="7"/>
      <c r="C117" s="7"/>
      <c r="D117" s="7"/>
      <c r="E117" s="7"/>
      <c r="F117" s="48"/>
      <c r="G117" s="4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3.5" customHeight="1" x14ac:dyDescent="0.25">
      <c r="A118" s="7"/>
      <c r="B118" s="7"/>
      <c r="C118" s="7"/>
      <c r="D118" s="7"/>
      <c r="E118" s="7"/>
      <c r="F118" s="48"/>
      <c r="G118" s="4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3.5" customHeight="1" x14ac:dyDescent="0.25">
      <c r="A119" s="7"/>
      <c r="B119" s="7"/>
      <c r="C119" s="7"/>
      <c r="D119" s="7"/>
      <c r="E119" s="7"/>
      <c r="F119" s="48"/>
      <c r="G119" s="4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3.5" customHeight="1" x14ac:dyDescent="0.25">
      <c r="A120" s="7"/>
      <c r="B120" s="3"/>
      <c r="C120" s="3"/>
      <c r="D120" s="7"/>
      <c r="E120" s="7"/>
      <c r="F120" s="48"/>
      <c r="G120" s="4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  <c r="Y120" s="3"/>
    </row>
    <row r="121" spans="1:25" ht="13.5" customHeight="1" x14ac:dyDescent="0.25">
      <c r="A121" s="7"/>
      <c r="B121" s="3"/>
      <c r="C121" s="3"/>
      <c r="D121" s="7"/>
      <c r="E121" s="7"/>
      <c r="F121" s="48"/>
      <c r="G121" s="4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  <c r="Y121" s="3"/>
    </row>
    <row r="122" spans="1:25" ht="13.5" customHeight="1" x14ac:dyDescent="0.25">
      <c r="A122" s="7"/>
      <c r="B122" s="3"/>
      <c r="C122" s="3"/>
      <c r="D122" s="7"/>
      <c r="E122" s="7"/>
      <c r="F122" s="48"/>
      <c r="G122" s="4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  <c r="Y122" s="3"/>
    </row>
    <row r="123" spans="1:25" ht="13.5" customHeight="1" x14ac:dyDescent="0.25">
      <c r="A123" s="7"/>
      <c r="B123" s="3"/>
      <c r="C123" s="3"/>
      <c r="D123" s="7"/>
      <c r="E123" s="7"/>
      <c r="F123" s="48"/>
      <c r="G123" s="4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  <c r="Y123" s="3"/>
    </row>
    <row r="124" spans="1:25" ht="13.5" customHeight="1" x14ac:dyDescent="0.25">
      <c r="A124" s="7"/>
      <c r="B124" s="3"/>
      <c r="C124" s="3"/>
      <c r="D124" s="7"/>
      <c r="E124" s="7"/>
      <c r="F124" s="48"/>
      <c r="G124" s="4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  <c r="Y124" s="3"/>
    </row>
    <row r="125" spans="1:25" ht="13.5" customHeight="1" x14ac:dyDescent="0.25">
      <c r="A125" s="7"/>
      <c r="B125" s="3"/>
      <c r="C125" s="3"/>
      <c r="D125" s="7"/>
      <c r="E125" s="7"/>
      <c r="F125" s="48"/>
      <c r="G125" s="4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  <c r="Y125" s="3"/>
    </row>
    <row r="126" spans="1:25" ht="13.5" customHeight="1" x14ac:dyDescent="0.25">
      <c r="A126" s="7"/>
      <c r="B126" s="3"/>
      <c r="C126" s="3"/>
      <c r="D126" s="7"/>
      <c r="E126" s="7"/>
      <c r="F126" s="48"/>
      <c r="G126" s="4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  <c r="Y126" s="3"/>
    </row>
    <row r="127" spans="1:25" ht="13.5" customHeight="1" x14ac:dyDescent="0.25">
      <c r="A127" s="7"/>
      <c r="B127" s="3"/>
      <c r="C127" s="3"/>
      <c r="D127" s="7"/>
      <c r="E127" s="7"/>
      <c r="F127" s="48"/>
      <c r="G127" s="4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  <c r="Y127" s="3"/>
    </row>
    <row r="128" spans="1:25" ht="13.5" customHeight="1" x14ac:dyDescent="0.25">
      <c r="A128" s="7"/>
      <c r="B128" s="3"/>
      <c r="C128" s="3"/>
      <c r="D128" s="7"/>
      <c r="E128" s="7"/>
      <c r="F128" s="48"/>
      <c r="G128" s="4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  <c r="Y128" s="3"/>
    </row>
    <row r="129" spans="1:25" ht="13.5" customHeight="1" x14ac:dyDescent="0.25">
      <c r="A129" s="7"/>
      <c r="B129" s="3"/>
      <c r="C129" s="3"/>
      <c r="D129" s="7"/>
      <c r="E129" s="7"/>
      <c r="F129" s="48"/>
      <c r="G129" s="4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  <c r="Y129" s="3"/>
    </row>
    <row r="130" spans="1:25" ht="13.5" customHeight="1" x14ac:dyDescent="0.25">
      <c r="A130" s="7"/>
      <c r="B130" s="3"/>
      <c r="C130" s="3"/>
      <c r="D130" s="7"/>
      <c r="E130" s="7"/>
      <c r="F130" s="48"/>
      <c r="G130" s="4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  <c r="Y130" s="3"/>
    </row>
    <row r="131" spans="1:25" ht="13.5" customHeight="1" x14ac:dyDescent="0.25">
      <c r="A131" s="7"/>
      <c r="B131" s="3"/>
      <c r="C131" s="3"/>
      <c r="D131" s="7"/>
      <c r="E131" s="7"/>
      <c r="F131" s="48"/>
      <c r="G131" s="4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  <c r="Y131" s="3"/>
    </row>
    <row r="132" spans="1:25" ht="13.5" customHeight="1" x14ac:dyDescent="0.25">
      <c r="A132" s="7"/>
      <c r="B132" s="3"/>
      <c r="C132" s="3"/>
      <c r="D132" s="7"/>
      <c r="E132" s="7"/>
      <c r="F132" s="48"/>
      <c r="G132" s="4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  <c r="Y132" s="3"/>
    </row>
    <row r="133" spans="1:25" ht="13.5" customHeight="1" x14ac:dyDescent="0.25">
      <c r="A133" s="7"/>
      <c r="B133" s="3"/>
      <c r="C133" s="3"/>
      <c r="D133" s="7"/>
      <c r="E133" s="7"/>
      <c r="F133" s="48"/>
      <c r="G133" s="4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  <c r="Y133" s="3"/>
    </row>
    <row r="134" spans="1:25" ht="13.5" customHeight="1" x14ac:dyDescent="0.25">
      <c r="A134" s="7"/>
      <c r="B134" s="3"/>
      <c r="C134" s="3"/>
      <c r="D134" s="7"/>
      <c r="E134" s="7"/>
      <c r="F134" s="48"/>
      <c r="G134" s="4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  <c r="Y134" s="3"/>
    </row>
    <row r="135" spans="1:25" ht="13.5" customHeight="1" x14ac:dyDescent="0.25">
      <c r="A135" s="7"/>
      <c r="B135" s="3"/>
      <c r="C135" s="3"/>
      <c r="D135" s="7"/>
      <c r="E135" s="7"/>
      <c r="F135" s="48"/>
      <c r="G135" s="4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  <c r="Y135" s="3"/>
    </row>
    <row r="136" spans="1:25" ht="13.5" customHeight="1" x14ac:dyDescent="0.25">
      <c r="A136" s="7"/>
      <c r="B136" s="3"/>
      <c r="C136" s="3"/>
      <c r="D136" s="7"/>
      <c r="E136" s="7"/>
      <c r="F136" s="48"/>
      <c r="G136" s="4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  <c r="Y136" s="3"/>
    </row>
    <row r="137" spans="1:25" ht="13.5" customHeight="1" x14ac:dyDescent="0.25">
      <c r="A137" s="7"/>
      <c r="B137" s="3"/>
      <c r="C137" s="3"/>
      <c r="D137" s="7"/>
      <c r="E137" s="7"/>
      <c r="F137" s="48"/>
      <c r="G137" s="4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  <c r="Y137" s="3"/>
    </row>
    <row r="138" spans="1:25" ht="13.5" customHeight="1" x14ac:dyDescent="0.25">
      <c r="A138" s="7"/>
      <c r="B138" s="3"/>
      <c r="C138" s="3"/>
      <c r="D138" s="7"/>
      <c r="E138" s="7"/>
      <c r="F138" s="48"/>
      <c r="G138" s="4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  <c r="Y138" s="3"/>
    </row>
    <row r="139" spans="1:25" ht="13.5" customHeight="1" x14ac:dyDescent="0.25">
      <c r="A139" s="7"/>
      <c r="B139" s="3"/>
      <c r="C139" s="3"/>
      <c r="D139" s="7"/>
      <c r="E139" s="7"/>
      <c r="F139" s="48"/>
      <c r="G139" s="4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  <c r="Y139" s="3"/>
    </row>
    <row r="140" spans="1:25" ht="13.5" customHeight="1" x14ac:dyDescent="0.25">
      <c r="A140" s="7"/>
      <c r="B140" s="3"/>
      <c r="C140" s="3"/>
      <c r="D140" s="7"/>
      <c r="E140" s="7"/>
      <c r="F140" s="48"/>
      <c r="G140" s="4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  <c r="Y140" s="3"/>
    </row>
    <row r="141" spans="1:25" ht="13.5" customHeight="1" x14ac:dyDescent="0.25">
      <c r="A141" s="7"/>
      <c r="B141" s="3"/>
      <c r="C141" s="3"/>
      <c r="D141" s="7"/>
      <c r="E141" s="7"/>
      <c r="F141" s="48"/>
      <c r="G141" s="4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  <c r="Y141" s="3"/>
    </row>
    <row r="142" spans="1:25" ht="13.5" customHeight="1" x14ac:dyDescent="0.25">
      <c r="A142" s="7"/>
      <c r="B142" s="3"/>
      <c r="C142" s="3"/>
      <c r="D142" s="7"/>
      <c r="E142" s="7"/>
      <c r="F142" s="48"/>
      <c r="G142" s="4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  <c r="Y142" s="3"/>
    </row>
    <row r="143" spans="1:25" ht="13.5" customHeight="1" x14ac:dyDescent="0.25">
      <c r="A143" s="7"/>
      <c r="B143" s="3"/>
      <c r="C143" s="3"/>
      <c r="D143" s="7"/>
      <c r="E143" s="7"/>
      <c r="F143" s="48"/>
      <c r="G143" s="4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3"/>
      <c r="Y143" s="3"/>
    </row>
    <row r="144" spans="1:25" ht="13.5" customHeight="1" x14ac:dyDescent="0.25">
      <c r="A144" s="7"/>
      <c r="B144" s="3"/>
      <c r="C144" s="3"/>
      <c r="D144" s="7"/>
      <c r="E144" s="7"/>
      <c r="F144" s="48"/>
      <c r="G144" s="4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3"/>
      <c r="Y144" s="3"/>
    </row>
    <row r="145" spans="1:25" ht="13.5" customHeight="1" x14ac:dyDescent="0.25">
      <c r="A145" s="7"/>
      <c r="B145" s="3"/>
      <c r="C145" s="3"/>
      <c r="D145" s="7"/>
      <c r="E145" s="7"/>
      <c r="F145" s="48"/>
      <c r="G145" s="4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3"/>
      <c r="Y145" s="3"/>
    </row>
    <row r="146" spans="1:25" ht="13.5" customHeight="1" x14ac:dyDescent="0.25">
      <c r="A146" s="7"/>
      <c r="B146" s="3"/>
      <c r="C146" s="3"/>
      <c r="D146" s="7"/>
      <c r="E146" s="7"/>
      <c r="F146" s="48"/>
      <c r="G146" s="4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3"/>
      <c r="Y146" s="3"/>
    </row>
    <row r="147" spans="1:25" ht="13.5" customHeight="1" x14ac:dyDescent="0.25">
      <c r="A147" s="7"/>
      <c r="B147" s="3"/>
      <c r="C147" s="3"/>
      <c r="D147" s="7"/>
      <c r="E147" s="7"/>
      <c r="F147" s="48"/>
      <c r="G147" s="4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3"/>
      <c r="Y147" s="3"/>
    </row>
    <row r="148" spans="1:25" ht="13.5" customHeight="1" x14ac:dyDescent="0.25">
      <c r="A148" s="7"/>
      <c r="B148" s="3"/>
      <c r="C148" s="3"/>
      <c r="D148" s="7"/>
      <c r="E148" s="7"/>
      <c r="F148" s="48"/>
      <c r="G148" s="4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3"/>
      <c r="Y148" s="3"/>
    </row>
    <row r="149" spans="1:25" ht="13.5" customHeight="1" x14ac:dyDescent="0.25">
      <c r="A149" s="7"/>
      <c r="B149" s="3"/>
      <c r="C149" s="3"/>
      <c r="D149" s="7"/>
      <c r="E149" s="7"/>
      <c r="F149" s="48"/>
      <c r="G149" s="4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3"/>
      <c r="Y149" s="3"/>
    </row>
    <row r="150" spans="1:25" ht="13.5" customHeight="1" x14ac:dyDescent="0.25">
      <c r="A150" s="7"/>
      <c r="B150" s="3"/>
      <c r="C150" s="3"/>
      <c r="D150" s="7"/>
      <c r="E150" s="7"/>
      <c r="F150" s="48"/>
      <c r="G150" s="4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3"/>
      <c r="Y150" s="3"/>
    </row>
    <row r="151" spans="1:25" ht="13.5" customHeight="1" x14ac:dyDescent="0.25">
      <c r="A151" s="7"/>
      <c r="B151" s="3"/>
      <c r="C151" s="3"/>
      <c r="D151" s="7"/>
      <c r="E151" s="7"/>
      <c r="F151" s="48"/>
      <c r="G151" s="4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3"/>
      <c r="Y151" s="3"/>
    </row>
    <row r="152" spans="1:25" ht="13.5" customHeight="1" x14ac:dyDescent="0.25">
      <c r="A152" s="7"/>
      <c r="B152" s="3"/>
      <c r="C152" s="3"/>
      <c r="D152" s="7"/>
      <c r="E152" s="7"/>
      <c r="F152" s="48"/>
      <c r="G152" s="4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3"/>
      <c r="Y152" s="3"/>
    </row>
    <row r="153" spans="1:25" ht="13.5" customHeight="1" x14ac:dyDescent="0.25">
      <c r="A153" s="7"/>
      <c r="B153" s="3"/>
      <c r="C153" s="3"/>
      <c r="D153" s="7"/>
      <c r="E153" s="7"/>
      <c r="F153" s="48"/>
      <c r="G153" s="4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3"/>
      <c r="Y153" s="3"/>
    </row>
    <row r="154" spans="1:25" ht="13.5" customHeight="1" x14ac:dyDescent="0.25">
      <c r="A154" s="7"/>
      <c r="B154" s="3"/>
      <c r="C154" s="3"/>
      <c r="D154" s="7"/>
      <c r="E154" s="7"/>
      <c r="F154" s="48"/>
      <c r="G154" s="4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3"/>
      <c r="Y154" s="3"/>
    </row>
    <row r="155" spans="1:25" ht="13.5" customHeight="1" x14ac:dyDescent="0.25">
      <c r="A155" s="7"/>
      <c r="B155" s="3"/>
      <c r="C155" s="3"/>
      <c r="D155" s="7"/>
      <c r="E155" s="7"/>
      <c r="F155" s="48"/>
      <c r="G155" s="4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3"/>
      <c r="Y155" s="3"/>
    </row>
    <row r="156" spans="1:25" ht="13.5" customHeight="1" x14ac:dyDescent="0.25">
      <c r="A156" s="7"/>
      <c r="B156" s="3"/>
      <c r="C156" s="3"/>
      <c r="D156" s="7"/>
      <c r="E156" s="7"/>
      <c r="F156" s="48"/>
      <c r="G156" s="4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3"/>
      <c r="Y156" s="3"/>
    </row>
    <row r="157" spans="1:25" ht="13.5" customHeight="1" x14ac:dyDescent="0.25">
      <c r="A157" s="7"/>
      <c r="B157" s="3"/>
      <c r="C157" s="3"/>
      <c r="D157" s="7"/>
      <c r="E157" s="7"/>
      <c r="F157" s="48"/>
      <c r="G157" s="4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3"/>
      <c r="Y157" s="3"/>
    </row>
    <row r="158" spans="1:25" ht="13.5" customHeight="1" x14ac:dyDescent="0.25">
      <c r="A158" s="7"/>
      <c r="B158" s="3"/>
      <c r="C158" s="3"/>
      <c r="D158" s="7"/>
      <c r="E158" s="7"/>
      <c r="F158" s="48"/>
      <c r="G158" s="4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3"/>
      <c r="Y158" s="3"/>
    </row>
    <row r="159" spans="1:25" ht="13.5" customHeight="1" x14ac:dyDescent="0.25">
      <c r="A159" s="7"/>
      <c r="B159" s="3"/>
      <c r="C159" s="3"/>
      <c r="D159" s="7"/>
      <c r="E159" s="7"/>
      <c r="F159" s="48"/>
      <c r="G159" s="4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3"/>
      <c r="Y159" s="3"/>
    </row>
    <row r="160" spans="1:25" ht="13.5" customHeight="1" x14ac:dyDescent="0.25">
      <c r="A160" s="7"/>
      <c r="B160" s="3"/>
      <c r="C160" s="3"/>
      <c r="D160" s="7"/>
      <c r="E160" s="7"/>
      <c r="F160" s="48"/>
      <c r="G160" s="4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3"/>
      <c r="Y160" s="3"/>
    </row>
    <row r="161" spans="1:25" ht="13.5" customHeight="1" x14ac:dyDescent="0.25">
      <c r="A161" s="7"/>
      <c r="B161" s="3"/>
      <c r="C161" s="3"/>
      <c r="D161" s="7"/>
      <c r="E161" s="7"/>
      <c r="F161" s="48"/>
      <c r="G161" s="4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3"/>
      <c r="Y161" s="3"/>
    </row>
    <row r="162" spans="1:25" ht="13.5" customHeight="1" x14ac:dyDescent="0.25">
      <c r="A162" s="7"/>
      <c r="B162" s="3"/>
      <c r="C162" s="3"/>
      <c r="D162" s="7"/>
      <c r="E162" s="7"/>
      <c r="F162" s="48"/>
      <c r="G162" s="4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3"/>
      <c r="Y162" s="3"/>
    </row>
    <row r="163" spans="1:25" ht="13.5" customHeight="1" x14ac:dyDescent="0.25">
      <c r="A163" s="7"/>
      <c r="B163" s="3"/>
      <c r="C163" s="3"/>
      <c r="D163" s="7"/>
      <c r="E163" s="7"/>
      <c r="F163" s="48"/>
      <c r="G163" s="4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3"/>
      <c r="Y163" s="3"/>
    </row>
    <row r="164" spans="1:25" ht="13.5" customHeight="1" x14ac:dyDescent="0.25">
      <c r="A164" s="7"/>
      <c r="B164" s="3"/>
      <c r="C164" s="3"/>
      <c r="D164" s="7"/>
      <c r="E164" s="7"/>
      <c r="F164" s="48"/>
      <c r="G164" s="4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3"/>
      <c r="Y164" s="3"/>
    </row>
    <row r="165" spans="1:25" ht="13.5" customHeight="1" x14ac:dyDescent="0.25">
      <c r="A165" s="7"/>
      <c r="B165" s="3"/>
      <c r="C165" s="3"/>
      <c r="D165" s="7"/>
      <c r="E165" s="7"/>
      <c r="F165" s="48"/>
      <c r="G165" s="4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3"/>
      <c r="Y165" s="3"/>
    </row>
    <row r="166" spans="1:25" ht="13.5" customHeight="1" x14ac:dyDescent="0.25">
      <c r="A166" s="7"/>
      <c r="B166" s="3"/>
      <c r="C166" s="3"/>
      <c r="D166" s="7"/>
      <c r="E166" s="7"/>
      <c r="F166" s="48"/>
      <c r="G166" s="4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3"/>
      <c r="Y166" s="3"/>
    </row>
    <row r="167" spans="1:25" ht="13.5" customHeight="1" x14ac:dyDescent="0.25">
      <c r="A167" s="7"/>
      <c r="B167" s="3"/>
      <c r="C167" s="3"/>
      <c r="D167" s="7"/>
      <c r="E167" s="7"/>
      <c r="F167" s="48"/>
      <c r="G167" s="4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3"/>
      <c r="Y167" s="3"/>
    </row>
    <row r="168" spans="1:25" ht="13.5" customHeight="1" x14ac:dyDescent="0.25">
      <c r="A168" s="7"/>
      <c r="B168" s="3"/>
      <c r="C168" s="3"/>
      <c r="D168" s="7"/>
      <c r="E168" s="7"/>
      <c r="F168" s="48"/>
      <c r="G168" s="4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3"/>
      <c r="Y168" s="3"/>
    </row>
    <row r="169" spans="1:25" ht="13.5" customHeight="1" x14ac:dyDescent="0.25">
      <c r="A169" s="7"/>
      <c r="B169" s="3"/>
      <c r="C169" s="3"/>
      <c r="D169" s="7"/>
      <c r="E169" s="7"/>
      <c r="F169" s="48"/>
      <c r="G169" s="4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3"/>
      <c r="Y169" s="3"/>
    </row>
    <row r="170" spans="1:25" ht="13.5" customHeight="1" x14ac:dyDescent="0.25">
      <c r="A170" s="7"/>
      <c r="B170" s="3"/>
      <c r="C170" s="3"/>
      <c r="D170" s="7"/>
      <c r="E170" s="7"/>
      <c r="F170" s="48"/>
      <c r="G170" s="4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3"/>
      <c r="Y170" s="3"/>
    </row>
    <row r="171" spans="1:25" ht="13.5" customHeight="1" x14ac:dyDescent="0.25">
      <c r="A171" s="7"/>
      <c r="B171" s="3"/>
      <c r="C171" s="3"/>
      <c r="D171" s="7"/>
      <c r="E171" s="7"/>
      <c r="F171" s="48"/>
      <c r="G171" s="4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3"/>
      <c r="Y171" s="3"/>
    </row>
    <row r="172" spans="1:25" ht="13.5" customHeight="1" x14ac:dyDescent="0.25">
      <c r="A172" s="7"/>
      <c r="B172" s="3"/>
      <c r="C172" s="3"/>
      <c r="D172" s="7"/>
      <c r="E172" s="7"/>
      <c r="F172" s="48"/>
      <c r="G172" s="4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3"/>
      <c r="Y172" s="3"/>
    </row>
    <row r="173" spans="1:25" ht="13.5" customHeight="1" x14ac:dyDescent="0.25">
      <c r="A173" s="7"/>
      <c r="B173" s="3"/>
      <c r="C173" s="3"/>
      <c r="D173" s="7"/>
      <c r="E173" s="7"/>
      <c r="F173" s="48"/>
      <c r="G173" s="4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3"/>
      <c r="Y173" s="3"/>
    </row>
    <row r="174" spans="1:25" ht="13.5" customHeight="1" x14ac:dyDescent="0.25">
      <c r="A174" s="7"/>
      <c r="B174" s="3"/>
      <c r="C174" s="3"/>
      <c r="D174" s="7"/>
      <c r="E174" s="7"/>
      <c r="F174" s="48"/>
      <c r="G174" s="4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3"/>
      <c r="Y174" s="3"/>
    </row>
    <row r="175" spans="1:25" ht="13.5" customHeight="1" x14ac:dyDescent="0.25">
      <c r="A175" s="7"/>
      <c r="B175" s="3"/>
      <c r="C175" s="3"/>
      <c r="D175" s="7"/>
      <c r="E175" s="7"/>
      <c r="F175" s="48"/>
      <c r="G175" s="4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3"/>
      <c r="Y175" s="3"/>
    </row>
    <row r="176" spans="1:25" ht="13.5" customHeight="1" x14ac:dyDescent="0.25">
      <c r="A176" s="7"/>
      <c r="B176" s="3"/>
      <c r="C176" s="3"/>
      <c r="D176" s="7"/>
      <c r="E176" s="7"/>
      <c r="F176" s="48"/>
      <c r="G176" s="4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3"/>
      <c r="Y176" s="3"/>
    </row>
    <row r="177" spans="1:25" ht="13.5" customHeight="1" x14ac:dyDescent="0.25">
      <c r="A177" s="7"/>
      <c r="B177" s="3"/>
      <c r="C177" s="3"/>
      <c r="D177" s="7"/>
      <c r="E177" s="7"/>
      <c r="F177" s="48"/>
      <c r="G177" s="4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3"/>
      <c r="Y177" s="3"/>
    </row>
    <row r="178" spans="1:25" ht="13.5" customHeight="1" x14ac:dyDescent="0.25">
      <c r="A178" s="7"/>
      <c r="B178" s="3"/>
      <c r="C178" s="3"/>
      <c r="D178" s="7"/>
      <c r="E178" s="7"/>
      <c r="F178" s="48"/>
      <c r="G178" s="4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3"/>
      <c r="Y178" s="3"/>
    </row>
    <row r="179" spans="1:25" ht="13.5" customHeight="1" x14ac:dyDescent="0.25">
      <c r="A179" s="7"/>
      <c r="B179" s="3"/>
      <c r="C179" s="3"/>
      <c r="D179" s="7"/>
      <c r="E179" s="7"/>
      <c r="F179" s="48"/>
      <c r="G179" s="4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3"/>
      <c r="Y179" s="3"/>
    </row>
    <row r="180" spans="1:25" ht="13.5" customHeight="1" x14ac:dyDescent="0.25">
      <c r="A180" s="7"/>
      <c r="B180" s="3"/>
      <c r="C180" s="3"/>
      <c r="D180" s="7"/>
      <c r="E180" s="7"/>
      <c r="F180" s="48"/>
      <c r="G180" s="4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3"/>
      <c r="Y180" s="3"/>
    </row>
    <row r="181" spans="1:25" ht="13.5" customHeight="1" x14ac:dyDescent="0.25">
      <c r="A181" s="7"/>
      <c r="B181" s="3"/>
      <c r="C181" s="3"/>
      <c r="D181" s="7"/>
      <c r="E181" s="7"/>
      <c r="F181" s="48"/>
      <c r="G181" s="4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3"/>
      <c r="Y181" s="3"/>
    </row>
    <row r="182" spans="1:25" ht="13.5" customHeight="1" x14ac:dyDescent="0.25">
      <c r="A182" s="7"/>
      <c r="B182" s="3"/>
      <c r="C182" s="3"/>
      <c r="D182" s="7"/>
      <c r="E182" s="7"/>
      <c r="F182" s="48"/>
      <c r="G182" s="4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3"/>
      <c r="Y182" s="3"/>
    </row>
    <row r="183" spans="1:25" ht="13.5" customHeight="1" x14ac:dyDescent="0.25">
      <c r="A183" s="7"/>
      <c r="B183" s="3"/>
      <c r="C183" s="3"/>
      <c r="D183" s="7"/>
      <c r="E183" s="7"/>
      <c r="F183" s="48"/>
      <c r="G183" s="4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3"/>
      <c r="Y183" s="3"/>
    </row>
    <row r="184" spans="1:25" ht="13.5" customHeight="1" x14ac:dyDescent="0.25">
      <c r="A184" s="7"/>
      <c r="B184" s="3"/>
      <c r="C184" s="3"/>
      <c r="D184" s="7"/>
      <c r="E184" s="7"/>
      <c r="F184" s="48"/>
      <c r="G184" s="4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3"/>
      <c r="Y184" s="3"/>
    </row>
    <row r="185" spans="1:25" ht="13.5" customHeight="1" x14ac:dyDescent="0.25">
      <c r="A185" s="7"/>
      <c r="B185" s="3"/>
      <c r="C185" s="3"/>
      <c r="D185" s="7"/>
      <c r="E185" s="7"/>
      <c r="F185" s="48"/>
      <c r="G185" s="4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3"/>
      <c r="Y185" s="3"/>
    </row>
    <row r="186" spans="1:25" ht="13.5" customHeight="1" x14ac:dyDescent="0.25">
      <c r="A186" s="7"/>
      <c r="B186" s="3"/>
      <c r="C186" s="3"/>
      <c r="D186" s="7"/>
      <c r="E186" s="7"/>
      <c r="F186" s="48"/>
      <c r="G186" s="4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3"/>
      <c r="Y186" s="3"/>
    </row>
    <row r="187" spans="1:25" ht="13.5" customHeight="1" x14ac:dyDescent="0.25">
      <c r="A187" s="7"/>
      <c r="B187" s="3"/>
      <c r="C187" s="3"/>
      <c r="D187" s="7"/>
      <c r="E187" s="7"/>
      <c r="F187" s="48"/>
      <c r="G187" s="4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3"/>
      <c r="Y187" s="3"/>
    </row>
    <row r="188" spans="1:25" ht="13.5" customHeight="1" x14ac:dyDescent="0.25">
      <c r="A188" s="7"/>
      <c r="B188" s="3"/>
      <c r="C188" s="3"/>
      <c r="D188" s="7"/>
      <c r="E188" s="7"/>
      <c r="F188" s="48"/>
      <c r="G188" s="4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3"/>
      <c r="Y188" s="3"/>
    </row>
    <row r="189" spans="1:25" ht="13.5" customHeight="1" x14ac:dyDescent="0.25">
      <c r="A189" s="7"/>
      <c r="B189" s="3"/>
      <c r="C189" s="3"/>
      <c r="D189" s="7"/>
      <c r="E189" s="7"/>
      <c r="F189" s="48"/>
      <c r="G189" s="4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3"/>
      <c r="Y189" s="3"/>
    </row>
    <row r="190" spans="1:25" ht="13.5" customHeight="1" x14ac:dyDescent="0.25">
      <c r="A190" s="7"/>
      <c r="B190" s="3"/>
      <c r="C190" s="3"/>
      <c r="D190" s="7"/>
      <c r="E190" s="7"/>
      <c r="F190" s="48"/>
      <c r="G190" s="4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3"/>
      <c r="Y190" s="3"/>
    </row>
    <row r="191" spans="1:25" ht="13.5" customHeight="1" x14ac:dyDescent="0.25">
      <c r="A191" s="7"/>
      <c r="B191" s="3"/>
      <c r="C191" s="3"/>
      <c r="D191" s="7"/>
      <c r="E191" s="7"/>
      <c r="F191" s="48"/>
      <c r="G191" s="4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3"/>
      <c r="Y191" s="3"/>
    </row>
    <row r="192" spans="1:25" ht="13.5" customHeight="1" x14ac:dyDescent="0.25">
      <c r="A192" s="7"/>
      <c r="B192" s="3"/>
      <c r="C192" s="3"/>
      <c r="D192" s="7"/>
      <c r="E192" s="7"/>
      <c r="F192" s="48"/>
      <c r="G192" s="4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3"/>
      <c r="Y192" s="3"/>
    </row>
    <row r="193" spans="1:25" ht="13.5" customHeight="1" x14ac:dyDescent="0.25">
      <c r="A193" s="7"/>
      <c r="B193" s="3"/>
      <c r="C193" s="3"/>
      <c r="D193" s="7"/>
      <c r="E193" s="7"/>
      <c r="F193" s="48"/>
      <c r="G193" s="4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3"/>
      <c r="Y193" s="3"/>
    </row>
    <row r="194" spans="1:25" ht="13.5" customHeight="1" x14ac:dyDescent="0.25">
      <c r="A194" s="7"/>
      <c r="B194" s="3"/>
      <c r="C194" s="3"/>
      <c r="D194" s="7"/>
      <c r="E194" s="7"/>
      <c r="F194" s="48"/>
      <c r="G194" s="4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3"/>
      <c r="Y194" s="3"/>
    </row>
    <row r="195" spans="1:25" ht="13.5" customHeight="1" x14ac:dyDescent="0.25">
      <c r="A195" s="7"/>
      <c r="B195" s="3"/>
      <c r="C195" s="3"/>
      <c r="D195" s="7"/>
      <c r="E195" s="7"/>
      <c r="F195" s="48"/>
      <c r="G195" s="4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3"/>
      <c r="Y195" s="3"/>
    </row>
    <row r="196" spans="1:25" ht="13.5" customHeight="1" x14ac:dyDescent="0.25">
      <c r="A196" s="7"/>
      <c r="B196" s="3"/>
      <c r="C196" s="3"/>
      <c r="D196" s="7"/>
      <c r="E196" s="7"/>
      <c r="F196" s="48"/>
      <c r="G196" s="4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3"/>
      <c r="Y196" s="3"/>
    </row>
    <row r="197" spans="1:25" ht="13.5" customHeight="1" x14ac:dyDescent="0.25">
      <c r="A197" s="7"/>
      <c r="B197" s="3"/>
      <c r="C197" s="3"/>
      <c r="D197" s="7"/>
      <c r="E197" s="7"/>
      <c r="F197" s="48"/>
      <c r="G197" s="4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3"/>
      <c r="Y197" s="3"/>
    </row>
    <row r="198" spans="1:25" ht="13.5" customHeight="1" x14ac:dyDescent="0.25">
      <c r="A198" s="7"/>
      <c r="B198" s="3"/>
      <c r="C198" s="3"/>
      <c r="D198" s="7"/>
      <c r="E198" s="7"/>
      <c r="F198" s="48"/>
      <c r="G198" s="4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3"/>
      <c r="Y198" s="3"/>
    </row>
    <row r="199" spans="1:25" ht="13.5" customHeight="1" x14ac:dyDescent="0.25">
      <c r="A199" s="7"/>
      <c r="B199" s="3"/>
      <c r="C199" s="3"/>
      <c r="D199" s="7"/>
      <c r="E199" s="7"/>
      <c r="F199" s="48"/>
      <c r="G199" s="4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3"/>
      <c r="Y199" s="3"/>
    </row>
    <row r="200" spans="1:25" ht="13.5" customHeight="1" x14ac:dyDescent="0.25">
      <c r="A200" s="7"/>
      <c r="B200" s="3"/>
      <c r="C200" s="3"/>
      <c r="D200" s="7"/>
      <c r="E200" s="7"/>
      <c r="F200" s="48"/>
      <c r="G200" s="4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3"/>
      <c r="Y200" s="3"/>
    </row>
    <row r="201" spans="1:25" ht="13.5" customHeight="1" x14ac:dyDescent="0.25">
      <c r="A201" s="7"/>
      <c r="B201" s="3"/>
      <c r="C201" s="3"/>
      <c r="D201" s="7"/>
      <c r="E201" s="7"/>
      <c r="F201" s="48"/>
      <c r="G201" s="4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3"/>
      <c r="Y201" s="3"/>
    </row>
    <row r="202" spans="1:25" ht="13.5" customHeight="1" x14ac:dyDescent="0.25">
      <c r="A202" s="7"/>
      <c r="B202" s="3"/>
      <c r="C202" s="3"/>
      <c r="D202" s="7"/>
      <c r="E202" s="7"/>
      <c r="F202" s="48"/>
      <c r="G202" s="4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3"/>
      <c r="Y202" s="3"/>
    </row>
    <row r="203" spans="1:25" ht="13.5" customHeight="1" x14ac:dyDescent="0.25">
      <c r="A203" s="7"/>
      <c r="B203" s="3"/>
      <c r="C203" s="3"/>
      <c r="D203" s="7"/>
      <c r="E203" s="7"/>
      <c r="F203" s="48"/>
      <c r="G203" s="4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3"/>
      <c r="Y203" s="3"/>
    </row>
    <row r="204" spans="1:25" ht="13.5" customHeight="1" x14ac:dyDescent="0.25">
      <c r="A204" s="7"/>
      <c r="B204" s="3"/>
      <c r="C204" s="3"/>
      <c r="D204" s="7"/>
      <c r="E204" s="7"/>
      <c r="F204" s="48"/>
      <c r="G204" s="4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3"/>
      <c r="Y204" s="3"/>
    </row>
    <row r="205" spans="1:25" ht="13.5" customHeight="1" x14ac:dyDescent="0.25">
      <c r="A205" s="7"/>
      <c r="B205" s="3"/>
      <c r="C205" s="3"/>
      <c r="D205" s="7"/>
      <c r="E205" s="7"/>
      <c r="F205" s="48"/>
      <c r="G205" s="4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3"/>
      <c r="Y205" s="3"/>
    </row>
    <row r="206" spans="1:25" ht="13.5" customHeight="1" x14ac:dyDescent="0.25">
      <c r="A206" s="7"/>
      <c r="B206" s="3"/>
      <c r="C206" s="3"/>
      <c r="D206" s="7"/>
      <c r="E206" s="7"/>
      <c r="F206" s="48"/>
      <c r="G206" s="4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3"/>
      <c r="Y206" s="3"/>
    </row>
    <row r="207" spans="1:25" ht="13.5" customHeight="1" x14ac:dyDescent="0.25">
      <c r="A207" s="7"/>
      <c r="B207" s="3"/>
      <c r="C207" s="3"/>
      <c r="D207" s="7"/>
      <c r="E207" s="7"/>
      <c r="F207" s="48"/>
      <c r="G207" s="4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3"/>
      <c r="Y207" s="3"/>
    </row>
    <row r="208" spans="1:25" ht="13.5" customHeight="1" x14ac:dyDescent="0.25">
      <c r="A208" s="7"/>
      <c r="B208" s="3"/>
      <c r="C208" s="3"/>
      <c r="D208" s="7"/>
      <c r="E208" s="7"/>
      <c r="F208" s="48"/>
      <c r="G208" s="4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3"/>
      <c r="Y208" s="3"/>
    </row>
    <row r="209" spans="1:25" ht="13.5" customHeight="1" x14ac:dyDescent="0.25">
      <c r="A209" s="7"/>
      <c r="B209" s="3"/>
      <c r="C209" s="3"/>
      <c r="D209" s="7"/>
      <c r="E209" s="7"/>
      <c r="F209" s="48"/>
      <c r="G209" s="4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3"/>
      <c r="Y209" s="3"/>
    </row>
    <row r="210" spans="1:25" ht="13.5" customHeight="1" x14ac:dyDescent="0.25">
      <c r="A210" s="7"/>
      <c r="B210" s="3"/>
      <c r="C210" s="3"/>
      <c r="D210" s="7"/>
      <c r="E210" s="7"/>
      <c r="F210" s="48"/>
      <c r="G210" s="4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3"/>
      <c r="Y210" s="3"/>
    </row>
    <row r="211" spans="1:25" ht="13.5" customHeight="1" x14ac:dyDescent="0.25">
      <c r="A211" s="7"/>
      <c r="B211" s="3"/>
      <c r="C211" s="3"/>
      <c r="D211" s="7"/>
      <c r="E211" s="7"/>
      <c r="F211" s="48"/>
      <c r="G211" s="4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3"/>
      <c r="Y211" s="3"/>
    </row>
    <row r="212" spans="1:25" ht="13.5" customHeight="1" x14ac:dyDescent="0.25">
      <c r="A212" s="7"/>
      <c r="B212" s="3"/>
      <c r="C212" s="3"/>
      <c r="D212" s="7"/>
      <c r="E212" s="7"/>
      <c r="F212" s="48"/>
      <c r="G212" s="4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3"/>
      <c r="Y212" s="3"/>
    </row>
    <row r="213" spans="1:25" ht="13.5" customHeight="1" x14ac:dyDescent="0.25">
      <c r="A213" s="7"/>
      <c r="B213" s="3"/>
      <c r="C213" s="3"/>
      <c r="D213" s="7"/>
      <c r="E213" s="7"/>
      <c r="F213" s="48"/>
      <c r="G213" s="4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3"/>
      <c r="Y213" s="3"/>
    </row>
    <row r="214" spans="1:25" ht="13.5" customHeight="1" x14ac:dyDescent="0.25">
      <c r="A214" s="7"/>
      <c r="B214" s="3"/>
      <c r="C214" s="3"/>
      <c r="D214" s="7"/>
      <c r="E214" s="7"/>
      <c r="F214" s="48"/>
      <c r="G214" s="4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3"/>
      <c r="Y214" s="3"/>
    </row>
    <row r="215" spans="1:25" ht="13.5" customHeight="1" x14ac:dyDescent="0.25">
      <c r="A215" s="7"/>
      <c r="B215" s="3"/>
      <c r="C215" s="3"/>
      <c r="D215" s="7"/>
      <c r="E215" s="7"/>
      <c r="F215" s="48"/>
      <c r="G215" s="4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3"/>
      <c r="Y215" s="3"/>
    </row>
    <row r="216" spans="1:25" ht="13.5" customHeight="1" x14ac:dyDescent="0.25">
      <c r="A216" s="7"/>
      <c r="B216" s="3"/>
      <c r="C216" s="3"/>
      <c r="D216" s="7"/>
      <c r="E216" s="7"/>
      <c r="F216" s="48"/>
      <c r="G216" s="4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3"/>
      <c r="Y216" s="3"/>
    </row>
    <row r="217" spans="1:25" ht="13.5" customHeight="1" x14ac:dyDescent="0.25">
      <c r="A217" s="7"/>
      <c r="B217" s="3"/>
      <c r="C217" s="3"/>
      <c r="D217" s="7"/>
      <c r="E217" s="7"/>
      <c r="F217" s="48"/>
      <c r="G217" s="4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3"/>
      <c r="Y217" s="3"/>
    </row>
    <row r="218" spans="1:25" ht="13.5" customHeight="1" x14ac:dyDescent="0.25">
      <c r="A218" s="7"/>
      <c r="B218" s="3"/>
      <c r="C218" s="3"/>
      <c r="D218" s="7"/>
      <c r="E218" s="7"/>
      <c r="F218" s="48"/>
      <c r="G218" s="4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3"/>
      <c r="Y218" s="3"/>
    </row>
    <row r="219" spans="1:25" ht="13.5" customHeight="1" x14ac:dyDescent="0.25">
      <c r="A219" s="7"/>
      <c r="B219" s="3"/>
      <c r="C219" s="3"/>
      <c r="D219" s="7"/>
      <c r="E219" s="7"/>
      <c r="F219" s="48"/>
      <c r="G219" s="4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3"/>
      <c r="Y219" s="3"/>
    </row>
    <row r="220" spans="1:25" ht="13.5" customHeight="1" x14ac:dyDescent="0.25">
      <c r="A220" s="7"/>
      <c r="B220" s="3"/>
      <c r="C220" s="3"/>
      <c r="D220" s="7"/>
      <c r="E220" s="7"/>
      <c r="F220" s="48"/>
      <c r="G220" s="4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3"/>
      <c r="Y220" s="3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B2:C2"/>
    <mergeCell ref="E12:G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1072"/>
  <sheetViews>
    <sheetView workbookViewId="0">
      <selection activeCell="I17" sqref="I17"/>
    </sheetView>
  </sheetViews>
  <sheetFormatPr baseColWidth="10" defaultColWidth="16.83203125" defaultRowHeight="15" customHeight="1" x14ac:dyDescent="0.15"/>
  <cols>
    <col min="1" max="1" width="42.83203125" style="24" customWidth="1"/>
    <col min="2" max="3" width="17.6640625" style="34" customWidth="1"/>
    <col min="4" max="18" width="10.83203125" style="24" customWidth="1"/>
    <col min="19" max="16384" width="16.83203125" style="24"/>
  </cols>
  <sheetData>
    <row r="1" spans="1:18" ht="15.75" customHeight="1" x14ac:dyDescent="0.3">
      <c r="A1" s="22" t="s">
        <v>66</v>
      </c>
      <c r="B1" s="37" t="s">
        <v>67</v>
      </c>
      <c r="C1" s="38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5.75" customHeight="1" x14ac:dyDescent="0.3">
      <c r="A2" s="39" t="s">
        <v>68</v>
      </c>
      <c r="B2" s="37"/>
      <c r="C2" s="3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5.75" customHeight="1" x14ac:dyDescent="0.3">
      <c r="A3" s="36"/>
      <c r="B3" s="31" t="s">
        <v>69</v>
      </c>
      <c r="C3" s="31" t="s">
        <v>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.75" customHeight="1" x14ac:dyDescent="0.25">
      <c r="A4" s="25" t="s">
        <v>71</v>
      </c>
      <c r="B4" s="29">
        <v>2.5</v>
      </c>
      <c r="C4" s="29">
        <v>3.6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5.75" customHeight="1" x14ac:dyDescent="0.25">
      <c r="A5" s="25" t="s">
        <v>72</v>
      </c>
      <c r="B5" s="29">
        <v>1.1000000000000001</v>
      </c>
      <c r="C5" s="29">
        <v>2.7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ht="15.75" customHeight="1" x14ac:dyDescent="0.25">
      <c r="A6" s="26" t="s">
        <v>73</v>
      </c>
      <c r="B6" s="30">
        <v>2.2000000000000002</v>
      </c>
      <c r="C6" s="30">
        <v>5.5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ht="15.75" customHeight="1" x14ac:dyDescent="0.25">
      <c r="A7" s="25" t="s">
        <v>74</v>
      </c>
      <c r="B7" s="29">
        <v>1.8</v>
      </c>
      <c r="C7" s="29">
        <v>2.7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15.75" customHeight="1" x14ac:dyDescent="0.25">
      <c r="A8" s="26" t="s">
        <v>75</v>
      </c>
      <c r="B8" s="30">
        <v>3.5</v>
      </c>
      <c r="C8" s="30">
        <v>6.5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15.75" customHeight="1" x14ac:dyDescent="0.25">
      <c r="A9" s="25" t="s">
        <v>76</v>
      </c>
      <c r="B9" s="29">
        <v>3.5</v>
      </c>
      <c r="C9" s="29">
        <v>3.5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ht="15.75" customHeight="1" x14ac:dyDescent="0.25">
      <c r="A10" s="25" t="s">
        <v>77</v>
      </c>
      <c r="B10" s="29">
        <v>3.6</v>
      </c>
      <c r="C10" s="29">
        <v>4.5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ht="15.75" customHeight="1" x14ac:dyDescent="0.25">
      <c r="A11" s="25" t="s">
        <v>78</v>
      </c>
      <c r="B11" s="29">
        <v>4</v>
      </c>
      <c r="C11" s="29">
        <v>6.5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.75" customHeight="1" x14ac:dyDescent="0.25">
      <c r="A12" s="26" t="s">
        <v>79</v>
      </c>
      <c r="B12" s="30">
        <v>4</v>
      </c>
      <c r="C12" s="30">
        <v>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ht="15.75" customHeight="1" x14ac:dyDescent="0.25">
      <c r="A13" s="25" t="s">
        <v>80</v>
      </c>
      <c r="B13" s="29">
        <v>4</v>
      </c>
      <c r="C13" s="29">
        <v>8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ht="15.75" customHeight="1" x14ac:dyDescent="0.25">
      <c r="A14" s="25" t="s">
        <v>81</v>
      </c>
      <c r="B14" s="29">
        <v>4.5</v>
      </c>
      <c r="C14" s="29">
        <v>5.5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ht="15.75" customHeight="1" x14ac:dyDescent="0.25">
      <c r="A15" s="26" t="s">
        <v>82</v>
      </c>
      <c r="B15" s="30">
        <v>4.5</v>
      </c>
      <c r="C15" s="30">
        <v>4.5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.75" customHeight="1" x14ac:dyDescent="0.25">
      <c r="A16" s="25" t="s">
        <v>83</v>
      </c>
      <c r="B16" s="29">
        <v>4.5</v>
      </c>
      <c r="C16" s="29">
        <v>4.5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ht="15.75" customHeight="1" x14ac:dyDescent="0.25">
      <c r="A17" s="25" t="s">
        <v>84</v>
      </c>
      <c r="B17" s="29">
        <v>5</v>
      </c>
      <c r="C17" s="29">
        <v>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5.75" customHeight="1" x14ac:dyDescent="0.25">
      <c r="A18" s="25" t="s">
        <v>85</v>
      </c>
      <c r="B18" s="29">
        <v>5</v>
      </c>
      <c r="C18" s="29">
        <v>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5.75" customHeight="1" x14ac:dyDescent="0.25">
      <c r="A19" s="25" t="s">
        <v>86</v>
      </c>
      <c r="B19" s="29">
        <v>5</v>
      </c>
      <c r="C19" s="29">
        <v>6.8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5.75" customHeight="1" x14ac:dyDescent="0.25">
      <c r="A20" s="25" t="s">
        <v>87</v>
      </c>
      <c r="B20" s="29">
        <v>5.5</v>
      </c>
      <c r="C20" s="29">
        <v>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.75" customHeight="1" x14ac:dyDescent="0.25">
      <c r="A21" s="26" t="s">
        <v>88</v>
      </c>
      <c r="B21" s="30">
        <v>6</v>
      </c>
      <c r="C21" s="30">
        <v>7.5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5.75" customHeight="1" x14ac:dyDescent="0.25">
      <c r="A22" s="26" t="s">
        <v>89</v>
      </c>
      <c r="B22" s="30">
        <v>5</v>
      </c>
      <c r="C22" s="30">
        <v>6.8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ht="15.75" customHeight="1" x14ac:dyDescent="0.25">
      <c r="A23" s="26" t="s">
        <v>90</v>
      </c>
      <c r="B23" s="30">
        <v>6.4</v>
      </c>
      <c r="C23" s="30">
        <v>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ht="15.75" customHeight="1" x14ac:dyDescent="0.25">
      <c r="A24" s="26" t="s">
        <v>91</v>
      </c>
      <c r="B24" s="30">
        <v>6.5</v>
      </c>
      <c r="C24" s="30">
        <v>8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5.75" customHeight="1" x14ac:dyDescent="0.25">
      <c r="A25" s="26" t="s">
        <v>92</v>
      </c>
      <c r="B25" s="30">
        <v>6.5</v>
      </c>
      <c r="C25" s="30">
        <v>6.5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ht="15.75" customHeight="1" x14ac:dyDescent="0.25">
      <c r="A26" s="26" t="s">
        <v>93</v>
      </c>
      <c r="B26" s="30">
        <v>7</v>
      </c>
      <c r="C26" s="30">
        <v>10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t="15.75" customHeight="1" x14ac:dyDescent="0.25">
      <c r="A27" s="26" t="s">
        <v>94</v>
      </c>
      <c r="B27" s="30">
        <v>6.8</v>
      </c>
      <c r="C27" s="30">
        <v>8.1999999999999993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t="15.75" customHeight="1" x14ac:dyDescent="0.25">
      <c r="A28" s="26" t="s">
        <v>95</v>
      </c>
      <c r="B28" s="30">
        <v>8</v>
      </c>
      <c r="C28" s="30">
        <v>10.5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ht="15.75" customHeight="1" x14ac:dyDescent="0.25">
      <c r="A29" s="26" t="s">
        <v>96</v>
      </c>
      <c r="B29" s="30">
        <v>8</v>
      </c>
      <c r="C29" s="30">
        <v>13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18" ht="15.75" customHeight="1" x14ac:dyDescent="0.25">
      <c r="A30" s="26" t="s">
        <v>97</v>
      </c>
      <c r="B30" s="30">
        <v>8</v>
      </c>
      <c r="C30" s="30">
        <v>11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5.75" customHeight="1" x14ac:dyDescent="0.25">
      <c r="A31" s="26" t="s">
        <v>98</v>
      </c>
      <c r="B31" s="30">
        <v>9</v>
      </c>
      <c r="C31" s="30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5.75" customHeight="1" x14ac:dyDescent="0.25">
      <c r="A32" s="25" t="s">
        <v>99</v>
      </c>
      <c r="B32" s="29">
        <v>9</v>
      </c>
      <c r="C32" s="29">
        <v>9.5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15.75" customHeight="1" x14ac:dyDescent="0.25">
      <c r="A33" s="25" t="s">
        <v>100</v>
      </c>
      <c r="B33" s="29">
        <v>7.5</v>
      </c>
      <c r="C33" s="29">
        <v>9.1999999999999993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15.75" customHeight="1" x14ac:dyDescent="0.3">
      <c r="A34" s="35" t="s">
        <v>101</v>
      </c>
      <c r="B34" s="37" t="s">
        <v>67</v>
      </c>
      <c r="C34" s="38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.75" customHeight="1" x14ac:dyDescent="0.3">
      <c r="A35" s="36"/>
      <c r="B35" s="31" t="s">
        <v>69</v>
      </c>
      <c r="C35" s="31" t="s">
        <v>70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ht="15.75" customHeight="1" x14ac:dyDescent="0.25">
      <c r="A36" s="25" t="s">
        <v>102</v>
      </c>
      <c r="B36" s="29">
        <v>9.5</v>
      </c>
      <c r="C36" s="29">
        <v>10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ht="15.75" customHeight="1" x14ac:dyDescent="0.25">
      <c r="A37" s="25" t="s">
        <v>103</v>
      </c>
      <c r="B37" s="29">
        <v>10</v>
      </c>
      <c r="C37" s="29">
        <v>11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ht="15.75" customHeight="1" x14ac:dyDescent="0.25">
      <c r="A38" s="25" t="s">
        <v>104</v>
      </c>
      <c r="B38" s="29">
        <v>11</v>
      </c>
      <c r="C38" s="29">
        <v>12.5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15.75" customHeight="1" x14ac:dyDescent="0.25">
      <c r="A39" s="25" t="s">
        <v>105</v>
      </c>
      <c r="B39" s="29">
        <v>11</v>
      </c>
      <c r="C39" s="29">
        <v>12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ht="15.75" customHeight="1" x14ac:dyDescent="0.25">
      <c r="A40" s="25" t="s">
        <v>106</v>
      </c>
      <c r="B40" s="29">
        <v>11.3</v>
      </c>
      <c r="C40" s="29">
        <v>11.3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25" t="s">
        <v>107</v>
      </c>
      <c r="B41" s="29">
        <v>11.6</v>
      </c>
      <c r="C41" s="29">
        <v>16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ht="15.75" customHeight="1" x14ac:dyDescent="0.25">
      <c r="A42" s="25" t="s">
        <v>108</v>
      </c>
      <c r="B42" s="29">
        <v>11.5</v>
      </c>
      <c r="C42" s="29">
        <v>16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ht="15.75" customHeight="1" x14ac:dyDescent="0.25">
      <c r="A43" s="25" t="s">
        <v>109</v>
      </c>
      <c r="B43" s="29">
        <v>11.5</v>
      </c>
      <c r="C43" s="29">
        <v>11.5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ht="15.75" customHeight="1" x14ac:dyDescent="0.25">
      <c r="A44" s="25" t="s">
        <v>110</v>
      </c>
      <c r="B44" s="29">
        <v>12</v>
      </c>
      <c r="C44" s="29">
        <v>14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25" t="s">
        <v>111</v>
      </c>
      <c r="B45" s="29">
        <v>13</v>
      </c>
      <c r="C45" s="29">
        <v>30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ht="15.75" customHeight="1" x14ac:dyDescent="0.25">
      <c r="A46" s="25" t="s">
        <v>112</v>
      </c>
      <c r="B46" s="29">
        <v>13</v>
      </c>
      <c r="C46" s="29">
        <v>13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5.75" customHeight="1" x14ac:dyDescent="0.25">
      <c r="A47" s="25" t="s">
        <v>113</v>
      </c>
      <c r="B47" s="29">
        <v>13.5</v>
      </c>
      <c r="C47" s="29">
        <v>20.5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5.75" customHeight="1" x14ac:dyDescent="0.25">
      <c r="A48" s="25" t="s">
        <v>114</v>
      </c>
      <c r="B48" s="29">
        <v>13.5</v>
      </c>
      <c r="C48" s="29">
        <v>18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25" t="s">
        <v>115</v>
      </c>
      <c r="B49" s="29">
        <v>14</v>
      </c>
      <c r="C49" s="29">
        <v>15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25" t="s">
        <v>116</v>
      </c>
      <c r="B50" s="29">
        <v>13</v>
      </c>
      <c r="C50" s="29">
        <v>14.5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25" t="s">
        <v>117</v>
      </c>
      <c r="B51" s="29">
        <v>15</v>
      </c>
      <c r="C51" s="29">
        <v>18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25" t="s">
        <v>118</v>
      </c>
      <c r="B52" s="29">
        <v>13</v>
      </c>
      <c r="C52" s="29">
        <v>15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25" t="s">
        <v>119</v>
      </c>
      <c r="B53" s="29">
        <v>13.5</v>
      </c>
      <c r="C53" s="29">
        <v>14.5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25" t="s">
        <v>120</v>
      </c>
      <c r="B54" s="29">
        <v>16</v>
      </c>
      <c r="C54" s="29">
        <v>20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25" t="s">
        <v>121</v>
      </c>
      <c r="B55" s="29">
        <v>16</v>
      </c>
      <c r="C55" s="29">
        <v>20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25" t="s">
        <v>122</v>
      </c>
      <c r="B56" s="29">
        <v>18</v>
      </c>
      <c r="C56" s="29">
        <v>27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25" t="s">
        <v>123</v>
      </c>
      <c r="B57" s="29">
        <v>18</v>
      </c>
      <c r="C57" s="29">
        <v>27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25" t="s">
        <v>124</v>
      </c>
      <c r="B58" s="29">
        <v>18</v>
      </c>
      <c r="C58" s="29">
        <v>26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25" t="s">
        <v>125</v>
      </c>
      <c r="B59" s="29">
        <v>15</v>
      </c>
      <c r="C59" s="29">
        <v>20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25" t="s">
        <v>126</v>
      </c>
      <c r="B60" s="29">
        <v>18</v>
      </c>
      <c r="C60" s="29">
        <v>31.5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25" t="s">
        <v>127</v>
      </c>
      <c r="B61" s="29">
        <v>18</v>
      </c>
      <c r="C61" s="29">
        <v>25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25" t="s">
        <v>128</v>
      </c>
      <c r="B62" s="29">
        <v>18</v>
      </c>
      <c r="C62" s="29">
        <v>22.5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25" t="s">
        <v>129</v>
      </c>
      <c r="B63" s="29">
        <v>19</v>
      </c>
      <c r="C63" s="29">
        <v>25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25" t="s">
        <v>130</v>
      </c>
      <c r="B64" s="29">
        <v>20</v>
      </c>
      <c r="C64" s="29">
        <v>30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25" t="s">
        <v>131</v>
      </c>
      <c r="B65" s="29">
        <v>20</v>
      </c>
      <c r="C65" s="29">
        <v>32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25" t="s">
        <v>132</v>
      </c>
      <c r="B66" s="29">
        <v>20</v>
      </c>
      <c r="C66" s="29">
        <v>30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25" t="s">
        <v>133</v>
      </c>
      <c r="B67" s="29">
        <v>20.5</v>
      </c>
      <c r="C67" s="29">
        <v>23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25" t="s">
        <v>134</v>
      </c>
      <c r="B68" s="29">
        <v>22</v>
      </c>
      <c r="C68" s="29">
        <v>27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25" t="s">
        <v>135</v>
      </c>
      <c r="B69" s="29">
        <v>22.7</v>
      </c>
      <c r="C69" s="29">
        <v>27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25" t="s">
        <v>136</v>
      </c>
      <c r="B70" s="29">
        <v>23</v>
      </c>
      <c r="C70" s="29">
        <v>25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25" t="s">
        <v>137</v>
      </c>
      <c r="B71" s="29">
        <v>23</v>
      </c>
      <c r="C71" s="29">
        <v>27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25" t="s">
        <v>138</v>
      </c>
      <c r="B72" s="29">
        <v>23</v>
      </c>
      <c r="C72" s="29">
        <v>27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25" t="s">
        <v>139</v>
      </c>
      <c r="B73" s="29">
        <v>23</v>
      </c>
      <c r="C73" s="29">
        <v>27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25" t="s">
        <v>28</v>
      </c>
      <c r="B74" s="29">
        <v>23.5</v>
      </c>
      <c r="C74" s="29">
        <v>28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25" t="s">
        <v>140</v>
      </c>
      <c r="B75" s="29">
        <v>24</v>
      </c>
      <c r="C75" s="29">
        <v>32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25" t="s">
        <v>141</v>
      </c>
      <c r="B76" s="29">
        <v>25</v>
      </c>
      <c r="C76" s="29">
        <v>30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25" t="s">
        <v>142</v>
      </c>
      <c r="B77" s="29">
        <v>25</v>
      </c>
      <c r="C77" s="29">
        <v>30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25" t="s">
        <v>143</v>
      </c>
      <c r="B78" s="29">
        <v>27</v>
      </c>
      <c r="C78" s="29">
        <v>27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25" t="s">
        <v>144</v>
      </c>
      <c r="B79" s="29">
        <v>27</v>
      </c>
      <c r="C79" s="29">
        <v>30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25" t="s">
        <v>145</v>
      </c>
      <c r="B80" s="29">
        <v>25</v>
      </c>
      <c r="C80" s="29">
        <v>32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25" t="s">
        <v>146</v>
      </c>
      <c r="B81" s="29">
        <v>27.2</v>
      </c>
      <c r="C81" s="29">
        <v>31.7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25" t="s">
        <v>147</v>
      </c>
      <c r="B82" s="29">
        <v>28</v>
      </c>
      <c r="C82" s="29">
        <v>28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25" t="s">
        <v>148</v>
      </c>
      <c r="B83" s="29">
        <v>29</v>
      </c>
      <c r="C83" s="29">
        <v>40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25" t="s">
        <v>149</v>
      </c>
      <c r="B84" s="29">
        <v>29.5</v>
      </c>
      <c r="C84" s="29">
        <v>32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25" t="s">
        <v>150</v>
      </c>
      <c r="B85" s="29">
        <v>29.5</v>
      </c>
      <c r="C85" s="29">
        <v>32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25" t="s">
        <v>151</v>
      </c>
      <c r="B86" s="29">
        <v>29.5</v>
      </c>
      <c r="C86" s="29">
        <v>34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25" t="s">
        <v>152</v>
      </c>
      <c r="B87" s="29">
        <v>27</v>
      </c>
      <c r="C87" s="29">
        <v>34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25" t="s">
        <v>153</v>
      </c>
      <c r="B88" s="29">
        <v>30</v>
      </c>
      <c r="C88" s="29">
        <v>38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25" t="s">
        <v>154</v>
      </c>
      <c r="B89" s="29">
        <v>25</v>
      </c>
      <c r="C89" s="29">
        <v>34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25" t="s">
        <v>155</v>
      </c>
      <c r="B90" s="29">
        <v>25</v>
      </c>
      <c r="C90" s="29">
        <v>40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25" t="s">
        <v>156</v>
      </c>
      <c r="B91" s="29">
        <v>30</v>
      </c>
      <c r="C91" s="29">
        <v>35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25" t="s">
        <v>157</v>
      </c>
      <c r="B92" s="29">
        <v>30</v>
      </c>
      <c r="C92" s="29">
        <v>35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25" t="s">
        <v>158</v>
      </c>
      <c r="B93" s="29">
        <v>30</v>
      </c>
      <c r="C93" s="29" t="s">
        <v>159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25" t="s">
        <v>160</v>
      </c>
      <c r="B94" s="29">
        <v>28</v>
      </c>
      <c r="C94" s="29">
        <v>36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25" t="s">
        <v>161</v>
      </c>
      <c r="B95" s="29">
        <v>30</v>
      </c>
      <c r="C95" s="29">
        <v>36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5.75" customHeight="1" x14ac:dyDescent="0.3">
      <c r="A96" s="40" t="s">
        <v>162</v>
      </c>
      <c r="B96" s="37" t="s">
        <v>67</v>
      </c>
      <c r="C96" s="38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5.75" customHeight="1" x14ac:dyDescent="0.3">
      <c r="A97" s="36"/>
      <c r="B97" s="32" t="s">
        <v>69</v>
      </c>
      <c r="C97" s="32" t="s">
        <v>70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25" t="s">
        <v>163</v>
      </c>
      <c r="B98" s="29">
        <v>32</v>
      </c>
      <c r="C98" s="29">
        <v>43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25" t="s">
        <v>164</v>
      </c>
      <c r="B99" s="29">
        <v>32</v>
      </c>
      <c r="C99" s="29">
        <v>38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25" t="s">
        <v>165</v>
      </c>
      <c r="B100" s="29">
        <v>34</v>
      </c>
      <c r="C100" s="29">
        <v>46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25" t="s">
        <v>166</v>
      </c>
      <c r="B101" s="29">
        <v>34</v>
      </c>
      <c r="C101" s="29">
        <v>57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25" t="s">
        <v>167</v>
      </c>
      <c r="B102" s="29">
        <v>34</v>
      </c>
      <c r="C102" s="29">
        <v>34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25" t="s">
        <v>168</v>
      </c>
      <c r="B103" s="29">
        <v>30</v>
      </c>
      <c r="C103" s="29">
        <v>36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25" t="s">
        <v>169</v>
      </c>
      <c r="B104" s="29">
        <v>32</v>
      </c>
      <c r="C104" s="29">
        <v>37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25" t="s">
        <v>170</v>
      </c>
      <c r="B105" s="29" t="s">
        <v>171</v>
      </c>
      <c r="C105" s="29">
        <v>68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25" t="s">
        <v>172</v>
      </c>
      <c r="B106" s="29">
        <v>38</v>
      </c>
      <c r="C106" s="29">
        <v>43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25" t="s">
        <v>173</v>
      </c>
      <c r="B107" s="29">
        <v>40</v>
      </c>
      <c r="C107" s="29">
        <v>50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25" t="s">
        <v>174</v>
      </c>
      <c r="B108" s="29" t="s">
        <v>175</v>
      </c>
      <c r="C108" s="29">
        <v>45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25" t="s">
        <v>176</v>
      </c>
      <c r="B109" s="29">
        <v>38</v>
      </c>
      <c r="C109" s="29">
        <v>45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25" t="s">
        <v>177</v>
      </c>
      <c r="B110" s="29">
        <v>38</v>
      </c>
      <c r="C110" s="29">
        <v>50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25" t="s">
        <v>178</v>
      </c>
      <c r="B111" s="29">
        <v>40</v>
      </c>
      <c r="C111" s="29">
        <v>50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25" t="s">
        <v>179</v>
      </c>
      <c r="B112" s="29">
        <v>40</v>
      </c>
      <c r="C112" s="29">
        <v>43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25" t="s">
        <v>180</v>
      </c>
      <c r="B113" s="29">
        <v>42</v>
      </c>
      <c r="C113" s="29">
        <v>55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25" t="s">
        <v>181</v>
      </c>
      <c r="B114" s="29">
        <v>43</v>
      </c>
      <c r="C114" s="29">
        <v>48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25" t="s">
        <v>173</v>
      </c>
      <c r="B115" s="29">
        <v>39.700000000000003</v>
      </c>
      <c r="C115" s="29">
        <v>46.8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3">
      <c r="A116" s="35" t="s">
        <v>182</v>
      </c>
      <c r="B116" s="37" t="s">
        <v>67</v>
      </c>
      <c r="C116" s="38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3">
      <c r="A117" s="36"/>
      <c r="B117" s="31" t="s">
        <v>69</v>
      </c>
      <c r="C117" s="31" t="s">
        <v>70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25" t="s">
        <v>178</v>
      </c>
      <c r="B118" s="29">
        <v>43.3</v>
      </c>
      <c r="C118" s="29">
        <v>59.9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25" t="s">
        <v>170</v>
      </c>
      <c r="B119" s="29">
        <v>49.9</v>
      </c>
      <c r="C119" s="29">
        <v>57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25" t="s">
        <v>183</v>
      </c>
      <c r="B120" s="29">
        <v>46.8</v>
      </c>
      <c r="C120" s="29">
        <v>58.6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25" t="s">
        <v>184</v>
      </c>
      <c r="B121" s="29">
        <v>47.7</v>
      </c>
      <c r="C121" s="29">
        <v>58.8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25" t="s">
        <v>185</v>
      </c>
      <c r="B122" s="29">
        <v>54.3</v>
      </c>
      <c r="C122" s="29">
        <v>63.1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25" t="s">
        <v>186</v>
      </c>
      <c r="B123" s="29">
        <v>51.1</v>
      </c>
      <c r="C123" s="29">
        <v>63.5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25" t="s">
        <v>187</v>
      </c>
      <c r="B124" s="29">
        <v>56.6</v>
      </c>
      <c r="C124" s="29">
        <v>70.5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25" t="s">
        <v>188</v>
      </c>
      <c r="B125" s="29">
        <v>61</v>
      </c>
      <c r="C125" s="29">
        <v>81.5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25" t="s">
        <v>189</v>
      </c>
      <c r="B126" s="29">
        <v>71.599999999999994</v>
      </c>
      <c r="C126" s="29">
        <v>87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25" t="s">
        <v>190</v>
      </c>
      <c r="B127" s="29">
        <v>48</v>
      </c>
      <c r="C127" s="29">
        <v>66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25" t="s">
        <v>191</v>
      </c>
      <c r="B128" s="29">
        <v>50</v>
      </c>
      <c r="C128" s="29">
        <v>60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25" t="s">
        <v>192</v>
      </c>
      <c r="B129" s="29">
        <v>50</v>
      </c>
      <c r="C129" s="29">
        <v>70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25" t="s">
        <v>188</v>
      </c>
      <c r="B130" s="29">
        <v>50</v>
      </c>
      <c r="C130" s="29">
        <v>90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28" t="s">
        <v>193</v>
      </c>
      <c r="B131" s="29">
        <v>75</v>
      </c>
      <c r="C131" s="29">
        <v>90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3">
      <c r="A132" s="178" t="s">
        <v>194</v>
      </c>
      <c r="B132" s="179" t="s">
        <v>69</v>
      </c>
      <c r="C132" s="179" t="s">
        <v>70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3">
      <c r="A133" s="180" t="s">
        <v>195</v>
      </c>
      <c r="B133" s="181">
        <v>7</v>
      </c>
      <c r="C133" s="181">
        <v>9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182" t="s">
        <v>196</v>
      </c>
      <c r="B134" s="183">
        <v>20</v>
      </c>
      <c r="C134" s="183">
        <v>25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182" t="s">
        <v>197</v>
      </c>
      <c r="B135" s="183">
        <v>36</v>
      </c>
      <c r="C135" s="183">
        <v>46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27"/>
      <c r="B136" s="33"/>
      <c r="C136" s="3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27"/>
      <c r="B137" s="33"/>
      <c r="C137" s="3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27"/>
      <c r="B138" s="33"/>
      <c r="C138" s="3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27"/>
      <c r="B139" s="33"/>
      <c r="C139" s="3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27"/>
      <c r="B140" s="33"/>
      <c r="C140" s="3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27"/>
      <c r="B141" s="33"/>
      <c r="C141" s="3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27"/>
      <c r="B142" s="33"/>
      <c r="C142" s="3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27"/>
      <c r="B143" s="33"/>
      <c r="C143" s="3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27"/>
      <c r="B144" s="33"/>
      <c r="C144" s="3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27"/>
      <c r="B145" s="33"/>
      <c r="C145" s="3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27"/>
      <c r="B146" s="33"/>
      <c r="C146" s="3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27"/>
      <c r="B147" s="33"/>
      <c r="C147" s="3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27"/>
      <c r="B148" s="33"/>
      <c r="C148" s="3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27"/>
      <c r="B149" s="33"/>
      <c r="C149" s="3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27"/>
      <c r="B150" s="33"/>
      <c r="C150" s="3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27"/>
      <c r="B151" s="33"/>
      <c r="C151" s="3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27"/>
      <c r="B152" s="33"/>
      <c r="C152" s="3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27"/>
      <c r="B153" s="33"/>
      <c r="C153" s="3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27"/>
      <c r="B154" s="33"/>
      <c r="C154" s="3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27"/>
      <c r="B155" s="33"/>
      <c r="C155" s="3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27"/>
      <c r="B156" s="33"/>
      <c r="C156" s="3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27"/>
      <c r="B157" s="33"/>
      <c r="C157" s="3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27"/>
      <c r="B158" s="33"/>
      <c r="C158" s="3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27"/>
      <c r="B159" s="33"/>
      <c r="C159" s="3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27"/>
      <c r="B160" s="33"/>
      <c r="C160" s="3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27"/>
      <c r="B161" s="33"/>
      <c r="C161" s="3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27"/>
      <c r="B162" s="33"/>
      <c r="C162" s="3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27"/>
      <c r="B163" s="33"/>
      <c r="C163" s="3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27"/>
      <c r="B164" s="33"/>
      <c r="C164" s="3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27"/>
      <c r="B165" s="33"/>
      <c r="C165" s="3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27"/>
      <c r="B166" s="33"/>
      <c r="C166" s="3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27"/>
      <c r="B167" s="33"/>
      <c r="C167" s="3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27"/>
      <c r="B168" s="33"/>
      <c r="C168" s="3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27"/>
      <c r="B169" s="33"/>
      <c r="C169" s="3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27"/>
      <c r="B170" s="33"/>
      <c r="C170" s="3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27"/>
      <c r="B171" s="33"/>
      <c r="C171" s="3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27"/>
      <c r="B172" s="33"/>
      <c r="C172" s="3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27"/>
      <c r="B173" s="33"/>
      <c r="C173" s="3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27"/>
      <c r="B174" s="33"/>
      <c r="C174" s="3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27"/>
      <c r="B175" s="33"/>
      <c r="C175" s="3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27"/>
      <c r="B176" s="33"/>
      <c r="C176" s="3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27"/>
      <c r="B177" s="33"/>
      <c r="C177" s="3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27"/>
      <c r="B178" s="33"/>
      <c r="C178" s="3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27"/>
      <c r="B179" s="33"/>
      <c r="C179" s="3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27"/>
      <c r="B180" s="33"/>
      <c r="C180" s="3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27"/>
      <c r="B181" s="33"/>
      <c r="C181" s="3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27"/>
      <c r="B182" s="33"/>
      <c r="C182" s="3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27"/>
      <c r="B183" s="33"/>
      <c r="C183" s="3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27"/>
      <c r="B184" s="33"/>
      <c r="C184" s="3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27"/>
      <c r="B185" s="33"/>
      <c r="C185" s="3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27"/>
      <c r="B186" s="33"/>
      <c r="C186" s="3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27"/>
      <c r="B187" s="33"/>
      <c r="C187" s="3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27"/>
      <c r="B188" s="33"/>
      <c r="C188" s="3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27"/>
      <c r="B189" s="33"/>
      <c r="C189" s="3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27"/>
      <c r="B190" s="33"/>
      <c r="C190" s="3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27"/>
      <c r="B191" s="33"/>
      <c r="C191" s="3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27"/>
      <c r="B192" s="33"/>
      <c r="C192" s="3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27"/>
      <c r="B193" s="33"/>
      <c r="C193" s="3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27"/>
      <c r="B194" s="33"/>
      <c r="C194" s="3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27"/>
      <c r="B195" s="33"/>
      <c r="C195" s="3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27"/>
      <c r="B196" s="33"/>
      <c r="C196" s="3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27"/>
      <c r="B197" s="33"/>
      <c r="C197" s="3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27"/>
      <c r="B198" s="33"/>
      <c r="C198" s="3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27"/>
      <c r="B199" s="33"/>
      <c r="C199" s="3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27"/>
      <c r="B200" s="33"/>
      <c r="C200" s="3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27"/>
      <c r="B201" s="33"/>
      <c r="C201" s="3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27"/>
      <c r="B202" s="33"/>
      <c r="C202" s="3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27"/>
      <c r="B203" s="33"/>
      <c r="C203" s="3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27"/>
      <c r="B204" s="33"/>
      <c r="C204" s="3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27"/>
      <c r="B205" s="33"/>
      <c r="C205" s="3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27"/>
      <c r="B206" s="33"/>
      <c r="C206" s="3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27"/>
      <c r="B207" s="33"/>
      <c r="C207" s="3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27"/>
      <c r="B208" s="33"/>
      <c r="C208" s="3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27"/>
      <c r="B209" s="33"/>
      <c r="C209" s="3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27"/>
      <c r="B210" s="33"/>
      <c r="C210" s="3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27"/>
      <c r="B211" s="33"/>
      <c r="C211" s="3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27"/>
      <c r="B212" s="33"/>
      <c r="C212" s="3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27"/>
      <c r="B213" s="33"/>
      <c r="C213" s="3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27"/>
      <c r="B214" s="33"/>
      <c r="C214" s="3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27"/>
      <c r="B215" s="33"/>
      <c r="C215" s="3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27"/>
      <c r="B216" s="33"/>
      <c r="C216" s="3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A217" s="27"/>
      <c r="B217" s="33"/>
      <c r="C217" s="3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5.75" customHeight="1" x14ac:dyDescent="0.25">
      <c r="A218" s="27"/>
      <c r="B218" s="33"/>
      <c r="C218" s="3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5.75" customHeight="1" x14ac:dyDescent="0.25">
      <c r="A219" s="27"/>
      <c r="B219" s="33"/>
      <c r="C219" s="3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1:18" ht="15.75" customHeight="1" x14ac:dyDescent="0.25">
      <c r="A220" s="27"/>
      <c r="B220" s="33"/>
      <c r="C220" s="3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 ht="15.75" customHeight="1" x14ac:dyDescent="0.25">
      <c r="A221" s="27"/>
      <c r="B221" s="33"/>
      <c r="C221" s="3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 ht="15.75" customHeight="1" x14ac:dyDescent="0.25">
      <c r="A222" s="27"/>
      <c r="B222" s="33"/>
      <c r="C222" s="3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 ht="15.75" customHeight="1" x14ac:dyDescent="0.25">
      <c r="A223" s="27"/>
      <c r="B223" s="33"/>
      <c r="C223" s="3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 ht="15.75" customHeight="1" x14ac:dyDescent="0.25">
      <c r="A224" s="27"/>
      <c r="B224" s="33"/>
      <c r="C224" s="3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 ht="15.75" customHeight="1" x14ac:dyDescent="0.25">
      <c r="A225" s="27"/>
      <c r="B225" s="33"/>
      <c r="C225" s="3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5.75" customHeight="1" x14ac:dyDescent="0.25">
      <c r="A226" s="27"/>
      <c r="B226" s="33"/>
      <c r="C226" s="3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customHeight="1" x14ac:dyDescent="0.25">
      <c r="A227" s="27"/>
      <c r="B227" s="33"/>
      <c r="C227" s="3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5.75" customHeight="1" x14ac:dyDescent="0.25">
      <c r="A228" s="27"/>
      <c r="B228" s="33"/>
      <c r="C228" s="3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spans="1:18" ht="15.75" customHeight="1" x14ac:dyDescent="0.25">
      <c r="A229" s="27"/>
      <c r="B229" s="33"/>
      <c r="C229" s="3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 spans="1:18" ht="15.75" customHeight="1" x14ac:dyDescent="0.25">
      <c r="A230" s="27"/>
      <c r="B230" s="33"/>
      <c r="C230" s="3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1:18" ht="15.75" customHeight="1" x14ac:dyDescent="0.25">
      <c r="A231" s="27"/>
      <c r="B231" s="33"/>
      <c r="C231" s="3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 ht="15.75" customHeight="1" x14ac:dyDescent="0.25">
      <c r="A232" s="27"/>
      <c r="B232" s="33"/>
      <c r="C232" s="3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 ht="15.75" customHeight="1" x14ac:dyDescent="0.25">
      <c r="A233" s="27"/>
      <c r="B233" s="33"/>
      <c r="C233" s="3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 ht="15.75" customHeight="1" x14ac:dyDescent="0.25">
      <c r="A234" s="27"/>
      <c r="B234" s="33"/>
      <c r="C234" s="3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 ht="15.75" customHeight="1" x14ac:dyDescent="0.25">
      <c r="A235" s="27"/>
      <c r="B235" s="33"/>
      <c r="C235" s="3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 ht="15.75" customHeight="1" x14ac:dyDescent="0.25">
      <c r="A236" s="27"/>
      <c r="B236" s="33"/>
      <c r="C236" s="3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5.75" customHeight="1" x14ac:dyDescent="0.25">
      <c r="A237" s="27"/>
      <c r="B237" s="33"/>
      <c r="C237" s="3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customHeight="1" x14ac:dyDescent="0.25">
      <c r="A238" s="27"/>
      <c r="B238" s="33"/>
      <c r="C238" s="3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5.75" customHeight="1" x14ac:dyDescent="0.25">
      <c r="A239" s="27"/>
      <c r="B239" s="33"/>
      <c r="C239" s="3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ht="15.75" customHeight="1" x14ac:dyDescent="0.25">
      <c r="A240" s="27"/>
      <c r="B240" s="33"/>
      <c r="C240" s="3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ht="15.75" customHeight="1" x14ac:dyDescent="0.25">
      <c r="A241" s="27"/>
      <c r="B241" s="33"/>
      <c r="C241" s="3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ht="15.75" customHeight="1" x14ac:dyDescent="0.25">
      <c r="A242" s="27"/>
      <c r="B242" s="33"/>
      <c r="C242" s="3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ht="15.75" customHeight="1" x14ac:dyDescent="0.25">
      <c r="A243" s="27"/>
      <c r="B243" s="33"/>
      <c r="C243" s="3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ht="15.75" customHeight="1" x14ac:dyDescent="0.25">
      <c r="A244" s="27"/>
      <c r="B244" s="33"/>
      <c r="C244" s="3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ht="15.75" customHeight="1" x14ac:dyDescent="0.25">
      <c r="A245" s="27"/>
      <c r="B245" s="33"/>
      <c r="C245" s="3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ht="15.75" customHeight="1" x14ac:dyDescent="0.25">
      <c r="A246" s="27"/>
      <c r="B246" s="33"/>
      <c r="C246" s="3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ht="15.75" customHeight="1" x14ac:dyDescent="0.25">
      <c r="A247" s="27"/>
      <c r="B247" s="33"/>
      <c r="C247" s="3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ht="15.75" customHeight="1" x14ac:dyDescent="0.25">
      <c r="A248" s="27"/>
      <c r="B248" s="33"/>
      <c r="C248" s="3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ht="15.75" customHeight="1" x14ac:dyDescent="0.25">
      <c r="A249" s="27"/>
      <c r="B249" s="33"/>
      <c r="C249" s="3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 ht="15.75" customHeight="1" x14ac:dyDescent="0.25">
      <c r="A250" s="27"/>
      <c r="B250" s="33"/>
      <c r="C250" s="3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spans="1:18" ht="15.75" customHeight="1" x14ac:dyDescent="0.25">
      <c r="A251" s="27"/>
      <c r="B251" s="33"/>
      <c r="C251" s="3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spans="1:18" ht="15.75" customHeight="1" x14ac:dyDescent="0.25">
      <c r="A252" s="27"/>
      <c r="B252" s="33"/>
      <c r="C252" s="3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 ht="15.75" customHeight="1" x14ac:dyDescent="0.25">
      <c r="A253" s="27"/>
      <c r="B253" s="33"/>
      <c r="C253" s="3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 ht="15.75" customHeight="1" x14ac:dyDescent="0.25">
      <c r="A254" s="27"/>
      <c r="B254" s="33"/>
      <c r="C254" s="3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 ht="15.75" customHeight="1" x14ac:dyDescent="0.25">
      <c r="A255" s="27"/>
      <c r="B255" s="33"/>
      <c r="C255" s="3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customHeight="1" x14ac:dyDescent="0.25">
      <c r="A256" s="27"/>
      <c r="B256" s="33"/>
      <c r="C256" s="3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spans="1:18" ht="15.75" customHeight="1" x14ac:dyDescent="0.25">
      <c r="A257" s="27"/>
      <c r="B257" s="33"/>
      <c r="C257" s="3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spans="1:18" ht="15.75" customHeight="1" x14ac:dyDescent="0.25">
      <c r="A258" s="27"/>
      <c r="B258" s="33"/>
      <c r="C258" s="3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 ht="15.75" customHeight="1" x14ac:dyDescent="0.25">
      <c r="A259" s="27"/>
      <c r="B259" s="33"/>
      <c r="C259" s="3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 ht="15.75" customHeight="1" x14ac:dyDescent="0.25">
      <c r="A260" s="27"/>
      <c r="B260" s="33"/>
      <c r="C260" s="3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 ht="15.75" customHeight="1" x14ac:dyDescent="0.25">
      <c r="A261" s="27"/>
      <c r="B261" s="33"/>
      <c r="C261" s="3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 ht="15.75" customHeight="1" x14ac:dyDescent="0.25">
      <c r="A262" s="27"/>
      <c r="B262" s="33"/>
      <c r="C262" s="3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 ht="15.75" customHeight="1" x14ac:dyDescent="0.25">
      <c r="A263" s="27"/>
      <c r="B263" s="33"/>
      <c r="C263" s="3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 ht="15.75" customHeight="1" x14ac:dyDescent="0.25">
      <c r="A264" s="27"/>
      <c r="B264" s="33"/>
      <c r="C264" s="3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 ht="15.75" customHeight="1" x14ac:dyDescent="0.25">
      <c r="A265" s="27"/>
      <c r="B265" s="33"/>
      <c r="C265" s="3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 ht="15.75" customHeight="1" x14ac:dyDescent="0.25">
      <c r="A266" s="27"/>
      <c r="B266" s="33"/>
      <c r="C266" s="3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 ht="15.75" customHeight="1" x14ac:dyDescent="0.25">
      <c r="A267" s="27"/>
      <c r="B267" s="33"/>
      <c r="C267" s="3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 ht="15.75" customHeight="1" x14ac:dyDescent="0.25">
      <c r="A268" s="27"/>
      <c r="B268" s="33"/>
      <c r="C268" s="3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customHeight="1" x14ac:dyDescent="0.25">
      <c r="A269" s="27"/>
      <c r="B269" s="33"/>
      <c r="C269" s="3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spans="1:18" ht="15.75" customHeight="1" x14ac:dyDescent="0.25">
      <c r="A270" s="27"/>
      <c r="B270" s="33"/>
      <c r="C270" s="3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spans="1:18" ht="15.75" customHeight="1" x14ac:dyDescent="0.25">
      <c r="A271" s="27"/>
      <c r="B271" s="33"/>
      <c r="C271" s="3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</row>
    <row r="272" spans="1:18" ht="15.75" customHeight="1" x14ac:dyDescent="0.25">
      <c r="A272" s="27"/>
      <c r="B272" s="33"/>
      <c r="C272" s="3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 ht="15.75" customHeight="1" x14ac:dyDescent="0.25">
      <c r="A273" s="27"/>
      <c r="B273" s="33"/>
      <c r="C273" s="3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 ht="15.75" customHeight="1" x14ac:dyDescent="0.25">
      <c r="A274" s="27"/>
      <c r="B274" s="33"/>
      <c r="C274" s="3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 ht="15.75" customHeight="1" x14ac:dyDescent="0.25">
      <c r="A275" s="27"/>
      <c r="B275" s="33"/>
      <c r="C275" s="3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 ht="15.75" customHeight="1" x14ac:dyDescent="0.25">
      <c r="A276" s="27"/>
      <c r="B276" s="33"/>
      <c r="C276" s="3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 ht="15.75" customHeight="1" x14ac:dyDescent="0.25">
      <c r="A277" s="27"/>
      <c r="B277" s="33"/>
      <c r="C277" s="3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 ht="15.75" customHeight="1" x14ac:dyDescent="0.25">
      <c r="A278" s="27"/>
      <c r="B278" s="33"/>
      <c r="C278" s="3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customHeight="1" x14ac:dyDescent="0.25">
      <c r="A279" s="27"/>
      <c r="B279" s="33"/>
      <c r="C279" s="3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spans="1:18" ht="15.75" customHeight="1" x14ac:dyDescent="0.25">
      <c r="A280" s="27"/>
      <c r="B280" s="33"/>
      <c r="C280" s="3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</row>
    <row r="281" spans="1:18" ht="15.75" customHeight="1" x14ac:dyDescent="0.25">
      <c r="A281" s="27"/>
      <c r="B281" s="33"/>
      <c r="C281" s="3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</row>
    <row r="282" spans="1:18" ht="15.75" customHeight="1" x14ac:dyDescent="0.25">
      <c r="A282" s="27"/>
      <c r="B282" s="33"/>
      <c r="C282" s="3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 spans="1:18" ht="15.75" customHeight="1" x14ac:dyDescent="0.25">
      <c r="A283" s="27"/>
      <c r="B283" s="33"/>
      <c r="C283" s="3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</row>
    <row r="284" spans="1:18" ht="15.75" customHeight="1" x14ac:dyDescent="0.25">
      <c r="A284" s="27"/>
      <c r="B284" s="33"/>
      <c r="C284" s="3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</row>
    <row r="285" spans="1:18" ht="15.75" customHeight="1" x14ac:dyDescent="0.25">
      <c r="A285" s="27"/>
      <c r="B285" s="33"/>
      <c r="C285" s="3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</row>
    <row r="286" spans="1:18" ht="15.75" customHeight="1" x14ac:dyDescent="0.25">
      <c r="A286" s="27"/>
      <c r="B286" s="33"/>
      <c r="C286" s="3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 spans="1:18" ht="15.75" customHeight="1" x14ac:dyDescent="0.25">
      <c r="A287" s="27"/>
      <c r="B287" s="33"/>
      <c r="C287" s="3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</row>
    <row r="288" spans="1:18" ht="15.75" customHeight="1" x14ac:dyDescent="0.25">
      <c r="A288" s="27"/>
      <c r="B288" s="33"/>
      <c r="C288" s="3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</row>
    <row r="289" spans="1:18" ht="15.75" customHeight="1" x14ac:dyDescent="0.25">
      <c r="A289" s="27"/>
      <c r="B289" s="33"/>
      <c r="C289" s="3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 spans="1:18" ht="15.75" customHeight="1" x14ac:dyDescent="0.25">
      <c r="A290" s="27"/>
      <c r="B290" s="33"/>
      <c r="C290" s="3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 ht="15.75" customHeight="1" x14ac:dyDescent="0.25">
      <c r="A291" s="27"/>
      <c r="B291" s="33"/>
      <c r="C291" s="3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 ht="15.75" customHeight="1" x14ac:dyDescent="0.25">
      <c r="A292" s="27"/>
      <c r="B292" s="33"/>
      <c r="C292" s="3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 ht="15.75" customHeight="1" x14ac:dyDescent="0.25">
      <c r="A293" s="27"/>
      <c r="B293" s="33"/>
      <c r="C293" s="3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 ht="15.75" customHeight="1" x14ac:dyDescent="0.25">
      <c r="A294" s="27"/>
      <c r="B294" s="33"/>
      <c r="C294" s="3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 ht="15.75" customHeight="1" x14ac:dyDescent="0.25">
      <c r="A295" s="27"/>
      <c r="B295" s="33"/>
      <c r="C295" s="3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 ht="15.75" customHeight="1" x14ac:dyDescent="0.25">
      <c r="A296" s="27"/>
      <c r="B296" s="33"/>
      <c r="C296" s="3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 ht="15.75" customHeight="1" x14ac:dyDescent="0.25">
      <c r="A297" s="27"/>
      <c r="B297" s="33"/>
      <c r="C297" s="3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 ht="15.75" customHeight="1" x14ac:dyDescent="0.25">
      <c r="A298" s="27"/>
      <c r="B298" s="33"/>
      <c r="C298" s="3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 ht="15.75" customHeight="1" x14ac:dyDescent="0.25">
      <c r="A299" s="27"/>
      <c r="B299" s="33"/>
      <c r="C299" s="3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 ht="15.75" customHeight="1" x14ac:dyDescent="0.25">
      <c r="A300" s="27"/>
      <c r="B300" s="33"/>
      <c r="C300" s="3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customHeight="1" x14ac:dyDescent="0.25">
      <c r="A301" s="27"/>
      <c r="B301" s="33"/>
      <c r="C301" s="3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spans="1:18" ht="15.75" customHeight="1" x14ac:dyDescent="0.25">
      <c r="A302" s="27"/>
      <c r="B302" s="33"/>
      <c r="C302" s="3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spans="1:18" ht="15.75" customHeight="1" x14ac:dyDescent="0.25">
      <c r="A303" s="27"/>
      <c r="B303" s="33"/>
      <c r="C303" s="3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 spans="1:18" ht="15.75" customHeight="1" x14ac:dyDescent="0.25">
      <c r="A304" s="27"/>
      <c r="B304" s="33"/>
      <c r="C304" s="3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 ht="15.75" customHeight="1" x14ac:dyDescent="0.25">
      <c r="A305" s="27"/>
      <c r="B305" s="33"/>
      <c r="C305" s="3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customHeight="1" x14ac:dyDescent="0.25">
      <c r="A306" s="27"/>
      <c r="B306" s="33"/>
      <c r="C306" s="3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spans="1:18" ht="15.75" customHeight="1" x14ac:dyDescent="0.25">
      <c r="A307" s="27"/>
      <c r="B307" s="33"/>
      <c r="C307" s="3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</row>
    <row r="308" spans="1:18" ht="15.75" customHeight="1" x14ac:dyDescent="0.25">
      <c r="A308" s="27"/>
      <c r="B308" s="33"/>
      <c r="C308" s="3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</row>
    <row r="309" spans="1:18" ht="15.75" customHeight="1" x14ac:dyDescent="0.25">
      <c r="A309" s="27"/>
      <c r="B309" s="33"/>
      <c r="C309" s="3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</row>
    <row r="310" spans="1:18" ht="15.75" customHeight="1" x14ac:dyDescent="0.25">
      <c r="A310" s="27"/>
      <c r="B310" s="33"/>
      <c r="C310" s="3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 spans="1:18" ht="15.75" customHeight="1" x14ac:dyDescent="0.25">
      <c r="A311" s="27"/>
      <c r="B311" s="33"/>
      <c r="C311" s="3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</row>
    <row r="312" spans="1:18" ht="15.75" customHeight="1" x14ac:dyDescent="0.25">
      <c r="A312" s="27"/>
      <c r="B312" s="33"/>
      <c r="C312" s="3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 spans="1:18" ht="15.75" customHeight="1" x14ac:dyDescent="0.25">
      <c r="A313" s="27"/>
      <c r="B313" s="33"/>
      <c r="C313" s="3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 ht="15.75" customHeight="1" x14ac:dyDescent="0.25">
      <c r="A314" s="27"/>
      <c r="B314" s="33"/>
      <c r="C314" s="3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 ht="15.75" customHeight="1" x14ac:dyDescent="0.25">
      <c r="A315" s="27"/>
      <c r="B315" s="33"/>
      <c r="C315" s="3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 ht="15.75" customHeight="1" x14ac:dyDescent="0.25">
      <c r="A316" s="27"/>
      <c r="B316" s="33"/>
      <c r="C316" s="3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 ht="15.75" customHeight="1" x14ac:dyDescent="0.25">
      <c r="A317" s="27"/>
      <c r="B317" s="33"/>
      <c r="C317" s="3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 ht="15.75" customHeight="1" x14ac:dyDescent="0.25">
      <c r="A318" s="27"/>
      <c r="B318" s="33"/>
      <c r="C318" s="3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customHeight="1" x14ac:dyDescent="0.25">
      <c r="A319" s="27"/>
      <c r="B319" s="33"/>
      <c r="C319" s="3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spans="1:18" ht="15.75" customHeight="1" x14ac:dyDescent="0.25">
      <c r="A320" s="27"/>
      <c r="B320" s="33"/>
      <c r="C320" s="3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 spans="1:18" ht="15.75" customHeight="1" x14ac:dyDescent="0.25">
      <c r="A321" s="27"/>
      <c r="B321" s="33"/>
      <c r="C321" s="3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</row>
    <row r="322" spans="1:18" ht="15.75" customHeight="1" x14ac:dyDescent="0.25">
      <c r="A322" s="27"/>
      <c r="B322" s="33"/>
      <c r="C322" s="3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spans="1:18" ht="15.75" customHeight="1" x14ac:dyDescent="0.25">
      <c r="A323" s="27"/>
      <c r="B323" s="33"/>
      <c r="C323" s="3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</row>
    <row r="324" spans="1:18" ht="15.75" customHeight="1" x14ac:dyDescent="0.25">
      <c r="A324" s="27"/>
      <c r="B324" s="33"/>
      <c r="C324" s="3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</row>
    <row r="325" spans="1:18" ht="15.75" customHeight="1" x14ac:dyDescent="0.25">
      <c r="A325" s="27"/>
      <c r="B325" s="33"/>
      <c r="C325" s="3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</row>
    <row r="326" spans="1:18" ht="15.75" customHeight="1" x14ac:dyDescent="0.25">
      <c r="A326" s="27"/>
      <c r="B326" s="33"/>
      <c r="C326" s="3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spans="1:18" ht="15.75" customHeight="1" x14ac:dyDescent="0.25">
      <c r="A327" s="27"/>
      <c r="B327" s="33"/>
      <c r="C327" s="3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</row>
    <row r="328" spans="1:18" ht="15.75" customHeight="1" x14ac:dyDescent="0.25">
      <c r="A328" s="27"/>
      <c r="B328" s="33"/>
      <c r="C328" s="3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</row>
    <row r="329" spans="1:18" ht="15.75" customHeight="1" x14ac:dyDescent="0.25">
      <c r="A329" s="27"/>
      <c r="B329" s="33"/>
      <c r="C329" s="3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spans="1:18" ht="15.75" customHeight="1" x14ac:dyDescent="0.25">
      <c r="A330" s="27"/>
      <c r="B330" s="33"/>
      <c r="C330" s="3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 ht="15.75" customHeight="1" x14ac:dyDescent="0.25">
      <c r="A331" s="27"/>
      <c r="B331" s="33"/>
      <c r="C331" s="3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 ht="15.75" customHeight="1" x14ac:dyDescent="0.25">
      <c r="A332" s="27"/>
      <c r="B332" s="33"/>
      <c r="C332" s="3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 ht="15.75" customHeight="1" x14ac:dyDescent="0.25">
      <c r="A333" s="27"/>
      <c r="B333" s="33"/>
      <c r="C333" s="3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 ht="15.75" customHeight="1" x14ac:dyDescent="0.25">
      <c r="A334" s="27"/>
      <c r="B334" s="33"/>
      <c r="C334" s="3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 ht="15.75" customHeight="1" x14ac:dyDescent="0.25">
      <c r="A335" s="27"/>
      <c r="B335" s="33"/>
      <c r="C335" s="3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customHeight="1" x14ac:dyDescent="0.25">
      <c r="A336" s="27"/>
      <c r="B336" s="33"/>
      <c r="C336" s="3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spans="1:18" ht="15.75" customHeight="1" x14ac:dyDescent="0.25">
      <c r="A337" s="27"/>
      <c r="B337" s="33"/>
      <c r="C337" s="3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 spans="1:18" ht="15.75" customHeight="1" x14ac:dyDescent="0.25">
      <c r="A338" s="27"/>
      <c r="B338" s="33"/>
      <c r="C338" s="3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spans="1:18" ht="15.75" customHeight="1" x14ac:dyDescent="0.25">
      <c r="A339" s="27"/>
      <c r="B339" s="33"/>
      <c r="C339" s="3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</row>
    <row r="340" spans="1:18" ht="15.75" customHeight="1" x14ac:dyDescent="0.25">
      <c r="A340" s="27"/>
      <c r="B340" s="33"/>
      <c r="C340" s="3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 spans="1:18" ht="15.75" customHeight="1" x14ac:dyDescent="0.25">
      <c r="A341" s="27"/>
      <c r="B341" s="33"/>
      <c r="C341" s="3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</row>
    <row r="342" spans="1:18" ht="15.75" customHeight="1" x14ac:dyDescent="0.25">
      <c r="A342" s="27"/>
      <c r="B342" s="33"/>
      <c r="C342" s="3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spans="1:18" ht="15.75" customHeight="1" x14ac:dyDescent="0.25">
      <c r="A343" s="27"/>
      <c r="B343" s="33"/>
      <c r="C343" s="3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</row>
    <row r="344" spans="1:18" ht="15.75" customHeight="1" x14ac:dyDescent="0.25">
      <c r="A344" s="27"/>
      <c r="B344" s="33"/>
      <c r="C344" s="3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spans="1:18" ht="15.75" customHeight="1" x14ac:dyDescent="0.25">
      <c r="A345" s="27"/>
      <c r="B345" s="33"/>
      <c r="C345" s="3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 spans="1:18" ht="15.75" customHeight="1" x14ac:dyDescent="0.25">
      <c r="A346" s="27"/>
      <c r="B346" s="33"/>
      <c r="C346" s="3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spans="1:18" ht="15.75" customHeight="1" x14ac:dyDescent="0.25">
      <c r="A347" s="27"/>
      <c r="B347" s="33"/>
      <c r="C347" s="3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 spans="1:18" ht="15.75" customHeight="1" x14ac:dyDescent="0.25">
      <c r="A348" s="27"/>
      <c r="B348" s="33"/>
      <c r="C348" s="3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 spans="1:18" ht="15.75" customHeight="1" x14ac:dyDescent="0.25">
      <c r="A349" s="27"/>
      <c r="B349" s="33"/>
      <c r="C349" s="3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 spans="1:18" ht="15.75" customHeight="1" x14ac:dyDescent="0.25">
      <c r="A350" s="27"/>
      <c r="B350" s="33"/>
      <c r="C350" s="3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spans="1:18" ht="15.75" customHeight="1" x14ac:dyDescent="0.25">
      <c r="A351" s="27"/>
      <c r="B351" s="33"/>
      <c r="C351" s="3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8" ht="15.75" customHeight="1" x14ac:dyDescent="0.25">
      <c r="A352" s="27"/>
      <c r="B352" s="33"/>
      <c r="C352" s="3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 ht="15.75" customHeight="1" x14ac:dyDescent="0.25">
      <c r="A353" s="27"/>
      <c r="B353" s="33"/>
      <c r="C353" s="3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 ht="15.75" customHeight="1" x14ac:dyDescent="0.25">
      <c r="A354" s="27"/>
      <c r="B354" s="33"/>
      <c r="C354" s="3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 ht="15.75" customHeight="1" x14ac:dyDescent="0.25">
      <c r="A355" s="27"/>
      <c r="B355" s="33"/>
      <c r="C355" s="3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customHeight="1" x14ac:dyDescent="0.25">
      <c r="A356" s="27"/>
      <c r="B356" s="33"/>
      <c r="C356" s="3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spans="1:18" ht="15.75" customHeight="1" x14ac:dyDescent="0.25">
      <c r="A357" s="27"/>
      <c r="B357" s="33"/>
      <c r="C357" s="3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</row>
    <row r="358" spans="1:18" ht="15.75" customHeight="1" x14ac:dyDescent="0.25">
      <c r="A358" s="27"/>
      <c r="B358" s="33"/>
      <c r="C358" s="3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1:18" ht="15.75" customHeight="1" x14ac:dyDescent="0.25">
      <c r="A359" s="27"/>
      <c r="B359" s="33"/>
      <c r="C359" s="3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 ht="15.75" customHeight="1" x14ac:dyDescent="0.25">
      <c r="A360" s="27"/>
      <c r="B360" s="33"/>
      <c r="C360" s="3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 ht="15.75" customHeight="1" x14ac:dyDescent="0.25">
      <c r="A361" s="27"/>
      <c r="B361" s="33"/>
      <c r="C361" s="3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 ht="15.75" customHeight="1" x14ac:dyDescent="0.25">
      <c r="A362" s="27"/>
      <c r="B362" s="33"/>
      <c r="C362" s="3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 ht="15.75" customHeight="1" x14ac:dyDescent="0.25">
      <c r="A363" s="27"/>
      <c r="B363" s="33"/>
      <c r="C363" s="3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 ht="15.75" customHeight="1" x14ac:dyDescent="0.25">
      <c r="A364" s="27"/>
      <c r="B364" s="33"/>
      <c r="C364" s="3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 ht="15.75" customHeight="1" x14ac:dyDescent="0.25">
      <c r="A365" s="27"/>
      <c r="B365" s="33"/>
      <c r="C365" s="3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customHeight="1" x14ac:dyDescent="0.25">
      <c r="A366" s="27"/>
      <c r="B366" s="33"/>
      <c r="C366" s="3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spans="1:18" ht="15.75" customHeight="1" x14ac:dyDescent="0.25">
      <c r="A367" s="27"/>
      <c r="B367" s="33"/>
      <c r="C367" s="3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 spans="1:18" ht="15.75" customHeight="1" x14ac:dyDescent="0.25">
      <c r="A368" s="27"/>
      <c r="B368" s="33"/>
      <c r="C368" s="3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spans="1:18" ht="15.75" customHeight="1" x14ac:dyDescent="0.25">
      <c r="A369" s="27"/>
      <c r="B369" s="33"/>
      <c r="C369" s="3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8" ht="15.75" customHeight="1" x14ac:dyDescent="0.25">
      <c r="A370" s="27"/>
      <c r="B370" s="33"/>
      <c r="C370" s="3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 ht="15.75" customHeight="1" x14ac:dyDescent="0.25">
      <c r="A371" s="27"/>
      <c r="B371" s="33"/>
      <c r="C371" s="3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 ht="15.75" customHeight="1" x14ac:dyDescent="0.25">
      <c r="A372" s="27"/>
      <c r="B372" s="33"/>
      <c r="C372" s="3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 ht="15.75" customHeight="1" x14ac:dyDescent="0.25">
      <c r="A373" s="27"/>
      <c r="B373" s="33"/>
      <c r="C373" s="3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 ht="15.75" customHeight="1" x14ac:dyDescent="0.25">
      <c r="A374" s="27"/>
      <c r="B374" s="33"/>
      <c r="C374" s="3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 ht="15.75" customHeight="1" x14ac:dyDescent="0.25">
      <c r="A375" s="27"/>
      <c r="B375" s="33"/>
      <c r="C375" s="3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5.75" customHeight="1" x14ac:dyDescent="0.25">
      <c r="A376" s="27"/>
      <c r="B376" s="33"/>
      <c r="C376" s="3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spans="1:18" ht="15.75" customHeight="1" x14ac:dyDescent="0.25">
      <c r="A377" s="27"/>
      <c r="B377" s="33"/>
      <c r="C377" s="3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</row>
    <row r="378" spans="1:18" ht="15.75" customHeight="1" x14ac:dyDescent="0.25">
      <c r="A378" s="27"/>
      <c r="B378" s="33"/>
      <c r="C378" s="3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 spans="1:18" ht="15.75" customHeight="1" x14ac:dyDescent="0.25">
      <c r="A379" s="27"/>
      <c r="B379" s="33"/>
      <c r="C379" s="3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</row>
    <row r="380" spans="1:18" ht="15.75" customHeight="1" x14ac:dyDescent="0.25">
      <c r="A380" s="27"/>
      <c r="B380" s="33"/>
      <c r="C380" s="3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</row>
    <row r="381" spans="1:18" ht="15.75" customHeight="1" x14ac:dyDescent="0.25">
      <c r="A381" s="27"/>
      <c r="B381" s="33"/>
      <c r="C381" s="3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</row>
    <row r="382" spans="1:18" ht="15.75" customHeight="1" x14ac:dyDescent="0.25">
      <c r="A382" s="27"/>
      <c r="B382" s="33"/>
      <c r="C382" s="3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spans="1:18" ht="15.75" customHeight="1" x14ac:dyDescent="0.25">
      <c r="A383" s="27"/>
      <c r="B383" s="33"/>
      <c r="C383" s="3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</row>
    <row r="384" spans="1:18" ht="15.75" customHeight="1" x14ac:dyDescent="0.25">
      <c r="A384" s="27"/>
      <c r="B384" s="33"/>
      <c r="C384" s="3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</row>
    <row r="385" spans="1:18" ht="15.75" customHeight="1" x14ac:dyDescent="0.25">
      <c r="A385" s="27"/>
      <c r="B385" s="33"/>
      <c r="C385" s="3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</row>
    <row r="386" spans="1:18" ht="15.75" customHeight="1" x14ac:dyDescent="0.25">
      <c r="A386" s="27"/>
      <c r="B386" s="33"/>
      <c r="C386" s="3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 spans="1:18" ht="15.75" customHeight="1" x14ac:dyDescent="0.25">
      <c r="A387" s="27"/>
      <c r="B387" s="33"/>
      <c r="C387" s="3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</row>
    <row r="388" spans="1:18" ht="15.75" customHeight="1" x14ac:dyDescent="0.25">
      <c r="A388" s="27"/>
      <c r="B388" s="33"/>
      <c r="C388" s="3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</row>
    <row r="389" spans="1:18" ht="15.75" customHeight="1" x14ac:dyDescent="0.25">
      <c r="A389" s="27"/>
      <c r="B389" s="33"/>
      <c r="C389" s="3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</row>
    <row r="390" spans="1:18" ht="15.75" customHeight="1" x14ac:dyDescent="0.25">
      <c r="A390" s="27"/>
      <c r="B390" s="33"/>
      <c r="C390" s="3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</row>
    <row r="391" spans="1:18" ht="15.75" customHeight="1" x14ac:dyDescent="0.25">
      <c r="A391" s="27"/>
      <c r="B391" s="33"/>
      <c r="C391" s="3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</row>
    <row r="392" spans="1:18" ht="15.75" customHeight="1" x14ac:dyDescent="0.25">
      <c r="A392" s="27"/>
      <c r="B392" s="33"/>
      <c r="C392" s="3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</row>
    <row r="393" spans="1:18" ht="15.75" customHeight="1" x14ac:dyDescent="0.25">
      <c r="A393" s="27"/>
      <c r="B393" s="33"/>
      <c r="C393" s="3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</row>
    <row r="394" spans="1:18" ht="15.75" customHeight="1" x14ac:dyDescent="0.25">
      <c r="A394" s="27"/>
      <c r="B394" s="33"/>
      <c r="C394" s="3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1:18" ht="15.75" customHeight="1" x14ac:dyDescent="0.25">
      <c r="A395" s="27"/>
      <c r="B395" s="33"/>
      <c r="C395" s="3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 ht="15.75" customHeight="1" x14ac:dyDescent="0.25">
      <c r="A396" s="27"/>
      <c r="B396" s="33"/>
      <c r="C396" s="3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 ht="15.75" customHeight="1" x14ac:dyDescent="0.25">
      <c r="A397" s="27"/>
      <c r="B397" s="33"/>
      <c r="C397" s="3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 ht="15.75" customHeight="1" x14ac:dyDescent="0.25">
      <c r="A398" s="27"/>
      <c r="B398" s="33"/>
      <c r="C398" s="3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 ht="15.75" customHeight="1" x14ac:dyDescent="0.25">
      <c r="A399" s="27"/>
      <c r="B399" s="33"/>
      <c r="C399" s="3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 ht="15.75" customHeight="1" x14ac:dyDescent="0.25">
      <c r="A400" s="27"/>
      <c r="B400" s="33"/>
      <c r="C400" s="3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 ht="15.75" customHeight="1" x14ac:dyDescent="0.25">
      <c r="A401" s="27"/>
      <c r="B401" s="33"/>
      <c r="C401" s="3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 ht="15.75" customHeight="1" x14ac:dyDescent="0.25">
      <c r="A402" s="27"/>
      <c r="B402" s="33"/>
      <c r="C402" s="3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 ht="15.75" customHeight="1" x14ac:dyDescent="0.25">
      <c r="A403" s="27"/>
      <c r="B403" s="33"/>
      <c r="C403" s="3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 ht="15.75" customHeight="1" x14ac:dyDescent="0.25">
      <c r="A404" s="27"/>
      <c r="B404" s="33"/>
      <c r="C404" s="3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 ht="15.75" customHeight="1" x14ac:dyDescent="0.25">
      <c r="A405" s="27"/>
      <c r="B405" s="33"/>
      <c r="C405" s="3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 ht="15.75" customHeight="1" x14ac:dyDescent="0.25">
      <c r="A406" s="27"/>
      <c r="B406" s="33"/>
      <c r="C406" s="3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 ht="15.75" customHeight="1" x14ac:dyDescent="0.25">
      <c r="A407" s="27"/>
      <c r="B407" s="33"/>
      <c r="C407" s="3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 ht="15.75" customHeight="1" x14ac:dyDescent="0.25">
      <c r="A408" s="27"/>
      <c r="B408" s="33"/>
      <c r="C408" s="3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 ht="15.75" customHeight="1" x14ac:dyDescent="0.25">
      <c r="A409" s="27"/>
      <c r="B409" s="33"/>
      <c r="C409" s="3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customHeight="1" x14ac:dyDescent="0.25">
      <c r="A410" s="27"/>
      <c r="B410" s="33"/>
      <c r="C410" s="3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spans="1:18" ht="15.75" customHeight="1" x14ac:dyDescent="0.25">
      <c r="A411" s="27"/>
      <c r="B411" s="33"/>
      <c r="C411" s="3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</row>
    <row r="412" spans="1:18" ht="15.75" customHeight="1" x14ac:dyDescent="0.25">
      <c r="A412" s="27"/>
      <c r="B412" s="33"/>
      <c r="C412" s="3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</row>
    <row r="413" spans="1:18" ht="15.75" customHeight="1" x14ac:dyDescent="0.25">
      <c r="A413" s="27"/>
      <c r="B413" s="33"/>
      <c r="C413" s="3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</row>
    <row r="414" spans="1:18" ht="15.75" customHeight="1" x14ac:dyDescent="0.25">
      <c r="A414" s="27"/>
      <c r="B414" s="33"/>
      <c r="C414" s="3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spans="1:18" ht="15.75" customHeight="1" x14ac:dyDescent="0.25">
      <c r="A415" s="27"/>
      <c r="B415" s="33"/>
      <c r="C415" s="3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 ht="15.75" customHeight="1" x14ac:dyDescent="0.25">
      <c r="A416" s="27"/>
      <c r="B416" s="33"/>
      <c r="C416" s="3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 ht="15.75" customHeight="1" x14ac:dyDescent="0.25">
      <c r="A417" s="27"/>
      <c r="B417" s="33"/>
      <c r="C417" s="3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 ht="15.75" customHeight="1" x14ac:dyDescent="0.25">
      <c r="A418" s="27"/>
      <c r="B418" s="33"/>
      <c r="C418" s="3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 ht="15.75" customHeight="1" x14ac:dyDescent="0.25">
      <c r="A419" s="27"/>
      <c r="B419" s="33"/>
      <c r="C419" s="3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 ht="15.75" customHeight="1" x14ac:dyDescent="0.25">
      <c r="A420" s="27"/>
      <c r="B420" s="33"/>
      <c r="C420" s="3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 ht="15.75" customHeight="1" x14ac:dyDescent="0.25">
      <c r="A421" s="27"/>
      <c r="B421" s="33"/>
      <c r="C421" s="3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 ht="15.75" customHeight="1" x14ac:dyDescent="0.25">
      <c r="A422" s="27"/>
      <c r="B422" s="33"/>
      <c r="C422" s="3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5.75" customHeight="1" x14ac:dyDescent="0.25">
      <c r="A423" s="27"/>
      <c r="B423" s="33"/>
      <c r="C423" s="3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spans="1:18" ht="15.75" customHeight="1" x14ac:dyDescent="0.25">
      <c r="A424" s="27"/>
      <c r="B424" s="33"/>
      <c r="C424" s="3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 spans="1:18" ht="15.75" customHeight="1" x14ac:dyDescent="0.25">
      <c r="A425" s="27"/>
      <c r="B425" s="33"/>
      <c r="C425" s="3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</row>
    <row r="426" spans="1:18" ht="15.75" customHeight="1" x14ac:dyDescent="0.25">
      <c r="A426" s="27"/>
      <c r="B426" s="33"/>
      <c r="C426" s="3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 ht="15.75" customHeight="1" x14ac:dyDescent="0.25">
      <c r="A427" s="27"/>
      <c r="B427" s="33"/>
      <c r="C427" s="3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 ht="15.75" customHeight="1" x14ac:dyDescent="0.25">
      <c r="A428" s="27"/>
      <c r="B428" s="33"/>
      <c r="C428" s="3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 ht="15.75" customHeight="1" x14ac:dyDescent="0.25">
      <c r="A429" s="27"/>
      <c r="B429" s="33"/>
      <c r="C429" s="3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 ht="15.75" customHeight="1" x14ac:dyDescent="0.25">
      <c r="A430" s="27"/>
      <c r="B430" s="33"/>
      <c r="C430" s="3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 ht="15.75" customHeight="1" x14ac:dyDescent="0.25">
      <c r="A431" s="27"/>
      <c r="B431" s="33"/>
      <c r="C431" s="3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 ht="15.75" customHeight="1" x14ac:dyDescent="0.25">
      <c r="A432" s="27"/>
      <c r="B432" s="33"/>
      <c r="C432" s="3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5.75" customHeight="1" x14ac:dyDescent="0.25">
      <c r="A433" s="27"/>
      <c r="B433" s="33"/>
      <c r="C433" s="3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spans="1:18" ht="15.75" customHeight="1" x14ac:dyDescent="0.25">
      <c r="A434" s="27"/>
      <c r="B434" s="33"/>
      <c r="C434" s="3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 spans="1:18" ht="15.75" customHeight="1" x14ac:dyDescent="0.25">
      <c r="A435" s="27"/>
      <c r="B435" s="33"/>
      <c r="C435" s="3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</row>
    <row r="436" spans="1:18" ht="15.75" customHeight="1" x14ac:dyDescent="0.25">
      <c r="A436" s="27"/>
      <c r="B436" s="33"/>
      <c r="C436" s="3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spans="1:18" ht="15.75" customHeight="1" x14ac:dyDescent="0.25">
      <c r="A437" s="27"/>
      <c r="B437" s="33"/>
      <c r="C437" s="3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</row>
    <row r="438" spans="1:18" ht="15.75" customHeight="1" x14ac:dyDescent="0.25">
      <c r="A438" s="27"/>
      <c r="B438" s="33"/>
      <c r="C438" s="3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</row>
    <row r="439" spans="1:18" ht="15.75" customHeight="1" x14ac:dyDescent="0.25">
      <c r="A439" s="27"/>
      <c r="B439" s="33"/>
      <c r="C439" s="3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</row>
    <row r="440" spans="1:18" ht="15.75" customHeight="1" x14ac:dyDescent="0.25">
      <c r="A440" s="27"/>
      <c r="B440" s="33"/>
      <c r="C440" s="3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</row>
    <row r="441" spans="1:18" ht="15.75" customHeight="1" x14ac:dyDescent="0.25">
      <c r="A441" s="27"/>
      <c r="B441" s="33"/>
      <c r="C441" s="3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</row>
    <row r="442" spans="1:18" ht="15.75" customHeight="1" x14ac:dyDescent="0.25">
      <c r="A442" s="27"/>
      <c r="B442" s="33"/>
      <c r="C442" s="3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</row>
    <row r="443" spans="1:18" ht="15.75" customHeight="1" x14ac:dyDescent="0.25">
      <c r="A443" s="27"/>
      <c r="B443" s="33"/>
      <c r="C443" s="3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</row>
    <row r="444" spans="1:18" ht="15.75" customHeight="1" x14ac:dyDescent="0.25">
      <c r="A444" s="27"/>
      <c r="B444" s="33"/>
      <c r="C444" s="3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</row>
    <row r="445" spans="1:18" ht="15.75" customHeight="1" x14ac:dyDescent="0.25">
      <c r="A445" s="27"/>
      <c r="B445" s="33"/>
      <c r="C445" s="3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</row>
    <row r="446" spans="1:18" ht="15.75" customHeight="1" x14ac:dyDescent="0.25">
      <c r="A446" s="27"/>
      <c r="B446" s="33"/>
      <c r="C446" s="3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</row>
    <row r="447" spans="1:18" ht="15.75" customHeight="1" x14ac:dyDescent="0.25">
      <c r="A447" s="27"/>
      <c r="B447" s="33"/>
      <c r="C447" s="3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</row>
    <row r="448" spans="1:18" ht="15.75" customHeight="1" x14ac:dyDescent="0.25">
      <c r="A448" s="27"/>
      <c r="B448" s="33"/>
      <c r="C448" s="3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</row>
    <row r="449" spans="1:18" ht="15.75" customHeight="1" x14ac:dyDescent="0.25">
      <c r="A449" s="27"/>
      <c r="B449" s="33"/>
      <c r="C449" s="3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</row>
    <row r="450" spans="1:18" ht="15.75" customHeight="1" x14ac:dyDescent="0.25">
      <c r="A450" s="27"/>
      <c r="B450" s="33"/>
      <c r="C450" s="3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</row>
    <row r="451" spans="1:18" ht="15.75" customHeight="1" x14ac:dyDescent="0.25">
      <c r="A451" s="27"/>
      <c r="B451" s="33"/>
      <c r="C451" s="3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</row>
    <row r="452" spans="1:18" ht="15.75" customHeight="1" x14ac:dyDescent="0.25">
      <c r="A452" s="27"/>
      <c r="B452" s="33"/>
      <c r="C452" s="3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</row>
    <row r="453" spans="1:18" ht="15.75" customHeight="1" x14ac:dyDescent="0.25">
      <c r="A453" s="27"/>
      <c r="B453" s="33"/>
      <c r="C453" s="3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</row>
    <row r="454" spans="1:18" ht="15.75" customHeight="1" x14ac:dyDescent="0.25">
      <c r="A454" s="27"/>
      <c r="B454" s="33"/>
      <c r="C454" s="3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</row>
    <row r="455" spans="1:18" ht="15.75" customHeight="1" x14ac:dyDescent="0.25">
      <c r="A455" s="27"/>
      <c r="B455" s="33"/>
      <c r="C455" s="3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</row>
    <row r="456" spans="1:18" ht="15.75" customHeight="1" x14ac:dyDescent="0.25">
      <c r="A456" s="27"/>
      <c r="B456" s="33"/>
      <c r="C456" s="3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</row>
    <row r="457" spans="1:18" ht="15.75" customHeight="1" x14ac:dyDescent="0.25">
      <c r="A457" s="27"/>
      <c r="B457" s="33"/>
      <c r="C457" s="3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</row>
    <row r="458" spans="1:18" ht="15.75" customHeight="1" x14ac:dyDescent="0.25">
      <c r="A458" s="27"/>
      <c r="B458" s="33"/>
      <c r="C458" s="3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 spans="1:18" ht="15.75" customHeight="1" x14ac:dyDescent="0.25">
      <c r="A459" s="27"/>
      <c r="B459" s="33"/>
      <c r="C459" s="3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</row>
    <row r="460" spans="1:18" ht="15.75" customHeight="1" x14ac:dyDescent="0.25">
      <c r="A460" s="27"/>
      <c r="B460" s="33"/>
      <c r="C460" s="3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</row>
    <row r="461" spans="1:18" ht="15.75" customHeight="1" x14ac:dyDescent="0.25">
      <c r="A461" s="27"/>
      <c r="B461" s="33"/>
      <c r="C461" s="3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</row>
    <row r="462" spans="1:18" ht="15.75" customHeight="1" x14ac:dyDescent="0.25">
      <c r="A462" s="27"/>
      <c r="B462" s="33"/>
      <c r="C462" s="3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</row>
    <row r="463" spans="1:18" ht="15.75" customHeight="1" x14ac:dyDescent="0.25">
      <c r="A463" s="27"/>
      <c r="B463" s="33"/>
      <c r="C463" s="3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</row>
    <row r="464" spans="1:18" ht="15.75" customHeight="1" x14ac:dyDescent="0.25">
      <c r="A464" s="27"/>
      <c r="B464" s="33"/>
      <c r="C464" s="3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</row>
    <row r="465" spans="1:18" ht="15.75" customHeight="1" x14ac:dyDescent="0.25">
      <c r="A465" s="27"/>
      <c r="B465" s="33"/>
      <c r="C465" s="3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</row>
    <row r="466" spans="1:18" ht="15.75" customHeight="1" x14ac:dyDescent="0.25">
      <c r="A466" s="27"/>
      <c r="B466" s="33"/>
      <c r="C466" s="3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</row>
    <row r="467" spans="1:18" ht="15.75" customHeight="1" x14ac:dyDescent="0.25">
      <c r="A467" s="27"/>
      <c r="B467" s="33"/>
      <c r="C467" s="3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</row>
    <row r="468" spans="1:18" ht="15.75" customHeight="1" x14ac:dyDescent="0.25">
      <c r="A468" s="27"/>
      <c r="B468" s="33"/>
      <c r="C468" s="3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</row>
    <row r="469" spans="1:18" ht="15.75" customHeight="1" x14ac:dyDescent="0.25">
      <c r="A469" s="27"/>
      <c r="B469" s="33"/>
      <c r="C469" s="3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</row>
    <row r="470" spans="1:18" ht="15.75" customHeight="1" x14ac:dyDescent="0.25">
      <c r="A470" s="27"/>
      <c r="B470" s="33"/>
      <c r="C470" s="3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 spans="1:18" ht="15.75" customHeight="1" x14ac:dyDescent="0.25">
      <c r="A471" s="27"/>
      <c r="B471" s="33"/>
      <c r="C471" s="3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</row>
    <row r="472" spans="1:18" ht="15.75" customHeight="1" x14ac:dyDescent="0.25">
      <c r="A472" s="27"/>
      <c r="B472" s="33"/>
      <c r="C472" s="3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</row>
    <row r="473" spans="1:18" ht="15.75" customHeight="1" x14ac:dyDescent="0.25">
      <c r="A473" s="27"/>
      <c r="B473" s="33"/>
      <c r="C473" s="3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</row>
    <row r="474" spans="1:18" ht="15.75" customHeight="1" x14ac:dyDescent="0.25">
      <c r="A474" s="27"/>
      <c r="B474" s="33"/>
      <c r="C474" s="3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</row>
    <row r="475" spans="1:18" ht="15.75" customHeight="1" x14ac:dyDescent="0.25">
      <c r="A475" s="27"/>
      <c r="B475" s="33"/>
      <c r="C475" s="3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</row>
    <row r="476" spans="1:18" ht="15.75" customHeight="1" x14ac:dyDescent="0.25">
      <c r="A476" s="27"/>
      <c r="B476" s="33"/>
      <c r="C476" s="3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</row>
    <row r="477" spans="1:18" ht="15.75" customHeight="1" x14ac:dyDescent="0.25">
      <c r="A477" s="27"/>
      <c r="B477" s="33"/>
      <c r="C477" s="3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</row>
    <row r="478" spans="1:18" ht="15.75" customHeight="1" x14ac:dyDescent="0.25">
      <c r="A478" s="27"/>
      <c r="B478" s="33"/>
      <c r="C478" s="3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</row>
    <row r="479" spans="1:18" ht="15.75" customHeight="1" x14ac:dyDescent="0.25">
      <c r="A479" s="27"/>
      <c r="B479" s="33"/>
      <c r="C479" s="3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</row>
    <row r="480" spans="1:18" ht="15.75" customHeight="1" x14ac:dyDescent="0.25">
      <c r="A480" s="27"/>
      <c r="B480" s="33"/>
      <c r="C480" s="3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</row>
    <row r="481" spans="1:18" ht="15.75" customHeight="1" x14ac:dyDescent="0.25">
      <c r="A481" s="27"/>
      <c r="B481" s="33"/>
      <c r="C481" s="3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</row>
    <row r="482" spans="1:18" ht="15.75" customHeight="1" x14ac:dyDescent="0.25">
      <c r="A482" s="27"/>
      <c r="B482" s="33"/>
      <c r="C482" s="3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</row>
    <row r="483" spans="1:18" ht="15.75" customHeight="1" x14ac:dyDescent="0.25">
      <c r="A483" s="27"/>
      <c r="B483" s="33"/>
      <c r="C483" s="3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</row>
    <row r="484" spans="1:18" ht="15.75" customHeight="1" x14ac:dyDescent="0.25">
      <c r="A484" s="27"/>
      <c r="B484" s="33"/>
      <c r="C484" s="3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</row>
    <row r="485" spans="1:18" ht="15.75" customHeight="1" x14ac:dyDescent="0.25">
      <c r="A485" s="27"/>
      <c r="B485" s="33"/>
      <c r="C485" s="3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</row>
    <row r="486" spans="1:18" ht="15.75" customHeight="1" x14ac:dyDescent="0.25">
      <c r="A486" s="27"/>
      <c r="B486" s="33"/>
      <c r="C486" s="3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</row>
    <row r="487" spans="1:18" ht="15.75" customHeight="1" x14ac:dyDescent="0.25">
      <c r="A487" s="27"/>
      <c r="B487" s="33"/>
      <c r="C487" s="3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</row>
    <row r="488" spans="1:18" ht="15.75" customHeight="1" x14ac:dyDescent="0.25">
      <c r="A488" s="27"/>
      <c r="B488" s="33"/>
      <c r="C488" s="3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</row>
    <row r="489" spans="1:18" ht="15.75" customHeight="1" x14ac:dyDescent="0.25">
      <c r="A489" s="27"/>
      <c r="B489" s="33"/>
      <c r="C489" s="3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</row>
    <row r="490" spans="1:18" ht="15.75" customHeight="1" x14ac:dyDescent="0.25">
      <c r="A490" s="27"/>
      <c r="B490" s="33"/>
      <c r="C490" s="3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</row>
    <row r="491" spans="1:18" ht="15.75" customHeight="1" x14ac:dyDescent="0.25">
      <c r="A491" s="27"/>
      <c r="B491" s="33"/>
      <c r="C491" s="3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</row>
    <row r="492" spans="1:18" ht="15.75" customHeight="1" x14ac:dyDescent="0.25">
      <c r="A492" s="27"/>
      <c r="B492" s="33"/>
      <c r="C492" s="3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</row>
    <row r="493" spans="1:18" ht="15.75" customHeight="1" x14ac:dyDescent="0.25">
      <c r="A493" s="27"/>
      <c r="B493" s="33"/>
      <c r="C493" s="3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</row>
    <row r="494" spans="1:18" ht="15.75" customHeight="1" x14ac:dyDescent="0.25">
      <c r="A494" s="27"/>
      <c r="B494" s="33"/>
      <c r="C494" s="3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</row>
    <row r="495" spans="1:18" ht="15.75" customHeight="1" x14ac:dyDescent="0.25">
      <c r="A495" s="27"/>
      <c r="B495" s="33"/>
      <c r="C495" s="3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 ht="15.75" customHeight="1" x14ac:dyDescent="0.25">
      <c r="A496" s="27"/>
      <c r="B496" s="33"/>
      <c r="C496" s="3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 ht="15.75" customHeight="1" x14ac:dyDescent="0.25">
      <c r="A497" s="27"/>
      <c r="B497" s="33"/>
      <c r="C497" s="3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spans="1:18" ht="15.75" customHeight="1" x14ac:dyDescent="0.25">
      <c r="A498" s="27"/>
      <c r="B498" s="33"/>
      <c r="C498" s="3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</row>
    <row r="499" spans="1:18" ht="15.75" customHeight="1" x14ac:dyDescent="0.25">
      <c r="A499" s="27"/>
      <c r="B499" s="33"/>
      <c r="C499" s="3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</row>
    <row r="500" spans="1:18" ht="15.75" customHeight="1" x14ac:dyDescent="0.25">
      <c r="A500" s="27"/>
      <c r="B500" s="33"/>
      <c r="C500" s="3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</row>
    <row r="501" spans="1:18" ht="15.75" customHeight="1" x14ac:dyDescent="0.25">
      <c r="A501" s="27"/>
      <c r="B501" s="33"/>
      <c r="C501" s="3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</row>
    <row r="502" spans="1:18" ht="15.75" customHeight="1" x14ac:dyDescent="0.25">
      <c r="A502" s="27"/>
      <c r="B502" s="33"/>
      <c r="C502" s="3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</row>
    <row r="503" spans="1:18" ht="15.75" customHeight="1" x14ac:dyDescent="0.25">
      <c r="A503" s="27"/>
      <c r="B503" s="33"/>
      <c r="C503" s="3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</row>
    <row r="504" spans="1:18" ht="15.75" customHeight="1" x14ac:dyDescent="0.25">
      <c r="A504" s="27"/>
      <c r="B504" s="33"/>
      <c r="C504" s="3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</row>
    <row r="505" spans="1:18" ht="15.75" customHeight="1" x14ac:dyDescent="0.25">
      <c r="A505" s="27"/>
      <c r="B505" s="33"/>
      <c r="C505" s="3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</row>
    <row r="506" spans="1:18" ht="15.75" customHeight="1" x14ac:dyDescent="0.25">
      <c r="A506" s="27"/>
      <c r="B506" s="33"/>
      <c r="C506" s="3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</row>
    <row r="507" spans="1:18" ht="15.75" customHeight="1" x14ac:dyDescent="0.25">
      <c r="A507" s="27"/>
      <c r="B507" s="33"/>
      <c r="C507" s="3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</row>
    <row r="508" spans="1:18" ht="15.75" customHeight="1" x14ac:dyDescent="0.25">
      <c r="A508" s="27"/>
      <c r="B508" s="33"/>
      <c r="C508" s="3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</row>
    <row r="509" spans="1:18" ht="15.75" customHeight="1" x14ac:dyDescent="0.25">
      <c r="A509" s="27"/>
      <c r="B509" s="33"/>
      <c r="C509" s="3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</row>
    <row r="510" spans="1:18" ht="15.75" customHeight="1" x14ac:dyDescent="0.25">
      <c r="A510" s="27"/>
      <c r="B510" s="33"/>
      <c r="C510" s="3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</row>
    <row r="511" spans="1:18" ht="15.75" customHeight="1" x14ac:dyDescent="0.25">
      <c r="A511" s="27"/>
      <c r="B511" s="33"/>
      <c r="C511" s="3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</row>
    <row r="512" spans="1:18" ht="15.75" customHeight="1" x14ac:dyDescent="0.25">
      <c r="A512" s="27"/>
      <c r="B512" s="33"/>
      <c r="C512" s="3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</row>
    <row r="513" spans="1:18" ht="15.75" customHeight="1" x14ac:dyDescent="0.25">
      <c r="A513" s="27"/>
      <c r="B513" s="33"/>
      <c r="C513" s="3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</row>
    <row r="514" spans="1:18" ht="15.75" customHeight="1" x14ac:dyDescent="0.25">
      <c r="A514" s="27"/>
      <c r="B514" s="33"/>
      <c r="C514" s="3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</row>
    <row r="515" spans="1:18" ht="15.75" customHeight="1" x14ac:dyDescent="0.25">
      <c r="A515" s="27"/>
      <c r="B515" s="33"/>
      <c r="C515" s="3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</row>
    <row r="516" spans="1:18" ht="15.75" customHeight="1" x14ac:dyDescent="0.25">
      <c r="A516" s="27"/>
      <c r="B516" s="33"/>
      <c r="C516" s="3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</row>
    <row r="517" spans="1:18" ht="15.75" customHeight="1" x14ac:dyDescent="0.25">
      <c r="A517" s="27"/>
      <c r="B517" s="33"/>
      <c r="C517" s="3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</row>
    <row r="518" spans="1:18" ht="15.75" customHeight="1" x14ac:dyDescent="0.25">
      <c r="A518" s="27"/>
      <c r="B518" s="33"/>
      <c r="C518" s="3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</row>
    <row r="519" spans="1:18" ht="15.75" customHeight="1" x14ac:dyDescent="0.25">
      <c r="A519" s="27"/>
      <c r="B519" s="33"/>
      <c r="C519" s="3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</row>
    <row r="520" spans="1:18" ht="15.75" customHeight="1" x14ac:dyDescent="0.25">
      <c r="A520" s="27"/>
      <c r="B520" s="33"/>
      <c r="C520" s="3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</row>
    <row r="521" spans="1:18" ht="15.75" customHeight="1" x14ac:dyDescent="0.25">
      <c r="A521" s="27"/>
      <c r="B521" s="33"/>
      <c r="C521" s="3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</row>
    <row r="522" spans="1:18" ht="15.75" customHeight="1" x14ac:dyDescent="0.25">
      <c r="A522" s="27"/>
      <c r="B522" s="33"/>
      <c r="C522" s="3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</row>
    <row r="523" spans="1:18" ht="15.75" customHeight="1" x14ac:dyDescent="0.25">
      <c r="A523" s="27"/>
      <c r="B523" s="33"/>
      <c r="C523" s="3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</row>
    <row r="524" spans="1:18" ht="15.75" customHeight="1" x14ac:dyDescent="0.25">
      <c r="A524" s="27"/>
      <c r="B524" s="33"/>
      <c r="C524" s="3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</row>
    <row r="525" spans="1:18" ht="15.75" customHeight="1" x14ac:dyDescent="0.25">
      <c r="A525" s="27"/>
      <c r="B525" s="33"/>
      <c r="C525" s="3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</row>
    <row r="526" spans="1:18" ht="15.75" customHeight="1" x14ac:dyDescent="0.25">
      <c r="A526" s="27"/>
      <c r="B526" s="33"/>
      <c r="C526" s="3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</row>
    <row r="527" spans="1:18" ht="15.75" customHeight="1" x14ac:dyDescent="0.25">
      <c r="A527" s="27"/>
      <c r="B527" s="33"/>
      <c r="C527" s="3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</row>
    <row r="528" spans="1:18" ht="15.75" customHeight="1" x14ac:dyDescent="0.25">
      <c r="A528" s="27"/>
      <c r="B528" s="33"/>
      <c r="C528" s="3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</row>
    <row r="529" spans="1:18" ht="15.75" customHeight="1" x14ac:dyDescent="0.25">
      <c r="A529" s="27"/>
      <c r="B529" s="33"/>
      <c r="C529" s="3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</row>
    <row r="530" spans="1:18" ht="15.75" customHeight="1" x14ac:dyDescent="0.25">
      <c r="A530" s="27"/>
      <c r="B530" s="33"/>
      <c r="C530" s="3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 ht="15.75" customHeight="1" x14ac:dyDescent="0.25">
      <c r="A531" s="27"/>
      <c r="B531" s="33"/>
      <c r="C531" s="3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spans="1:18" ht="15.75" customHeight="1" x14ac:dyDescent="0.25">
      <c r="A532" s="27"/>
      <c r="B532" s="33"/>
      <c r="C532" s="3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</row>
    <row r="533" spans="1:18" ht="15.75" customHeight="1" x14ac:dyDescent="0.25">
      <c r="A533" s="27"/>
      <c r="B533" s="33"/>
      <c r="C533" s="3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</row>
    <row r="534" spans="1:18" ht="15.75" customHeight="1" x14ac:dyDescent="0.25">
      <c r="A534" s="27"/>
      <c r="B534" s="33"/>
      <c r="C534" s="3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</row>
    <row r="535" spans="1:18" ht="15.75" customHeight="1" x14ac:dyDescent="0.25">
      <c r="A535" s="27"/>
      <c r="B535" s="33"/>
      <c r="C535" s="3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</row>
    <row r="536" spans="1:18" ht="15.75" customHeight="1" x14ac:dyDescent="0.25">
      <c r="A536" s="27"/>
      <c r="B536" s="33"/>
      <c r="C536" s="3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</row>
    <row r="537" spans="1:18" ht="15.75" customHeight="1" x14ac:dyDescent="0.25">
      <c r="A537" s="27"/>
      <c r="B537" s="33"/>
      <c r="C537" s="3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</row>
    <row r="538" spans="1:18" ht="15.75" customHeight="1" x14ac:dyDescent="0.25">
      <c r="A538" s="27"/>
      <c r="B538" s="33"/>
      <c r="C538" s="3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</row>
    <row r="539" spans="1:18" ht="15.75" customHeight="1" x14ac:dyDescent="0.25">
      <c r="A539" s="27"/>
      <c r="B539" s="33"/>
      <c r="C539" s="3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</row>
    <row r="540" spans="1:18" ht="15.75" customHeight="1" x14ac:dyDescent="0.25">
      <c r="A540" s="27"/>
      <c r="B540" s="33"/>
      <c r="C540" s="3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</row>
    <row r="541" spans="1:18" ht="15.75" customHeight="1" x14ac:dyDescent="0.25">
      <c r="A541" s="27"/>
      <c r="B541" s="33"/>
      <c r="C541" s="3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</row>
    <row r="542" spans="1:18" ht="15.75" customHeight="1" x14ac:dyDescent="0.25">
      <c r="A542" s="27"/>
      <c r="B542" s="33"/>
      <c r="C542" s="3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</row>
    <row r="543" spans="1:18" ht="15.75" customHeight="1" x14ac:dyDescent="0.25">
      <c r="A543" s="27"/>
      <c r="B543" s="33"/>
      <c r="C543" s="3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</row>
    <row r="544" spans="1:18" ht="15.75" customHeight="1" x14ac:dyDescent="0.25">
      <c r="A544" s="27"/>
      <c r="B544" s="33"/>
      <c r="C544" s="3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</row>
    <row r="545" spans="1:18" ht="15.75" customHeight="1" x14ac:dyDescent="0.25">
      <c r="A545" s="27"/>
      <c r="B545" s="33"/>
      <c r="C545" s="3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</row>
    <row r="546" spans="1:18" ht="15.75" customHeight="1" x14ac:dyDescent="0.25">
      <c r="A546" s="27"/>
      <c r="B546" s="33"/>
      <c r="C546" s="3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</row>
    <row r="547" spans="1:18" ht="15.75" customHeight="1" x14ac:dyDescent="0.25">
      <c r="A547" s="27"/>
      <c r="B547" s="33"/>
      <c r="C547" s="3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</row>
    <row r="548" spans="1:18" ht="15.75" customHeight="1" x14ac:dyDescent="0.25">
      <c r="A548" s="27"/>
      <c r="B548" s="33"/>
      <c r="C548" s="3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</row>
    <row r="549" spans="1:18" ht="15.75" customHeight="1" x14ac:dyDescent="0.25">
      <c r="A549" s="27"/>
      <c r="B549" s="33"/>
      <c r="C549" s="3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</row>
    <row r="550" spans="1:18" ht="15.75" customHeight="1" x14ac:dyDescent="0.25">
      <c r="A550" s="27"/>
      <c r="B550" s="33"/>
      <c r="C550" s="3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</row>
    <row r="551" spans="1:18" ht="15.75" customHeight="1" x14ac:dyDescent="0.25">
      <c r="A551" s="27"/>
      <c r="B551" s="33"/>
      <c r="C551" s="3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</row>
    <row r="552" spans="1:18" ht="15.75" customHeight="1" x14ac:dyDescent="0.25">
      <c r="A552" s="27"/>
      <c r="B552" s="33"/>
      <c r="C552" s="3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</row>
    <row r="553" spans="1:18" ht="15.75" customHeight="1" x14ac:dyDescent="0.25">
      <c r="A553" s="27"/>
      <c r="B553" s="33"/>
      <c r="C553" s="3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</row>
    <row r="554" spans="1:18" ht="15.75" customHeight="1" x14ac:dyDescent="0.25">
      <c r="A554" s="27"/>
      <c r="B554" s="33"/>
      <c r="C554" s="3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</row>
    <row r="555" spans="1:18" ht="15.75" customHeight="1" x14ac:dyDescent="0.25">
      <c r="A555" s="27"/>
      <c r="B555" s="33"/>
      <c r="C555" s="3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</row>
    <row r="556" spans="1:18" ht="15.75" customHeight="1" x14ac:dyDescent="0.25">
      <c r="A556" s="27"/>
      <c r="B556" s="33"/>
      <c r="C556" s="3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</row>
    <row r="557" spans="1:18" ht="15.75" customHeight="1" x14ac:dyDescent="0.25">
      <c r="A557" s="27"/>
      <c r="B557" s="33"/>
      <c r="C557" s="3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</row>
    <row r="558" spans="1:18" ht="15.75" customHeight="1" x14ac:dyDescent="0.25">
      <c r="A558" s="27"/>
      <c r="B558" s="33"/>
      <c r="C558" s="3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</row>
    <row r="559" spans="1:18" ht="15.75" customHeight="1" x14ac:dyDescent="0.25">
      <c r="A559" s="27"/>
      <c r="B559" s="33"/>
      <c r="C559" s="3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</row>
    <row r="560" spans="1:18" ht="15.75" customHeight="1" x14ac:dyDescent="0.25">
      <c r="A560" s="27"/>
      <c r="B560" s="33"/>
      <c r="C560" s="3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</row>
    <row r="561" spans="1:18" ht="15.75" customHeight="1" x14ac:dyDescent="0.25">
      <c r="A561" s="27"/>
      <c r="B561" s="33"/>
      <c r="C561" s="3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</row>
    <row r="562" spans="1:18" ht="15.75" customHeight="1" x14ac:dyDescent="0.25">
      <c r="A562" s="27"/>
      <c r="B562" s="33"/>
      <c r="C562" s="3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</row>
    <row r="563" spans="1:18" ht="15.75" customHeight="1" x14ac:dyDescent="0.25">
      <c r="A563" s="27"/>
      <c r="B563" s="33"/>
      <c r="C563" s="3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</row>
    <row r="564" spans="1:18" ht="15.75" customHeight="1" x14ac:dyDescent="0.25">
      <c r="A564" s="27"/>
      <c r="B564" s="33"/>
      <c r="C564" s="3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</row>
    <row r="565" spans="1:18" ht="15.75" customHeight="1" x14ac:dyDescent="0.25">
      <c r="A565" s="27"/>
      <c r="B565" s="33"/>
      <c r="C565" s="3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</row>
    <row r="566" spans="1:18" ht="15.75" customHeight="1" x14ac:dyDescent="0.25">
      <c r="A566" s="27"/>
      <c r="B566" s="33"/>
      <c r="C566" s="3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</row>
    <row r="567" spans="1:18" ht="15.75" customHeight="1" x14ac:dyDescent="0.25">
      <c r="A567" s="27"/>
      <c r="B567" s="33"/>
      <c r="C567" s="3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</row>
    <row r="568" spans="1:18" ht="15.75" customHeight="1" x14ac:dyDescent="0.25">
      <c r="A568" s="27"/>
      <c r="B568" s="33"/>
      <c r="C568" s="3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</row>
    <row r="569" spans="1:18" ht="15.75" customHeight="1" x14ac:dyDescent="0.25">
      <c r="A569" s="27"/>
      <c r="B569" s="33"/>
      <c r="C569" s="3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</row>
    <row r="570" spans="1:18" ht="15.75" customHeight="1" x14ac:dyDescent="0.25">
      <c r="A570" s="27"/>
      <c r="B570" s="33"/>
      <c r="C570" s="3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</row>
    <row r="571" spans="1:18" ht="15.75" customHeight="1" x14ac:dyDescent="0.25">
      <c r="A571" s="27"/>
      <c r="B571" s="33"/>
      <c r="C571" s="3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</row>
    <row r="572" spans="1:18" ht="15.75" customHeight="1" x14ac:dyDescent="0.25">
      <c r="A572" s="27"/>
      <c r="B572" s="33"/>
      <c r="C572" s="3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</row>
    <row r="573" spans="1:18" ht="15.75" customHeight="1" x14ac:dyDescent="0.25">
      <c r="A573" s="27"/>
      <c r="B573" s="33"/>
      <c r="C573" s="3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</row>
    <row r="574" spans="1:18" ht="15.75" customHeight="1" x14ac:dyDescent="0.25">
      <c r="A574" s="27"/>
      <c r="B574" s="33"/>
      <c r="C574" s="3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</row>
    <row r="575" spans="1:18" ht="15.75" customHeight="1" x14ac:dyDescent="0.25">
      <c r="A575" s="27"/>
      <c r="B575" s="33"/>
      <c r="C575" s="3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</row>
    <row r="576" spans="1:18" ht="15.75" customHeight="1" x14ac:dyDescent="0.25">
      <c r="A576" s="27"/>
      <c r="B576" s="33"/>
      <c r="C576" s="3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</row>
    <row r="577" spans="1:18" ht="15.75" customHeight="1" x14ac:dyDescent="0.25">
      <c r="A577" s="27"/>
      <c r="B577" s="33"/>
      <c r="C577" s="3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</row>
    <row r="578" spans="1:18" ht="15.75" customHeight="1" x14ac:dyDescent="0.25">
      <c r="A578" s="27"/>
      <c r="B578" s="33"/>
      <c r="C578" s="3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</row>
    <row r="579" spans="1:18" ht="15.75" customHeight="1" x14ac:dyDescent="0.25">
      <c r="A579" s="27"/>
      <c r="B579" s="33"/>
      <c r="C579" s="3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</row>
    <row r="580" spans="1:18" ht="15.75" customHeight="1" x14ac:dyDescent="0.25">
      <c r="A580" s="27"/>
      <c r="B580" s="33"/>
      <c r="C580" s="3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</row>
    <row r="581" spans="1:18" ht="15.75" customHeight="1" x14ac:dyDescent="0.25">
      <c r="A581" s="27"/>
      <c r="B581" s="33"/>
      <c r="C581" s="3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</row>
    <row r="582" spans="1:18" ht="15.75" customHeight="1" x14ac:dyDescent="0.25">
      <c r="A582" s="27"/>
      <c r="B582" s="33"/>
      <c r="C582" s="3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</row>
    <row r="583" spans="1:18" ht="15.75" customHeight="1" x14ac:dyDescent="0.25">
      <c r="A583" s="27"/>
      <c r="B583" s="33"/>
      <c r="C583" s="3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</row>
    <row r="584" spans="1:18" ht="15.75" customHeight="1" x14ac:dyDescent="0.25">
      <c r="A584" s="27"/>
      <c r="B584" s="33"/>
      <c r="C584" s="3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</row>
    <row r="585" spans="1:18" ht="15.75" customHeight="1" x14ac:dyDescent="0.25">
      <c r="A585" s="27"/>
      <c r="B585" s="33"/>
      <c r="C585" s="3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</row>
    <row r="586" spans="1:18" ht="15.75" customHeight="1" x14ac:dyDescent="0.25">
      <c r="A586" s="27"/>
      <c r="B586" s="33"/>
      <c r="C586" s="3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</row>
    <row r="587" spans="1:18" ht="15.75" customHeight="1" x14ac:dyDescent="0.25">
      <c r="A587" s="27"/>
      <c r="B587" s="33"/>
      <c r="C587" s="3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</row>
    <row r="588" spans="1:18" ht="15.75" customHeight="1" x14ac:dyDescent="0.25">
      <c r="A588" s="27"/>
      <c r="B588" s="33"/>
      <c r="C588" s="3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</row>
    <row r="589" spans="1:18" ht="15.75" customHeight="1" x14ac:dyDescent="0.25">
      <c r="A589" s="27"/>
      <c r="B589" s="33"/>
      <c r="C589" s="3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 spans="1:18" ht="15.75" customHeight="1" x14ac:dyDescent="0.25">
      <c r="A590" s="27"/>
      <c r="B590" s="33"/>
      <c r="C590" s="3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</row>
    <row r="591" spans="1:18" ht="15.75" customHeight="1" x14ac:dyDescent="0.25">
      <c r="A591" s="27"/>
      <c r="B591" s="33"/>
      <c r="C591" s="3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</row>
    <row r="592" spans="1:18" ht="15.75" customHeight="1" x14ac:dyDescent="0.25">
      <c r="A592" s="27"/>
      <c r="B592" s="33"/>
      <c r="C592" s="3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</row>
    <row r="593" spans="1:18" ht="15.75" customHeight="1" x14ac:dyDescent="0.25">
      <c r="A593" s="27"/>
      <c r="B593" s="33"/>
      <c r="C593" s="3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</row>
    <row r="594" spans="1:18" ht="15.75" customHeight="1" x14ac:dyDescent="0.25">
      <c r="A594" s="27"/>
      <c r="B594" s="33"/>
      <c r="C594" s="3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</row>
    <row r="595" spans="1:18" ht="15.75" customHeight="1" x14ac:dyDescent="0.25">
      <c r="A595" s="27"/>
      <c r="B595" s="33"/>
      <c r="C595" s="3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</row>
    <row r="596" spans="1:18" ht="15.75" customHeight="1" x14ac:dyDescent="0.25">
      <c r="A596" s="27"/>
      <c r="B596" s="33"/>
      <c r="C596" s="3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</row>
    <row r="597" spans="1:18" ht="15.75" customHeight="1" x14ac:dyDescent="0.25">
      <c r="A597" s="27"/>
      <c r="B597" s="33"/>
      <c r="C597" s="3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</row>
    <row r="598" spans="1:18" ht="15.75" customHeight="1" x14ac:dyDescent="0.25">
      <c r="A598" s="27"/>
      <c r="B598" s="33"/>
      <c r="C598" s="3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</row>
    <row r="599" spans="1:18" ht="15.75" customHeight="1" x14ac:dyDescent="0.25">
      <c r="A599" s="27"/>
      <c r="B599" s="33"/>
      <c r="C599" s="3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</row>
    <row r="600" spans="1:18" ht="15.75" customHeight="1" x14ac:dyDescent="0.25">
      <c r="A600" s="27"/>
      <c r="B600" s="33"/>
      <c r="C600" s="3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</row>
    <row r="601" spans="1:18" ht="15.75" customHeight="1" x14ac:dyDescent="0.25">
      <c r="A601" s="27"/>
      <c r="B601" s="33"/>
      <c r="C601" s="3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</row>
    <row r="602" spans="1:18" ht="15.75" customHeight="1" x14ac:dyDescent="0.25">
      <c r="A602" s="27"/>
      <c r="B602" s="33"/>
      <c r="C602" s="3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</row>
    <row r="603" spans="1:18" ht="15.75" customHeight="1" x14ac:dyDescent="0.25">
      <c r="A603" s="27"/>
      <c r="B603" s="33"/>
      <c r="C603" s="3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</row>
    <row r="604" spans="1:18" ht="15.75" customHeight="1" x14ac:dyDescent="0.25">
      <c r="A604" s="27"/>
      <c r="B604" s="33"/>
      <c r="C604" s="3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</row>
    <row r="605" spans="1:18" ht="15.75" customHeight="1" x14ac:dyDescent="0.25">
      <c r="A605" s="27"/>
      <c r="B605" s="33"/>
      <c r="C605" s="3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</row>
    <row r="606" spans="1:18" ht="15.75" customHeight="1" x14ac:dyDescent="0.25">
      <c r="A606" s="27"/>
      <c r="B606" s="33"/>
      <c r="C606" s="3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</row>
    <row r="607" spans="1:18" ht="15.75" customHeight="1" x14ac:dyDescent="0.25">
      <c r="A607" s="27"/>
      <c r="B607" s="33"/>
      <c r="C607" s="3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</row>
    <row r="608" spans="1:18" ht="15.75" customHeight="1" x14ac:dyDescent="0.25">
      <c r="A608" s="27"/>
      <c r="B608" s="33"/>
      <c r="C608" s="3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</row>
    <row r="609" spans="1:18" ht="15.75" customHeight="1" x14ac:dyDescent="0.25">
      <c r="A609" s="27"/>
      <c r="B609" s="33"/>
      <c r="C609" s="3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</row>
    <row r="610" spans="1:18" ht="15.75" customHeight="1" x14ac:dyDescent="0.25">
      <c r="A610" s="27"/>
      <c r="B610" s="33"/>
      <c r="C610" s="3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</row>
    <row r="611" spans="1:18" ht="15.75" customHeight="1" x14ac:dyDescent="0.25">
      <c r="A611" s="27"/>
      <c r="B611" s="33"/>
      <c r="C611" s="3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</row>
    <row r="612" spans="1:18" ht="15.75" customHeight="1" x14ac:dyDescent="0.25">
      <c r="A612" s="27"/>
      <c r="B612" s="33"/>
      <c r="C612" s="3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</row>
    <row r="613" spans="1:18" ht="15.75" customHeight="1" x14ac:dyDescent="0.25">
      <c r="A613" s="27"/>
      <c r="B613" s="33"/>
      <c r="C613" s="3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</row>
    <row r="614" spans="1:18" ht="15.75" customHeight="1" x14ac:dyDescent="0.25">
      <c r="A614" s="27"/>
      <c r="B614" s="33"/>
      <c r="C614" s="3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</row>
    <row r="615" spans="1:18" ht="15.75" customHeight="1" x14ac:dyDescent="0.25">
      <c r="A615" s="27"/>
      <c r="B615" s="33"/>
      <c r="C615" s="3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</row>
    <row r="616" spans="1:18" ht="15.75" customHeight="1" x14ac:dyDescent="0.25">
      <c r="A616" s="27"/>
      <c r="B616" s="33"/>
      <c r="C616" s="3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 spans="1:18" ht="15.75" customHeight="1" x14ac:dyDescent="0.25">
      <c r="A617" s="27"/>
      <c r="B617" s="33"/>
      <c r="C617" s="3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</row>
    <row r="618" spans="1:18" ht="15.75" customHeight="1" x14ac:dyDescent="0.25">
      <c r="A618" s="27"/>
      <c r="B618" s="33"/>
      <c r="C618" s="3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</row>
    <row r="619" spans="1:18" ht="15.75" customHeight="1" x14ac:dyDescent="0.25">
      <c r="A619" s="27"/>
      <c r="B619" s="33"/>
      <c r="C619" s="3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</row>
    <row r="620" spans="1:18" ht="15.75" customHeight="1" x14ac:dyDescent="0.25">
      <c r="A620" s="27"/>
      <c r="B620" s="33"/>
      <c r="C620" s="3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</row>
    <row r="621" spans="1:18" ht="15.75" customHeight="1" x14ac:dyDescent="0.25">
      <c r="A621" s="27"/>
      <c r="B621" s="33"/>
      <c r="C621" s="3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</row>
    <row r="622" spans="1:18" ht="15.75" customHeight="1" x14ac:dyDescent="0.25">
      <c r="A622" s="27"/>
      <c r="B622" s="33"/>
      <c r="C622" s="3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</row>
    <row r="623" spans="1:18" ht="15.75" customHeight="1" x14ac:dyDescent="0.25">
      <c r="A623" s="27"/>
      <c r="B623" s="33"/>
      <c r="C623" s="3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</row>
    <row r="624" spans="1:18" ht="15.75" customHeight="1" x14ac:dyDescent="0.25">
      <c r="A624" s="27"/>
      <c r="B624" s="33"/>
      <c r="C624" s="3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</row>
    <row r="625" spans="1:18" ht="15.75" customHeight="1" x14ac:dyDescent="0.25">
      <c r="A625" s="27"/>
      <c r="B625" s="33"/>
      <c r="C625" s="3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</row>
    <row r="626" spans="1:18" ht="15.75" customHeight="1" x14ac:dyDescent="0.25">
      <c r="A626" s="27"/>
      <c r="B626" s="33"/>
      <c r="C626" s="3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</row>
    <row r="627" spans="1:18" ht="15.75" customHeight="1" x14ac:dyDescent="0.25">
      <c r="A627" s="27"/>
      <c r="B627" s="33"/>
      <c r="C627" s="3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</row>
    <row r="628" spans="1:18" ht="15.75" customHeight="1" x14ac:dyDescent="0.25">
      <c r="A628" s="27"/>
      <c r="B628" s="33"/>
      <c r="C628" s="3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</row>
    <row r="629" spans="1:18" ht="15.75" customHeight="1" x14ac:dyDescent="0.25">
      <c r="A629" s="27"/>
      <c r="B629" s="33"/>
      <c r="C629" s="3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</row>
    <row r="630" spans="1:18" ht="15.75" customHeight="1" x14ac:dyDescent="0.25">
      <c r="A630" s="27"/>
      <c r="B630" s="33"/>
      <c r="C630" s="3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</row>
    <row r="631" spans="1:18" ht="15.75" customHeight="1" x14ac:dyDescent="0.25">
      <c r="A631" s="27"/>
      <c r="B631" s="33"/>
      <c r="C631" s="3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</row>
    <row r="632" spans="1:18" ht="15.75" customHeight="1" x14ac:dyDescent="0.25">
      <c r="A632" s="27"/>
      <c r="B632" s="33"/>
      <c r="C632" s="3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</row>
    <row r="633" spans="1:18" ht="15.75" customHeight="1" x14ac:dyDescent="0.25">
      <c r="A633" s="27"/>
      <c r="B633" s="33"/>
      <c r="C633" s="3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</row>
    <row r="634" spans="1:18" ht="15.75" customHeight="1" x14ac:dyDescent="0.25">
      <c r="A634" s="27"/>
      <c r="B634" s="33"/>
      <c r="C634" s="3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</row>
    <row r="635" spans="1:18" ht="15.75" customHeight="1" x14ac:dyDescent="0.25">
      <c r="A635" s="27"/>
      <c r="B635" s="33"/>
      <c r="C635" s="3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</row>
    <row r="636" spans="1:18" ht="15.75" customHeight="1" x14ac:dyDescent="0.25">
      <c r="A636" s="27"/>
      <c r="B636" s="33"/>
      <c r="C636" s="3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</row>
    <row r="637" spans="1:18" ht="15.75" customHeight="1" x14ac:dyDescent="0.25">
      <c r="A637" s="27"/>
      <c r="B637" s="33"/>
      <c r="C637" s="3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</row>
    <row r="638" spans="1:18" ht="15.75" customHeight="1" x14ac:dyDescent="0.25">
      <c r="A638" s="27"/>
      <c r="B638" s="33"/>
      <c r="C638" s="3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</row>
    <row r="639" spans="1:18" ht="15.75" customHeight="1" x14ac:dyDescent="0.25">
      <c r="A639" s="27"/>
      <c r="B639" s="33"/>
      <c r="C639" s="3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</row>
    <row r="640" spans="1:18" ht="15.75" customHeight="1" x14ac:dyDescent="0.25">
      <c r="A640" s="27"/>
      <c r="B640" s="33"/>
      <c r="C640" s="3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</row>
    <row r="641" spans="1:18" ht="15.75" customHeight="1" x14ac:dyDescent="0.25">
      <c r="A641" s="27"/>
      <c r="B641" s="33"/>
      <c r="C641" s="3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</row>
    <row r="642" spans="1:18" ht="15.75" customHeight="1" x14ac:dyDescent="0.25">
      <c r="A642" s="27"/>
      <c r="B642" s="33"/>
      <c r="C642" s="3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</row>
    <row r="643" spans="1:18" ht="15.75" customHeight="1" x14ac:dyDescent="0.25">
      <c r="A643" s="27"/>
      <c r="B643" s="33"/>
      <c r="C643" s="3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</row>
    <row r="644" spans="1:18" ht="15.75" customHeight="1" x14ac:dyDescent="0.25">
      <c r="A644" s="27"/>
      <c r="B644" s="33"/>
      <c r="C644" s="3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</row>
    <row r="645" spans="1:18" ht="15.75" customHeight="1" x14ac:dyDescent="0.25">
      <c r="A645" s="27"/>
      <c r="B645" s="33"/>
      <c r="C645" s="3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</row>
    <row r="646" spans="1:18" ht="15.75" customHeight="1" x14ac:dyDescent="0.25">
      <c r="A646" s="27"/>
      <c r="B646" s="33"/>
      <c r="C646" s="3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</row>
    <row r="647" spans="1:18" ht="15.75" customHeight="1" x14ac:dyDescent="0.25">
      <c r="A647" s="27"/>
      <c r="B647" s="33"/>
      <c r="C647" s="3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</row>
    <row r="648" spans="1:18" ht="15.75" customHeight="1" x14ac:dyDescent="0.25">
      <c r="A648" s="27"/>
      <c r="B648" s="33"/>
      <c r="C648" s="3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</row>
    <row r="649" spans="1:18" ht="15.75" customHeight="1" x14ac:dyDescent="0.25">
      <c r="A649" s="27"/>
      <c r="B649" s="33"/>
      <c r="C649" s="3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</row>
    <row r="650" spans="1:18" ht="15.75" customHeight="1" x14ac:dyDescent="0.25">
      <c r="A650" s="27"/>
      <c r="B650" s="33"/>
      <c r="C650" s="3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</row>
    <row r="651" spans="1:18" ht="15.75" customHeight="1" x14ac:dyDescent="0.25">
      <c r="A651" s="27"/>
      <c r="B651" s="33"/>
      <c r="C651" s="3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</row>
    <row r="652" spans="1:18" ht="15.75" customHeight="1" x14ac:dyDescent="0.25">
      <c r="A652" s="27"/>
      <c r="B652" s="33"/>
      <c r="C652" s="3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</row>
    <row r="653" spans="1:18" ht="15.75" customHeight="1" x14ac:dyDescent="0.25">
      <c r="A653" s="27"/>
      <c r="B653" s="33"/>
      <c r="C653" s="3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</row>
    <row r="654" spans="1:18" ht="15.75" customHeight="1" x14ac:dyDescent="0.25">
      <c r="A654" s="27"/>
      <c r="B654" s="33"/>
      <c r="C654" s="3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</row>
    <row r="655" spans="1:18" ht="15.75" customHeight="1" x14ac:dyDescent="0.25">
      <c r="A655" s="27"/>
      <c r="B655" s="33"/>
      <c r="C655" s="3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</row>
    <row r="656" spans="1:18" ht="15.75" customHeight="1" x14ac:dyDescent="0.25">
      <c r="A656" s="27"/>
      <c r="B656" s="33"/>
      <c r="C656" s="3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</row>
    <row r="657" spans="1:18" ht="15.75" customHeight="1" x14ac:dyDescent="0.25">
      <c r="A657" s="27"/>
      <c r="B657" s="33"/>
      <c r="C657" s="3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</row>
    <row r="658" spans="1:18" ht="15.75" customHeight="1" x14ac:dyDescent="0.25">
      <c r="A658" s="27"/>
      <c r="B658" s="33"/>
      <c r="C658" s="3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</row>
    <row r="659" spans="1:18" ht="15.75" customHeight="1" x14ac:dyDescent="0.25">
      <c r="A659" s="27"/>
      <c r="B659" s="33"/>
      <c r="C659" s="3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</row>
    <row r="660" spans="1:18" ht="15.75" customHeight="1" x14ac:dyDescent="0.25">
      <c r="A660" s="27"/>
      <c r="B660" s="33"/>
      <c r="C660" s="3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</row>
    <row r="661" spans="1:18" ht="15.75" customHeight="1" x14ac:dyDescent="0.25">
      <c r="A661" s="27"/>
      <c r="B661" s="33"/>
      <c r="C661" s="3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</row>
    <row r="662" spans="1:18" ht="15.75" customHeight="1" x14ac:dyDescent="0.25">
      <c r="A662" s="27"/>
      <c r="B662" s="33"/>
      <c r="C662" s="3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 ht="15.75" customHeight="1" x14ac:dyDescent="0.25">
      <c r="A663" s="27"/>
      <c r="B663" s="33"/>
      <c r="C663" s="3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spans="1:18" ht="15.75" customHeight="1" x14ac:dyDescent="0.25">
      <c r="A664" s="27"/>
      <c r="B664" s="33"/>
      <c r="C664" s="3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</row>
    <row r="665" spans="1:18" ht="15.75" customHeight="1" x14ac:dyDescent="0.25">
      <c r="A665" s="27"/>
      <c r="B665" s="33"/>
      <c r="C665" s="3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</row>
    <row r="666" spans="1:18" ht="15.75" customHeight="1" x14ac:dyDescent="0.25">
      <c r="A666" s="27"/>
      <c r="B666" s="33"/>
      <c r="C666" s="3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</row>
    <row r="667" spans="1:18" ht="15.75" customHeight="1" x14ac:dyDescent="0.25">
      <c r="A667" s="27"/>
      <c r="B667" s="33"/>
      <c r="C667" s="3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</row>
    <row r="668" spans="1:18" ht="15.75" customHeight="1" x14ac:dyDescent="0.25">
      <c r="A668" s="27"/>
      <c r="B668" s="33"/>
      <c r="C668" s="3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</row>
    <row r="669" spans="1:18" ht="15.75" customHeight="1" x14ac:dyDescent="0.25">
      <c r="A669" s="27"/>
      <c r="B669" s="33"/>
      <c r="C669" s="3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</row>
    <row r="670" spans="1:18" ht="15.75" customHeight="1" x14ac:dyDescent="0.25">
      <c r="A670" s="27"/>
      <c r="B670" s="33"/>
      <c r="C670" s="3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</row>
    <row r="671" spans="1:18" ht="15.75" customHeight="1" x14ac:dyDescent="0.25">
      <c r="A671" s="27"/>
      <c r="B671" s="33"/>
      <c r="C671" s="3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</row>
    <row r="672" spans="1:18" ht="15.75" customHeight="1" x14ac:dyDescent="0.25">
      <c r="A672" s="27"/>
      <c r="B672" s="33"/>
      <c r="C672" s="3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</row>
    <row r="673" spans="1:18" ht="15.75" customHeight="1" x14ac:dyDescent="0.25">
      <c r="A673" s="27"/>
      <c r="B673" s="33"/>
      <c r="C673" s="3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</row>
    <row r="674" spans="1:18" ht="15.75" customHeight="1" x14ac:dyDescent="0.25">
      <c r="A674" s="27"/>
      <c r="B674" s="33"/>
      <c r="C674" s="3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</row>
    <row r="675" spans="1:18" ht="15.75" customHeight="1" x14ac:dyDescent="0.25">
      <c r="A675" s="27"/>
      <c r="B675" s="33"/>
      <c r="C675" s="3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</row>
    <row r="676" spans="1:18" ht="15.75" customHeight="1" x14ac:dyDescent="0.25">
      <c r="A676" s="27"/>
      <c r="B676" s="33"/>
      <c r="C676" s="3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</row>
    <row r="677" spans="1:18" ht="15.75" customHeight="1" x14ac:dyDescent="0.25">
      <c r="A677" s="27"/>
      <c r="B677" s="33"/>
      <c r="C677" s="3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</row>
    <row r="678" spans="1:18" ht="15.75" customHeight="1" x14ac:dyDescent="0.25">
      <c r="A678" s="27"/>
      <c r="B678" s="33"/>
      <c r="C678" s="3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</row>
    <row r="679" spans="1:18" ht="15.75" customHeight="1" x14ac:dyDescent="0.25">
      <c r="A679" s="27"/>
      <c r="B679" s="33"/>
      <c r="C679" s="3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</row>
    <row r="680" spans="1:18" ht="15.75" customHeight="1" x14ac:dyDescent="0.25">
      <c r="A680" s="27"/>
      <c r="B680" s="33"/>
      <c r="C680" s="3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</row>
    <row r="681" spans="1:18" ht="15.75" customHeight="1" x14ac:dyDescent="0.25">
      <c r="A681" s="27"/>
      <c r="B681" s="33"/>
      <c r="C681" s="3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</row>
    <row r="682" spans="1:18" ht="15.75" customHeight="1" x14ac:dyDescent="0.25">
      <c r="A682" s="27"/>
      <c r="B682" s="33"/>
      <c r="C682" s="3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</row>
    <row r="683" spans="1:18" ht="15.75" customHeight="1" x14ac:dyDescent="0.25">
      <c r="A683" s="27"/>
      <c r="B683" s="33"/>
      <c r="C683" s="3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</row>
    <row r="684" spans="1:18" ht="15.75" customHeight="1" x14ac:dyDescent="0.25">
      <c r="A684" s="27"/>
      <c r="B684" s="33"/>
      <c r="C684" s="3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</row>
    <row r="685" spans="1:18" ht="15.75" customHeight="1" x14ac:dyDescent="0.25">
      <c r="A685" s="27"/>
      <c r="B685" s="33"/>
      <c r="C685" s="3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</row>
    <row r="686" spans="1:18" ht="15.75" customHeight="1" x14ac:dyDescent="0.25">
      <c r="A686" s="27"/>
      <c r="B686" s="33"/>
      <c r="C686" s="3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</row>
    <row r="687" spans="1:18" ht="15.75" customHeight="1" x14ac:dyDescent="0.25">
      <c r="A687" s="27"/>
      <c r="B687" s="33"/>
      <c r="C687" s="3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</row>
    <row r="688" spans="1:18" ht="15.75" customHeight="1" x14ac:dyDescent="0.25">
      <c r="A688" s="27"/>
      <c r="B688" s="33"/>
      <c r="C688" s="3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</row>
    <row r="689" spans="1:18" ht="15.75" customHeight="1" x14ac:dyDescent="0.25">
      <c r="A689" s="27"/>
      <c r="B689" s="33"/>
      <c r="C689" s="3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</row>
    <row r="690" spans="1:18" ht="15.75" customHeight="1" x14ac:dyDescent="0.25">
      <c r="A690" s="27"/>
      <c r="B690" s="33"/>
      <c r="C690" s="3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</row>
    <row r="691" spans="1:18" ht="15.75" customHeight="1" x14ac:dyDescent="0.25">
      <c r="A691" s="27"/>
      <c r="B691" s="33"/>
      <c r="C691" s="3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</row>
    <row r="692" spans="1:18" ht="15.75" customHeight="1" x14ac:dyDescent="0.25">
      <c r="A692" s="27"/>
      <c r="B692" s="33"/>
      <c r="C692" s="3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</row>
    <row r="693" spans="1:18" ht="15.75" customHeight="1" x14ac:dyDescent="0.25">
      <c r="A693" s="27"/>
      <c r="B693" s="33"/>
      <c r="C693" s="3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</row>
    <row r="694" spans="1:18" ht="15.75" customHeight="1" x14ac:dyDescent="0.25">
      <c r="A694" s="27"/>
      <c r="B694" s="33"/>
      <c r="C694" s="3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</row>
    <row r="695" spans="1:18" ht="15.75" customHeight="1" x14ac:dyDescent="0.25">
      <c r="A695" s="27"/>
      <c r="B695" s="33"/>
      <c r="C695" s="3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</row>
    <row r="696" spans="1:18" ht="15.75" customHeight="1" x14ac:dyDescent="0.25">
      <c r="A696" s="27"/>
      <c r="B696" s="33"/>
      <c r="C696" s="3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</row>
    <row r="697" spans="1:18" ht="15.75" customHeight="1" x14ac:dyDescent="0.25">
      <c r="A697" s="27"/>
      <c r="B697" s="33"/>
      <c r="C697" s="3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</row>
    <row r="698" spans="1:18" ht="15.75" customHeight="1" x14ac:dyDescent="0.25">
      <c r="A698" s="27"/>
      <c r="B698" s="33"/>
      <c r="C698" s="3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</row>
    <row r="699" spans="1:18" ht="15.75" customHeight="1" x14ac:dyDescent="0.25">
      <c r="A699" s="27"/>
      <c r="B699" s="33"/>
      <c r="C699" s="3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</row>
    <row r="700" spans="1:18" ht="15.75" customHeight="1" x14ac:dyDescent="0.25">
      <c r="A700" s="27"/>
      <c r="B700" s="33"/>
      <c r="C700" s="3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</row>
    <row r="701" spans="1:18" ht="15.75" customHeight="1" x14ac:dyDescent="0.25">
      <c r="A701" s="27"/>
      <c r="B701" s="33"/>
      <c r="C701" s="3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</row>
    <row r="702" spans="1:18" ht="15.75" customHeight="1" x14ac:dyDescent="0.25">
      <c r="A702" s="27"/>
      <c r="B702" s="33"/>
      <c r="C702" s="3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</row>
    <row r="703" spans="1:18" ht="15.75" customHeight="1" x14ac:dyDescent="0.25">
      <c r="A703" s="27"/>
      <c r="B703" s="33"/>
      <c r="C703" s="3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</row>
    <row r="704" spans="1:18" ht="15.75" customHeight="1" x14ac:dyDescent="0.25">
      <c r="A704" s="27"/>
      <c r="B704" s="33"/>
      <c r="C704" s="3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</row>
    <row r="705" spans="1:18" ht="15.75" customHeight="1" x14ac:dyDescent="0.25">
      <c r="A705" s="27"/>
      <c r="B705" s="33"/>
      <c r="C705" s="3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</row>
    <row r="706" spans="1:18" ht="15.75" customHeight="1" x14ac:dyDescent="0.25">
      <c r="A706" s="27"/>
      <c r="B706" s="33"/>
      <c r="C706" s="3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</row>
    <row r="707" spans="1:18" ht="15.75" customHeight="1" x14ac:dyDescent="0.25">
      <c r="A707" s="27"/>
      <c r="B707" s="33"/>
      <c r="C707" s="3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</row>
    <row r="708" spans="1:18" ht="15.75" customHeight="1" x14ac:dyDescent="0.25">
      <c r="A708" s="27"/>
      <c r="B708" s="33"/>
      <c r="C708" s="3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</row>
    <row r="709" spans="1:18" ht="15.75" customHeight="1" x14ac:dyDescent="0.25">
      <c r="A709" s="27"/>
      <c r="B709" s="33"/>
      <c r="C709" s="3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</row>
    <row r="710" spans="1:18" ht="15.75" customHeight="1" x14ac:dyDescent="0.25">
      <c r="A710" s="27"/>
      <c r="B710" s="33"/>
      <c r="C710" s="3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</row>
    <row r="711" spans="1:18" ht="15.75" customHeight="1" x14ac:dyDescent="0.25">
      <c r="A711" s="27"/>
      <c r="B711" s="33"/>
      <c r="C711" s="3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</row>
    <row r="712" spans="1:18" ht="15.75" customHeight="1" x14ac:dyDescent="0.25">
      <c r="A712" s="27"/>
      <c r="B712" s="33"/>
      <c r="C712" s="3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</row>
    <row r="713" spans="1:18" ht="15.75" customHeight="1" x14ac:dyDescent="0.25">
      <c r="A713" s="27"/>
      <c r="B713" s="33"/>
      <c r="C713" s="3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</row>
    <row r="714" spans="1:18" ht="15.75" customHeight="1" x14ac:dyDescent="0.25">
      <c r="A714" s="27"/>
      <c r="B714" s="33"/>
      <c r="C714" s="3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</row>
    <row r="715" spans="1:18" ht="15.75" customHeight="1" x14ac:dyDescent="0.25">
      <c r="A715" s="27"/>
      <c r="B715" s="33"/>
      <c r="C715" s="3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</row>
    <row r="716" spans="1:18" ht="15.75" customHeight="1" x14ac:dyDescent="0.25">
      <c r="A716" s="27"/>
      <c r="B716" s="33"/>
      <c r="C716" s="3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</row>
    <row r="717" spans="1:18" ht="15.75" customHeight="1" x14ac:dyDescent="0.25">
      <c r="A717" s="27"/>
      <c r="B717" s="33"/>
      <c r="C717" s="3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</row>
    <row r="718" spans="1:18" ht="15.75" customHeight="1" x14ac:dyDescent="0.25">
      <c r="A718" s="27"/>
      <c r="B718" s="33"/>
      <c r="C718" s="3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</row>
    <row r="719" spans="1:18" ht="15.75" customHeight="1" x14ac:dyDescent="0.25">
      <c r="A719" s="27"/>
      <c r="B719" s="33"/>
      <c r="C719" s="3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</row>
    <row r="720" spans="1:18" ht="15.75" customHeight="1" x14ac:dyDescent="0.25">
      <c r="A720" s="27"/>
      <c r="B720" s="33"/>
      <c r="C720" s="3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</row>
    <row r="721" spans="1:18" ht="15.75" customHeight="1" x14ac:dyDescent="0.25">
      <c r="A721" s="27"/>
      <c r="B721" s="33"/>
      <c r="C721" s="3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</row>
    <row r="722" spans="1:18" ht="15.75" customHeight="1" x14ac:dyDescent="0.25">
      <c r="A722" s="27"/>
      <c r="B722" s="33"/>
      <c r="C722" s="3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</row>
    <row r="723" spans="1:18" ht="15.75" customHeight="1" x14ac:dyDescent="0.25">
      <c r="A723" s="27"/>
      <c r="B723" s="33"/>
      <c r="C723" s="3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</row>
    <row r="724" spans="1:18" ht="15.75" customHeight="1" x14ac:dyDescent="0.25">
      <c r="A724" s="27"/>
      <c r="B724" s="33"/>
      <c r="C724" s="3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</row>
    <row r="725" spans="1:18" ht="15.75" customHeight="1" x14ac:dyDescent="0.25">
      <c r="A725" s="27"/>
      <c r="B725" s="33"/>
      <c r="C725" s="3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</row>
    <row r="726" spans="1:18" ht="15.75" customHeight="1" x14ac:dyDescent="0.25">
      <c r="A726" s="27"/>
      <c r="B726" s="33"/>
      <c r="C726" s="3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</row>
    <row r="727" spans="1:18" ht="15.75" customHeight="1" x14ac:dyDescent="0.25">
      <c r="A727" s="27"/>
      <c r="B727" s="33"/>
      <c r="C727" s="3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</row>
    <row r="728" spans="1:18" ht="15.75" customHeight="1" x14ac:dyDescent="0.25">
      <c r="A728" s="27"/>
      <c r="B728" s="33"/>
      <c r="C728" s="3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</row>
    <row r="729" spans="1:18" ht="15.75" customHeight="1" x14ac:dyDescent="0.25">
      <c r="A729" s="27"/>
      <c r="B729" s="33"/>
      <c r="C729" s="3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</row>
    <row r="730" spans="1:18" ht="15.75" customHeight="1" x14ac:dyDescent="0.25">
      <c r="A730" s="27"/>
      <c r="B730" s="33"/>
      <c r="C730" s="3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</row>
    <row r="731" spans="1:18" ht="15.75" customHeight="1" x14ac:dyDescent="0.25">
      <c r="A731" s="27"/>
      <c r="B731" s="33"/>
      <c r="C731" s="3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</row>
    <row r="732" spans="1:18" ht="15.75" customHeight="1" x14ac:dyDescent="0.25">
      <c r="A732" s="27"/>
      <c r="B732" s="33"/>
      <c r="C732" s="3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</row>
    <row r="733" spans="1:18" ht="15.75" customHeight="1" x14ac:dyDescent="0.25">
      <c r="A733" s="27"/>
      <c r="B733" s="33"/>
      <c r="C733" s="3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</row>
    <row r="734" spans="1:18" ht="15.75" customHeight="1" x14ac:dyDescent="0.25">
      <c r="A734" s="27"/>
      <c r="B734" s="33"/>
      <c r="C734" s="3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</row>
    <row r="735" spans="1:18" ht="15.75" customHeight="1" x14ac:dyDescent="0.25">
      <c r="A735" s="27"/>
      <c r="B735" s="33"/>
      <c r="C735" s="3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</row>
    <row r="736" spans="1:18" ht="15.75" customHeight="1" x14ac:dyDescent="0.25">
      <c r="A736" s="27"/>
      <c r="B736" s="33"/>
      <c r="C736" s="3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</row>
    <row r="737" spans="1:18" ht="15.75" customHeight="1" x14ac:dyDescent="0.25">
      <c r="A737" s="27"/>
      <c r="B737" s="33"/>
      <c r="C737" s="3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</row>
    <row r="738" spans="1:18" ht="15.75" customHeight="1" x14ac:dyDescent="0.25">
      <c r="A738" s="27"/>
      <c r="B738" s="33"/>
      <c r="C738" s="3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</row>
    <row r="739" spans="1:18" ht="15.75" customHeight="1" x14ac:dyDescent="0.25">
      <c r="A739" s="27"/>
      <c r="B739" s="33"/>
      <c r="C739" s="3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</row>
    <row r="740" spans="1:18" ht="15.75" customHeight="1" x14ac:dyDescent="0.25">
      <c r="A740" s="27"/>
      <c r="B740" s="33"/>
      <c r="C740" s="3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</row>
    <row r="741" spans="1:18" ht="15.75" customHeight="1" x14ac:dyDescent="0.25">
      <c r="A741" s="27"/>
      <c r="B741" s="33"/>
      <c r="C741" s="3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</row>
    <row r="742" spans="1:18" ht="15.75" customHeight="1" x14ac:dyDescent="0.25">
      <c r="A742" s="27"/>
      <c r="B742" s="33"/>
      <c r="C742" s="3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</row>
    <row r="743" spans="1:18" ht="15.75" customHeight="1" x14ac:dyDescent="0.25">
      <c r="A743" s="27"/>
      <c r="B743" s="33"/>
      <c r="C743" s="3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</row>
    <row r="744" spans="1:18" ht="15.75" customHeight="1" x14ac:dyDescent="0.25">
      <c r="A744" s="27"/>
      <c r="B744" s="33"/>
      <c r="C744" s="3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</row>
    <row r="745" spans="1:18" ht="15.75" customHeight="1" x14ac:dyDescent="0.25">
      <c r="A745" s="27"/>
      <c r="B745" s="33"/>
      <c r="C745" s="3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</row>
    <row r="746" spans="1:18" ht="15.75" customHeight="1" x14ac:dyDescent="0.25">
      <c r="A746" s="27"/>
      <c r="B746" s="33"/>
      <c r="C746" s="3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</row>
    <row r="747" spans="1:18" ht="15.75" customHeight="1" x14ac:dyDescent="0.25">
      <c r="A747" s="27"/>
      <c r="B747" s="33"/>
      <c r="C747" s="3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</row>
    <row r="748" spans="1:18" ht="15.75" customHeight="1" x14ac:dyDescent="0.25">
      <c r="A748" s="27"/>
      <c r="B748" s="33"/>
      <c r="C748" s="3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</row>
    <row r="749" spans="1:18" ht="15.75" customHeight="1" x14ac:dyDescent="0.25">
      <c r="A749" s="27"/>
      <c r="B749" s="33"/>
      <c r="C749" s="3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</row>
    <row r="750" spans="1:18" ht="15.75" customHeight="1" x14ac:dyDescent="0.25">
      <c r="A750" s="27"/>
      <c r="B750" s="33"/>
      <c r="C750" s="3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</row>
    <row r="751" spans="1:18" ht="15.75" customHeight="1" x14ac:dyDescent="0.25">
      <c r="A751" s="27"/>
      <c r="B751" s="33"/>
      <c r="C751" s="3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</row>
    <row r="752" spans="1:18" ht="15.75" customHeight="1" x14ac:dyDescent="0.25">
      <c r="A752" s="27"/>
      <c r="B752" s="33"/>
      <c r="C752" s="3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</row>
    <row r="753" spans="1:18" ht="15.75" customHeight="1" x14ac:dyDescent="0.25">
      <c r="A753" s="27"/>
      <c r="B753" s="33"/>
      <c r="C753" s="3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</row>
    <row r="754" spans="1:18" ht="15.75" customHeight="1" x14ac:dyDescent="0.25">
      <c r="A754" s="27"/>
      <c r="B754" s="33"/>
      <c r="C754" s="3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</row>
    <row r="755" spans="1:18" ht="15.75" customHeight="1" x14ac:dyDescent="0.25">
      <c r="A755" s="27"/>
      <c r="B755" s="33"/>
      <c r="C755" s="3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</row>
    <row r="756" spans="1:18" ht="15.75" customHeight="1" x14ac:dyDescent="0.25">
      <c r="A756" s="27"/>
      <c r="B756" s="33"/>
      <c r="C756" s="3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</row>
    <row r="757" spans="1:18" ht="15.75" customHeight="1" x14ac:dyDescent="0.25">
      <c r="A757" s="27"/>
      <c r="B757" s="33"/>
      <c r="C757" s="3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</row>
    <row r="758" spans="1:18" ht="15.75" customHeight="1" x14ac:dyDescent="0.25">
      <c r="A758" s="27"/>
      <c r="B758" s="33"/>
      <c r="C758" s="3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</row>
    <row r="759" spans="1:18" ht="15.75" customHeight="1" x14ac:dyDescent="0.25">
      <c r="A759" s="27"/>
      <c r="B759" s="33"/>
      <c r="C759" s="3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</row>
    <row r="760" spans="1:18" ht="15.75" customHeight="1" x14ac:dyDescent="0.25">
      <c r="A760" s="27"/>
      <c r="B760" s="33"/>
      <c r="C760" s="3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</row>
    <row r="761" spans="1:18" ht="15.75" customHeight="1" x14ac:dyDescent="0.25">
      <c r="A761" s="27"/>
      <c r="B761" s="33"/>
      <c r="C761" s="3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</row>
    <row r="762" spans="1:18" ht="15.75" customHeight="1" x14ac:dyDescent="0.25">
      <c r="A762" s="27"/>
      <c r="B762" s="33"/>
      <c r="C762" s="3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</row>
    <row r="763" spans="1:18" ht="15.75" customHeight="1" x14ac:dyDescent="0.25">
      <c r="A763" s="27"/>
      <c r="B763" s="33"/>
      <c r="C763" s="3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</row>
    <row r="764" spans="1:18" ht="15.75" customHeight="1" x14ac:dyDescent="0.25">
      <c r="A764" s="27"/>
      <c r="B764" s="33"/>
      <c r="C764" s="3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</row>
    <row r="765" spans="1:18" ht="15.75" customHeight="1" x14ac:dyDescent="0.25">
      <c r="A765" s="27"/>
      <c r="B765" s="33"/>
      <c r="C765" s="3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</row>
    <row r="766" spans="1:18" ht="15.75" customHeight="1" x14ac:dyDescent="0.25">
      <c r="A766" s="27"/>
      <c r="B766" s="33"/>
      <c r="C766" s="3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</row>
    <row r="767" spans="1:18" ht="15.75" customHeight="1" x14ac:dyDescent="0.25">
      <c r="A767" s="27"/>
      <c r="B767" s="33"/>
      <c r="C767" s="3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</row>
    <row r="768" spans="1:18" ht="15.75" customHeight="1" x14ac:dyDescent="0.25">
      <c r="A768" s="27"/>
      <c r="B768" s="33"/>
      <c r="C768" s="3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</row>
    <row r="769" spans="1:18" ht="15.75" customHeight="1" x14ac:dyDescent="0.25">
      <c r="A769" s="27"/>
      <c r="B769" s="33"/>
      <c r="C769" s="3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</row>
    <row r="770" spans="1:18" ht="15.75" customHeight="1" x14ac:dyDescent="0.25">
      <c r="A770" s="27"/>
      <c r="B770" s="33"/>
      <c r="C770" s="3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</row>
    <row r="771" spans="1:18" ht="15.75" customHeight="1" x14ac:dyDescent="0.25">
      <c r="A771" s="27"/>
      <c r="B771" s="33"/>
      <c r="C771" s="3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</row>
    <row r="772" spans="1:18" ht="15.75" customHeight="1" x14ac:dyDescent="0.25">
      <c r="A772" s="27"/>
      <c r="B772" s="33"/>
      <c r="C772" s="3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</row>
    <row r="773" spans="1:18" ht="15.75" customHeight="1" x14ac:dyDescent="0.25">
      <c r="A773" s="27"/>
      <c r="B773" s="33"/>
      <c r="C773" s="3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</row>
    <row r="774" spans="1:18" ht="15.75" customHeight="1" x14ac:dyDescent="0.25">
      <c r="A774" s="27"/>
      <c r="B774" s="33"/>
      <c r="C774" s="3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</row>
    <row r="775" spans="1:18" ht="15.75" customHeight="1" x14ac:dyDescent="0.25">
      <c r="A775" s="27"/>
      <c r="B775" s="33"/>
      <c r="C775" s="3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</row>
    <row r="776" spans="1:18" ht="15.75" customHeight="1" x14ac:dyDescent="0.25">
      <c r="A776" s="27"/>
      <c r="B776" s="33"/>
      <c r="C776" s="3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</row>
    <row r="777" spans="1:18" ht="15.75" customHeight="1" x14ac:dyDescent="0.25">
      <c r="A777" s="27"/>
      <c r="B777" s="33"/>
      <c r="C777" s="3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</row>
    <row r="778" spans="1:18" ht="15.75" customHeight="1" x14ac:dyDescent="0.25">
      <c r="A778" s="27"/>
      <c r="B778" s="33"/>
      <c r="C778" s="3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</row>
    <row r="779" spans="1:18" ht="15.75" customHeight="1" x14ac:dyDescent="0.25">
      <c r="A779" s="27"/>
      <c r="B779" s="33"/>
      <c r="C779" s="3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</row>
    <row r="780" spans="1:18" ht="15.75" customHeight="1" x14ac:dyDescent="0.25">
      <c r="A780" s="27"/>
      <c r="B780" s="33"/>
      <c r="C780" s="3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</row>
    <row r="781" spans="1:18" ht="15.75" customHeight="1" x14ac:dyDescent="0.25">
      <c r="A781" s="27"/>
      <c r="B781" s="33"/>
      <c r="C781" s="3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</row>
    <row r="782" spans="1:18" ht="15.75" customHeight="1" x14ac:dyDescent="0.25">
      <c r="A782" s="27"/>
      <c r="B782" s="33"/>
      <c r="C782" s="3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</row>
    <row r="783" spans="1:18" ht="15.75" customHeight="1" x14ac:dyDescent="0.25">
      <c r="A783" s="27"/>
      <c r="B783" s="33"/>
      <c r="C783" s="3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</row>
    <row r="784" spans="1:18" ht="15.75" customHeight="1" x14ac:dyDescent="0.25">
      <c r="A784" s="27"/>
      <c r="B784" s="33"/>
      <c r="C784" s="3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</row>
    <row r="785" spans="1:18" ht="15.75" customHeight="1" x14ac:dyDescent="0.25">
      <c r="A785" s="27"/>
      <c r="B785" s="33"/>
      <c r="C785" s="3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</row>
    <row r="786" spans="1:18" ht="15.75" customHeight="1" x14ac:dyDescent="0.25">
      <c r="A786" s="27"/>
      <c r="B786" s="33"/>
      <c r="C786" s="3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</row>
    <row r="787" spans="1:18" ht="15.75" customHeight="1" x14ac:dyDescent="0.25">
      <c r="A787" s="27"/>
      <c r="B787" s="33"/>
      <c r="C787" s="3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</row>
    <row r="788" spans="1:18" ht="15.75" customHeight="1" x14ac:dyDescent="0.25">
      <c r="A788" s="27"/>
      <c r="B788" s="33"/>
      <c r="C788" s="3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</row>
    <row r="789" spans="1:18" ht="15.75" customHeight="1" x14ac:dyDescent="0.25">
      <c r="A789" s="27"/>
      <c r="B789" s="33"/>
      <c r="C789" s="3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</row>
    <row r="790" spans="1:18" ht="15.75" customHeight="1" x14ac:dyDescent="0.25">
      <c r="A790" s="27"/>
      <c r="B790" s="33"/>
      <c r="C790" s="3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</row>
    <row r="791" spans="1:18" ht="15.75" customHeight="1" x14ac:dyDescent="0.25">
      <c r="A791" s="27"/>
      <c r="B791" s="33"/>
      <c r="C791" s="3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</row>
    <row r="792" spans="1:18" ht="15.75" customHeight="1" x14ac:dyDescent="0.25">
      <c r="A792" s="27"/>
      <c r="B792" s="33"/>
      <c r="C792" s="3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</row>
    <row r="793" spans="1:18" ht="15.75" customHeight="1" x14ac:dyDescent="0.25">
      <c r="A793" s="27"/>
      <c r="B793" s="33"/>
      <c r="C793" s="3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</row>
    <row r="794" spans="1:18" ht="15.75" customHeight="1" x14ac:dyDescent="0.25">
      <c r="A794" s="27"/>
      <c r="B794" s="33"/>
      <c r="C794" s="3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</row>
    <row r="795" spans="1:18" ht="15.75" customHeight="1" x14ac:dyDescent="0.25">
      <c r="A795" s="27"/>
      <c r="B795" s="33"/>
      <c r="C795" s="3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</row>
    <row r="796" spans="1:18" ht="15.75" customHeight="1" x14ac:dyDescent="0.25">
      <c r="A796" s="27"/>
      <c r="B796" s="33"/>
      <c r="C796" s="3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</row>
    <row r="797" spans="1:18" ht="15.75" customHeight="1" x14ac:dyDescent="0.25">
      <c r="A797" s="27"/>
      <c r="B797" s="33"/>
      <c r="C797" s="3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</row>
    <row r="798" spans="1:18" ht="15.75" customHeight="1" x14ac:dyDescent="0.25">
      <c r="A798" s="27"/>
      <c r="B798" s="33"/>
      <c r="C798" s="3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</row>
    <row r="799" spans="1:18" ht="15.75" customHeight="1" x14ac:dyDescent="0.25">
      <c r="A799" s="27"/>
      <c r="B799" s="33"/>
      <c r="C799" s="3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</row>
    <row r="800" spans="1:18" ht="15.75" customHeight="1" x14ac:dyDescent="0.25">
      <c r="A800" s="27"/>
      <c r="B800" s="33"/>
      <c r="C800" s="3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</row>
    <row r="801" spans="1:18" ht="15.75" customHeight="1" x14ac:dyDescent="0.25">
      <c r="A801" s="27"/>
      <c r="B801" s="33"/>
      <c r="C801" s="3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</row>
    <row r="802" spans="1:18" ht="15.75" customHeight="1" x14ac:dyDescent="0.25">
      <c r="A802" s="27"/>
      <c r="B802" s="33"/>
      <c r="C802" s="3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</row>
    <row r="803" spans="1:18" ht="15.75" customHeight="1" x14ac:dyDescent="0.25">
      <c r="A803" s="27"/>
      <c r="B803" s="33"/>
      <c r="C803" s="3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</row>
    <row r="804" spans="1:18" ht="15.75" customHeight="1" x14ac:dyDescent="0.25">
      <c r="A804" s="27"/>
      <c r="B804" s="33"/>
      <c r="C804" s="3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</row>
    <row r="805" spans="1:18" ht="15.75" customHeight="1" x14ac:dyDescent="0.25">
      <c r="A805" s="27"/>
      <c r="B805" s="33"/>
      <c r="C805" s="3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</row>
    <row r="806" spans="1:18" ht="15.75" customHeight="1" x14ac:dyDescent="0.25">
      <c r="A806" s="27"/>
      <c r="B806" s="33"/>
      <c r="C806" s="3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</row>
    <row r="807" spans="1:18" ht="15.75" customHeight="1" x14ac:dyDescent="0.25">
      <c r="A807" s="27"/>
      <c r="B807" s="33"/>
      <c r="C807" s="3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</row>
    <row r="808" spans="1:18" ht="15.75" customHeight="1" x14ac:dyDescent="0.25">
      <c r="A808" s="27"/>
      <c r="B808" s="33"/>
      <c r="C808" s="3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</row>
    <row r="809" spans="1:18" ht="15.75" customHeight="1" x14ac:dyDescent="0.25">
      <c r="A809" s="27"/>
      <c r="B809" s="33"/>
      <c r="C809" s="3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</row>
    <row r="810" spans="1:18" ht="15.75" customHeight="1" x14ac:dyDescent="0.25">
      <c r="A810" s="27"/>
      <c r="B810" s="33"/>
      <c r="C810" s="3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</row>
    <row r="811" spans="1:18" ht="15.75" customHeight="1" x14ac:dyDescent="0.25">
      <c r="A811" s="27"/>
      <c r="B811" s="33"/>
      <c r="C811" s="3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</row>
    <row r="812" spans="1:18" ht="15.75" customHeight="1" x14ac:dyDescent="0.25">
      <c r="A812" s="27"/>
      <c r="B812" s="33"/>
      <c r="C812" s="3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</row>
    <row r="813" spans="1:18" ht="15.75" customHeight="1" x14ac:dyDescent="0.25">
      <c r="A813" s="27"/>
      <c r="B813" s="33"/>
      <c r="C813" s="3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</row>
    <row r="814" spans="1:18" ht="15.75" customHeight="1" x14ac:dyDescent="0.25">
      <c r="A814" s="27"/>
      <c r="B814" s="33"/>
      <c r="C814" s="3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</row>
    <row r="815" spans="1:18" ht="15.75" customHeight="1" x14ac:dyDescent="0.25">
      <c r="A815" s="27"/>
      <c r="B815" s="33"/>
      <c r="C815" s="3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</row>
    <row r="816" spans="1:18" ht="15.75" customHeight="1" x14ac:dyDescent="0.25">
      <c r="A816" s="27"/>
      <c r="B816" s="33"/>
      <c r="C816" s="3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</row>
    <row r="817" spans="1:18" ht="15.75" customHeight="1" x14ac:dyDescent="0.25">
      <c r="A817" s="27"/>
      <c r="B817" s="33"/>
      <c r="C817" s="3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</row>
    <row r="818" spans="1:18" ht="15.75" customHeight="1" x14ac:dyDescent="0.25">
      <c r="A818" s="27"/>
      <c r="B818" s="33"/>
      <c r="C818" s="3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</row>
    <row r="819" spans="1:18" ht="15.75" customHeight="1" x14ac:dyDescent="0.25">
      <c r="A819" s="27"/>
      <c r="B819" s="33"/>
      <c r="C819" s="3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</row>
    <row r="820" spans="1:18" ht="15.75" customHeight="1" x14ac:dyDescent="0.25">
      <c r="A820" s="27"/>
      <c r="B820" s="33"/>
      <c r="C820" s="3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</row>
    <row r="821" spans="1:18" ht="15.75" customHeight="1" x14ac:dyDescent="0.25">
      <c r="A821" s="27"/>
      <c r="B821" s="33"/>
      <c r="C821" s="3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</row>
    <row r="822" spans="1:18" ht="15.75" customHeight="1" x14ac:dyDescent="0.25">
      <c r="A822" s="27"/>
      <c r="B822" s="33"/>
      <c r="C822" s="3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</row>
    <row r="823" spans="1:18" ht="15.75" customHeight="1" x14ac:dyDescent="0.25">
      <c r="A823" s="27"/>
      <c r="B823" s="33"/>
      <c r="C823" s="3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</row>
    <row r="824" spans="1:18" ht="15.75" customHeight="1" x14ac:dyDescent="0.25">
      <c r="A824" s="27"/>
      <c r="B824" s="33"/>
      <c r="C824" s="3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</row>
    <row r="825" spans="1:18" ht="15.75" customHeight="1" x14ac:dyDescent="0.25">
      <c r="A825" s="27"/>
      <c r="B825" s="33"/>
      <c r="C825" s="3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</row>
    <row r="826" spans="1:18" ht="15.75" customHeight="1" x14ac:dyDescent="0.25">
      <c r="A826" s="27"/>
      <c r="B826" s="33"/>
      <c r="C826" s="3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</row>
    <row r="827" spans="1:18" ht="15.75" customHeight="1" x14ac:dyDescent="0.25">
      <c r="A827" s="27"/>
      <c r="B827" s="33"/>
      <c r="C827" s="3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</row>
    <row r="828" spans="1:18" ht="15.75" customHeight="1" x14ac:dyDescent="0.25">
      <c r="A828" s="27"/>
      <c r="B828" s="33"/>
      <c r="C828" s="3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</row>
    <row r="829" spans="1:18" ht="15.75" customHeight="1" x14ac:dyDescent="0.25">
      <c r="A829" s="27"/>
      <c r="B829" s="33"/>
      <c r="C829" s="3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</row>
    <row r="830" spans="1:18" ht="15.75" customHeight="1" x14ac:dyDescent="0.25">
      <c r="A830" s="27"/>
      <c r="B830" s="33"/>
      <c r="C830" s="3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</row>
    <row r="831" spans="1:18" ht="15.75" customHeight="1" x14ac:dyDescent="0.25">
      <c r="A831" s="27"/>
      <c r="B831" s="33"/>
      <c r="C831" s="3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</row>
    <row r="832" spans="1:18" ht="15.75" customHeight="1" x14ac:dyDescent="0.25">
      <c r="A832" s="27"/>
      <c r="B832" s="33"/>
      <c r="C832" s="3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</row>
    <row r="833" spans="1:18" ht="15.75" customHeight="1" x14ac:dyDescent="0.25">
      <c r="A833" s="27"/>
      <c r="B833" s="33"/>
      <c r="C833" s="3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</row>
    <row r="834" spans="1:18" ht="15.75" customHeight="1" x14ac:dyDescent="0.25">
      <c r="A834" s="27"/>
      <c r="B834" s="33"/>
      <c r="C834" s="3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</row>
    <row r="835" spans="1:18" ht="15.75" customHeight="1" x14ac:dyDescent="0.25">
      <c r="A835" s="27"/>
      <c r="B835" s="33"/>
      <c r="C835" s="3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</row>
    <row r="836" spans="1:18" ht="15.75" customHeight="1" x14ac:dyDescent="0.25">
      <c r="A836" s="27"/>
      <c r="B836" s="33"/>
      <c r="C836" s="3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</row>
    <row r="837" spans="1:18" ht="15.75" customHeight="1" x14ac:dyDescent="0.25">
      <c r="A837" s="27"/>
      <c r="B837" s="33"/>
      <c r="C837" s="3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</row>
    <row r="838" spans="1:18" ht="15.75" customHeight="1" x14ac:dyDescent="0.25">
      <c r="A838" s="27"/>
      <c r="B838" s="33"/>
      <c r="C838" s="3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</row>
    <row r="839" spans="1:18" ht="15.75" customHeight="1" x14ac:dyDescent="0.25">
      <c r="A839" s="27"/>
      <c r="B839" s="33"/>
      <c r="C839" s="3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</row>
    <row r="840" spans="1:18" ht="15.75" customHeight="1" x14ac:dyDescent="0.25">
      <c r="A840" s="27"/>
      <c r="B840" s="33"/>
      <c r="C840" s="3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</row>
    <row r="841" spans="1:18" ht="15.75" customHeight="1" x14ac:dyDescent="0.25">
      <c r="A841" s="27"/>
      <c r="B841" s="33"/>
      <c r="C841" s="3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</row>
    <row r="842" spans="1:18" ht="15.75" customHeight="1" x14ac:dyDescent="0.25">
      <c r="A842" s="27"/>
      <c r="B842" s="33"/>
      <c r="C842" s="3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</row>
    <row r="843" spans="1:18" ht="15.75" customHeight="1" x14ac:dyDescent="0.25">
      <c r="A843" s="27"/>
      <c r="B843" s="33"/>
      <c r="C843" s="3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</row>
    <row r="844" spans="1:18" ht="15.75" customHeight="1" x14ac:dyDescent="0.25">
      <c r="A844" s="27"/>
      <c r="B844" s="33"/>
      <c r="C844" s="3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</row>
    <row r="845" spans="1:18" ht="15.75" customHeight="1" x14ac:dyDescent="0.25">
      <c r="A845" s="27"/>
      <c r="B845" s="33"/>
      <c r="C845" s="3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</row>
    <row r="846" spans="1:18" ht="15.75" customHeight="1" x14ac:dyDescent="0.25">
      <c r="A846" s="27"/>
      <c r="B846" s="33"/>
      <c r="C846" s="3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</row>
    <row r="847" spans="1:18" ht="15.75" customHeight="1" x14ac:dyDescent="0.25">
      <c r="A847" s="27"/>
      <c r="B847" s="33"/>
      <c r="C847" s="3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</row>
    <row r="848" spans="1:18" ht="15.75" customHeight="1" x14ac:dyDescent="0.25">
      <c r="A848" s="27"/>
      <c r="B848" s="33"/>
      <c r="C848" s="3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</row>
    <row r="849" spans="1:18" ht="15.75" customHeight="1" x14ac:dyDescent="0.25">
      <c r="A849" s="27"/>
      <c r="B849" s="33"/>
      <c r="C849" s="3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</row>
    <row r="850" spans="1:18" ht="15.75" customHeight="1" x14ac:dyDescent="0.25">
      <c r="A850" s="27"/>
      <c r="B850" s="33"/>
      <c r="C850" s="3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</row>
    <row r="851" spans="1:18" ht="15.75" customHeight="1" x14ac:dyDescent="0.25">
      <c r="A851" s="27"/>
      <c r="B851" s="33"/>
      <c r="C851" s="3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</row>
    <row r="852" spans="1:18" ht="15.75" customHeight="1" x14ac:dyDescent="0.25">
      <c r="A852" s="27"/>
      <c r="B852" s="33"/>
      <c r="C852" s="3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3" spans="1:18" ht="15.75" customHeight="1" x14ac:dyDescent="0.25">
      <c r="A853" s="27"/>
      <c r="B853" s="33"/>
      <c r="C853" s="3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4" spans="1:18" ht="15.75" customHeight="1" x14ac:dyDescent="0.25">
      <c r="A854" s="27"/>
      <c r="B854" s="33"/>
      <c r="C854" s="3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</row>
    <row r="855" spans="1:18" ht="15.75" customHeight="1" x14ac:dyDescent="0.25">
      <c r="A855" s="27"/>
      <c r="B855" s="33"/>
      <c r="C855" s="3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</row>
    <row r="856" spans="1:18" ht="15.75" customHeight="1" x14ac:dyDescent="0.25">
      <c r="A856" s="27"/>
      <c r="B856" s="33"/>
      <c r="C856" s="3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</row>
    <row r="857" spans="1:18" ht="15.75" customHeight="1" x14ac:dyDescent="0.25">
      <c r="A857" s="27"/>
      <c r="B857" s="33"/>
      <c r="C857" s="3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</row>
    <row r="858" spans="1:18" ht="15.75" customHeight="1" x14ac:dyDescent="0.25">
      <c r="A858" s="27"/>
      <c r="B858" s="33"/>
      <c r="C858" s="3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</row>
    <row r="859" spans="1:18" ht="15.75" customHeight="1" x14ac:dyDescent="0.25">
      <c r="A859" s="27"/>
      <c r="B859" s="33"/>
      <c r="C859" s="3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</row>
    <row r="860" spans="1:18" ht="15.75" customHeight="1" x14ac:dyDescent="0.25">
      <c r="A860" s="27"/>
      <c r="B860" s="33"/>
      <c r="C860" s="3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</row>
    <row r="861" spans="1:18" ht="15.75" customHeight="1" x14ac:dyDescent="0.25">
      <c r="A861" s="27"/>
      <c r="B861" s="33"/>
      <c r="C861" s="3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</row>
    <row r="862" spans="1:18" ht="15.75" customHeight="1" x14ac:dyDescent="0.25">
      <c r="A862" s="27"/>
      <c r="B862" s="33"/>
      <c r="C862" s="3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</row>
    <row r="863" spans="1:18" ht="15.75" customHeight="1" x14ac:dyDescent="0.25">
      <c r="A863" s="27"/>
      <c r="B863" s="33"/>
      <c r="C863" s="3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</row>
    <row r="864" spans="1:18" ht="15.75" customHeight="1" x14ac:dyDescent="0.25">
      <c r="A864" s="27"/>
      <c r="B864" s="33"/>
      <c r="C864" s="3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</row>
    <row r="865" spans="1:18" ht="15.75" customHeight="1" x14ac:dyDescent="0.25">
      <c r="A865" s="27"/>
      <c r="B865" s="33"/>
      <c r="C865" s="3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</row>
    <row r="866" spans="1:18" ht="15.75" customHeight="1" x14ac:dyDescent="0.25">
      <c r="A866" s="27"/>
      <c r="B866" s="33"/>
      <c r="C866" s="3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</row>
    <row r="867" spans="1:18" ht="15.75" customHeight="1" x14ac:dyDescent="0.25">
      <c r="A867" s="27"/>
      <c r="B867" s="33"/>
      <c r="C867" s="3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</row>
    <row r="868" spans="1:18" ht="15.75" customHeight="1" x14ac:dyDescent="0.25">
      <c r="A868" s="27"/>
      <c r="B868" s="33"/>
      <c r="C868" s="3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</row>
    <row r="869" spans="1:18" ht="15.75" customHeight="1" x14ac:dyDescent="0.25">
      <c r="A869" s="27"/>
      <c r="B869" s="33"/>
      <c r="C869" s="3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</row>
    <row r="870" spans="1:18" ht="15.75" customHeight="1" x14ac:dyDescent="0.25">
      <c r="A870" s="27"/>
      <c r="B870" s="33"/>
      <c r="C870" s="3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</row>
    <row r="871" spans="1:18" ht="15.75" customHeight="1" x14ac:dyDescent="0.25">
      <c r="A871" s="27"/>
      <c r="B871" s="33"/>
      <c r="C871" s="3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</row>
    <row r="872" spans="1:18" ht="15.75" customHeight="1" x14ac:dyDescent="0.25">
      <c r="A872" s="27"/>
      <c r="B872" s="33"/>
      <c r="C872" s="3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</row>
    <row r="873" spans="1:18" ht="15.75" customHeight="1" x14ac:dyDescent="0.25">
      <c r="A873" s="27"/>
      <c r="B873" s="33"/>
      <c r="C873" s="3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</row>
    <row r="874" spans="1:18" ht="15.75" customHeight="1" x14ac:dyDescent="0.25">
      <c r="A874" s="27"/>
      <c r="B874" s="33"/>
      <c r="C874" s="3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</row>
    <row r="875" spans="1:18" ht="15.75" customHeight="1" x14ac:dyDescent="0.25">
      <c r="A875" s="27"/>
      <c r="B875" s="33"/>
      <c r="C875" s="3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</row>
    <row r="876" spans="1:18" ht="15.75" customHeight="1" x14ac:dyDescent="0.25">
      <c r="A876" s="27"/>
      <c r="B876" s="33"/>
      <c r="C876" s="3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</row>
    <row r="877" spans="1:18" ht="15.75" customHeight="1" x14ac:dyDescent="0.25">
      <c r="A877" s="27"/>
      <c r="B877" s="33"/>
      <c r="C877" s="3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</row>
    <row r="878" spans="1:18" ht="15.75" customHeight="1" x14ac:dyDescent="0.25">
      <c r="A878" s="27"/>
      <c r="B878" s="33"/>
      <c r="C878" s="3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</row>
    <row r="879" spans="1:18" ht="15.75" customHeight="1" x14ac:dyDescent="0.25">
      <c r="A879" s="27"/>
      <c r="B879" s="33"/>
      <c r="C879" s="3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</row>
    <row r="880" spans="1:18" ht="15.75" customHeight="1" x14ac:dyDescent="0.25">
      <c r="A880" s="27"/>
      <c r="B880" s="33"/>
      <c r="C880" s="3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</row>
    <row r="881" spans="1:18" ht="15.75" customHeight="1" x14ac:dyDescent="0.25">
      <c r="A881" s="27"/>
      <c r="B881" s="33"/>
      <c r="C881" s="3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</row>
    <row r="882" spans="1:18" ht="15.75" customHeight="1" x14ac:dyDescent="0.25">
      <c r="A882" s="27"/>
      <c r="B882" s="33"/>
      <c r="C882" s="3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</row>
    <row r="883" spans="1:18" ht="15.75" customHeight="1" x14ac:dyDescent="0.25">
      <c r="A883" s="27"/>
      <c r="B883" s="33"/>
      <c r="C883" s="3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</row>
    <row r="884" spans="1:18" ht="15.75" customHeight="1" x14ac:dyDescent="0.25">
      <c r="A884" s="27"/>
      <c r="B884" s="33"/>
      <c r="C884" s="3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</row>
    <row r="885" spans="1:18" ht="15.75" customHeight="1" x14ac:dyDescent="0.25">
      <c r="A885" s="27"/>
      <c r="B885" s="33"/>
      <c r="C885" s="3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</row>
    <row r="886" spans="1:18" ht="15.75" customHeight="1" x14ac:dyDescent="0.25">
      <c r="A886" s="27"/>
      <c r="B886" s="33"/>
      <c r="C886" s="3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</row>
    <row r="887" spans="1:18" ht="15.75" customHeight="1" x14ac:dyDescent="0.25">
      <c r="A887" s="27"/>
      <c r="B887" s="33"/>
      <c r="C887" s="3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</row>
    <row r="888" spans="1:18" ht="15.75" customHeight="1" x14ac:dyDescent="0.25">
      <c r="A888" s="27"/>
      <c r="B888" s="33"/>
      <c r="C888" s="3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</row>
    <row r="889" spans="1:18" ht="15.75" customHeight="1" x14ac:dyDescent="0.25">
      <c r="A889" s="27"/>
      <c r="B889" s="33"/>
      <c r="C889" s="3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</row>
    <row r="890" spans="1:18" ht="15.75" customHeight="1" x14ac:dyDescent="0.25">
      <c r="A890" s="27"/>
      <c r="B890" s="33"/>
      <c r="C890" s="3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</row>
    <row r="891" spans="1:18" ht="15.75" customHeight="1" x14ac:dyDescent="0.25">
      <c r="A891" s="27"/>
      <c r="B891" s="33"/>
      <c r="C891" s="3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</row>
    <row r="892" spans="1:18" ht="15.75" customHeight="1" x14ac:dyDescent="0.25">
      <c r="A892" s="27"/>
      <c r="B892" s="33"/>
      <c r="C892" s="3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</row>
    <row r="893" spans="1:18" ht="15.75" customHeight="1" x14ac:dyDescent="0.25">
      <c r="A893" s="27"/>
      <c r="B893" s="33"/>
      <c r="C893" s="3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</row>
    <row r="894" spans="1:18" ht="15.75" customHeight="1" x14ac:dyDescent="0.25">
      <c r="A894" s="27"/>
      <c r="B894" s="33"/>
      <c r="C894" s="3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</row>
    <row r="895" spans="1:18" ht="15.75" customHeight="1" x14ac:dyDescent="0.25">
      <c r="A895" s="27"/>
      <c r="B895" s="33"/>
      <c r="C895" s="3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</row>
    <row r="896" spans="1:18" ht="15.75" customHeight="1" x14ac:dyDescent="0.25">
      <c r="A896" s="27"/>
      <c r="B896" s="33"/>
      <c r="C896" s="3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</row>
    <row r="897" spans="1:18" ht="15.75" customHeight="1" x14ac:dyDescent="0.25">
      <c r="A897" s="27"/>
      <c r="B897" s="33"/>
      <c r="C897" s="3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</row>
    <row r="898" spans="1:18" ht="15.75" customHeight="1" x14ac:dyDescent="0.25">
      <c r="A898" s="27"/>
      <c r="B898" s="33"/>
      <c r="C898" s="3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</row>
    <row r="899" spans="1:18" ht="15.75" customHeight="1" x14ac:dyDescent="0.25">
      <c r="A899" s="27"/>
      <c r="B899" s="33"/>
      <c r="C899" s="3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</row>
    <row r="900" spans="1:18" ht="15.75" customHeight="1" x14ac:dyDescent="0.25">
      <c r="A900" s="27"/>
      <c r="B900" s="33"/>
      <c r="C900" s="3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</row>
    <row r="901" spans="1:18" ht="15.75" customHeight="1" x14ac:dyDescent="0.25">
      <c r="A901" s="27"/>
      <c r="B901" s="33"/>
      <c r="C901" s="3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</row>
    <row r="902" spans="1:18" ht="15.75" customHeight="1" x14ac:dyDescent="0.25">
      <c r="A902" s="27"/>
      <c r="B902" s="33"/>
      <c r="C902" s="3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</row>
    <row r="903" spans="1:18" ht="15.75" customHeight="1" x14ac:dyDescent="0.25">
      <c r="A903" s="27"/>
      <c r="B903" s="33"/>
      <c r="C903" s="3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</row>
    <row r="904" spans="1:18" ht="15.75" customHeight="1" x14ac:dyDescent="0.25">
      <c r="A904" s="27"/>
      <c r="B904" s="33"/>
      <c r="C904" s="3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</row>
    <row r="905" spans="1:18" ht="15.75" customHeight="1" x14ac:dyDescent="0.25">
      <c r="A905" s="27"/>
      <c r="B905" s="33"/>
      <c r="C905" s="3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</row>
    <row r="906" spans="1:18" ht="15.75" customHeight="1" x14ac:dyDescent="0.25">
      <c r="A906" s="27"/>
      <c r="B906" s="33"/>
      <c r="C906" s="3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</row>
    <row r="907" spans="1:18" ht="15.75" customHeight="1" x14ac:dyDescent="0.25">
      <c r="A907" s="27"/>
      <c r="B907" s="33"/>
      <c r="C907" s="3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</row>
    <row r="908" spans="1:18" ht="15.75" customHeight="1" x14ac:dyDescent="0.25">
      <c r="A908" s="27"/>
      <c r="B908" s="33"/>
      <c r="C908" s="3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</row>
    <row r="909" spans="1:18" ht="15.75" customHeight="1" x14ac:dyDescent="0.25">
      <c r="A909" s="27"/>
      <c r="B909" s="33"/>
      <c r="C909" s="3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</row>
    <row r="910" spans="1:18" ht="15.75" customHeight="1" x14ac:dyDescent="0.25">
      <c r="A910" s="27"/>
      <c r="B910" s="33"/>
      <c r="C910" s="3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</row>
    <row r="911" spans="1:18" ht="15.75" customHeight="1" x14ac:dyDescent="0.25">
      <c r="A911" s="27"/>
      <c r="B911" s="33"/>
      <c r="C911" s="3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</row>
    <row r="912" spans="1:18" ht="15.75" customHeight="1" x14ac:dyDescent="0.25">
      <c r="A912" s="27"/>
      <c r="B912" s="33"/>
      <c r="C912" s="3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</row>
    <row r="913" spans="1:18" ht="15.75" customHeight="1" x14ac:dyDescent="0.25">
      <c r="A913" s="27"/>
      <c r="B913" s="33"/>
      <c r="C913" s="3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</row>
    <row r="914" spans="1:18" ht="15.75" customHeight="1" x14ac:dyDescent="0.25">
      <c r="A914" s="27"/>
      <c r="B914" s="33"/>
      <c r="C914" s="3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</row>
    <row r="915" spans="1:18" ht="15.75" customHeight="1" x14ac:dyDescent="0.25">
      <c r="A915" s="27"/>
      <c r="B915" s="33"/>
      <c r="C915" s="3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</row>
    <row r="916" spans="1:18" ht="15.75" customHeight="1" x14ac:dyDescent="0.25">
      <c r="A916" s="27"/>
      <c r="B916" s="33"/>
      <c r="C916" s="3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</row>
    <row r="917" spans="1:18" ht="15.75" customHeight="1" x14ac:dyDescent="0.25">
      <c r="A917" s="27"/>
      <c r="B917" s="33"/>
      <c r="C917" s="3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</row>
    <row r="918" spans="1:18" ht="15.75" customHeight="1" x14ac:dyDescent="0.25">
      <c r="A918" s="27"/>
      <c r="B918" s="33"/>
      <c r="C918" s="3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</row>
    <row r="919" spans="1:18" ht="15.75" customHeight="1" x14ac:dyDescent="0.25">
      <c r="A919" s="27"/>
      <c r="B919" s="33"/>
      <c r="C919" s="3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</row>
    <row r="920" spans="1:18" ht="15.75" customHeight="1" x14ac:dyDescent="0.25">
      <c r="A920" s="27"/>
      <c r="B920" s="33"/>
      <c r="C920" s="3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</row>
    <row r="921" spans="1:18" ht="15.75" customHeight="1" x14ac:dyDescent="0.25">
      <c r="A921" s="27"/>
      <c r="B921" s="33"/>
      <c r="C921" s="3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</row>
    <row r="922" spans="1:18" ht="15.75" customHeight="1" x14ac:dyDescent="0.25">
      <c r="A922" s="27"/>
      <c r="B922" s="33"/>
      <c r="C922" s="3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</row>
    <row r="923" spans="1:18" ht="15.75" customHeight="1" x14ac:dyDescent="0.25">
      <c r="A923" s="27"/>
      <c r="B923" s="33"/>
      <c r="C923" s="3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</row>
    <row r="924" spans="1:18" ht="15.75" customHeight="1" x14ac:dyDescent="0.25">
      <c r="A924" s="27"/>
      <c r="B924" s="33"/>
      <c r="C924" s="3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</row>
    <row r="925" spans="1:18" ht="15.75" customHeight="1" x14ac:dyDescent="0.25">
      <c r="A925" s="27"/>
      <c r="B925" s="33"/>
      <c r="C925" s="3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</row>
    <row r="926" spans="1:18" ht="15.75" customHeight="1" x14ac:dyDescent="0.25">
      <c r="A926" s="27"/>
      <c r="B926" s="33"/>
      <c r="C926" s="3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</row>
    <row r="927" spans="1:18" ht="15.75" customHeight="1" x14ac:dyDescent="0.25">
      <c r="A927" s="27"/>
      <c r="B927" s="33"/>
      <c r="C927" s="3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</row>
    <row r="928" spans="1:18" ht="15.75" customHeight="1" x14ac:dyDescent="0.25">
      <c r="A928" s="27"/>
      <c r="B928" s="33"/>
      <c r="C928" s="3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</row>
    <row r="929" spans="1:18" ht="15.75" customHeight="1" x14ac:dyDescent="0.25">
      <c r="A929" s="27"/>
      <c r="B929" s="33"/>
      <c r="C929" s="3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</row>
    <row r="930" spans="1:18" ht="15.75" customHeight="1" x14ac:dyDescent="0.25">
      <c r="A930" s="27"/>
      <c r="B930" s="33"/>
      <c r="C930" s="3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</row>
    <row r="931" spans="1:18" ht="15.75" customHeight="1" x14ac:dyDescent="0.25">
      <c r="A931" s="27"/>
      <c r="B931" s="33"/>
      <c r="C931" s="3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</row>
    <row r="932" spans="1:18" ht="15.75" customHeight="1" x14ac:dyDescent="0.25">
      <c r="A932" s="27"/>
      <c r="B932" s="33"/>
      <c r="C932" s="3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</row>
    <row r="933" spans="1:18" ht="15.75" customHeight="1" x14ac:dyDescent="0.25">
      <c r="A933" s="27"/>
      <c r="B933" s="33"/>
      <c r="C933" s="3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</row>
    <row r="934" spans="1:18" ht="15.75" customHeight="1" x14ac:dyDescent="0.25">
      <c r="A934" s="27"/>
      <c r="B934" s="33"/>
      <c r="C934" s="3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</row>
    <row r="935" spans="1:18" ht="15.75" customHeight="1" x14ac:dyDescent="0.25">
      <c r="A935" s="27"/>
      <c r="B935" s="33"/>
      <c r="C935" s="3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</row>
    <row r="936" spans="1:18" ht="15.75" customHeight="1" x14ac:dyDescent="0.25">
      <c r="A936" s="27"/>
      <c r="B936" s="33"/>
      <c r="C936" s="3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</row>
    <row r="937" spans="1:18" ht="15.75" customHeight="1" x14ac:dyDescent="0.25">
      <c r="A937" s="27"/>
      <c r="B937" s="33"/>
      <c r="C937" s="3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</row>
    <row r="938" spans="1:18" ht="15.75" customHeight="1" x14ac:dyDescent="0.25">
      <c r="A938" s="27"/>
      <c r="B938" s="33"/>
      <c r="C938" s="3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</row>
    <row r="939" spans="1:18" ht="15.75" customHeight="1" x14ac:dyDescent="0.25">
      <c r="A939" s="27"/>
      <c r="B939" s="33"/>
      <c r="C939" s="3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</row>
    <row r="940" spans="1:18" ht="15.75" customHeight="1" x14ac:dyDescent="0.25">
      <c r="A940" s="27"/>
      <c r="B940" s="33"/>
      <c r="C940" s="3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</row>
    <row r="941" spans="1:18" ht="15.75" customHeight="1" x14ac:dyDescent="0.25">
      <c r="A941" s="27"/>
      <c r="B941" s="33"/>
      <c r="C941" s="3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</row>
    <row r="942" spans="1:18" ht="15.75" customHeight="1" x14ac:dyDescent="0.25">
      <c r="A942" s="27"/>
      <c r="B942" s="33"/>
      <c r="C942" s="3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</row>
    <row r="943" spans="1:18" ht="15.75" customHeight="1" x14ac:dyDescent="0.25">
      <c r="A943" s="27"/>
      <c r="B943" s="33"/>
      <c r="C943" s="3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</row>
    <row r="944" spans="1:18" ht="15.75" customHeight="1" x14ac:dyDescent="0.25">
      <c r="A944" s="27"/>
      <c r="B944" s="33"/>
      <c r="C944" s="3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</row>
    <row r="945" spans="1:18" ht="15.75" customHeight="1" x14ac:dyDescent="0.25">
      <c r="A945" s="27"/>
      <c r="B945" s="33"/>
      <c r="C945" s="3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</row>
    <row r="946" spans="1:18" ht="15.75" customHeight="1" x14ac:dyDescent="0.25">
      <c r="A946" s="27"/>
      <c r="B946" s="33"/>
      <c r="C946" s="3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</row>
    <row r="947" spans="1:18" ht="15.75" customHeight="1" x14ac:dyDescent="0.25">
      <c r="A947" s="27"/>
      <c r="B947" s="33"/>
      <c r="C947" s="3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</row>
    <row r="948" spans="1:18" ht="15.75" customHeight="1" x14ac:dyDescent="0.25">
      <c r="A948" s="27"/>
      <c r="B948" s="33"/>
      <c r="C948" s="3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</row>
    <row r="949" spans="1:18" ht="15.75" customHeight="1" x14ac:dyDescent="0.25">
      <c r="A949" s="27"/>
      <c r="B949" s="33"/>
      <c r="C949" s="3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</row>
    <row r="950" spans="1:18" ht="15.75" customHeight="1" x14ac:dyDescent="0.25">
      <c r="A950" s="27"/>
      <c r="B950" s="33"/>
      <c r="C950" s="3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</row>
    <row r="951" spans="1:18" ht="15.75" customHeight="1" x14ac:dyDescent="0.25">
      <c r="A951" s="27"/>
      <c r="B951" s="33"/>
      <c r="C951" s="3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</row>
    <row r="952" spans="1:18" ht="15.75" customHeight="1" x14ac:dyDescent="0.25">
      <c r="A952" s="27"/>
      <c r="B952" s="33"/>
      <c r="C952" s="3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</row>
    <row r="953" spans="1:18" ht="15.75" customHeight="1" x14ac:dyDescent="0.25">
      <c r="A953" s="27"/>
      <c r="B953" s="33"/>
      <c r="C953" s="3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</row>
    <row r="954" spans="1:18" ht="15.75" customHeight="1" x14ac:dyDescent="0.25">
      <c r="A954" s="27"/>
      <c r="B954" s="33"/>
      <c r="C954" s="3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</row>
    <row r="955" spans="1:18" ht="15.75" customHeight="1" x14ac:dyDescent="0.25">
      <c r="A955" s="27"/>
      <c r="B955" s="33"/>
      <c r="C955" s="3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</row>
    <row r="956" spans="1:18" ht="15.75" customHeight="1" x14ac:dyDescent="0.25">
      <c r="A956" s="27"/>
      <c r="B956" s="33"/>
      <c r="C956" s="3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</row>
    <row r="957" spans="1:18" ht="15.75" customHeight="1" x14ac:dyDescent="0.25">
      <c r="A957" s="27"/>
      <c r="B957" s="33"/>
      <c r="C957" s="3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</row>
    <row r="958" spans="1:18" ht="15.75" customHeight="1" x14ac:dyDescent="0.25">
      <c r="A958" s="27"/>
      <c r="B958" s="33"/>
      <c r="C958" s="3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</row>
    <row r="959" spans="1:18" ht="15.75" customHeight="1" x14ac:dyDescent="0.25">
      <c r="A959" s="27"/>
      <c r="B959" s="33"/>
      <c r="C959" s="3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</row>
    <row r="960" spans="1:18" ht="15.75" customHeight="1" x14ac:dyDescent="0.25">
      <c r="A960" s="27"/>
      <c r="B960" s="33"/>
      <c r="C960" s="3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</row>
    <row r="961" spans="1:18" ht="15.75" customHeight="1" x14ac:dyDescent="0.25">
      <c r="A961" s="27"/>
      <c r="B961" s="33"/>
      <c r="C961" s="3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</row>
    <row r="962" spans="1:18" ht="15.75" customHeight="1" x14ac:dyDescent="0.25">
      <c r="A962" s="27"/>
      <c r="B962" s="33"/>
      <c r="C962" s="3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</row>
    <row r="963" spans="1:18" ht="15.75" customHeight="1" x14ac:dyDescent="0.25">
      <c r="A963" s="27"/>
      <c r="B963" s="33"/>
      <c r="C963" s="3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</row>
    <row r="964" spans="1:18" ht="15.75" customHeight="1" x14ac:dyDescent="0.25">
      <c r="A964" s="27"/>
      <c r="B964" s="33"/>
      <c r="C964" s="3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</row>
    <row r="965" spans="1:18" ht="15.75" customHeight="1" x14ac:dyDescent="0.25">
      <c r="A965" s="27"/>
      <c r="B965" s="33"/>
      <c r="C965" s="3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</row>
    <row r="966" spans="1:18" ht="15.75" customHeight="1" x14ac:dyDescent="0.25">
      <c r="A966" s="27"/>
      <c r="B966" s="33"/>
      <c r="C966" s="3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</row>
    <row r="967" spans="1:18" ht="15.75" customHeight="1" x14ac:dyDescent="0.25">
      <c r="A967" s="27"/>
      <c r="B967" s="33"/>
      <c r="C967" s="3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</row>
    <row r="968" spans="1:18" ht="15.75" customHeight="1" x14ac:dyDescent="0.25">
      <c r="A968" s="27"/>
      <c r="B968" s="33"/>
      <c r="C968" s="3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</row>
    <row r="969" spans="1:18" ht="15.75" customHeight="1" x14ac:dyDescent="0.25">
      <c r="A969" s="27"/>
      <c r="B969" s="33"/>
      <c r="C969" s="3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</row>
    <row r="970" spans="1:18" ht="15.75" customHeight="1" x14ac:dyDescent="0.25">
      <c r="A970" s="27"/>
      <c r="B970" s="33"/>
      <c r="C970" s="3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</row>
    <row r="971" spans="1:18" ht="15.75" customHeight="1" x14ac:dyDescent="0.25">
      <c r="A971" s="27"/>
      <c r="B971" s="33"/>
      <c r="C971" s="3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</row>
    <row r="972" spans="1:18" ht="15.75" customHeight="1" x14ac:dyDescent="0.25">
      <c r="A972" s="27"/>
      <c r="B972" s="33"/>
      <c r="C972" s="3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</row>
    <row r="973" spans="1:18" ht="15.75" customHeight="1" x14ac:dyDescent="0.25">
      <c r="A973" s="27"/>
      <c r="B973" s="33"/>
      <c r="C973" s="3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</row>
    <row r="974" spans="1:18" ht="15.75" customHeight="1" x14ac:dyDescent="0.25">
      <c r="A974" s="27"/>
      <c r="B974" s="33"/>
      <c r="C974" s="3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</row>
    <row r="975" spans="1:18" ht="15.75" customHeight="1" x14ac:dyDescent="0.25">
      <c r="A975" s="27"/>
      <c r="B975" s="33"/>
      <c r="C975" s="3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</row>
    <row r="976" spans="1:18" ht="15.75" customHeight="1" x14ac:dyDescent="0.25">
      <c r="A976" s="27"/>
      <c r="B976" s="33"/>
      <c r="C976" s="3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</row>
    <row r="977" spans="1:18" ht="15.75" customHeight="1" x14ac:dyDescent="0.25">
      <c r="A977" s="27"/>
      <c r="B977" s="33"/>
      <c r="C977" s="3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</row>
    <row r="978" spans="1:18" ht="15.75" customHeight="1" x14ac:dyDescent="0.25">
      <c r="A978" s="27"/>
      <c r="B978" s="33"/>
      <c r="C978" s="3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</row>
    <row r="979" spans="1:18" ht="15.75" customHeight="1" x14ac:dyDescent="0.25">
      <c r="A979" s="27"/>
      <c r="B979" s="33"/>
      <c r="C979" s="3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</row>
    <row r="980" spans="1:18" ht="15.75" customHeight="1" x14ac:dyDescent="0.25">
      <c r="A980" s="27"/>
      <c r="B980" s="33"/>
      <c r="C980" s="3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</row>
    <row r="981" spans="1:18" ht="15.75" customHeight="1" x14ac:dyDescent="0.25">
      <c r="A981" s="27"/>
      <c r="B981" s="33"/>
      <c r="C981" s="3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</row>
    <row r="982" spans="1:18" ht="15.75" customHeight="1" x14ac:dyDescent="0.25">
      <c r="A982" s="27"/>
      <c r="B982" s="33"/>
      <c r="C982" s="3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</row>
    <row r="983" spans="1:18" ht="15.75" customHeight="1" x14ac:dyDescent="0.25">
      <c r="A983" s="27"/>
      <c r="B983" s="33"/>
      <c r="C983" s="3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</row>
    <row r="984" spans="1:18" ht="15.75" customHeight="1" x14ac:dyDescent="0.25">
      <c r="A984" s="27"/>
      <c r="B984" s="33"/>
      <c r="C984" s="3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</row>
    <row r="985" spans="1:18" ht="15.75" customHeight="1" x14ac:dyDescent="0.25">
      <c r="A985" s="27"/>
      <c r="B985" s="33"/>
      <c r="C985" s="3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</row>
    <row r="986" spans="1:18" ht="15.75" customHeight="1" x14ac:dyDescent="0.25">
      <c r="A986" s="27"/>
      <c r="B986" s="33"/>
      <c r="C986" s="3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</row>
    <row r="987" spans="1:18" ht="15.75" customHeight="1" x14ac:dyDescent="0.25">
      <c r="A987" s="27"/>
      <c r="B987" s="33"/>
      <c r="C987" s="3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</row>
    <row r="988" spans="1:18" ht="15.75" customHeight="1" x14ac:dyDescent="0.25">
      <c r="A988" s="27"/>
      <c r="B988" s="33"/>
      <c r="C988" s="3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</row>
    <row r="989" spans="1:18" ht="15.75" customHeight="1" x14ac:dyDescent="0.25">
      <c r="A989" s="27"/>
      <c r="B989" s="33"/>
      <c r="C989" s="3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</row>
    <row r="990" spans="1:18" ht="15.75" customHeight="1" x14ac:dyDescent="0.25">
      <c r="A990" s="27"/>
      <c r="B990" s="33"/>
      <c r="C990" s="3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</row>
    <row r="991" spans="1:18" ht="15.75" customHeight="1" x14ac:dyDescent="0.25">
      <c r="A991" s="27"/>
      <c r="B991" s="33"/>
      <c r="C991" s="3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</row>
    <row r="992" spans="1:18" ht="15.75" customHeight="1" x14ac:dyDescent="0.25">
      <c r="A992" s="27"/>
      <c r="B992" s="33"/>
      <c r="C992" s="3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</row>
    <row r="993" spans="1:18" ht="15.75" customHeight="1" x14ac:dyDescent="0.25">
      <c r="A993" s="27"/>
      <c r="B993" s="33"/>
      <c r="C993" s="3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</row>
    <row r="994" spans="1:18" ht="15.75" customHeight="1" x14ac:dyDescent="0.25">
      <c r="A994" s="27"/>
      <c r="B994" s="33"/>
      <c r="C994" s="3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</row>
    <row r="995" spans="1:18" ht="15.75" customHeight="1" x14ac:dyDescent="0.25">
      <c r="A995" s="27"/>
      <c r="B995" s="33"/>
      <c r="C995" s="3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</row>
    <row r="996" spans="1:18" ht="15.75" customHeight="1" x14ac:dyDescent="0.25">
      <c r="A996" s="27"/>
      <c r="B996" s="33"/>
      <c r="C996" s="3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</row>
    <row r="997" spans="1:18" ht="15.75" customHeight="1" x14ac:dyDescent="0.25">
      <c r="A997" s="27"/>
      <c r="B997" s="33"/>
      <c r="C997" s="3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</row>
    <row r="998" spans="1:18" ht="15.75" customHeight="1" x14ac:dyDescent="0.25">
      <c r="A998" s="27"/>
      <c r="B998" s="33"/>
      <c r="C998" s="3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</row>
    <row r="999" spans="1:18" ht="15.75" customHeight="1" x14ac:dyDescent="0.25">
      <c r="A999" s="27"/>
      <c r="B999" s="33"/>
      <c r="C999" s="3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</row>
    <row r="1000" spans="1:18" ht="15.75" customHeight="1" x14ac:dyDescent="0.25">
      <c r="A1000" s="27"/>
      <c r="B1000" s="33"/>
      <c r="C1000" s="3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</row>
    <row r="1001" spans="1:18" ht="15.75" customHeight="1" x14ac:dyDescent="0.25">
      <c r="A1001" s="27"/>
      <c r="B1001" s="33"/>
      <c r="C1001" s="3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</row>
    <row r="1002" spans="1:18" ht="15.75" customHeight="1" x14ac:dyDescent="0.25">
      <c r="A1002" s="27"/>
      <c r="B1002" s="33"/>
      <c r="C1002" s="3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</row>
    <row r="1003" spans="1:18" ht="15.75" customHeight="1" x14ac:dyDescent="0.25">
      <c r="A1003" s="27"/>
      <c r="B1003" s="33"/>
      <c r="C1003" s="3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</row>
    <row r="1004" spans="1:18" ht="15.75" customHeight="1" x14ac:dyDescent="0.25">
      <c r="A1004" s="27"/>
      <c r="B1004" s="33"/>
      <c r="C1004" s="3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</row>
    <row r="1005" spans="1:18" ht="15.75" customHeight="1" x14ac:dyDescent="0.25">
      <c r="A1005" s="27"/>
      <c r="B1005" s="33"/>
      <c r="C1005" s="3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</row>
    <row r="1006" spans="1:18" ht="15.75" customHeight="1" x14ac:dyDescent="0.25">
      <c r="A1006" s="27"/>
      <c r="B1006" s="33"/>
      <c r="C1006" s="3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</row>
    <row r="1007" spans="1:18" ht="15.75" customHeight="1" x14ac:dyDescent="0.25">
      <c r="A1007" s="27"/>
      <c r="B1007" s="33"/>
      <c r="C1007" s="3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</row>
    <row r="1008" spans="1:18" ht="15.75" customHeight="1" x14ac:dyDescent="0.25">
      <c r="A1008" s="27"/>
      <c r="B1008" s="33"/>
      <c r="C1008" s="3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</row>
    <row r="1009" spans="1:18" ht="15.75" customHeight="1" x14ac:dyDescent="0.25">
      <c r="A1009" s="27"/>
      <c r="B1009" s="33"/>
      <c r="C1009" s="3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</row>
    <row r="1010" spans="1:18" ht="15.75" customHeight="1" x14ac:dyDescent="0.25">
      <c r="A1010" s="27"/>
      <c r="B1010" s="33"/>
      <c r="C1010" s="3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</row>
    <row r="1011" spans="1:18" ht="15.75" customHeight="1" x14ac:dyDescent="0.25">
      <c r="A1011" s="27"/>
      <c r="B1011" s="33"/>
      <c r="C1011" s="3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</row>
    <row r="1012" spans="1:18" ht="15.75" customHeight="1" x14ac:dyDescent="0.25">
      <c r="A1012" s="27"/>
      <c r="B1012" s="33"/>
      <c r="C1012" s="3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</row>
    <row r="1013" spans="1:18" ht="15.75" customHeight="1" x14ac:dyDescent="0.25">
      <c r="A1013" s="27"/>
      <c r="B1013" s="33"/>
      <c r="C1013" s="3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</row>
    <row r="1014" spans="1:18" ht="15.75" customHeight="1" x14ac:dyDescent="0.25">
      <c r="A1014" s="27"/>
      <c r="B1014" s="33"/>
      <c r="C1014" s="3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</row>
    <row r="1015" spans="1:18" ht="15.75" customHeight="1" x14ac:dyDescent="0.25">
      <c r="A1015" s="27"/>
      <c r="B1015" s="33"/>
      <c r="C1015" s="3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</row>
    <row r="1016" spans="1:18" ht="15.75" customHeight="1" x14ac:dyDescent="0.25">
      <c r="A1016" s="27"/>
      <c r="B1016" s="33"/>
      <c r="C1016" s="3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</row>
    <row r="1017" spans="1:18" ht="15.75" customHeight="1" x14ac:dyDescent="0.25">
      <c r="A1017" s="27"/>
      <c r="B1017" s="33"/>
      <c r="C1017" s="3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</row>
    <row r="1018" spans="1:18" ht="15.75" customHeight="1" x14ac:dyDescent="0.25">
      <c r="A1018" s="27"/>
      <c r="B1018" s="33"/>
      <c r="C1018" s="3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</row>
    <row r="1019" spans="1:18" ht="15.75" customHeight="1" x14ac:dyDescent="0.25">
      <c r="A1019" s="27"/>
      <c r="B1019" s="33"/>
      <c r="C1019" s="3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</row>
    <row r="1020" spans="1:18" ht="15.75" customHeight="1" x14ac:dyDescent="0.25">
      <c r="A1020" s="27"/>
      <c r="B1020" s="33"/>
      <c r="C1020" s="3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</row>
    <row r="1021" spans="1:18" ht="15.75" customHeight="1" x14ac:dyDescent="0.25">
      <c r="A1021" s="27"/>
      <c r="B1021" s="33"/>
      <c r="C1021" s="3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</row>
    <row r="1022" spans="1:18" ht="15.75" customHeight="1" x14ac:dyDescent="0.25">
      <c r="A1022" s="27"/>
      <c r="B1022" s="33"/>
      <c r="C1022" s="3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</row>
    <row r="1023" spans="1:18" ht="15.75" customHeight="1" x14ac:dyDescent="0.25">
      <c r="A1023" s="27"/>
      <c r="B1023" s="33"/>
      <c r="C1023" s="3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</row>
    <row r="1024" spans="1:18" ht="15.75" customHeight="1" x14ac:dyDescent="0.25">
      <c r="A1024" s="27"/>
      <c r="B1024" s="33"/>
      <c r="C1024" s="3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</row>
    <row r="1025" spans="1:18" ht="15.75" customHeight="1" x14ac:dyDescent="0.25">
      <c r="A1025" s="27"/>
      <c r="B1025" s="33"/>
      <c r="C1025" s="3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</row>
    <row r="1026" spans="1:18" ht="15.75" customHeight="1" x14ac:dyDescent="0.25">
      <c r="A1026" s="27"/>
      <c r="B1026" s="33"/>
      <c r="C1026" s="3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</row>
    <row r="1027" spans="1:18" ht="15.75" customHeight="1" x14ac:dyDescent="0.25">
      <c r="A1027" s="27"/>
      <c r="B1027" s="33"/>
      <c r="C1027" s="3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</row>
    <row r="1028" spans="1:18" ht="15.75" customHeight="1" x14ac:dyDescent="0.25">
      <c r="A1028" s="27"/>
      <c r="B1028" s="33"/>
      <c r="C1028" s="3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</row>
    <row r="1029" spans="1:18" ht="15.75" customHeight="1" x14ac:dyDescent="0.25">
      <c r="A1029" s="27"/>
      <c r="B1029" s="33"/>
      <c r="C1029" s="3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</row>
    <row r="1030" spans="1:18" ht="15.75" customHeight="1" x14ac:dyDescent="0.25">
      <c r="A1030" s="27"/>
      <c r="B1030" s="33"/>
      <c r="C1030" s="3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</row>
    <row r="1031" spans="1:18" ht="15.75" customHeight="1" x14ac:dyDescent="0.25">
      <c r="A1031" s="27"/>
      <c r="B1031" s="33"/>
      <c r="C1031" s="3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</row>
    <row r="1032" spans="1:18" ht="15.75" customHeight="1" x14ac:dyDescent="0.25">
      <c r="A1032" s="27"/>
      <c r="B1032" s="33"/>
      <c r="C1032" s="3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</row>
    <row r="1033" spans="1:18" ht="15.75" customHeight="1" x14ac:dyDescent="0.25">
      <c r="A1033" s="27"/>
      <c r="B1033" s="33"/>
      <c r="C1033" s="3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</row>
    <row r="1034" spans="1:18" ht="15.75" customHeight="1" x14ac:dyDescent="0.25">
      <c r="A1034" s="27"/>
      <c r="B1034" s="33"/>
      <c r="C1034" s="3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</row>
    <row r="1035" spans="1:18" ht="15.75" customHeight="1" x14ac:dyDescent="0.25">
      <c r="A1035" s="27"/>
      <c r="B1035" s="33"/>
      <c r="C1035" s="3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</row>
    <row r="1036" spans="1:18" ht="15.75" customHeight="1" x14ac:dyDescent="0.25">
      <c r="A1036" s="27"/>
      <c r="B1036" s="33"/>
      <c r="C1036" s="3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</row>
    <row r="1037" spans="1:18" ht="15.75" customHeight="1" x14ac:dyDescent="0.25">
      <c r="A1037" s="27"/>
      <c r="B1037" s="33"/>
      <c r="C1037" s="3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</row>
    <row r="1038" spans="1:18" ht="15.75" customHeight="1" x14ac:dyDescent="0.25">
      <c r="A1038" s="27"/>
      <c r="B1038" s="33"/>
      <c r="C1038" s="3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</row>
    <row r="1039" spans="1:18" ht="15.75" customHeight="1" x14ac:dyDescent="0.25">
      <c r="A1039" s="27"/>
      <c r="B1039" s="33"/>
      <c r="C1039" s="3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</row>
    <row r="1040" spans="1:18" ht="15.75" customHeight="1" x14ac:dyDescent="0.25">
      <c r="A1040" s="27"/>
      <c r="B1040" s="33"/>
      <c r="C1040" s="3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</row>
    <row r="1041" spans="1:18" ht="15.75" customHeight="1" x14ac:dyDescent="0.25">
      <c r="A1041" s="27"/>
      <c r="B1041" s="33"/>
      <c r="C1041" s="3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</row>
    <row r="1042" spans="1:18" ht="15.75" customHeight="1" x14ac:dyDescent="0.25">
      <c r="A1042" s="27"/>
      <c r="B1042" s="33"/>
      <c r="C1042" s="3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</row>
    <row r="1043" spans="1:18" ht="15.75" customHeight="1" x14ac:dyDescent="0.25">
      <c r="A1043" s="27"/>
      <c r="B1043" s="33"/>
      <c r="C1043" s="3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</row>
    <row r="1044" spans="1:18" ht="15.75" customHeight="1" x14ac:dyDescent="0.25">
      <c r="A1044" s="27"/>
      <c r="B1044" s="33"/>
      <c r="C1044" s="3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</row>
    <row r="1045" spans="1:18" ht="15.75" customHeight="1" x14ac:dyDescent="0.25">
      <c r="A1045" s="27"/>
      <c r="B1045" s="33"/>
      <c r="C1045" s="3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</row>
    <row r="1046" spans="1:18" ht="15.75" customHeight="1" x14ac:dyDescent="0.25">
      <c r="A1046" s="27"/>
      <c r="B1046" s="33"/>
      <c r="C1046" s="3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</row>
    <row r="1047" spans="1:18" ht="15.75" customHeight="1" x14ac:dyDescent="0.25">
      <c r="A1047" s="27"/>
      <c r="B1047" s="33"/>
      <c r="C1047" s="3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</row>
    <row r="1048" spans="1:18" ht="15.75" customHeight="1" x14ac:dyDescent="0.25">
      <c r="A1048" s="27"/>
      <c r="B1048" s="33"/>
      <c r="C1048" s="3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</row>
    <row r="1049" spans="1:18" ht="15.75" customHeight="1" x14ac:dyDescent="0.25">
      <c r="A1049" s="27"/>
      <c r="B1049" s="33"/>
      <c r="C1049" s="3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</row>
    <row r="1050" spans="1:18" ht="15.75" customHeight="1" x14ac:dyDescent="0.25">
      <c r="A1050" s="27"/>
      <c r="B1050" s="33"/>
      <c r="C1050" s="3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</row>
    <row r="1051" spans="1:18" ht="15.75" customHeight="1" x14ac:dyDescent="0.25">
      <c r="A1051" s="27"/>
      <c r="B1051" s="33"/>
      <c r="C1051" s="3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</row>
    <row r="1052" spans="1:18" ht="15.75" customHeight="1" x14ac:dyDescent="0.25">
      <c r="A1052" s="27"/>
      <c r="B1052" s="33"/>
      <c r="C1052" s="3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</row>
    <row r="1053" spans="1:18" ht="15.75" customHeight="1" x14ac:dyDescent="0.25">
      <c r="A1053" s="27"/>
      <c r="B1053" s="33"/>
      <c r="C1053" s="3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</row>
    <row r="1054" spans="1:18" ht="15.75" customHeight="1" x14ac:dyDescent="0.25">
      <c r="A1054" s="27"/>
      <c r="B1054" s="33"/>
      <c r="C1054" s="3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</row>
    <row r="1055" spans="1:18" ht="15.75" customHeight="1" x14ac:dyDescent="0.25">
      <c r="A1055" s="27"/>
      <c r="B1055" s="33"/>
      <c r="C1055" s="3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</row>
    <row r="1056" spans="1:18" ht="15.75" customHeight="1" x14ac:dyDescent="0.25">
      <c r="A1056" s="27"/>
      <c r="B1056" s="33"/>
      <c r="C1056" s="3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</row>
    <row r="1057" spans="1:18" ht="15.75" customHeight="1" x14ac:dyDescent="0.25">
      <c r="A1057" s="27"/>
      <c r="B1057" s="33"/>
      <c r="C1057" s="3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</row>
    <row r="1058" spans="1:18" ht="15.75" customHeight="1" x14ac:dyDescent="0.25">
      <c r="A1058" s="27"/>
      <c r="B1058" s="33"/>
      <c r="C1058" s="3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</row>
    <row r="1059" spans="1:18" ht="15.75" customHeight="1" x14ac:dyDescent="0.25">
      <c r="A1059" s="27"/>
      <c r="B1059" s="33"/>
      <c r="C1059" s="3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</row>
    <row r="1060" spans="1:18" ht="15.75" customHeight="1" x14ac:dyDescent="0.25">
      <c r="A1060" s="27"/>
      <c r="B1060" s="33"/>
      <c r="C1060" s="3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</row>
    <row r="1061" spans="1:18" ht="15.75" customHeight="1" x14ac:dyDescent="0.25">
      <c r="A1061" s="27"/>
      <c r="B1061" s="33"/>
      <c r="C1061" s="3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</row>
    <row r="1062" spans="1:18" ht="15.75" customHeight="1" x14ac:dyDescent="0.25">
      <c r="A1062" s="27"/>
      <c r="B1062" s="33"/>
      <c r="C1062" s="3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</row>
    <row r="1063" spans="1:18" ht="15.75" customHeight="1" x14ac:dyDescent="0.25">
      <c r="A1063" s="27"/>
      <c r="B1063" s="33"/>
      <c r="C1063" s="3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</row>
    <row r="1064" spans="1:18" ht="15.75" customHeight="1" x14ac:dyDescent="0.25">
      <c r="A1064" s="27"/>
      <c r="B1064" s="33"/>
      <c r="C1064" s="3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</row>
    <row r="1065" spans="1:18" ht="15.75" customHeight="1" x14ac:dyDescent="0.25">
      <c r="A1065" s="27"/>
      <c r="B1065" s="33"/>
      <c r="C1065" s="3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</row>
    <row r="1066" spans="1:18" ht="15.75" customHeight="1" x14ac:dyDescent="0.25">
      <c r="A1066" s="27"/>
      <c r="B1066" s="33"/>
      <c r="C1066" s="3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</row>
    <row r="1067" spans="1:18" ht="15.75" customHeight="1" x14ac:dyDescent="0.25">
      <c r="A1067" s="27"/>
      <c r="B1067" s="33"/>
      <c r="C1067" s="3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</row>
    <row r="1068" spans="1:18" ht="15.75" customHeight="1" x14ac:dyDescent="0.25">
      <c r="A1068" s="27"/>
      <c r="B1068" s="33"/>
      <c r="C1068" s="3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</row>
    <row r="1069" spans="1:18" ht="15.75" customHeight="1" x14ac:dyDescent="0.25">
      <c r="A1069" s="27"/>
      <c r="B1069" s="33"/>
      <c r="C1069" s="3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</row>
    <row r="1070" spans="1:18" ht="15.75" customHeight="1" x14ac:dyDescent="0.25">
      <c r="A1070" s="27"/>
      <c r="B1070" s="33"/>
      <c r="C1070" s="3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</row>
    <row r="1071" spans="1:18" ht="15.75" customHeight="1" x14ac:dyDescent="0.25">
      <c r="A1071" s="27"/>
      <c r="B1071" s="33"/>
      <c r="C1071" s="3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</row>
    <row r="1072" spans="1:18" ht="15.75" customHeight="1" x14ac:dyDescent="0.25">
      <c r="A1072" s="27"/>
      <c r="B1072" s="33"/>
      <c r="C1072" s="3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</row>
  </sheetData>
  <mergeCells count="9">
    <mergeCell ref="B1:C1"/>
    <mergeCell ref="A2:A3"/>
    <mergeCell ref="B2:C2"/>
    <mergeCell ref="A34:A35"/>
    <mergeCell ref="B34:C34"/>
    <mergeCell ref="A116:A117"/>
    <mergeCell ref="B116:C116"/>
    <mergeCell ref="A96:A97"/>
    <mergeCell ref="B96:C9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Formulario Adultos  10112021</vt:lpstr>
      <vt:lpstr>Consumo Formulario Cachorros</vt:lpstr>
      <vt:lpstr>Peso adulto por raza y 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PRODESK 600</cp:lastModifiedBy>
  <dcterms:created xsi:type="dcterms:W3CDTF">2021-04-29T03:48:29Z</dcterms:created>
  <dcterms:modified xsi:type="dcterms:W3CDTF">2021-11-10T23:46:34Z</dcterms:modified>
</cp:coreProperties>
</file>