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0" windowWidth="11475" windowHeight="7755"/>
  </bookViews>
  <sheets>
    <sheet name="Sheet1" sheetId="1" r:id="rId1"/>
    <sheet name="Sheet2" sheetId="2" r:id="rId2"/>
    <sheet name="Sheet3" sheetId="3" r:id="rId3"/>
  </sheets>
  <definedNames>
    <definedName name="solver_adj" localSheetId="0" hidden="1">Sheet1!$B$3:$D$5</definedName>
    <definedName name="solver_cvg" localSheetId="0" hidden="1">0.0001</definedName>
    <definedName name="solver_drv" localSheetId="0" hidden="1">1</definedName>
    <definedName name="solver_est" localSheetId="0" hidden="1">1</definedName>
    <definedName name="solver_itr" localSheetId="0" hidden="1">100</definedName>
    <definedName name="solver_lhs1" localSheetId="0" hidden="1">Sheet1!$Q$3:$Q$6</definedName>
    <definedName name="solver_lhs2" localSheetId="0" hidden="1">Sheet1!$Q$8:$Q$10</definedName>
    <definedName name="solver_lhs3" localSheetId="0" hidden="1">Sheet1!$Q$11:$Q$13</definedName>
    <definedName name="solver_lhs4" localSheetId="0" hidden="1">Sheet1!$Q$14:$Q$16</definedName>
    <definedName name="solver_lin" localSheetId="0" hidden="1">1</definedName>
    <definedName name="solver_neg" localSheetId="0" hidden="1">1</definedName>
    <definedName name="solver_num" localSheetId="0" hidden="1">4</definedName>
    <definedName name="solver_nwt" localSheetId="0" hidden="1">1</definedName>
    <definedName name="solver_opt" localSheetId="0" hidden="1">Sheet1!$B$9</definedName>
    <definedName name="solver_pre" localSheetId="0" hidden="1">0.000001</definedName>
    <definedName name="solver_rel1" localSheetId="0" hidden="1">1</definedName>
    <definedName name="solver_rel2" localSheetId="0" hidden="1">3</definedName>
    <definedName name="solver_rel3" localSheetId="0" hidden="1">1</definedName>
    <definedName name="solver_rel4" localSheetId="0" hidden="1">1</definedName>
    <definedName name="solver_rhs1" localSheetId="0" hidden="1">Sheet1!$S$3:$S$6</definedName>
    <definedName name="solver_rhs2" localSheetId="0" hidden="1">Sheet1!$S$8:$S$10</definedName>
    <definedName name="solver_rhs3" localSheetId="0" hidden="1">Sheet1!$S$11:$S$13</definedName>
    <definedName name="solver_rhs4" localSheetId="0" hidden="1">Sheet1!$S$14:$S$16</definedName>
    <definedName name="solver_scl" localSheetId="0" hidden="1">2</definedName>
    <definedName name="solver_sho" localSheetId="0" hidden="1">2</definedName>
    <definedName name="solver_tim" localSheetId="0" hidden="1">100</definedName>
    <definedName name="solver_tol" localSheetId="0" hidden="1">0.05</definedName>
    <definedName name="solver_typ" localSheetId="0" hidden="1">1</definedName>
    <definedName name="solver_val" localSheetId="0" hidden="1">0</definedName>
  </definedNames>
  <calcPr calcId="125725"/>
</workbook>
</file>

<file path=xl/calcChain.xml><?xml version="1.0" encoding="utf-8"?>
<calcChain xmlns="http://schemas.openxmlformats.org/spreadsheetml/2006/main">
  <c r="Q16" i="1"/>
  <c r="Q15"/>
  <c r="Q14"/>
  <c r="S13"/>
  <c r="Q13"/>
  <c r="S12"/>
  <c r="Q12"/>
  <c r="S11"/>
  <c r="Q11"/>
  <c r="S10"/>
  <c r="S9"/>
  <c r="Q10"/>
  <c r="Q9"/>
  <c r="S8"/>
  <c r="Q8"/>
  <c r="Q6"/>
  <c r="Q4"/>
  <c r="Q5"/>
  <c r="Q3"/>
  <c r="B8"/>
  <c r="B7"/>
  <c r="B9" l="1"/>
</calcChain>
</file>

<file path=xl/sharedStrings.xml><?xml version="1.0" encoding="utf-8"?>
<sst xmlns="http://schemas.openxmlformats.org/spreadsheetml/2006/main" count="61" uniqueCount="36">
  <si>
    <t>Crude 1</t>
  </si>
  <si>
    <t>Crude 2</t>
  </si>
  <si>
    <t>Crude 3</t>
  </si>
  <si>
    <t>Revenue</t>
  </si>
  <si>
    <t>Product</t>
  </si>
  <si>
    <t>Sales Price</t>
  </si>
  <si>
    <t>Super</t>
  </si>
  <si>
    <t>Regular</t>
  </si>
  <si>
    <t>Diesel</t>
  </si>
  <si>
    <t>Oil</t>
  </si>
  <si>
    <t>Cost</t>
  </si>
  <si>
    <t>Decision Variables</t>
  </si>
  <si>
    <t>Profit</t>
  </si>
  <si>
    <t>Product/Oil</t>
  </si>
  <si>
    <t>Octane rating</t>
  </si>
  <si>
    <t>Iron Content</t>
  </si>
  <si>
    <t>&gt;=10</t>
  </si>
  <si>
    <t>&gt;=8</t>
  </si>
  <si>
    <t>&gt;=6</t>
  </si>
  <si>
    <t>&lt;=1</t>
  </si>
  <si>
    <t>&lt;=2</t>
  </si>
  <si>
    <t>Constraints</t>
  </si>
  <si>
    <t>&lt;=5000 barrels of each</t>
  </si>
  <si>
    <t>&lt;=</t>
  </si>
  <si>
    <t>&lt;=14000 barrels total</t>
  </si>
  <si>
    <t>Non-negativity</t>
  </si>
  <si>
    <t>Super octane &gt;=10</t>
  </si>
  <si>
    <t>Regular octane &gt;=8</t>
  </si>
  <si>
    <t>Diesel iron &lt;=1</t>
  </si>
  <si>
    <t>Diesel octane &gt;=6</t>
  </si>
  <si>
    <t>Super iron &lt;=1</t>
  </si>
  <si>
    <t>Regular iron &lt;=2</t>
  </si>
  <si>
    <t>&gt;=</t>
  </si>
  <si>
    <t>Super demand</t>
  </si>
  <si>
    <t>Regular demand</t>
  </si>
  <si>
    <t>Diesel demand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</si>
</sst>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1" fillId="0" borderId="0" xfId="0" applyFont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4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0" xfId="0" applyFill="1" applyBorder="1"/>
    <xf numFmtId="0" fontId="0" fillId="0" borderId="1" xfId="0" applyFill="1" applyBorder="1"/>
    <xf numFmtId="0" fontId="0" fillId="0" borderId="2" xfId="0" applyBorder="1"/>
    <xf numFmtId="0" fontId="0" fillId="0" borderId="3" xfId="0" applyBorder="1"/>
    <xf numFmtId="0" fontId="0" fillId="0" borderId="8" xfId="0" applyFill="1" applyBorder="1"/>
    <xf numFmtId="0" fontId="0" fillId="0" borderId="9" xfId="0" applyFill="1" applyBorder="1"/>
    <xf numFmtId="0" fontId="0" fillId="0" borderId="10" xfId="0" applyBorder="1"/>
    <xf numFmtId="0" fontId="0" fillId="2" borderId="0" xfId="0" applyFill="1" applyBorder="1"/>
    <xf numFmtId="0" fontId="0" fillId="2" borderId="7" xfId="0" applyFill="1" applyBorder="1"/>
    <xf numFmtId="0" fontId="0" fillId="3" borderId="0" xfId="0" applyFill="1"/>
    <xf numFmtId="0" fontId="0" fillId="0" borderId="8" xfId="0" applyBorder="1"/>
    <xf numFmtId="0" fontId="0" fillId="0" borderId="0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0" xfId="0" applyBorder="1"/>
    <xf numFmtId="0" fontId="0" fillId="0" borderId="7" xfId="0" applyBorder="1"/>
    <xf numFmtId="0" fontId="0" fillId="0" borderId="9" xfId="0" applyBorder="1"/>
    <xf numFmtId="0" fontId="0" fillId="4" borderId="0" xfId="0" applyFill="1"/>
    <xf numFmtId="0" fontId="0" fillId="5" borderId="0" xfId="0" applyFill="1"/>
    <xf numFmtId="0" fontId="0" fillId="5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"/>
  <sheetViews>
    <sheetView tabSelected="1" zoomScale="85" zoomScaleNormal="85" workbookViewId="0">
      <selection activeCell="J20" sqref="J20"/>
    </sheetView>
  </sheetViews>
  <sheetFormatPr defaultRowHeight="15"/>
  <cols>
    <col min="5" max="5" width="10.42578125" bestFit="1" customWidth="1"/>
    <col min="7" max="7" width="10.42578125" bestFit="1" customWidth="1"/>
    <col min="12" max="12" width="11.28515625" bestFit="1" customWidth="1"/>
    <col min="13" max="13" width="12.85546875" bestFit="1" customWidth="1"/>
    <col min="14" max="14" width="12.140625" bestFit="1" customWidth="1"/>
    <col min="16" max="16" width="20.7109375" bestFit="1" customWidth="1"/>
    <col min="17" max="17" width="11.28515625" bestFit="1" customWidth="1"/>
  </cols>
  <sheetData>
    <row r="1" spans="1:19" ht="15.75" thickBot="1">
      <c r="A1" s="3" t="s">
        <v>11</v>
      </c>
    </row>
    <row r="2" spans="1:19" ht="15.75" thickBot="1">
      <c r="A2" s="11"/>
      <c r="B2" s="14" t="s">
        <v>6</v>
      </c>
      <c r="C2" s="15" t="s">
        <v>7</v>
      </c>
      <c r="D2" s="16" t="s">
        <v>8</v>
      </c>
      <c r="F2" s="20" t="s">
        <v>4</v>
      </c>
      <c r="G2" s="16" t="s">
        <v>5</v>
      </c>
      <c r="I2" s="20" t="s">
        <v>9</v>
      </c>
      <c r="J2" s="16" t="s">
        <v>10</v>
      </c>
      <c r="L2" s="20" t="s">
        <v>13</v>
      </c>
      <c r="M2" s="25" t="s">
        <v>14</v>
      </c>
      <c r="N2" s="16" t="s">
        <v>15</v>
      </c>
      <c r="P2" t="s">
        <v>21</v>
      </c>
    </row>
    <row r="3" spans="1:19">
      <c r="A3" s="7" t="s">
        <v>0</v>
      </c>
      <c r="B3" s="17">
        <v>3399.9999999992506</v>
      </c>
      <c r="C3" s="17">
        <v>800.00000000000011</v>
      </c>
      <c r="D3" s="1">
        <v>799.99999999999989</v>
      </c>
      <c r="F3" s="4" t="s">
        <v>6</v>
      </c>
      <c r="G3" s="12">
        <v>70</v>
      </c>
      <c r="I3" s="4" t="s">
        <v>0</v>
      </c>
      <c r="J3" s="12">
        <v>45</v>
      </c>
      <c r="L3" s="4" t="s">
        <v>6</v>
      </c>
      <c r="M3" s="21" t="s">
        <v>16</v>
      </c>
      <c r="N3" s="22" t="s">
        <v>19</v>
      </c>
      <c r="P3" t="s">
        <v>22</v>
      </c>
      <c r="Q3" s="26">
        <f>SUM(B3:D3)</f>
        <v>4999.9999999992506</v>
      </c>
      <c r="R3" t="s">
        <v>23</v>
      </c>
      <c r="S3">
        <v>5000</v>
      </c>
    </row>
    <row r="4" spans="1:19">
      <c r="A4" s="8" t="s">
        <v>1</v>
      </c>
      <c r="B4" s="17">
        <v>500.00001263580111</v>
      </c>
      <c r="C4" s="17">
        <v>0</v>
      </c>
      <c r="D4" s="1">
        <v>0</v>
      </c>
      <c r="F4" s="5" t="s">
        <v>7</v>
      </c>
      <c r="G4" s="12">
        <v>60</v>
      </c>
      <c r="I4" s="5" t="s">
        <v>1</v>
      </c>
      <c r="J4" s="12">
        <v>35</v>
      </c>
      <c r="L4" s="5" t="s">
        <v>7</v>
      </c>
      <c r="M4" s="21" t="s">
        <v>17</v>
      </c>
      <c r="N4" s="22" t="s">
        <v>20</v>
      </c>
      <c r="Q4" s="26">
        <f t="shared" ref="Q4:Q5" si="0">SUM(B4:D4)</f>
        <v>500.00001263580111</v>
      </c>
      <c r="R4" t="s">
        <v>23</v>
      </c>
      <c r="S4">
        <v>5000</v>
      </c>
    </row>
    <row r="5" spans="1:19" ht="15.75" thickBot="1">
      <c r="A5" s="9" t="s">
        <v>2</v>
      </c>
      <c r="B5" s="18">
        <v>599.99999999715692</v>
      </c>
      <c r="C5" s="18">
        <v>1200</v>
      </c>
      <c r="D5" s="2">
        <v>200</v>
      </c>
      <c r="F5" s="6" t="s">
        <v>8</v>
      </c>
      <c r="G5" s="13">
        <v>50</v>
      </c>
      <c r="I5" s="6" t="s">
        <v>2</v>
      </c>
      <c r="J5" s="13">
        <v>25</v>
      </c>
      <c r="L5" s="5" t="s">
        <v>8</v>
      </c>
      <c r="M5" s="21" t="s">
        <v>18</v>
      </c>
      <c r="N5" s="22" t="s">
        <v>19</v>
      </c>
      <c r="Q5" s="26">
        <f t="shared" si="0"/>
        <v>1999.9999999971569</v>
      </c>
      <c r="R5" t="s">
        <v>23</v>
      </c>
      <c r="S5">
        <v>5000</v>
      </c>
    </row>
    <row r="6" spans="1:19">
      <c r="A6" s="10"/>
      <c r="B6" s="10"/>
      <c r="C6" s="10"/>
      <c r="L6" s="5" t="s">
        <v>0</v>
      </c>
      <c r="M6" s="23">
        <v>12</v>
      </c>
      <c r="N6" s="12">
        <v>0.5</v>
      </c>
      <c r="P6" t="s">
        <v>24</v>
      </c>
      <c r="Q6" s="26">
        <f>SUM(B3:D5)</f>
        <v>7500.0000126322084</v>
      </c>
      <c r="R6" t="s">
        <v>23</v>
      </c>
      <c r="S6">
        <v>14000</v>
      </c>
    </row>
    <row r="7" spans="1:19">
      <c r="A7" s="10" t="s">
        <v>3</v>
      </c>
      <c r="B7" s="28">
        <f>SUM(B3:B5)*G3 + SUM(C3:C5)*G4+SUM(D3:D5)*G5</f>
        <v>485000.00088425458</v>
      </c>
      <c r="C7" s="10"/>
      <c r="L7" s="5" t="s">
        <v>1</v>
      </c>
      <c r="M7" s="23">
        <v>6</v>
      </c>
      <c r="N7" s="12">
        <v>2</v>
      </c>
      <c r="P7" t="s">
        <v>25</v>
      </c>
    </row>
    <row r="8" spans="1:19" ht="15.75" thickBot="1">
      <c r="A8" s="10" t="s">
        <v>10</v>
      </c>
      <c r="B8" s="27">
        <f>SUM(B3:D3)*J3 + SUM(B4:D4)*J4+SUM(B5:D5)*J5</f>
        <v>292500.00044214824</v>
      </c>
      <c r="L8" s="6" t="s">
        <v>2</v>
      </c>
      <c r="M8" s="24">
        <v>8</v>
      </c>
      <c r="N8" s="13">
        <v>3</v>
      </c>
      <c r="P8" t="s">
        <v>26</v>
      </c>
      <c r="Q8" s="26">
        <f>SUMPRODUCT(B3:B5,M6:M8)</f>
        <v>48600.000075783071</v>
      </c>
      <c r="R8" t="s">
        <v>32</v>
      </c>
      <c r="S8">
        <f>10*SUM(B3:B5)</f>
        <v>45000.000126322084</v>
      </c>
    </row>
    <row r="9" spans="1:19">
      <c r="A9" s="10" t="s">
        <v>12</v>
      </c>
      <c r="B9" s="19">
        <f>B7-B8</f>
        <v>192500.00044210633</v>
      </c>
      <c r="P9" t="s">
        <v>27</v>
      </c>
      <c r="Q9" s="26">
        <f>SUMPRODUCT(C3:C5,M6:M8)</f>
        <v>19200</v>
      </c>
      <c r="R9" t="s">
        <v>32</v>
      </c>
      <c r="S9">
        <f>6*SUM(C3:C5)</f>
        <v>12000</v>
      </c>
    </row>
    <row r="10" spans="1:19">
      <c r="P10" t="s">
        <v>29</v>
      </c>
      <c r="Q10" s="26">
        <f>SUMPRODUCT(D3:D5,M6:M8)</f>
        <v>11199.999999999998</v>
      </c>
      <c r="R10" t="s">
        <v>32</v>
      </c>
      <c r="S10">
        <f>8*SUM(D3:D5)</f>
        <v>7999.9999999999991</v>
      </c>
    </row>
    <row r="11" spans="1:19">
      <c r="P11" t="s">
        <v>30</v>
      </c>
      <c r="Q11" s="26">
        <f>SUMPRODUCT(B3:B5,N6:N8)</f>
        <v>4500.0000252626978</v>
      </c>
      <c r="R11" t="s">
        <v>23</v>
      </c>
      <c r="S11">
        <f>SUM(B3:B5)</f>
        <v>4500.0000126322084</v>
      </c>
    </row>
    <row r="12" spans="1:19">
      <c r="P12" t="s">
        <v>31</v>
      </c>
      <c r="Q12" s="26">
        <f>SUMPRODUCT(C3:C5,N6:N8)</f>
        <v>4000</v>
      </c>
      <c r="R12" t="s">
        <v>23</v>
      </c>
      <c r="S12">
        <f>2*SUM(C3:C5)</f>
        <v>4000</v>
      </c>
    </row>
    <row r="13" spans="1:19">
      <c r="P13" t="s">
        <v>28</v>
      </c>
      <c r="Q13" s="26">
        <f>SUMPRODUCT(D3:D5,N6:N8)</f>
        <v>1000</v>
      </c>
      <c r="R13" t="s">
        <v>23</v>
      </c>
      <c r="S13">
        <f>SUM(D3:D5)</f>
        <v>999.99999999999989</v>
      </c>
    </row>
    <row r="14" spans="1:19">
      <c r="P14" t="s">
        <v>33</v>
      </c>
      <c r="Q14" s="26">
        <f>SUM(B3:B5)</f>
        <v>4500.0000126322084</v>
      </c>
      <c r="R14" t="s">
        <v>23</v>
      </c>
      <c r="S14">
        <v>4500</v>
      </c>
    </row>
    <row r="15" spans="1:19">
      <c r="P15" t="s">
        <v>34</v>
      </c>
      <c r="Q15" s="26">
        <f>SUM(C3:C5)</f>
        <v>2000</v>
      </c>
      <c r="R15" t="s">
        <v>23</v>
      </c>
      <c r="S15">
        <v>2000</v>
      </c>
    </row>
    <row r="16" spans="1:19">
      <c r="P16" t="s">
        <v>35</v>
      </c>
      <c r="Q16" s="26">
        <f>SUM(D3:D5)</f>
        <v>999.99999999999989</v>
      </c>
      <c r="R16" t="s">
        <v>23</v>
      </c>
      <c r="S16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2017-11-03T18:55:37Z</dcterms:created>
  <dcterms:modified xsi:type="dcterms:W3CDTF">2017-11-03T19:50:09Z</dcterms:modified>
</cp:coreProperties>
</file>