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udz4/Desktop/SERVICENOW-INTERVIEW/servicenow-interview-proj/app_SOWmAcHiNe_2019/"/>
    </mc:Choice>
  </mc:AlternateContent>
  <xr:revisionPtr revIDLastSave="0" documentId="8_{1F41D172-E69C-DD4B-92A1-651D8E1A9AE5}" xr6:coauthVersionLast="47" xr6:coauthVersionMax="47" xr10:uidLastSave="{00000000-0000-0000-0000-000000000000}"/>
  <bookViews>
    <workbookView xWindow="3660" yWindow="2660" windowWidth="27640" windowHeight="16940" xr2:uid="{DABA31B6-6F55-534E-8014-77F9C2D562F0}"/>
  </bookViews>
  <sheets>
    <sheet name="Sheet1" sheetId="1" r:id="rId1"/>
  </sheets>
  <definedNames>
    <definedName name="bld_nr">Sheet1!$A$100:$G$139</definedName>
    <definedName name="cht_nr">Sheet1!$A$200:$G$209</definedName>
    <definedName name="cls_nr">Sheet1!$A$160:$G$179</definedName>
    <definedName name="def_nr">Sheet1!$A$40:$G$79</definedName>
    <definedName name="des_nr">Sheet1!$A$80:$G$99</definedName>
    <definedName name="env_nr">Sheet1!$A$2:$G$19</definedName>
    <definedName name="int_nr">Sheet1!$A$20:$G$39</definedName>
    <definedName name="sow_nr">Sheet1!$A$1:$G$500</definedName>
    <definedName name="trn_nr">Sheet1!$A$140:$G$159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1" i="1" l="1"/>
  <c r="F202" i="1"/>
  <c r="F203" i="1"/>
  <c r="F204" i="1"/>
  <c r="F205" i="1"/>
  <c r="F206" i="1"/>
  <c r="F207" i="1"/>
  <c r="F208" i="1"/>
  <c r="E201" i="1"/>
  <c r="E202" i="1"/>
  <c r="E203" i="1"/>
  <c r="E204" i="1"/>
  <c r="E205" i="1"/>
  <c r="E206" i="1"/>
  <c r="E207" i="1"/>
  <c r="E208" i="1"/>
  <c r="F161" i="1"/>
  <c r="G161" i="1" s="1"/>
  <c r="F162" i="1"/>
  <c r="F163" i="1"/>
  <c r="G163" i="1" s="1"/>
  <c r="F164" i="1"/>
  <c r="F165" i="1"/>
  <c r="F166" i="1"/>
  <c r="F167" i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F175" i="1"/>
  <c r="F176" i="1"/>
  <c r="F177" i="1"/>
  <c r="F141" i="1"/>
  <c r="F142" i="1"/>
  <c r="F143" i="1"/>
  <c r="G143" i="1" s="1"/>
  <c r="F144" i="1"/>
  <c r="F145" i="1"/>
  <c r="F146" i="1"/>
  <c r="F147" i="1"/>
  <c r="F148" i="1"/>
  <c r="G148" i="1" s="1"/>
  <c r="F149" i="1"/>
  <c r="G149" i="1" s="1"/>
  <c r="F150" i="1"/>
  <c r="G150" i="1" s="1"/>
  <c r="F151" i="1"/>
  <c r="F152" i="1"/>
  <c r="F153" i="1"/>
  <c r="G153" i="1" s="1"/>
  <c r="F154" i="1"/>
  <c r="F155" i="1"/>
  <c r="F156" i="1"/>
  <c r="F157" i="1"/>
  <c r="F101" i="1"/>
  <c r="F102" i="1"/>
  <c r="F103" i="1"/>
  <c r="F104" i="1"/>
  <c r="F105" i="1"/>
  <c r="F106" i="1"/>
  <c r="F107" i="1"/>
  <c r="G107" i="1" s="1"/>
  <c r="F108" i="1"/>
  <c r="G108" i="1" s="1"/>
  <c r="F109" i="1"/>
  <c r="G109" i="1" s="1"/>
  <c r="F110" i="1"/>
  <c r="G110" i="1" s="1"/>
  <c r="F111" i="1"/>
  <c r="F112" i="1"/>
  <c r="F113" i="1"/>
  <c r="F114" i="1"/>
  <c r="F115" i="1"/>
  <c r="F116" i="1"/>
  <c r="F117" i="1"/>
  <c r="G117" i="1" s="1"/>
  <c r="F118" i="1"/>
  <c r="G118" i="1" s="1"/>
  <c r="F119" i="1"/>
  <c r="G119" i="1" s="1"/>
  <c r="F120" i="1"/>
  <c r="G120" i="1" s="1"/>
  <c r="F121" i="1"/>
  <c r="F122" i="1"/>
  <c r="F123" i="1"/>
  <c r="F124" i="1"/>
  <c r="F125" i="1"/>
  <c r="F126" i="1"/>
  <c r="F127" i="1"/>
  <c r="G127" i="1" s="1"/>
  <c r="F128" i="1"/>
  <c r="G128" i="1" s="1"/>
  <c r="F129" i="1"/>
  <c r="G129" i="1" s="1"/>
  <c r="F130" i="1"/>
  <c r="G130" i="1" s="1"/>
  <c r="F131" i="1"/>
  <c r="F132" i="1"/>
  <c r="F133" i="1"/>
  <c r="F134" i="1"/>
  <c r="F135" i="1"/>
  <c r="F136" i="1"/>
  <c r="F137" i="1"/>
  <c r="G137" i="1" s="1"/>
  <c r="F81" i="1"/>
  <c r="G81" i="1" s="1"/>
  <c r="F82" i="1"/>
  <c r="G82" i="1" s="1"/>
  <c r="F83" i="1"/>
  <c r="G83" i="1" s="1"/>
  <c r="F84" i="1"/>
  <c r="F85" i="1"/>
  <c r="F86" i="1"/>
  <c r="F87" i="1"/>
  <c r="G87" i="1" s="1"/>
  <c r="F88" i="1"/>
  <c r="G88" i="1" s="1"/>
  <c r="F89" i="1"/>
  <c r="F90" i="1"/>
  <c r="F91" i="1"/>
  <c r="F92" i="1"/>
  <c r="G92" i="1" s="1"/>
  <c r="F93" i="1"/>
  <c r="G93" i="1" s="1"/>
  <c r="F94" i="1"/>
  <c r="F95" i="1"/>
  <c r="F96" i="1"/>
  <c r="F97" i="1"/>
  <c r="G97" i="1" s="1"/>
  <c r="F41" i="1"/>
  <c r="F42" i="1"/>
  <c r="F43" i="1"/>
  <c r="F44" i="1"/>
  <c r="F45" i="1"/>
  <c r="F46" i="1"/>
  <c r="G46" i="1" s="1"/>
  <c r="F47" i="1"/>
  <c r="G47" i="1" s="1"/>
  <c r="F48" i="1"/>
  <c r="G48" i="1" s="1"/>
  <c r="F49" i="1"/>
  <c r="G49" i="1" s="1"/>
  <c r="F50" i="1"/>
  <c r="G50" i="1" s="1"/>
  <c r="F51" i="1"/>
  <c r="F52" i="1"/>
  <c r="F53" i="1"/>
  <c r="F54" i="1"/>
  <c r="F55" i="1"/>
  <c r="F56" i="1"/>
  <c r="G56" i="1" s="1"/>
  <c r="F57" i="1"/>
  <c r="G57" i="1" s="1"/>
  <c r="F58" i="1"/>
  <c r="G58" i="1" s="1"/>
  <c r="F59" i="1"/>
  <c r="G59" i="1" s="1"/>
  <c r="F60" i="1"/>
  <c r="G60" i="1" s="1"/>
  <c r="F61" i="1"/>
  <c r="F62" i="1"/>
  <c r="F63" i="1"/>
  <c r="F64" i="1"/>
  <c r="F65" i="1"/>
  <c r="F66" i="1"/>
  <c r="G66" i="1" s="1"/>
  <c r="F67" i="1"/>
  <c r="G67" i="1" s="1"/>
  <c r="F68" i="1"/>
  <c r="G68" i="1" s="1"/>
  <c r="F69" i="1"/>
  <c r="G69" i="1" s="1"/>
  <c r="F70" i="1"/>
  <c r="G70" i="1" s="1"/>
  <c r="F71" i="1"/>
  <c r="F72" i="1"/>
  <c r="F73" i="1"/>
  <c r="F74" i="1"/>
  <c r="F75" i="1"/>
  <c r="F76" i="1"/>
  <c r="G76" i="1" s="1"/>
  <c r="F77" i="1"/>
  <c r="G77" i="1" s="1"/>
  <c r="F21" i="1"/>
  <c r="F22" i="1"/>
  <c r="F23" i="1"/>
  <c r="F24" i="1"/>
  <c r="F25" i="1"/>
  <c r="F26" i="1"/>
  <c r="G26" i="1" s="1"/>
  <c r="F27" i="1"/>
  <c r="G27" i="1" s="1"/>
  <c r="F28" i="1"/>
  <c r="G28" i="1" s="1"/>
  <c r="G38" i="1" s="1"/>
  <c r="F29" i="1"/>
  <c r="F30" i="1"/>
  <c r="F31" i="1"/>
  <c r="F32" i="1"/>
  <c r="F33" i="1"/>
  <c r="F34" i="1"/>
  <c r="F35" i="1"/>
  <c r="F36" i="1"/>
  <c r="G36" i="1" s="1"/>
  <c r="F37" i="1"/>
  <c r="G37" i="1" s="1"/>
  <c r="F3" i="1"/>
  <c r="F4" i="1"/>
  <c r="F5" i="1"/>
  <c r="F6" i="1"/>
  <c r="G6" i="1" s="1"/>
  <c r="F7" i="1"/>
  <c r="G7" i="1" s="1"/>
  <c r="F8" i="1"/>
  <c r="G8" i="1" s="1"/>
  <c r="F9" i="1"/>
  <c r="F10" i="1"/>
  <c r="F11" i="1"/>
  <c r="G11" i="1" s="1"/>
  <c r="F12" i="1"/>
  <c r="G12" i="1" s="1"/>
  <c r="F13" i="1"/>
  <c r="F14" i="1"/>
  <c r="F15" i="1"/>
  <c r="F16" i="1"/>
  <c r="G16" i="1" s="1"/>
  <c r="F17" i="1"/>
  <c r="G17" i="1" s="1"/>
  <c r="G177" i="1"/>
  <c r="G176" i="1"/>
  <c r="G175" i="1"/>
  <c r="G174" i="1"/>
  <c r="G167" i="1"/>
  <c r="G166" i="1"/>
  <c r="G165" i="1"/>
  <c r="G164" i="1"/>
  <c r="G162" i="1"/>
  <c r="G157" i="1"/>
  <c r="G156" i="1"/>
  <c r="G155" i="1"/>
  <c r="G154" i="1"/>
  <c r="G152" i="1"/>
  <c r="G151" i="1"/>
  <c r="G147" i="1"/>
  <c r="G146" i="1"/>
  <c r="G145" i="1"/>
  <c r="G144" i="1"/>
  <c r="G142" i="1"/>
  <c r="G136" i="1"/>
  <c r="G135" i="1"/>
  <c r="G134" i="1"/>
  <c r="G133" i="1"/>
  <c r="G132" i="1"/>
  <c r="G131" i="1"/>
  <c r="G126" i="1"/>
  <c r="G125" i="1"/>
  <c r="G124" i="1"/>
  <c r="G123" i="1"/>
  <c r="G122" i="1"/>
  <c r="G121" i="1"/>
  <c r="G116" i="1"/>
  <c r="G115" i="1"/>
  <c r="G114" i="1"/>
  <c r="G113" i="1"/>
  <c r="G112" i="1"/>
  <c r="G111" i="1"/>
  <c r="G106" i="1"/>
  <c r="G105" i="1"/>
  <c r="G104" i="1"/>
  <c r="G103" i="1"/>
  <c r="G102" i="1"/>
  <c r="G96" i="1"/>
  <c r="G95" i="1"/>
  <c r="G94" i="1"/>
  <c r="G91" i="1"/>
  <c r="G90" i="1"/>
  <c r="G89" i="1"/>
  <c r="G86" i="1"/>
  <c r="G85" i="1"/>
  <c r="G84" i="1"/>
  <c r="G75" i="1"/>
  <c r="G74" i="1"/>
  <c r="G73" i="1"/>
  <c r="G72" i="1"/>
  <c r="G71" i="1"/>
  <c r="G65" i="1"/>
  <c r="G64" i="1"/>
  <c r="G63" i="1"/>
  <c r="G62" i="1"/>
  <c r="G61" i="1"/>
  <c r="G55" i="1"/>
  <c r="G54" i="1"/>
  <c r="G53" i="1"/>
  <c r="G52" i="1"/>
  <c r="G51" i="1"/>
  <c r="G45" i="1"/>
  <c r="G44" i="1"/>
  <c r="G43" i="1"/>
  <c r="G42" i="1"/>
  <c r="G35" i="1"/>
  <c r="G34" i="1"/>
  <c r="G33" i="1"/>
  <c r="G32" i="1"/>
  <c r="G31" i="1"/>
  <c r="G30" i="1"/>
  <c r="G29" i="1"/>
  <c r="G25" i="1"/>
  <c r="G24" i="1"/>
  <c r="G23" i="1"/>
  <c r="G22" i="1"/>
  <c r="G15" i="1"/>
  <c r="G14" i="1"/>
  <c r="G13" i="1"/>
  <c r="G10" i="1"/>
  <c r="G9" i="1"/>
  <c r="G5" i="1"/>
  <c r="G4" i="1"/>
  <c r="F189" i="1"/>
  <c r="F190" i="1"/>
  <c r="F191" i="1"/>
  <c r="F192" i="1"/>
  <c r="F193" i="1"/>
  <c r="F194" i="1"/>
  <c r="F195" i="1"/>
  <c r="F196" i="1"/>
  <c r="G189" i="1"/>
  <c r="G190" i="1"/>
  <c r="G191" i="1"/>
  <c r="G192" i="1"/>
  <c r="G193" i="1"/>
  <c r="G194" i="1"/>
  <c r="G195" i="1"/>
  <c r="G196" i="1"/>
  <c r="E178" i="1"/>
  <c r="E158" i="1"/>
  <c r="E138" i="1"/>
  <c r="E98" i="1"/>
  <c r="E78" i="1"/>
  <c r="E38" i="1"/>
  <c r="E18" i="1"/>
  <c r="G141" i="1"/>
  <c r="G101" i="1"/>
  <c r="G41" i="1"/>
  <c r="G21" i="1"/>
  <c r="G3" i="1"/>
  <c r="G158" i="1" l="1"/>
  <c r="G98" i="1"/>
  <c r="G78" i="1"/>
  <c r="G18" i="1"/>
  <c r="G19" i="1" s="1"/>
  <c r="G39" i="1" s="1"/>
  <c r="G178" i="1"/>
  <c r="G138" i="1"/>
  <c r="E185" i="1"/>
  <c r="E19" i="1"/>
  <c r="E39" i="1" s="1"/>
  <c r="E79" i="1" s="1"/>
  <c r="E99" i="1" s="1"/>
  <c r="E139" i="1" s="1"/>
  <c r="E159" i="1" s="1"/>
  <c r="E179" i="1" s="1"/>
  <c r="E180" i="1" s="1"/>
  <c r="G79" i="1" l="1"/>
  <c r="G99" i="1" s="1"/>
  <c r="G139" i="1" s="1"/>
  <c r="G159" i="1" s="1"/>
  <c r="G179" i="1" s="1"/>
  <c r="G180" i="1" s="1"/>
  <c r="G181" i="1" s="1"/>
  <c r="G185" i="1" s="1"/>
  <c r="G182" i="1" l="1"/>
</calcChain>
</file>

<file path=xl/sharedStrings.xml><?xml version="1.0" encoding="utf-8"?>
<sst xmlns="http://schemas.openxmlformats.org/spreadsheetml/2006/main" count="563" uniqueCount="51">
  <si>
    <t>stage</t>
  </si>
  <si>
    <t>task</t>
  </si>
  <si>
    <t>task_details</t>
  </si>
  <si>
    <t>role</t>
  </si>
  <si>
    <t>hours</t>
  </si>
  <si>
    <t>rate</t>
  </si>
  <si>
    <t>cost</t>
  </si>
  <si>
    <t>pre-kickoff</t>
  </si>
  <si>
    <t>inititiate</t>
  </si>
  <si>
    <t>define</t>
  </si>
  <si>
    <t>design</t>
  </si>
  <si>
    <t>build</t>
  </si>
  <si>
    <t>transition</t>
  </si>
  <si>
    <t>close</t>
  </si>
  <si>
    <t>Hours</t>
  </si>
  <si>
    <t>Cost</t>
  </si>
  <si>
    <t>Hours (Agg.)</t>
  </si>
  <si>
    <t>Cost (Agg.)</t>
  </si>
  <si>
    <t>TOTAL HOURS</t>
  </si>
  <si>
    <t>TOTAL COST</t>
  </si>
  <si>
    <t>OTD</t>
  </si>
  <si>
    <t>GRAND TOTAL</t>
  </si>
  <si>
    <t>MATH CHECKER</t>
  </si>
  <si>
    <t>ROLE</t>
  </si>
  <si>
    <t>RATE</t>
  </si>
  <si>
    <t>role_name</t>
  </si>
  <si>
    <t>role_description</t>
  </si>
  <si>
    <t>std_rate</t>
  </si>
  <si>
    <t>discount</t>
  </si>
  <si>
    <t>discount %</t>
  </si>
  <si>
    <t>EM</t>
  </si>
  <si>
    <t>Engagement Manager</t>
  </si>
  <si>
    <t>add role desc</t>
  </si>
  <si>
    <t>BPC</t>
  </si>
  <si>
    <t>Business Process Consultant</t>
  </si>
  <si>
    <t>BA</t>
  </si>
  <si>
    <t>Business Analyst</t>
  </si>
  <si>
    <t>TA</t>
  </si>
  <si>
    <t>Technical Architect</t>
  </si>
  <si>
    <t>TC</t>
  </si>
  <si>
    <t>Technical Consultant</t>
  </si>
  <si>
    <t>TCO</t>
  </si>
  <si>
    <t>Technical Consultant (Offshore)</t>
  </si>
  <si>
    <t>QAE</t>
  </si>
  <si>
    <t>Quality Assurance Engineer</t>
  </si>
  <si>
    <t>PS</t>
  </si>
  <si>
    <t>pre-sales</t>
  </si>
  <si>
    <t>placeholder</t>
  </si>
  <si>
    <t>XXX</t>
  </si>
  <si>
    <t>HOURS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</si>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</sst>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$&quot;0.00"/>
    <numFmt numFmtId="165" formatCode="0.0%"/>
  </numFmts>
  <fonts count="6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rgb="FFFFFFFF"/>
      <name val="Aptos Narrow"/>
      <scheme val="minor"/>
    </font>
    <font>
      <b/>
      <sz val="12"/>
      <color rgb="FF000000"/>
      <name val="Aptos Narrow"/>
      <scheme val="minor"/>
    </font>
    <font>
      <sz val="12"/>
      <color rgb="FFE21A23"/>
      <name val="Aptos Narrow"/>
      <family val="2"/>
      <scheme val="minor"/>
    </font>
    <font>
      <b/>
      <sz val="12"/>
      <color rgb="FFE21A23"/>
      <name val="Aptos Narrow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21A23"/>
        <bgColor indexed="64"/>
      </patternFill>
    </fill>
    <fill>
      <patternFill patternType="solid">
        <fgColor rgb="FF1C0221"/>
        <bgColor indexed="64"/>
      </patternFill>
    </fill>
    <fill>
      <patternFill patternType="solid">
        <fgColor rgb="FF440850"/>
        <bgColor indexed="64"/>
      </patternFill>
    </fill>
    <fill>
      <patternFill patternType="solid">
        <fgColor rgb="FF880074"/>
        <bgColor indexed="64"/>
      </patternFill>
    </fill>
    <fill>
      <patternFill patternType="solid">
        <fgColor rgb="FF6C0BA9"/>
        <bgColor indexed="64"/>
      </patternFill>
    </fill>
    <fill>
      <patternFill patternType="solid">
        <fgColor rgb="FF9D85F3"/>
        <bgColor indexed="64"/>
      </patternFill>
    </fill>
    <fill>
      <patternFill patternType="solid">
        <fgColor rgb="FF86EC7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22" fontId="0" fillId="0" borderId="0" xfId="0" applyNumberFormat="1"/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0" fontId="1" fillId="0" borderId="7" xfId="0" applyFont="1" applyBorder="1"/>
    <xf numFmtId="0" fontId="0" fillId="2" borderId="0" xfId="0" applyFill="1"/>
    <xf numFmtId="0" fontId="0" fillId="2" borderId="2" xfId="0" applyFill="1" applyBorder="1"/>
    <xf numFmtId="0" fontId="0" fillId="3" borderId="0" xfId="0" applyFill="1"/>
    <xf numFmtId="0" fontId="0" fillId="3" borderId="2" xfId="0" applyFill="1" applyBorder="1"/>
    <xf numFmtId="0" fontId="0" fillId="4" borderId="0" xfId="0" applyFill="1"/>
    <xf numFmtId="0" fontId="0" fillId="4" borderId="2" xfId="0" applyFill="1" applyBorder="1"/>
    <xf numFmtId="0" fontId="0" fillId="5" borderId="0" xfId="0" applyFill="1"/>
    <xf numFmtId="0" fontId="0" fillId="5" borderId="2" xfId="0" applyFill="1" applyBorder="1"/>
    <xf numFmtId="0" fontId="0" fillId="6" borderId="0" xfId="0" applyFill="1"/>
    <xf numFmtId="0" fontId="0" fillId="6" borderId="2" xfId="0" applyFill="1" applyBorder="1"/>
    <xf numFmtId="0" fontId="0" fillId="7" borderId="0" xfId="0" applyFill="1"/>
    <xf numFmtId="0" fontId="0" fillId="7" borderId="2" xfId="0" applyFill="1" applyBorder="1"/>
    <xf numFmtId="0" fontId="0" fillId="8" borderId="0" xfId="0" applyFill="1"/>
    <xf numFmtId="0" fontId="0" fillId="8" borderId="2" xfId="0" applyFill="1" applyBorder="1"/>
    <xf numFmtId="0" fontId="2" fillId="2" borderId="6" xfId="0" applyFont="1" applyFill="1" applyBorder="1"/>
    <xf numFmtId="0" fontId="2" fillId="3" borderId="6" xfId="0" applyFont="1" applyFill="1" applyBorder="1"/>
    <xf numFmtId="0" fontId="2" fillId="4" borderId="6" xfId="0" applyFont="1" applyFill="1" applyBorder="1"/>
    <xf numFmtId="0" fontId="2" fillId="5" borderId="6" xfId="0" applyFont="1" applyFill="1" applyBorder="1"/>
    <xf numFmtId="0" fontId="2" fillId="6" borderId="6" xfId="0" applyFont="1" applyFill="1" applyBorder="1"/>
    <xf numFmtId="0" fontId="3" fillId="7" borderId="6" xfId="0" applyFont="1" applyFill="1" applyBorder="1"/>
    <xf numFmtId="0" fontId="3" fillId="8" borderId="6" xfId="0" applyFont="1" applyFill="1" applyBorder="1"/>
    <xf numFmtId="0" fontId="1" fillId="0" borderId="4" xfId="0" applyFont="1" applyBorder="1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7" borderId="0" xfId="0" applyFill="1" applyAlignment="1">
      <alignment wrapText="1"/>
    </xf>
    <xf numFmtId="0" fontId="0" fillId="8" borderId="0" xfId="0" applyFill="1" applyAlignment="1">
      <alignment wrapText="1"/>
    </xf>
    <xf numFmtId="0" fontId="0" fillId="2" borderId="6" xfId="0" applyFill="1" applyBorder="1"/>
    <xf numFmtId="0" fontId="0" fillId="3" borderId="6" xfId="0" applyFill="1" applyBorder="1"/>
    <xf numFmtId="0" fontId="0" fillId="4" borderId="6" xfId="0" applyFill="1" applyBorder="1"/>
    <xf numFmtId="0" fontId="0" fillId="5" borderId="6" xfId="0" applyFill="1" applyBorder="1"/>
    <xf numFmtId="0" fontId="0" fillId="6" borderId="6" xfId="0" applyFill="1" applyBorder="1"/>
    <xf numFmtId="0" fontId="0" fillId="7" borderId="6" xfId="0" applyFill="1" applyBorder="1"/>
    <xf numFmtId="0" fontId="0" fillId="8" borderId="6" xfId="0" applyFill="1" applyBorder="1"/>
    <xf numFmtId="0" fontId="0" fillId="8" borderId="8" xfId="0" applyFill="1" applyBorder="1"/>
    <xf numFmtId="0" fontId="0" fillId="8" borderId="1" xfId="0" applyFill="1" applyBorder="1" applyAlignment="1">
      <alignment wrapText="1"/>
    </xf>
    <xf numFmtId="8" fontId="0" fillId="0" borderId="2" xfId="0" applyNumberFormat="1" applyBorder="1"/>
    <xf numFmtId="8" fontId="0" fillId="0" borderId="0" xfId="0" applyNumberFormat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/>
    <xf numFmtId="0" fontId="2" fillId="3" borderId="0" xfId="0" applyFont="1" applyFill="1" applyAlignment="1">
      <alignment wrapText="1"/>
    </xf>
    <xf numFmtId="0" fontId="2" fillId="3" borderId="0" xfId="0" applyFont="1" applyFill="1"/>
    <xf numFmtId="0" fontId="2" fillId="4" borderId="0" xfId="0" applyFont="1" applyFill="1" applyAlignment="1">
      <alignment wrapText="1"/>
    </xf>
    <xf numFmtId="0" fontId="2" fillId="4" borderId="0" xfId="0" applyFont="1" applyFill="1"/>
    <xf numFmtId="0" fontId="2" fillId="5" borderId="0" xfId="0" applyFont="1" applyFill="1" applyAlignment="1">
      <alignment wrapText="1"/>
    </xf>
    <xf numFmtId="0" fontId="2" fillId="5" borderId="0" xfId="0" applyFont="1" applyFill="1"/>
    <xf numFmtId="0" fontId="2" fillId="6" borderId="0" xfId="0" applyFont="1" applyFill="1" applyAlignment="1">
      <alignment wrapText="1"/>
    </xf>
    <xf numFmtId="0" fontId="2" fillId="6" borderId="0" xfId="0" applyFont="1" applyFill="1"/>
    <xf numFmtId="0" fontId="3" fillId="7" borderId="0" xfId="0" applyFont="1" applyFill="1" applyAlignment="1">
      <alignment wrapText="1"/>
    </xf>
    <xf numFmtId="0" fontId="3" fillId="7" borderId="0" xfId="0" applyFont="1" applyFill="1"/>
    <xf numFmtId="0" fontId="3" fillId="8" borderId="0" xfId="0" applyFont="1" applyFill="1" applyAlignment="1">
      <alignment wrapText="1"/>
    </xf>
    <xf numFmtId="0" fontId="3" fillId="8" borderId="0" xfId="0" applyFont="1" applyFill="1"/>
    <xf numFmtId="0" fontId="3" fillId="8" borderId="1" xfId="0" applyFont="1" applyFill="1" applyBorder="1" applyAlignment="1">
      <alignment wrapText="1"/>
    </xf>
    <xf numFmtId="0" fontId="3" fillId="8" borderId="1" xfId="0" applyFont="1" applyFill="1" applyBorder="1"/>
    <xf numFmtId="8" fontId="2" fillId="2" borderId="2" xfId="0" applyNumberFormat="1" applyFont="1" applyFill="1" applyBorder="1"/>
    <xf numFmtId="8" fontId="2" fillId="3" borderId="2" xfId="0" applyNumberFormat="1" applyFont="1" applyFill="1" applyBorder="1"/>
    <xf numFmtId="8" fontId="2" fillId="4" borderId="2" xfId="0" applyNumberFormat="1" applyFont="1" applyFill="1" applyBorder="1"/>
    <xf numFmtId="8" fontId="2" fillId="5" borderId="2" xfId="0" applyNumberFormat="1" applyFont="1" applyFill="1" applyBorder="1"/>
    <xf numFmtId="8" fontId="2" fillId="6" borderId="2" xfId="0" applyNumberFormat="1" applyFont="1" applyFill="1" applyBorder="1"/>
    <xf numFmtId="8" fontId="3" fillId="7" borderId="2" xfId="0" applyNumberFormat="1" applyFont="1" applyFill="1" applyBorder="1"/>
    <xf numFmtId="8" fontId="3" fillId="8" borderId="2" xfId="0" applyNumberFormat="1" applyFont="1" applyFill="1" applyBorder="1"/>
    <xf numFmtId="8" fontId="3" fillId="8" borderId="3" xfId="0" applyNumberFormat="1" applyFont="1" applyFill="1" applyBorder="1"/>
    <xf numFmtId="0" fontId="1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9" fontId="3" fillId="0" borderId="0" xfId="0" applyNumberFormat="1" applyFont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/>
    <xf numFmtId="8" fontId="3" fillId="0" borderId="2" xfId="0" applyNumberFormat="1" applyFont="1" applyBorder="1"/>
    <xf numFmtId="8" fontId="3" fillId="0" borderId="3" xfId="0" applyNumberFormat="1" applyFont="1" applyBorder="1"/>
    <xf numFmtId="0" fontId="3" fillId="0" borderId="4" xfId="0" applyFont="1" applyBorder="1" applyAlignment="1">
      <alignment wrapText="1"/>
    </xf>
    <xf numFmtId="0" fontId="3" fillId="0" borderId="4" xfId="0" applyFont="1" applyBorder="1"/>
    <xf numFmtId="8" fontId="3" fillId="0" borderId="5" xfId="0" applyNumberFormat="1" applyFont="1" applyBorder="1"/>
    <xf numFmtId="0" fontId="3" fillId="0" borderId="7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3" fillId="0" borderId="9" xfId="0" applyFont="1" applyBorder="1" applyAlignment="1">
      <alignment wrapText="1"/>
    </xf>
    <xf numFmtId="0" fontId="3" fillId="0" borderId="9" xfId="0" applyFont="1" applyBorder="1"/>
    <xf numFmtId="8" fontId="3" fillId="0" borderId="9" xfId="0" applyNumberFormat="1" applyFont="1" applyBorder="1"/>
    <xf numFmtId="0" fontId="4" fillId="0" borderId="0" xfId="0" applyFont="1"/>
    <xf numFmtId="164" fontId="0" fillId="0" borderId="0" xfId="0" applyNumberFormat="1" applyAlignment="1">
      <alignment wrapText="1"/>
    </xf>
    <xf numFmtId="164" fontId="4" fillId="0" borderId="0" xfId="0" applyNumberFormat="1" applyFont="1" applyAlignment="1">
      <alignment wrapText="1"/>
    </xf>
    <xf numFmtId="164" fontId="0" fillId="0" borderId="0" xfId="0" applyNumberFormat="1"/>
    <xf numFmtId="164" fontId="4" fillId="0" borderId="0" xfId="0" applyNumberFormat="1" applyFont="1"/>
    <xf numFmtId="165" fontId="0" fillId="0" borderId="0" xfId="0" applyNumberFormat="1" applyAlignment="1">
      <alignment wrapText="1"/>
    </xf>
    <xf numFmtId="165" fontId="4" fillId="0" borderId="0" xfId="0" applyNumberFormat="1" applyFont="1" applyAlignment="1">
      <alignment wrapText="1"/>
    </xf>
    <xf numFmtId="0" fontId="1" fillId="0" borderId="9" xfId="0" applyFont="1" applyBorder="1"/>
    <xf numFmtId="0" fontId="1" fillId="0" borderId="9" xfId="0" applyFont="1" applyBorder="1" applyAlignment="1">
      <alignment wrapText="1"/>
    </xf>
    <xf numFmtId="0" fontId="0" fillId="0" borderId="9" xfId="0" applyBorder="1"/>
    <xf numFmtId="0" fontId="0" fillId="0" borderId="9" xfId="0" applyBorder="1" applyAlignment="1">
      <alignment wrapText="1"/>
    </xf>
    <xf numFmtId="164" fontId="0" fillId="0" borderId="9" xfId="0" applyNumberFormat="1" applyBorder="1" applyAlignment="1">
      <alignment wrapText="1"/>
    </xf>
    <xf numFmtId="164" fontId="0" fillId="0" borderId="9" xfId="0" applyNumberFormat="1" applyBorder="1"/>
    <xf numFmtId="165" fontId="0" fillId="0" borderId="9" xfId="0" applyNumberFormat="1" applyBorder="1" applyAlignment="1">
      <alignment wrapText="1"/>
    </xf>
    <xf numFmtId="164" fontId="1" fillId="0" borderId="9" xfId="0" applyNumberFormat="1" applyFont="1" applyBorder="1" applyAlignment="1">
      <alignment wrapText="1"/>
    </xf>
    <xf numFmtId="164" fontId="1" fillId="0" borderId="9" xfId="0" applyNumberFormat="1" applyFont="1" applyBorder="1"/>
    <xf numFmtId="165" fontId="1" fillId="0" borderId="9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20172-A87F-CC43-86D5-C8A1B8F01AB0}">
  <dimension ref="A1:H209"/>
  <sheetViews>
    <sheetView tabSelected="1" topLeftCell="A145" workbookViewId="0">
      <selection activeCell="B162" sqref="B162:G177"/>
    </sheetView>
  </sheetViews>
  <sheetFormatPr baseColWidth="10" defaultRowHeight="16" x14ac:dyDescent="0.2"/>
  <cols>
    <col min="1" max="1" width="11.83203125" customWidth="1"/>
    <col min="2" max="2" width="22.83203125" style="29" customWidth="1"/>
    <col min="3" max="3" width="66.83203125" style="29" customWidth="1"/>
    <col min="4" max="4" width="15.83203125" style="29" customWidth="1"/>
    <col min="5" max="5" width="15.83203125" customWidth="1"/>
    <col min="6" max="6" width="15.83203125" style="29" customWidth="1"/>
    <col min="7" max="8" width="15.83203125" customWidth="1"/>
  </cols>
  <sheetData>
    <row r="1" spans="1:8" ht="35" thickTop="1" x14ac:dyDescent="0.2">
      <c r="A1" s="5" t="s">
        <v>0</v>
      </c>
      <c r="B1" s="27" t="s">
        <v>1</v>
      </c>
      <c r="C1" s="27" t="s">
        <v>2</v>
      </c>
      <c r="D1" s="27" t="s">
        <v>3</v>
      </c>
      <c r="E1" s="3" t="s">
        <v>4</v>
      </c>
      <c r="F1" s="27" t="s">
        <v>5</v>
      </c>
      <c r="G1" s="4" t="s">
        <v>6</v>
      </c>
    </row>
    <row r="2" spans="1:8" x14ac:dyDescent="0.2">
      <c r="A2" s="20" t="s">
        <v>7</v>
      </c>
      <c r="B2" s="28"/>
      <c r="C2" s="28"/>
      <c r="D2" s="28"/>
      <c r="E2" s="6"/>
      <c r="F2" s="28"/>
      <c r="G2" s="7"/>
      <c r="H2" s="1">
        <v>45511.788506944446</v>
      </c>
    </row>
    <row r="3" spans="1:8" ht="17" x14ac:dyDescent="0.2">
      <c r="A3" s="36"/>
      <c r="B3" s="29" t="s">
        <v>48</v>
      </c>
      <c r="C3" s="29" t="s">
        <v>48</v>
      </c>
      <c r="D3" s="29" t="s">
        <v>45</v>
      </c>
      <c r="E3">
        <v>4</v>
      </c>
      <c r="F3" s="46">
        <f t="shared" ref="F3:F17" si="0">VLOOKUP(D3,$A$188:$G$196,7,FALSE)</f>
        <v>4</v>
      </c>
      <c r="G3" s="45">
        <f t="shared" ref="G3:G17" si="1">(E3*F3)</f>
        <v>16</v>
      </c>
    </row>
    <row r="4" spans="1:8" ht="17" x14ac:dyDescent="0.2">
      <c r="A4" s="36"/>
      <c r="B4" s="29" t="s">
        <v>48</v>
      </c>
      <c r="C4" s="29" t="s">
        <v>48</v>
      </c>
      <c r="D4" s="29" t="s">
        <v>45</v>
      </c>
      <c r="E4">
        <v>4</v>
      </c>
      <c r="F4" s="46">
        <f t="shared" si="0"/>
        <v>4</v>
      </c>
      <c r="G4" s="45">
        <f t="shared" ref="G4:G17" si="2">(E4*F4)</f>
        <v>16</v>
      </c>
    </row>
    <row r="5" spans="1:8" ht="17" x14ac:dyDescent="0.2">
      <c r="A5" s="36"/>
      <c r="B5" s="29" t="s">
        <v>48</v>
      </c>
      <c r="C5" s="29" t="s">
        <v>48</v>
      </c>
      <c r="D5" s="29" t="s">
        <v>45</v>
      </c>
      <c r="E5">
        <v>4</v>
      </c>
      <c r="F5" s="46">
        <f t="shared" si="0"/>
        <v>4</v>
      </c>
      <c r="G5" s="45">
        <f t="shared" si="2"/>
        <v>16</v>
      </c>
    </row>
    <row r="6" spans="1:8" ht="17" x14ac:dyDescent="0.2">
      <c r="A6" s="36"/>
      <c r="B6" s="29" t="s">
        <v>48</v>
      </c>
      <c r="C6" s="29" t="s">
        <v>48</v>
      </c>
      <c r="D6" s="29" t="s">
        <v>45</v>
      </c>
      <c r="E6">
        <v>4</v>
      </c>
      <c r="F6" s="46">
        <f t="shared" si="0"/>
        <v>4</v>
      </c>
      <c r="G6" s="45">
        <f t="shared" si="2"/>
        <v>16</v>
      </c>
    </row>
    <row r="7" spans="1:8" ht="17" x14ac:dyDescent="0.2">
      <c r="A7" s="36"/>
      <c r="B7" s="29" t="s">
        <v>48</v>
      </c>
      <c r="C7" s="29" t="s">
        <v>48</v>
      </c>
      <c r="D7" s="29" t="s">
        <v>45</v>
      </c>
      <c r="E7">
        <v>4</v>
      </c>
      <c r="F7" s="46">
        <f t="shared" si="0"/>
        <v>4</v>
      </c>
      <c r="G7" s="45">
        <f t="shared" si="2"/>
        <v>16</v>
      </c>
    </row>
    <row r="8" spans="1:8" ht="17" x14ac:dyDescent="0.2">
      <c r="A8" s="36"/>
      <c r="B8" s="29" t="s">
        <v>48</v>
      </c>
      <c r="C8" s="29" t="s">
        <v>48</v>
      </c>
      <c r="D8" s="29" t="s">
        <v>45</v>
      </c>
      <c r="E8">
        <v>4</v>
      </c>
      <c r="F8" s="46">
        <f t="shared" si="0"/>
        <v>4</v>
      </c>
      <c r="G8" s="45">
        <f t="shared" si="2"/>
        <v>16</v>
      </c>
    </row>
    <row r="9" spans="1:8" ht="17" x14ac:dyDescent="0.2">
      <c r="A9" s="36"/>
      <c r="B9" s="29" t="s">
        <v>48</v>
      </c>
      <c r="C9" s="29" t="s">
        <v>48</v>
      </c>
      <c r="D9" s="29" t="s">
        <v>45</v>
      </c>
      <c r="E9">
        <v>4</v>
      </c>
      <c r="F9" s="46">
        <f t="shared" si="0"/>
        <v>4</v>
      </c>
      <c r="G9" s="45">
        <f t="shared" si="2"/>
        <v>16</v>
      </c>
    </row>
    <row r="10" spans="1:8" ht="17" x14ac:dyDescent="0.2">
      <c r="A10" s="36"/>
      <c r="B10" s="29" t="s">
        <v>48</v>
      </c>
      <c r="C10" s="29" t="s">
        <v>48</v>
      </c>
      <c r="D10" s="29" t="s">
        <v>45</v>
      </c>
      <c r="E10">
        <v>4</v>
      </c>
      <c r="F10" s="46">
        <f t="shared" si="0"/>
        <v>4</v>
      </c>
      <c r="G10" s="45">
        <f t="shared" si="2"/>
        <v>16</v>
      </c>
    </row>
    <row r="11" spans="1:8" ht="17" x14ac:dyDescent="0.2">
      <c r="A11" s="36"/>
      <c r="B11" s="29" t="s">
        <v>48</v>
      </c>
      <c r="C11" s="29" t="s">
        <v>48</v>
      </c>
      <c r="D11" s="29" t="s">
        <v>45</v>
      </c>
      <c r="E11">
        <v>4</v>
      </c>
      <c r="F11" s="46">
        <f t="shared" si="0"/>
        <v>4</v>
      </c>
      <c r="G11" s="45">
        <f t="shared" si="2"/>
        <v>16</v>
      </c>
    </row>
    <row r="12" spans="1:8" ht="17" x14ac:dyDescent="0.2">
      <c r="A12" s="36"/>
      <c r="B12" s="29" t="s">
        <v>48</v>
      </c>
      <c r="C12" s="29" t="s">
        <v>48</v>
      </c>
      <c r="D12" s="29" t="s">
        <v>45</v>
      </c>
      <c r="E12">
        <v>4</v>
      </c>
      <c r="F12" s="46">
        <f t="shared" si="0"/>
        <v>4</v>
      </c>
      <c r="G12" s="45">
        <f t="shared" si="2"/>
        <v>16</v>
      </c>
    </row>
    <row r="13" spans="1:8" ht="17" x14ac:dyDescent="0.2">
      <c r="A13" s="36"/>
      <c r="B13" s="29" t="s">
        <v>48</v>
      </c>
      <c r="C13" s="29" t="s">
        <v>48</v>
      </c>
      <c r="D13" s="29" t="s">
        <v>45</v>
      </c>
      <c r="E13">
        <v>4</v>
      </c>
      <c r="F13" s="46">
        <f t="shared" si="0"/>
        <v>4</v>
      </c>
      <c r="G13" s="45">
        <f t="shared" si="2"/>
        <v>16</v>
      </c>
    </row>
    <row r="14" spans="1:8" ht="17" x14ac:dyDescent="0.2">
      <c r="A14" s="36"/>
      <c r="B14" s="29" t="s">
        <v>48</v>
      </c>
      <c r="C14" s="29" t="s">
        <v>48</v>
      </c>
      <c r="D14" s="29" t="s">
        <v>45</v>
      </c>
      <c r="E14">
        <v>4</v>
      </c>
      <c r="F14" s="46">
        <f t="shared" si="0"/>
        <v>4</v>
      </c>
      <c r="G14" s="45">
        <f t="shared" si="2"/>
        <v>16</v>
      </c>
    </row>
    <row r="15" spans="1:8" ht="17" x14ac:dyDescent="0.2">
      <c r="A15" s="36"/>
      <c r="B15" s="29" t="s">
        <v>48</v>
      </c>
      <c r="C15" s="29" t="s">
        <v>48</v>
      </c>
      <c r="D15" s="29" t="s">
        <v>45</v>
      </c>
      <c r="E15">
        <v>4</v>
      </c>
      <c r="F15" s="46">
        <f t="shared" si="0"/>
        <v>4</v>
      </c>
      <c r="G15" s="45">
        <f t="shared" si="2"/>
        <v>16</v>
      </c>
    </row>
    <row r="16" spans="1:8" ht="17" x14ac:dyDescent="0.2">
      <c r="A16" s="36"/>
      <c r="B16" s="29" t="s">
        <v>48</v>
      </c>
      <c r="C16" s="29" t="s">
        <v>48</v>
      </c>
      <c r="D16" s="29" t="s">
        <v>45</v>
      </c>
      <c r="E16">
        <v>4</v>
      </c>
      <c r="F16" s="46">
        <f t="shared" si="0"/>
        <v>4</v>
      </c>
      <c r="G16" s="45">
        <f t="shared" si="2"/>
        <v>16</v>
      </c>
    </row>
    <row r="17" spans="1:7" ht="17" x14ac:dyDescent="0.2">
      <c r="A17" s="36"/>
      <c r="B17" s="29" t="s">
        <v>48</v>
      </c>
      <c r="C17" s="29" t="s">
        <v>48</v>
      </c>
      <c r="D17" s="29" t="s">
        <v>45</v>
      </c>
      <c r="E17">
        <v>4</v>
      </c>
      <c r="F17" s="46">
        <f t="shared" si="0"/>
        <v>4</v>
      </c>
      <c r="G17" s="45">
        <f t="shared" si="2"/>
        <v>16</v>
      </c>
    </row>
    <row r="18" spans="1:7" ht="17" x14ac:dyDescent="0.2">
      <c r="A18" s="36"/>
      <c r="B18" s="28"/>
      <c r="C18" s="28"/>
      <c r="D18" s="47" t="s">
        <v>14</v>
      </c>
      <c r="E18" s="48">
        <f>SUM(E3:E17)</f>
        <v>60</v>
      </c>
      <c r="F18" s="47" t="s">
        <v>15</v>
      </c>
      <c r="G18" s="63">
        <f>SUM(G3:G17)</f>
        <v>240</v>
      </c>
    </row>
    <row r="19" spans="1:7" ht="17" x14ac:dyDescent="0.2">
      <c r="A19" s="36"/>
      <c r="B19" s="28"/>
      <c r="C19" s="28"/>
      <c r="D19" s="47" t="s">
        <v>16</v>
      </c>
      <c r="E19" s="48">
        <f>E18</f>
        <v>60</v>
      </c>
      <c r="F19" s="47" t="s">
        <v>17</v>
      </c>
      <c r="G19" s="63">
        <f>G18</f>
        <v>240</v>
      </c>
    </row>
    <row r="20" spans="1:7" x14ac:dyDescent="0.2">
      <c r="A20" s="21" t="s">
        <v>8</v>
      </c>
      <c r="B20" s="30"/>
      <c r="C20" s="30"/>
      <c r="D20" s="30"/>
      <c r="E20" s="8"/>
      <c r="F20" s="30"/>
      <c r="G20" s="9"/>
    </row>
    <row r="21" spans="1:7" ht="17" x14ac:dyDescent="0.2">
      <c r="A21" s="37"/>
      <c r="B21" s="29" t="s">
        <v>48</v>
      </c>
      <c r="C21" s="29" t="s">
        <v>48</v>
      </c>
      <c r="D21" s="29" t="s">
        <v>45</v>
      </c>
      <c r="E21">
        <v>4</v>
      </c>
      <c r="F21" s="46">
        <f t="shared" ref="F21:F37" si="3">VLOOKUP(D21,$A$188:$G$196,7,FALSE)</f>
        <v>4</v>
      </c>
      <c r="G21" s="45">
        <f t="shared" ref="G21:G37" si="4">(E21*F21)</f>
        <v>16</v>
      </c>
    </row>
    <row r="22" spans="1:7" ht="17" x14ac:dyDescent="0.2">
      <c r="A22" s="37"/>
      <c r="B22" s="29" t="s">
        <v>48</v>
      </c>
      <c r="C22" s="29" t="s">
        <v>48</v>
      </c>
      <c r="D22" s="29" t="s">
        <v>45</v>
      </c>
      <c r="E22">
        <v>4</v>
      </c>
      <c r="F22" s="46">
        <f t="shared" si="3"/>
        <v>4</v>
      </c>
      <c r="G22" s="45">
        <f t="shared" ref="G22:G37" si="5">(E22*F22)</f>
        <v>16</v>
      </c>
    </row>
    <row r="23" spans="1:7" ht="17" x14ac:dyDescent="0.2">
      <c r="A23" s="37"/>
      <c r="B23" s="29" t="s">
        <v>48</v>
      </c>
      <c r="C23" s="29" t="s">
        <v>48</v>
      </c>
      <c r="D23" s="29" t="s">
        <v>45</v>
      </c>
      <c r="E23">
        <v>4</v>
      </c>
      <c r="F23" s="46">
        <f t="shared" si="3"/>
        <v>4</v>
      </c>
      <c r="G23" s="45">
        <f t="shared" si="5"/>
        <v>16</v>
      </c>
    </row>
    <row r="24" spans="1:7" ht="17" x14ac:dyDescent="0.2">
      <c r="A24" s="37"/>
      <c r="B24" s="29" t="s">
        <v>48</v>
      </c>
      <c r="C24" s="29" t="s">
        <v>48</v>
      </c>
      <c r="D24" s="29" t="s">
        <v>45</v>
      </c>
      <c r="E24">
        <v>4</v>
      </c>
      <c r="F24" s="46">
        <f t="shared" si="3"/>
        <v>4</v>
      </c>
      <c r="G24" s="45">
        <f t="shared" si="5"/>
        <v>16</v>
      </c>
    </row>
    <row r="25" spans="1:7" ht="17" x14ac:dyDescent="0.2">
      <c r="A25" s="37"/>
      <c r="B25" s="29" t="s">
        <v>48</v>
      </c>
      <c r="C25" s="29" t="s">
        <v>48</v>
      </c>
      <c r="D25" s="29" t="s">
        <v>45</v>
      </c>
      <c r="E25">
        <v>4</v>
      </c>
      <c r="F25" s="46">
        <f t="shared" si="3"/>
        <v>4</v>
      </c>
      <c r="G25" s="45">
        <f t="shared" si="5"/>
        <v>16</v>
      </c>
    </row>
    <row r="26" spans="1:7" ht="17" x14ac:dyDescent="0.2">
      <c r="A26" s="37"/>
      <c r="B26" s="29" t="s">
        <v>48</v>
      </c>
      <c r="C26" s="29" t="s">
        <v>48</v>
      </c>
      <c r="D26" s="29" t="s">
        <v>45</v>
      </c>
      <c r="E26">
        <v>4</v>
      </c>
      <c r="F26" s="46">
        <f t="shared" si="3"/>
        <v>4</v>
      </c>
      <c r="G26" s="45">
        <f t="shared" si="5"/>
        <v>16</v>
      </c>
    </row>
    <row r="27" spans="1:7" ht="17" x14ac:dyDescent="0.2">
      <c r="A27" s="37"/>
      <c r="B27" s="29" t="s">
        <v>48</v>
      </c>
      <c r="C27" s="29" t="s">
        <v>48</v>
      </c>
      <c r="D27" s="29" t="s">
        <v>45</v>
      </c>
      <c r="E27">
        <v>4</v>
      </c>
      <c r="F27" s="46">
        <f t="shared" si="3"/>
        <v>4</v>
      </c>
      <c r="G27" s="45">
        <f t="shared" si="5"/>
        <v>16</v>
      </c>
    </row>
    <row r="28" spans="1:7" ht="17" x14ac:dyDescent="0.2">
      <c r="A28" s="37"/>
      <c r="B28" s="29" t="s">
        <v>48</v>
      </c>
      <c r="C28" s="29" t="s">
        <v>48</v>
      </c>
      <c r="D28" s="29" t="s">
        <v>45</v>
      </c>
      <c r="E28">
        <v>4</v>
      </c>
      <c r="F28" s="46">
        <f t="shared" si="3"/>
        <v>4</v>
      </c>
      <c r="G28" s="45">
        <f t="shared" si="5"/>
        <v>16</v>
      </c>
    </row>
    <row r="29" spans="1:7" ht="17" x14ac:dyDescent="0.2">
      <c r="A29" s="37"/>
      <c r="B29" s="29" t="s">
        <v>48</v>
      </c>
      <c r="C29" s="29" t="s">
        <v>48</v>
      </c>
      <c r="D29" s="29" t="s">
        <v>45</v>
      </c>
      <c r="E29">
        <v>4</v>
      </c>
      <c r="F29" s="46">
        <f t="shared" si="3"/>
        <v>4</v>
      </c>
      <c r="G29" s="45">
        <f t="shared" si="5"/>
        <v>16</v>
      </c>
    </row>
    <row r="30" spans="1:7" ht="17" x14ac:dyDescent="0.2">
      <c r="A30" s="37"/>
      <c r="B30" s="29" t="s">
        <v>48</v>
      </c>
      <c r="C30" s="29" t="s">
        <v>48</v>
      </c>
      <c r="D30" s="29" t="s">
        <v>45</v>
      </c>
      <c r="E30">
        <v>4</v>
      </c>
      <c r="F30" s="46">
        <f t="shared" si="3"/>
        <v>4</v>
      </c>
      <c r="G30" s="45">
        <f t="shared" si="5"/>
        <v>16</v>
      </c>
    </row>
    <row r="31" spans="1:7" ht="17" x14ac:dyDescent="0.2">
      <c r="A31" s="37"/>
      <c r="B31" s="29" t="s">
        <v>48</v>
      </c>
      <c r="C31" s="29" t="s">
        <v>48</v>
      </c>
      <c r="D31" s="29" t="s">
        <v>45</v>
      </c>
      <c r="E31">
        <v>4</v>
      </c>
      <c r="F31" s="46">
        <f t="shared" si="3"/>
        <v>4</v>
      </c>
      <c r="G31" s="45">
        <f t="shared" si="5"/>
        <v>16</v>
      </c>
    </row>
    <row r="32" spans="1:7" ht="17" x14ac:dyDescent="0.2">
      <c r="A32" s="37"/>
      <c r="B32" s="29" t="s">
        <v>48</v>
      </c>
      <c r="C32" s="29" t="s">
        <v>48</v>
      </c>
      <c r="D32" s="29" t="s">
        <v>45</v>
      </c>
      <c r="E32">
        <v>4</v>
      </c>
      <c r="F32" s="46">
        <f t="shared" si="3"/>
        <v>4</v>
      </c>
      <c r="G32" s="45">
        <f t="shared" si="5"/>
        <v>16</v>
      </c>
    </row>
    <row r="33" spans="1:7" ht="17" x14ac:dyDescent="0.2">
      <c r="A33" s="37"/>
      <c r="B33" s="29" t="s">
        <v>48</v>
      </c>
      <c r="C33" s="29" t="s">
        <v>48</v>
      </c>
      <c r="D33" s="29" t="s">
        <v>45</v>
      </c>
      <c r="E33">
        <v>4</v>
      </c>
      <c r="F33" s="46">
        <f t="shared" si="3"/>
        <v>4</v>
      </c>
      <c r="G33" s="45">
        <f t="shared" si="5"/>
        <v>16</v>
      </c>
    </row>
    <row r="34" spans="1:7" ht="17" x14ac:dyDescent="0.2">
      <c r="A34" s="37"/>
      <c r="B34" s="29" t="s">
        <v>48</v>
      </c>
      <c r="C34" s="29" t="s">
        <v>48</v>
      </c>
      <c r="D34" s="29" t="s">
        <v>45</v>
      </c>
      <c r="E34">
        <v>4</v>
      </c>
      <c r="F34" s="46">
        <f t="shared" si="3"/>
        <v>4</v>
      </c>
      <c r="G34" s="45">
        <f t="shared" si="5"/>
        <v>16</v>
      </c>
    </row>
    <row r="35" spans="1:7" ht="17" x14ac:dyDescent="0.2">
      <c r="A35" s="37"/>
      <c r="B35" s="29" t="s">
        <v>48</v>
      </c>
      <c r="C35" s="29" t="s">
        <v>48</v>
      </c>
      <c r="D35" s="29" t="s">
        <v>45</v>
      </c>
      <c r="E35">
        <v>4</v>
      </c>
      <c r="F35" s="46">
        <f t="shared" si="3"/>
        <v>4</v>
      </c>
      <c r="G35" s="45">
        <f t="shared" si="5"/>
        <v>16</v>
      </c>
    </row>
    <row r="36" spans="1:7" ht="17" x14ac:dyDescent="0.2">
      <c r="A36" s="37"/>
      <c r="B36" s="29" t="s">
        <v>48</v>
      </c>
      <c r="C36" s="29" t="s">
        <v>48</v>
      </c>
      <c r="D36" s="29" t="s">
        <v>45</v>
      </c>
      <c r="E36">
        <v>4</v>
      </c>
      <c r="F36" s="46">
        <f t="shared" si="3"/>
        <v>4</v>
      </c>
      <c r="G36" s="45">
        <f t="shared" si="5"/>
        <v>16</v>
      </c>
    </row>
    <row r="37" spans="1:7" ht="17" x14ac:dyDescent="0.2">
      <c r="A37" s="37"/>
      <c r="B37" s="29" t="s">
        <v>48</v>
      </c>
      <c r="C37" s="29" t="s">
        <v>48</v>
      </c>
      <c r="D37" s="29" t="s">
        <v>45</v>
      </c>
      <c r="E37">
        <v>4</v>
      </c>
      <c r="F37" s="46">
        <f t="shared" si="3"/>
        <v>4</v>
      </c>
      <c r="G37" s="45">
        <f t="shared" si="5"/>
        <v>16</v>
      </c>
    </row>
    <row r="38" spans="1:7" ht="17" x14ac:dyDescent="0.2">
      <c r="A38" s="37"/>
      <c r="B38" s="30"/>
      <c r="C38" s="30"/>
      <c r="D38" s="49" t="s">
        <v>14</v>
      </c>
      <c r="E38" s="50">
        <f>SUM(E21:E37)</f>
        <v>68</v>
      </c>
      <c r="F38" s="49" t="s">
        <v>15</v>
      </c>
      <c r="G38" s="64">
        <f>SUM(G21:G37)</f>
        <v>272</v>
      </c>
    </row>
    <row r="39" spans="1:7" ht="17" x14ac:dyDescent="0.2">
      <c r="A39" s="37"/>
      <c r="B39" s="30"/>
      <c r="C39" s="30"/>
      <c r="D39" s="49" t="s">
        <v>16</v>
      </c>
      <c r="E39" s="50">
        <f>SUM(E38+E19)</f>
        <v>128</v>
      </c>
      <c r="F39" s="49" t="s">
        <v>17</v>
      </c>
      <c r="G39" s="64">
        <f>SUM(G38+G19)</f>
        <v>512</v>
      </c>
    </row>
    <row r="40" spans="1:7" x14ac:dyDescent="0.2">
      <c r="A40" s="22" t="s">
        <v>9</v>
      </c>
      <c r="B40" s="31"/>
      <c r="C40" s="31"/>
      <c r="D40" s="31"/>
      <c r="E40" s="10"/>
      <c r="F40" s="31"/>
      <c r="G40" s="11"/>
    </row>
    <row r="41" spans="1:7" ht="17" x14ac:dyDescent="0.2">
      <c r="A41" s="38"/>
      <c r="B41" s="29" t="s">
        <v>48</v>
      </c>
      <c r="C41" s="29" t="s">
        <v>48</v>
      </c>
      <c r="D41" s="29" t="s">
        <v>45</v>
      </c>
      <c r="E41">
        <v>4</v>
      </c>
      <c r="F41" s="46">
        <f t="shared" ref="F41:F77" si="6">VLOOKUP(D41,$A$188:$G$196,7,FALSE)</f>
        <v>4</v>
      </c>
      <c r="G41" s="45">
        <f t="shared" ref="G41:G77" si="7">(E41*F41)</f>
        <v>16</v>
      </c>
    </row>
    <row r="42" spans="1:7" ht="17" x14ac:dyDescent="0.2">
      <c r="A42" s="38"/>
      <c r="B42" s="29" t="s">
        <v>48</v>
      </c>
      <c r="C42" s="29" t="s">
        <v>48</v>
      </c>
      <c r="D42" s="29" t="s">
        <v>45</v>
      </c>
      <c r="E42">
        <v>4</v>
      </c>
      <c r="F42" s="46">
        <f t="shared" si="6"/>
        <v>4</v>
      </c>
      <c r="G42" s="45">
        <f t="shared" ref="G42:G77" si="8">(E42*F42)</f>
        <v>16</v>
      </c>
    </row>
    <row r="43" spans="1:7" ht="17" x14ac:dyDescent="0.2">
      <c r="A43" s="38"/>
      <c r="B43" s="29" t="s">
        <v>48</v>
      </c>
      <c r="C43" s="29" t="s">
        <v>48</v>
      </c>
      <c r="D43" s="29" t="s">
        <v>45</v>
      </c>
      <c r="E43">
        <v>4</v>
      </c>
      <c r="F43" s="46">
        <f t="shared" si="6"/>
        <v>4</v>
      </c>
      <c r="G43" s="45">
        <f t="shared" si="8"/>
        <v>16</v>
      </c>
    </row>
    <row r="44" spans="1:7" ht="17" x14ac:dyDescent="0.2">
      <c r="A44" s="38"/>
      <c r="B44" s="29" t="s">
        <v>48</v>
      </c>
      <c r="C44" s="29" t="s">
        <v>48</v>
      </c>
      <c r="D44" s="29" t="s">
        <v>45</v>
      </c>
      <c r="E44">
        <v>4</v>
      </c>
      <c r="F44" s="46">
        <f t="shared" si="6"/>
        <v>4</v>
      </c>
      <c r="G44" s="45">
        <f t="shared" si="8"/>
        <v>16</v>
      </c>
    </row>
    <row r="45" spans="1:7" ht="17" x14ac:dyDescent="0.2">
      <c r="A45" s="38"/>
      <c r="B45" s="29" t="s">
        <v>48</v>
      </c>
      <c r="C45" s="29" t="s">
        <v>48</v>
      </c>
      <c r="D45" s="29" t="s">
        <v>45</v>
      </c>
      <c r="E45">
        <v>4</v>
      </c>
      <c r="F45" s="46">
        <f t="shared" si="6"/>
        <v>4</v>
      </c>
      <c r="G45" s="45">
        <f t="shared" si="8"/>
        <v>16</v>
      </c>
    </row>
    <row r="46" spans="1:7" ht="17" x14ac:dyDescent="0.2">
      <c r="A46" s="38"/>
      <c r="B46" s="29" t="s">
        <v>48</v>
      </c>
      <c r="C46" s="29" t="s">
        <v>48</v>
      </c>
      <c r="D46" s="29" t="s">
        <v>45</v>
      </c>
      <c r="E46">
        <v>4</v>
      </c>
      <c r="F46" s="46">
        <f t="shared" si="6"/>
        <v>4</v>
      </c>
      <c r="G46" s="45">
        <f t="shared" si="8"/>
        <v>16</v>
      </c>
    </row>
    <row r="47" spans="1:7" ht="17" x14ac:dyDescent="0.2">
      <c r="A47" s="38"/>
      <c r="B47" s="29" t="s">
        <v>48</v>
      </c>
      <c r="C47" s="29" t="s">
        <v>48</v>
      </c>
      <c r="D47" s="29" t="s">
        <v>45</v>
      </c>
      <c r="E47">
        <v>4</v>
      </c>
      <c r="F47" s="46">
        <f t="shared" si="6"/>
        <v>4</v>
      </c>
      <c r="G47" s="45">
        <f t="shared" si="8"/>
        <v>16</v>
      </c>
    </row>
    <row r="48" spans="1:7" ht="17" x14ac:dyDescent="0.2">
      <c r="A48" s="38"/>
      <c r="B48" s="29" t="s">
        <v>48</v>
      </c>
      <c r="C48" s="29" t="s">
        <v>48</v>
      </c>
      <c r="D48" s="29" t="s">
        <v>45</v>
      </c>
      <c r="E48">
        <v>4</v>
      </c>
      <c r="F48" s="46">
        <f t="shared" si="6"/>
        <v>4</v>
      </c>
      <c r="G48" s="45">
        <f t="shared" si="8"/>
        <v>16</v>
      </c>
    </row>
    <row r="49" spans="1:7" ht="17" x14ac:dyDescent="0.2">
      <c r="A49" s="38"/>
      <c r="B49" s="29" t="s">
        <v>48</v>
      </c>
      <c r="C49" s="29" t="s">
        <v>48</v>
      </c>
      <c r="D49" s="29" t="s">
        <v>45</v>
      </c>
      <c r="E49">
        <v>4</v>
      </c>
      <c r="F49" s="46">
        <f t="shared" si="6"/>
        <v>4</v>
      </c>
      <c r="G49" s="45">
        <f t="shared" si="8"/>
        <v>16</v>
      </c>
    </row>
    <row r="50" spans="1:7" ht="17" x14ac:dyDescent="0.2">
      <c r="A50" s="38"/>
      <c r="B50" s="29" t="s">
        <v>48</v>
      </c>
      <c r="C50" s="29" t="s">
        <v>48</v>
      </c>
      <c r="D50" s="29" t="s">
        <v>45</v>
      </c>
      <c r="E50">
        <v>4</v>
      </c>
      <c r="F50" s="46">
        <f t="shared" si="6"/>
        <v>4</v>
      </c>
      <c r="G50" s="45">
        <f t="shared" si="8"/>
        <v>16</v>
      </c>
    </row>
    <row r="51" spans="1:7" ht="17" x14ac:dyDescent="0.2">
      <c r="A51" s="38"/>
      <c r="B51" s="29" t="s">
        <v>48</v>
      </c>
      <c r="C51" s="29" t="s">
        <v>48</v>
      </c>
      <c r="D51" s="29" t="s">
        <v>45</v>
      </c>
      <c r="E51">
        <v>4</v>
      </c>
      <c r="F51" s="46">
        <f t="shared" si="6"/>
        <v>4</v>
      </c>
      <c r="G51" s="45">
        <f t="shared" si="8"/>
        <v>16</v>
      </c>
    </row>
    <row r="52" spans="1:7" ht="17" x14ac:dyDescent="0.2">
      <c r="A52" s="38"/>
      <c r="B52" s="29" t="s">
        <v>48</v>
      </c>
      <c r="C52" s="29" t="s">
        <v>48</v>
      </c>
      <c r="D52" s="29" t="s">
        <v>45</v>
      </c>
      <c r="E52">
        <v>4</v>
      </c>
      <c r="F52" s="46">
        <f t="shared" si="6"/>
        <v>4</v>
      </c>
      <c r="G52" s="45">
        <f t="shared" si="8"/>
        <v>16</v>
      </c>
    </row>
    <row r="53" spans="1:7" ht="17" x14ac:dyDescent="0.2">
      <c r="A53" s="38"/>
      <c r="B53" s="29" t="s">
        <v>48</v>
      </c>
      <c r="C53" s="29" t="s">
        <v>48</v>
      </c>
      <c r="D53" s="29" t="s">
        <v>45</v>
      </c>
      <c r="E53">
        <v>4</v>
      </c>
      <c r="F53" s="46">
        <f t="shared" si="6"/>
        <v>4</v>
      </c>
      <c r="G53" s="45">
        <f t="shared" si="8"/>
        <v>16</v>
      </c>
    </row>
    <row r="54" spans="1:7" ht="17" x14ac:dyDescent="0.2">
      <c r="A54" s="38"/>
      <c r="B54" s="29" t="s">
        <v>48</v>
      </c>
      <c r="C54" s="29" t="s">
        <v>48</v>
      </c>
      <c r="D54" s="29" t="s">
        <v>45</v>
      </c>
      <c r="E54">
        <v>4</v>
      </c>
      <c r="F54" s="46">
        <f t="shared" si="6"/>
        <v>4</v>
      </c>
      <c r="G54" s="45">
        <f t="shared" si="8"/>
        <v>16</v>
      </c>
    </row>
    <row r="55" spans="1:7" ht="17" x14ac:dyDescent="0.2">
      <c r="A55" s="38"/>
      <c r="B55" s="29" t="s">
        <v>48</v>
      </c>
      <c r="C55" s="29" t="s">
        <v>48</v>
      </c>
      <c r="D55" s="29" t="s">
        <v>45</v>
      </c>
      <c r="E55">
        <v>4</v>
      </c>
      <c r="F55" s="46">
        <f t="shared" si="6"/>
        <v>4</v>
      </c>
      <c r="G55" s="45">
        <f t="shared" si="8"/>
        <v>16</v>
      </c>
    </row>
    <row r="56" spans="1:7" ht="17" x14ac:dyDescent="0.2">
      <c r="A56" s="38"/>
      <c r="B56" s="29" t="s">
        <v>48</v>
      </c>
      <c r="C56" s="29" t="s">
        <v>48</v>
      </c>
      <c r="D56" s="29" t="s">
        <v>45</v>
      </c>
      <c r="E56">
        <v>4</v>
      </c>
      <c r="F56" s="46">
        <f t="shared" si="6"/>
        <v>4</v>
      </c>
      <c r="G56" s="45">
        <f t="shared" si="8"/>
        <v>16</v>
      </c>
    </row>
    <row r="57" spans="1:7" ht="17" x14ac:dyDescent="0.2">
      <c r="A57" s="38"/>
      <c r="B57" s="29" t="s">
        <v>48</v>
      </c>
      <c r="C57" s="29" t="s">
        <v>48</v>
      </c>
      <c r="D57" s="29" t="s">
        <v>45</v>
      </c>
      <c r="E57">
        <v>4</v>
      </c>
      <c r="F57" s="46">
        <f t="shared" si="6"/>
        <v>4</v>
      </c>
      <c r="G57" s="45">
        <f t="shared" si="8"/>
        <v>16</v>
      </c>
    </row>
    <row r="58" spans="1:7" ht="17" x14ac:dyDescent="0.2">
      <c r="A58" s="38"/>
      <c r="B58" s="29" t="s">
        <v>48</v>
      </c>
      <c r="C58" s="29" t="s">
        <v>48</v>
      </c>
      <c r="D58" s="29" t="s">
        <v>45</v>
      </c>
      <c r="E58">
        <v>4</v>
      </c>
      <c r="F58" s="46">
        <f t="shared" si="6"/>
        <v>4</v>
      </c>
      <c r="G58" s="45">
        <f t="shared" si="8"/>
        <v>16</v>
      </c>
    </row>
    <row r="59" spans="1:7" ht="17" x14ac:dyDescent="0.2">
      <c r="A59" s="38"/>
      <c r="B59" s="29" t="s">
        <v>48</v>
      </c>
      <c r="C59" s="29" t="s">
        <v>48</v>
      </c>
      <c r="D59" s="29" t="s">
        <v>45</v>
      </c>
      <c r="E59">
        <v>4</v>
      </c>
      <c r="F59" s="46">
        <f t="shared" si="6"/>
        <v>4</v>
      </c>
      <c r="G59" s="45">
        <f t="shared" si="8"/>
        <v>16</v>
      </c>
    </row>
    <row r="60" spans="1:7" ht="17" x14ac:dyDescent="0.2">
      <c r="A60" s="38"/>
      <c r="B60" s="29" t="s">
        <v>48</v>
      </c>
      <c r="C60" s="29" t="s">
        <v>48</v>
      </c>
      <c r="D60" s="29" t="s">
        <v>45</v>
      </c>
      <c r="E60">
        <v>4</v>
      </c>
      <c r="F60" s="46">
        <f t="shared" si="6"/>
        <v>4</v>
      </c>
      <c r="G60" s="45">
        <f t="shared" si="8"/>
        <v>16</v>
      </c>
    </row>
    <row r="61" spans="1:7" ht="17" x14ac:dyDescent="0.2">
      <c r="A61" s="38"/>
      <c r="B61" s="29" t="s">
        <v>48</v>
      </c>
      <c r="C61" s="29" t="s">
        <v>48</v>
      </c>
      <c r="D61" s="29" t="s">
        <v>45</v>
      </c>
      <c r="E61">
        <v>4</v>
      </c>
      <c r="F61" s="46">
        <f t="shared" si="6"/>
        <v>4</v>
      </c>
      <c r="G61" s="45">
        <f t="shared" si="8"/>
        <v>16</v>
      </c>
    </row>
    <row r="62" spans="1:7" ht="17" x14ac:dyDescent="0.2">
      <c r="A62" s="38"/>
      <c r="B62" s="29" t="s">
        <v>48</v>
      </c>
      <c r="C62" s="29" t="s">
        <v>48</v>
      </c>
      <c r="D62" s="29" t="s">
        <v>45</v>
      </c>
      <c r="E62">
        <v>4</v>
      </c>
      <c r="F62" s="46">
        <f t="shared" si="6"/>
        <v>4</v>
      </c>
      <c r="G62" s="45">
        <f t="shared" si="8"/>
        <v>16</v>
      </c>
    </row>
    <row r="63" spans="1:7" ht="17" x14ac:dyDescent="0.2">
      <c r="A63" s="38"/>
      <c r="B63" s="29" t="s">
        <v>48</v>
      </c>
      <c r="C63" s="29" t="s">
        <v>48</v>
      </c>
      <c r="D63" s="29" t="s">
        <v>45</v>
      </c>
      <c r="E63">
        <v>4</v>
      </c>
      <c r="F63" s="46">
        <f t="shared" si="6"/>
        <v>4</v>
      </c>
      <c r="G63" s="45">
        <f t="shared" si="8"/>
        <v>16</v>
      </c>
    </row>
    <row r="64" spans="1:7" ht="17" x14ac:dyDescent="0.2">
      <c r="A64" s="38"/>
      <c r="B64" s="29" t="s">
        <v>48</v>
      </c>
      <c r="C64" s="29" t="s">
        <v>48</v>
      </c>
      <c r="D64" s="29" t="s">
        <v>45</v>
      </c>
      <c r="E64">
        <v>4</v>
      </c>
      <c r="F64" s="46">
        <f t="shared" si="6"/>
        <v>4</v>
      </c>
      <c r="G64" s="45">
        <f t="shared" si="8"/>
        <v>16</v>
      </c>
    </row>
    <row r="65" spans="1:7" ht="17" x14ac:dyDescent="0.2">
      <c r="A65" s="38"/>
      <c r="B65" s="29" t="s">
        <v>48</v>
      </c>
      <c r="C65" s="29" t="s">
        <v>48</v>
      </c>
      <c r="D65" s="29" t="s">
        <v>45</v>
      </c>
      <c r="E65">
        <v>4</v>
      </c>
      <c r="F65" s="46">
        <f t="shared" si="6"/>
        <v>4</v>
      </c>
      <c r="G65" s="45">
        <f t="shared" si="8"/>
        <v>16</v>
      </c>
    </row>
    <row r="66" spans="1:7" ht="17" x14ac:dyDescent="0.2">
      <c r="A66" s="38"/>
      <c r="B66" s="29" t="s">
        <v>48</v>
      </c>
      <c r="C66" s="29" t="s">
        <v>48</v>
      </c>
      <c r="D66" s="29" t="s">
        <v>45</v>
      </c>
      <c r="E66">
        <v>4</v>
      </c>
      <c r="F66" s="46">
        <f t="shared" si="6"/>
        <v>4</v>
      </c>
      <c r="G66" s="45">
        <f t="shared" si="8"/>
        <v>16</v>
      </c>
    </row>
    <row r="67" spans="1:7" ht="17" x14ac:dyDescent="0.2">
      <c r="A67" s="38"/>
      <c r="B67" s="29" t="s">
        <v>48</v>
      </c>
      <c r="C67" s="29" t="s">
        <v>48</v>
      </c>
      <c r="D67" s="29" t="s">
        <v>45</v>
      </c>
      <c r="E67">
        <v>4</v>
      </c>
      <c r="F67" s="46">
        <f t="shared" si="6"/>
        <v>4</v>
      </c>
      <c r="G67" s="45">
        <f t="shared" si="8"/>
        <v>16</v>
      </c>
    </row>
    <row r="68" spans="1:7" ht="17" x14ac:dyDescent="0.2">
      <c r="A68" s="38"/>
      <c r="B68" s="29" t="s">
        <v>48</v>
      </c>
      <c r="C68" s="29" t="s">
        <v>48</v>
      </c>
      <c r="D68" s="29" t="s">
        <v>45</v>
      </c>
      <c r="E68">
        <v>4</v>
      </c>
      <c r="F68" s="46">
        <f t="shared" si="6"/>
        <v>4</v>
      </c>
      <c r="G68" s="45">
        <f t="shared" si="8"/>
        <v>16</v>
      </c>
    </row>
    <row r="69" spans="1:7" ht="17" x14ac:dyDescent="0.2">
      <c r="A69" s="38"/>
      <c r="B69" s="29" t="s">
        <v>48</v>
      </c>
      <c r="C69" s="29" t="s">
        <v>48</v>
      </c>
      <c r="D69" s="29" t="s">
        <v>45</v>
      </c>
      <c r="E69">
        <v>4</v>
      </c>
      <c r="F69" s="46">
        <f t="shared" si="6"/>
        <v>4</v>
      </c>
      <c r="G69" s="45">
        <f t="shared" si="8"/>
        <v>16</v>
      </c>
    </row>
    <row r="70" spans="1:7" ht="17" x14ac:dyDescent="0.2">
      <c r="A70" s="38"/>
      <c r="B70" s="29" t="s">
        <v>48</v>
      </c>
      <c r="C70" s="29" t="s">
        <v>48</v>
      </c>
      <c r="D70" s="29" t="s">
        <v>45</v>
      </c>
      <c r="E70">
        <v>4</v>
      </c>
      <c r="F70" s="46">
        <f t="shared" si="6"/>
        <v>4</v>
      </c>
      <c r="G70" s="45">
        <f t="shared" si="8"/>
        <v>16</v>
      </c>
    </row>
    <row r="71" spans="1:7" ht="17" x14ac:dyDescent="0.2">
      <c r="A71" s="38"/>
      <c r="B71" s="29" t="s">
        <v>48</v>
      </c>
      <c r="C71" s="29" t="s">
        <v>48</v>
      </c>
      <c r="D71" s="29" t="s">
        <v>45</v>
      </c>
      <c r="E71">
        <v>4</v>
      </c>
      <c r="F71" s="46">
        <f t="shared" si="6"/>
        <v>4</v>
      </c>
      <c r="G71" s="45">
        <f t="shared" si="8"/>
        <v>16</v>
      </c>
    </row>
    <row r="72" spans="1:7" ht="17" x14ac:dyDescent="0.2">
      <c r="A72" s="38"/>
      <c r="B72" s="29" t="s">
        <v>48</v>
      </c>
      <c r="C72" s="29" t="s">
        <v>48</v>
      </c>
      <c r="D72" s="29" t="s">
        <v>45</v>
      </c>
      <c r="E72">
        <v>4</v>
      </c>
      <c r="F72" s="46">
        <f t="shared" si="6"/>
        <v>4</v>
      </c>
      <c r="G72" s="45">
        <f t="shared" si="8"/>
        <v>16</v>
      </c>
    </row>
    <row r="73" spans="1:7" ht="17" x14ac:dyDescent="0.2">
      <c r="A73" s="38"/>
      <c r="B73" s="29" t="s">
        <v>48</v>
      </c>
      <c r="C73" s="29" t="s">
        <v>48</v>
      </c>
      <c r="D73" s="29" t="s">
        <v>45</v>
      </c>
      <c r="E73">
        <v>4</v>
      </c>
      <c r="F73" s="46">
        <f t="shared" si="6"/>
        <v>4</v>
      </c>
      <c r="G73" s="45">
        <f t="shared" si="8"/>
        <v>16</v>
      </c>
    </row>
    <row r="74" spans="1:7" ht="17" x14ac:dyDescent="0.2">
      <c r="A74" s="38"/>
      <c r="B74" s="29" t="s">
        <v>48</v>
      </c>
      <c r="C74" s="29" t="s">
        <v>48</v>
      </c>
      <c r="D74" s="29" t="s">
        <v>45</v>
      </c>
      <c r="E74">
        <v>4</v>
      </c>
      <c r="F74" s="46">
        <f t="shared" si="6"/>
        <v>4</v>
      </c>
      <c r="G74" s="45">
        <f t="shared" si="8"/>
        <v>16</v>
      </c>
    </row>
    <row r="75" spans="1:7" ht="17" x14ac:dyDescent="0.2">
      <c r="A75" s="38"/>
      <c r="B75" s="29" t="s">
        <v>48</v>
      </c>
      <c r="C75" s="29" t="s">
        <v>48</v>
      </c>
      <c r="D75" s="29" t="s">
        <v>45</v>
      </c>
      <c r="E75">
        <v>4</v>
      </c>
      <c r="F75" s="46">
        <f t="shared" si="6"/>
        <v>4</v>
      </c>
      <c r="G75" s="45">
        <f t="shared" si="8"/>
        <v>16</v>
      </c>
    </row>
    <row r="76" spans="1:7" ht="17" x14ac:dyDescent="0.2">
      <c r="A76" s="38"/>
      <c r="B76" s="29" t="s">
        <v>48</v>
      </c>
      <c r="C76" s="29" t="s">
        <v>48</v>
      </c>
      <c r="D76" s="29" t="s">
        <v>45</v>
      </c>
      <c r="E76">
        <v>4</v>
      </c>
      <c r="F76" s="46">
        <f t="shared" si="6"/>
        <v>4</v>
      </c>
      <c r="G76" s="45">
        <f t="shared" si="8"/>
        <v>16</v>
      </c>
    </row>
    <row r="77" spans="1:7" ht="17" x14ac:dyDescent="0.2">
      <c r="A77" s="38"/>
      <c r="B77" s="29" t="s">
        <v>48</v>
      </c>
      <c r="C77" s="29" t="s">
        <v>48</v>
      </c>
      <c r="D77" s="29" t="s">
        <v>45</v>
      </c>
      <c r="E77">
        <v>4</v>
      </c>
      <c r="F77" s="46">
        <f t="shared" si="6"/>
        <v>4</v>
      </c>
      <c r="G77" s="45">
        <f t="shared" si="8"/>
        <v>16</v>
      </c>
    </row>
    <row r="78" spans="1:7" ht="17" x14ac:dyDescent="0.2">
      <c r="A78" s="38"/>
      <c r="B78" s="31"/>
      <c r="C78" s="31"/>
      <c r="D78" s="51" t="s">
        <v>14</v>
      </c>
      <c r="E78" s="52">
        <f>ROUNDUP(SUM(E41:E77),0)</f>
        <v>148</v>
      </c>
      <c r="F78" s="51" t="s">
        <v>15</v>
      </c>
      <c r="G78" s="65">
        <f>ROUNDUP(SUM(G41:G77),0)</f>
        <v>592</v>
      </c>
    </row>
    <row r="79" spans="1:7" ht="17" x14ac:dyDescent="0.2">
      <c r="A79" s="38"/>
      <c r="B79" s="31"/>
      <c r="C79" s="31"/>
      <c r="D79" s="51" t="s">
        <v>16</v>
      </c>
      <c r="E79" s="52">
        <f>ROUNDUP(SUM(E78+E39),0)</f>
        <v>276</v>
      </c>
      <c r="F79" s="51" t="s">
        <v>17</v>
      </c>
      <c r="G79" s="65">
        <f>ROUNDUP(SUM(G78+G39),0)</f>
        <v>1104</v>
      </c>
    </row>
    <row r="80" spans="1:7" x14ac:dyDescent="0.2">
      <c r="A80" s="23" t="s">
        <v>10</v>
      </c>
      <c r="B80" s="32"/>
      <c r="C80" s="32"/>
      <c r="D80" s="32"/>
      <c r="E80" s="12"/>
      <c r="F80" s="32"/>
      <c r="G80" s="13"/>
    </row>
    <row r="81" spans="1:7" ht="17" x14ac:dyDescent="0.2">
      <c r="A81" s="39"/>
      <c r="B81" s="29" t="s">
        <v>48</v>
      </c>
      <c r="C81" s="29" t="s">
        <v>48</v>
      </c>
      <c r="D81" s="29" t="s">
        <v>45</v>
      </c>
      <c r="E81">
        <v>4</v>
      </c>
      <c r="F81" s="46">
        <f t="shared" ref="F81:F97" si="9">VLOOKUP(D81,$A$188:$G$196,7,FALSE)</f>
        <v>4</v>
      </c>
      <c r="G81" s="45">
        <f t="shared" ref="G81:G97" si="10">(E81*F81)</f>
        <v>16</v>
      </c>
    </row>
    <row r="82" spans="1:7" ht="17" x14ac:dyDescent="0.2">
      <c r="A82" s="39"/>
      <c r="B82" s="29" t="s">
        <v>48</v>
      </c>
      <c r="C82" s="29" t="s">
        <v>48</v>
      </c>
      <c r="D82" s="29" t="s">
        <v>45</v>
      </c>
      <c r="E82">
        <v>4</v>
      </c>
      <c r="F82" s="46">
        <f t="shared" si="9"/>
        <v>4</v>
      </c>
      <c r="G82" s="45">
        <f t="shared" ref="G82:G97" si="11">(E82*F82)</f>
        <v>16</v>
      </c>
    </row>
    <row r="83" spans="1:7" ht="17" x14ac:dyDescent="0.2">
      <c r="A83" s="39"/>
      <c r="B83" s="29" t="s">
        <v>48</v>
      </c>
      <c r="C83" s="29" t="s">
        <v>48</v>
      </c>
      <c r="D83" s="29" t="s">
        <v>45</v>
      </c>
      <c r="E83">
        <v>4</v>
      </c>
      <c r="F83" s="46">
        <f t="shared" si="9"/>
        <v>4</v>
      </c>
      <c r="G83" s="45">
        <f t="shared" si="11"/>
        <v>16</v>
      </c>
    </row>
    <row r="84" spans="1:7" ht="17" x14ac:dyDescent="0.2">
      <c r="A84" s="39"/>
      <c r="B84" s="29" t="s">
        <v>48</v>
      </c>
      <c r="C84" s="29" t="s">
        <v>48</v>
      </c>
      <c r="D84" s="29" t="s">
        <v>45</v>
      </c>
      <c r="E84">
        <v>4</v>
      </c>
      <c r="F84" s="46">
        <f t="shared" si="9"/>
        <v>4</v>
      </c>
      <c r="G84" s="45">
        <f t="shared" si="11"/>
        <v>16</v>
      </c>
    </row>
    <row r="85" spans="1:7" ht="17" x14ac:dyDescent="0.2">
      <c r="A85" s="39"/>
      <c r="B85" s="29" t="s">
        <v>48</v>
      </c>
      <c r="C85" s="29" t="s">
        <v>48</v>
      </c>
      <c r="D85" s="29" t="s">
        <v>45</v>
      </c>
      <c r="E85">
        <v>4</v>
      </c>
      <c r="F85" s="46">
        <f t="shared" si="9"/>
        <v>4</v>
      </c>
      <c r="G85" s="45">
        <f t="shared" si="11"/>
        <v>16</v>
      </c>
    </row>
    <row r="86" spans="1:7" ht="17" x14ac:dyDescent="0.2">
      <c r="A86" s="39"/>
      <c r="B86" s="29" t="s">
        <v>48</v>
      </c>
      <c r="C86" s="29" t="s">
        <v>48</v>
      </c>
      <c r="D86" s="29" t="s">
        <v>45</v>
      </c>
      <c r="E86">
        <v>4</v>
      </c>
      <c r="F86" s="46">
        <f t="shared" si="9"/>
        <v>4</v>
      </c>
      <c r="G86" s="45">
        <f t="shared" si="11"/>
        <v>16</v>
      </c>
    </row>
    <row r="87" spans="1:7" ht="17" x14ac:dyDescent="0.2">
      <c r="A87" s="39"/>
      <c r="B87" s="29" t="s">
        <v>48</v>
      </c>
      <c r="C87" s="29" t="s">
        <v>48</v>
      </c>
      <c r="D87" s="29" t="s">
        <v>45</v>
      </c>
      <c r="E87">
        <v>4</v>
      </c>
      <c r="F87" s="46">
        <f t="shared" si="9"/>
        <v>4</v>
      </c>
      <c r="G87" s="45">
        <f t="shared" si="11"/>
        <v>16</v>
      </c>
    </row>
    <row r="88" spans="1:7" ht="17" x14ac:dyDescent="0.2">
      <c r="A88" s="39"/>
      <c r="B88" s="29" t="s">
        <v>48</v>
      </c>
      <c r="C88" s="29" t="s">
        <v>48</v>
      </c>
      <c r="D88" s="29" t="s">
        <v>45</v>
      </c>
      <c r="E88">
        <v>4</v>
      </c>
      <c r="F88" s="46">
        <f t="shared" si="9"/>
        <v>4</v>
      </c>
      <c r="G88" s="45">
        <f t="shared" si="11"/>
        <v>16</v>
      </c>
    </row>
    <row r="89" spans="1:7" ht="17" x14ac:dyDescent="0.2">
      <c r="A89" s="39"/>
      <c r="B89" s="29" t="s">
        <v>48</v>
      </c>
      <c r="C89" s="29" t="s">
        <v>48</v>
      </c>
      <c r="D89" s="29" t="s">
        <v>45</v>
      </c>
      <c r="E89">
        <v>4</v>
      </c>
      <c r="F89" s="46">
        <f t="shared" si="9"/>
        <v>4</v>
      </c>
      <c r="G89" s="45">
        <f t="shared" si="11"/>
        <v>16</v>
      </c>
    </row>
    <row r="90" spans="1:7" ht="17" x14ac:dyDescent="0.2">
      <c r="A90" s="39"/>
      <c r="B90" s="29" t="s">
        <v>48</v>
      </c>
      <c r="C90" s="29" t="s">
        <v>48</v>
      </c>
      <c r="D90" s="29" t="s">
        <v>45</v>
      </c>
      <c r="E90">
        <v>4</v>
      </c>
      <c r="F90" s="46">
        <f t="shared" si="9"/>
        <v>4</v>
      </c>
      <c r="G90" s="45">
        <f t="shared" si="11"/>
        <v>16</v>
      </c>
    </row>
    <row r="91" spans="1:7" ht="17" x14ac:dyDescent="0.2">
      <c r="A91" s="39"/>
      <c r="B91" s="29" t="s">
        <v>48</v>
      </c>
      <c r="C91" s="29" t="s">
        <v>48</v>
      </c>
      <c r="D91" s="29" t="s">
        <v>45</v>
      </c>
      <c r="E91">
        <v>4</v>
      </c>
      <c r="F91" s="46">
        <f t="shared" si="9"/>
        <v>4</v>
      </c>
      <c r="G91" s="45">
        <f t="shared" si="11"/>
        <v>16</v>
      </c>
    </row>
    <row r="92" spans="1:7" ht="17" x14ac:dyDescent="0.2">
      <c r="A92" s="39"/>
      <c r="B92" s="29" t="s">
        <v>48</v>
      </c>
      <c r="C92" s="29" t="s">
        <v>48</v>
      </c>
      <c r="D92" s="29" t="s">
        <v>45</v>
      </c>
      <c r="E92">
        <v>4</v>
      </c>
      <c r="F92" s="46">
        <f t="shared" si="9"/>
        <v>4</v>
      </c>
      <c r="G92" s="45">
        <f t="shared" si="11"/>
        <v>16</v>
      </c>
    </row>
    <row r="93" spans="1:7" ht="17" x14ac:dyDescent="0.2">
      <c r="A93" s="39"/>
      <c r="B93" s="29" t="s">
        <v>48</v>
      </c>
      <c r="C93" s="29" t="s">
        <v>48</v>
      </c>
      <c r="D93" s="29" t="s">
        <v>45</v>
      </c>
      <c r="E93">
        <v>4</v>
      </c>
      <c r="F93" s="46">
        <f t="shared" si="9"/>
        <v>4</v>
      </c>
      <c r="G93" s="45">
        <f t="shared" si="11"/>
        <v>16</v>
      </c>
    </row>
    <row r="94" spans="1:7" ht="17" x14ac:dyDescent="0.2">
      <c r="A94" s="39"/>
      <c r="B94" s="29" t="s">
        <v>48</v>
      </c>
      <c r="C94" s="29" t="s">
        <v>48</v>
      </c>
      <c r="D94" s="29" t="s">
        <v>45</v>
      </c>
      <c r="E94">
        <v>4</v>
      </c>
      <c r="F94" s="46">
        <f t="shared" si="9"/>
        <v>4</v>
      </c>
      <c r="G94" s="45">
        <f t="shared" si="11"/>
        <v>16</v>
      </c>
    </row>
    <row r="95" spans="1:7" ht="17" x14ac:dyDescent="0.2">
      <c r="A95" s="39"/>
      <c r="B95" s="29" t="s">
        <v>48</v>
      </c>
      <c r="C95" s="29" t="s">
        <v>48</v>
      </c>
      <c r="D95" s="29" t="s">
        <v>45</v>
      </c>
      <c r="E95">
        <v>4</v>
      </c>
      <c r="F95" s="46">
        <f t="shared" si="9"/>
        <v>4</v>
      </c>
      <c r="G95" s="45">
        <f t="shared" si="11"/>
        <v>16</v>
      </c>
    </row>
    <row r="96" spans="1:7" ht="17" x14ac:dyDescent="0.2">
      <c r="A96" s="39"/>
      <c r="B96" s="29" t="s">
        <v>48</v>
      </c>
      <c r="C96" s="29" t="s">
        <v>48</v>
      </c>
      <c r="D96" s="29" t="s">
        <v>45</v>
      </c>
      <c r="E96">
        <v>4</v>
      </c>
      <c r="F96" s="46">
        <f t="shared" si="9"/>
        <v>4</v>
      </c>
      <c r="G96" s="45">
        <f t="shared" si="11"/>
        <v>16</v>
      </c>
    </row>
    <row r="97" spans="1:7" ht="17" x14ac:dyDescent="0.2">
      <c r="A97" s="39"/>
      <c r="B97" s="29" t="s">
        <v>48</v>
      </c>
      <c r="C97" s="29" t="s">
        <v>48</v>
      </c>
      <c r="D97" s="29" t="s">
        <v>45</v>
      </c>
      <c r="E97">
        <v>4</v>
      </c>
      <c r="F97" s="46">
        <f t="shared" si="9"/>
        <v>4</v>
      </c>
      <c r="G97" s="45">
        <f t="shared" si="11"/>
        <v>16</v>
      </c>
    </row>
    <row r="98" spans="1:7" ht="17" x14ac:dyDescent="0.2">
      <c r="A98" s="39"/>
      <c r="B98" s="32"/>
      <c r="C98" s="32"/>
      <c r="D98" s="53" t="s">
        <v>14</v>
      </c>
      <c r="E98" s="54">
        <f>SUM(E81:E97)</f>
        <v>68</v>
      </c>
      <c r="F98" s="53" t="s">
        <v>15</v>
      </c>
      <c r="G98" s="66">
        <f>SUM(G81:G97)</f>
        <v>272</v>
      </c>
    </row>
    <row r="99" spans="1:7" ht="17" x14ac:dyDescent="0.2">
      <c r="A99" s="39"/>
      <c r="B99" s="32"/>
      <c r="C99" s="32"/>
      <c r="D99" s="53" t="s">
        <v>16</v>
      </c>
      <c r="E99" s="54">
        <f>SUM(E98+E79)</f>
        <v>344</v>
      </c>
      <c r="F99" s="53" t="s">
        <v>17</v>
      </c>
      <c r="G99" s="66">
        <f>SUM(G98+G79)</f>
        <v>1376</v>
      </c>
    </row>
    <row r="100" spans="1:7" x14ac:dyDescent="0.2">
      <c r="A100" s="24" t="s">
        <v>11</v>
      </c>
      <c r="B100" s="33"/>
      <c r="C100" s="33"/>
      <c r="D100" s="33"/>
      <c r="E100" s="14"/>
      <c r="F100" s="33"/>
      <c r="G100" s="15"/>
    </row>
    <row r="101" spans="1:7" ht="17" x14ac:dyDescent="0.2">
      <c r="A101" s="40"/>
      <c r="B101" s="29" t="s">
        <v>48</v>
      </c>
      <c r="C101" s="29" t="s">
        <v>48</v>
      </c>
      <c r="D101" s="29" t="s">
        <v>45</v>
      </c>
      <c r="E101">
        <v>4</v>
      </c>
      <c r="F101" s="46">
        <f t="shared" ref="F101:F137" si="12">VLOOKUP(D101,$A$188:$G$196,7,FALSE)</f>
        <v>4</v>
      </c>
      <c r="G101" s="45">
        <f t="shared" ref="G101:G137" si="13">(E101*F101)</f>
        <v>16</v>
      </c>
    </row>
    <row r="102" spans="1:7" ht="17" x14ac:dyDescent="0.2">
      <c r="A102" s="40"/>
      <c r="B102" s="29" t="s">
        <v>48</v>
      </c>
      <c r="C102" s="29" t="s">
        <v>48</v>
      </c>
      <c r="D102" s="29" t="s">
        <v>45</v>
      </c>
      <c r="E102">
        <v>4</v>
      </c>
      <c r="F102" s="46">
        <f t="shared" si="12"/>
        <v>4</v>
      </c>
      <c r="G102" s="45">
        <f t="shared" ref="G102:G137" si="14">(E102*F102)</f>
        <v>16</v>
      </c>
    </row>
    <row r="103" spans="1:7" ht="17" x14ac:dyDescent="0.2">
      <c r="A103" s="40"/>
      <c r="B103" s="29" t="s">
        <v>48</v>
      </c>
      <c r="C103" s="29" t="s">
        <v>48</v>
      </c>
      <c r="D103" s="29" t="s">
        <v>45</v>
      </c>
      <c r="E103">
        <v>4</v>
      </c>
      <c r="F103" s="46">
        <f t="shared" si="12"/>
        <v>4</v>
      </c>
      <c r="G103" s="45">
        <f t="shared" si="14"/>
        <v>16</v>
      </c>
    </row>
    <row r="104" spans="1:7" ht="17" x14ac:dyDescent="0.2">
      <c r="A104" s="40"/>
      <c r="B104" s="29" t="s">
        <v>48</v>
      </c>
      <c r="C104" s="29" t="s">
        <v>48</v>
      </c>
      <c r="D104" s="29" t="s">
        <v>45</v>
      </c>
      <c r="E104">
        <v>4</v>
      </c>
      <c r="F104" s="46">
        <f t="shared" si="12"/>
        <v>4</v>
      </c>
      <c r="G104" s="45">
        <f t="shared" si="14"/>
        <v>16</v>
      </c>
    </row>
    <row r="105" spans="1:7" ht="17" x14ac:dyDescent="0.2">
      <c r="A105" s="40"/>
      <c r="B105" s="29" t="s">
        <v>48</v>
      </c>
      <c r="C105" s="29" t="s">
        <v>48</v>
      </c>
      <c r="D105" s="29" t="s">
        <v>45</v>
      </c>
      <c r="E105">
        <v>4</v>
      </c>
      <c r="F105" s="46">
        <f t="shared" si="12"/>
        <v>4</v>
      </c>
      <c r="G105" s="45">
        <f t="shared" si="14"/>
        <v>16</v>
      </c>
    </row>
    <row r="106" spans="1:7" ht="17" x14ac:dyDescent="0.2">
      <c r="A106" s="40"/>
      <c r="B106" s="29" t="s">
        <v>48</v>
      </c>
      <c r="C106" s="29" t="s">
        <v>48</v>
      </c>
      <c r="D106" s="29" t="s">
        <v>45</v>
      </c>
      <c r="E106">
        <v>4</v>
      </c>
      <c r="F106" s="46">
        <f t="shared" si="12"/>
        <v>4</v>
      </c>
      <c r="G106" s="45">
        <f t="shared" si="14"/>
        <v>16</v>
      </c>
    </row>
    <row r="107" spans="1:7" ht="17" x14ac:dyDescent="0.2">
      <c r="A107" s="40"/>
      <c r="B107" s="29" t="s">
        <v>48</v>
      </c>
      <c r="C107" s="29" t="s">
        <v>48</v>
      </c>
      <c r="D107" s="29" t="s">
        <v>45</v>
      </c>
      <c r="E107">
        <v>4</v>
      </c>
      <c r="F107" s="46">
        <f t="shared" si="12"/>
        <v>4</v>
      </c>
      <c r="G107" s="45">
        <f t="shared" si="14"/>
        <v>16</v>
      </c>
    </row>
    <row r="108" spans="1:7" ht="17" x14ac:dyDescent="0.2">
      <c r="A108" s="40"/>
      <c r="B108" s="29" t="s">
        <v>48</v>
      </c>
      <c r="C108" s="29" t="s">
        <v>48</v>
      </c>
      <c r="D108" s="29" t="s">
        <v>45</v>
      </c>
      <c r="E108">
        <v>4</v>
      </c>
      <c r="F108" s="46">
        <f t="shared" si="12"/>
        <v>4</v>
      </c>
      <c r="G108" s="45">
        <f t="shared" si="14"/>
        <v>16</v>
      </c>
    </row>
    <row r="109" spans="1:7" ht="17" x14ac:dyDescent="0.2">
      <c r="A109" s="40"/>
      <c r="B109" s="29" t="s">
        <v>48</v>
      </c>
      <c r="C109" s="29" t="s">
        <v>48</v>
      </c>
      <c r="D109" s="29" t="s">
        <v>45</v>
      </c>
      <c r="E109">
        <v>4</v>
      </c>
      <c r="F109" s="46">
        <f t="shared" si="12"/>
        <v>4</v>
      </c>
      <c r="G109" s="45">
        <f t="shared" si="14"/>
        <v>16</v>
      </c>
    </row>
    <row r="110" spans="1:7" ht="17" x14ac:dyDescent="0.2">
      <c r="A110" s="40"/>
      <c r="B110" s="29" t="s">
        <v>48</v>
      </c>
      <c r="C110" s="29" t="s">
        <v>48</v>
      </c>
      <c r="D110" s="29" t="s">
        <v>45</v>
      </c>
      <c r="E110">
        <v>4</v>
      </c>
      <c r="F110" s="46">
        <f t="shared" si="12"/>
        <v>4</v>
      </c>
      <c r="G110" s="45">
        <f t="shared" si="14"/>
        <v>16</v>
      </c>
    </row>
    <row r="111" spans="1:7" ht="17" x14ac:dyDescent="0.2">
      <c r="A111" s="40"/>
      <c r="B111" s="29" t="s">
        <v>48</v>
      </c>
      <c r="C111" s="29" t="s">
        <v>48</v>
      </c>
      <c r="D111" s="29" t="s">
        <v>45</v>
      </c>
      <c r="E111">
        <v>4</v>
      </c>
      <c r="F111" s="46">
        <f t="shared" si="12"/>
        <v>4</v>
      </c>
      <c r="G111" s="45">
        <f t="shared" si="14"/>
        <v>16</v>
      </c>
    </row>
    <row r="112" spans="1:7" ht="17" x14ac:dyDescent="0.2">
      <c r="A112" s="40"/>
      <c r="B112" s="29" t="s">
        <v>48</v>
      </c>
      <c r="C112" s="29" t="s">
        <v>48</v>
      </c>
      <c r="D112" s="29" t="s">
        <v>45</v>
      </c>
      <c r="E112">
        <v>4</v>
      </c>
      <c r="F112" s="46">
        <f t="shared" si="12"/>
        <v>4</v>
      </c>
      <c r="G112" s="45">
        <f t="shared" si="14"/>
        <v>16</v>
      </c>
    </row>
    <row r="113" spans="1:7" ht="17" x14ac:dyDescent="0.2">
      <c r="A113" s="40"/>
      <c r="B113" s="29" t="s">
        <v>48</v>
      </c>
      <c r="C113" s="29" t="s">
        <v>48</v>
      </c>
      <c r="D113" s="29" t="s">
        <v>45</v>
      </c>
      <c r="E113">
        <v>4</v>
      </c>
      <c r="F113" s="46">
        <f t="shared" si="12"/>
        <v>4</v>
      </c>
      <c r="G113" s="45">
        <f t="shared" si="14"/>
        <v>16</v>
      </c>
    </row>
    <row r="114" spans="1:7" ht="17" x14ac:dyDescent="0.2">
      <c r="A114" s="40"/>
      <c r="B114" s="29" t="s">
        <v>48</v>
      </c>
      <c r="C114" s="29" t="s">
        <v>48</v>
      </c>
      <c r="D114" s="29" t="s">
        <v>45</v>
      </c>
      <c r="E114">
        <v>4</v>
      </c>
      <c r="F114" s="46">
        <f t="shared" si="12"/>
        <v>4</v>
      </c>
      <c r="G114" s="45">
        <f t="shared" si="14"/>
        <v>16</v>
      </c>
    </row>
    <row r="115" spans="1:7" ht="17" x14ac:dyDescent="0.2">
      <c r="A115" s="40"/>
      <c r="B115" s="29" t="s">
        <v>48</v>
      </c>
      <c r="C115" s="29" t="s">
        <v>48</v>
      </c>
      <c r="D115" s="29" t="s">
        <v>45</v>
      </c>
      <c r="E115">
        <v>4</v>
      </c>
      <c r="F115" s="46">
        <f t="shared" si="12"/>
        <v>4</v>
      </c>
      <c r="G115" s="45">
        <f t="shared" si="14"/>
        <v>16</v>
      </c>
    </row>
    <row r="116" spans="1:7" ht="17" x14ac:dyDescent="0.2">
      <c r="A116" s="40"/>
      <c r="B116" s="29" t="s">
        <v>48</v>
      </c>
      <c r="C116" s="29" t="s">
        <v>48</v>
      </c>
      <c r="D116" s="29" t="s">
        <v>45</v>
      </c>
      <c r="E116">
        <v>4</v>
      </c>
      <c r="F116" s="46">
        <f t="shared" si="12"/>
        <v>4</v>
      </c>
      <c r="G116" s="45">
        <f t="shared" si="14"/>
        <v>16</v>
      </c>
    </row>
    <row r="117" spans="1:7" ht="17" x14ac:dyDescent="0.2">
      <c r="A117" s="40"/>
      <c r="B117" s="29" t="s">
        <v>48</v>
      </c>
      <c r="C117" s="29" t="s">
        <v>48</v>
      </c>
      <c r="D117" s="29" t="s">
        <v>45</v>
      </c>
      <c r="E117">
        <v>4</v>
      </c>
      <c r="F117" s="46">
        <f t="shared" si="12"/>
        <v>4</v>
      </c>
      <c r="G117" s="45">
        <f t="shared" si="14"/>
        <v>16</v>
      </c>
    </row>
    <row r="118" spans="1:7" ht="17" x14ac:dyDescent="0.2">
      <c r="A118" s="40"/>
      <c r="B118" s="29" t="s">
        <v>48</v>
      </c>
      <c r="C118" s="29" t="s">
        <v>48</v>
      </c>
      <c r="D118" s="29" t="s">
        <v>45</v>
      </c>
      <c r="E118">
        <v>4</v>
      </c>
      <c r="F118" s="46">
        <f t="shared" si="12"/>
        <v>4</v>
      </c>
      <c r="G118" s="45">
        <f t="shared" si="14"/>
        <v>16</v>
      </c>
    </row>
    <row r="119" spans="1:7" ht="17" x14ac:dyDescent="0.2">
      <c r="A119" s="40"/>
      <c r="B119" s="29" t="s">
        <v>48</v>
      </c>
      <c r="C119" s="29" t="s">
        <v>48</v>
      </c>
      <c r="D119" s="29" t="s">
        <v>45</v>
      </c>
      <c r="E119">
        <v>4</v>
      </c>
      <c r="F119" s="46">
        <f t="shared" si="12"/>
        <v>4</v>
      </c>
      <c r="G119" s="45">
        <f t="shared" si="14"/>
        <v>16</v>
      </c>
    </row>
    <row r="120" spans="1:7" ht="17" x14ac:dyDescent="0.2">
      <c r="A120" s="40"/>
      <c r="B120" s="29" t="s">
        <v>48</v>
      </c>
      <c r="C120" s="29" t="s">
        <v>48</v>
      </c>
      <c r="D120" s="29" t="s">
        <v>45</v>
      </c>
      <c r="E120">
        <v>4</v>
      </c>
      <c r="F120" s="46">
        <f t="shared" si="12"/>
        <v>4</v>
      </c>
      <c r="G120" s="45">
        <f t="shared" si="14"/>
        <v>16</v>
      </c>
    </row>
    <row r="121" spans="1:7" ht="17" x14ac:dyDescent="0.2">
      <c r="A121" s="40"/>
      <c r="B121" s="29" t="s">
        <v>48</v>
      </c>
      <c r="C121" s="29" t="s">
        <v>48</v>
      </c>
      <c r="D121" s="29" t="s">
        <v>45</v>
      </c>
      <c r="E121">
        <v>4</v>
      </c>
      <c r="F121" s="46">
        <f t="shared" si="12"/>
        <v>4</v>
      </c>
      <c r="G121" s="45">
        <f t="shared" si="14"/>
        <v>16</v>
      </c>
    </row>
    <row r="122" spans="1:7" ht="17" x14ac:dyDescent="0.2">
      <c r="A122" s="40"/>
      <c r="B122" s="29" t="s">
        <v>48</v>
      </c>
      <c r="C122" s="29" t="s">
        <v>48</v>
      </c>
      <c r="D122" s="29" t="s">
        <v>45</v>
      </c>
      <c r="E122">
        <v>4</v>
      </c>
      <c r="F122" s="46">
        <f t="shared" si="12"/>
        <v>4</v>
      </c>
      <c r="G122" s="45">
        <f t="shared" si="14"/>
        <v>16</v>
      </c>
    </row>
    <row r="123" spans="1:7" ht="17" x14ac:dyDescent="0.2">
      <c r="A123" s="40"/>
      <c r="B123" s="29" t="s">
        <v>48</v>
      </c>
      <c r="C123" s="29" t="s">
        <v>48</v>
      </c>
      <c r="D123" s="29" t="s">
        <v>45</v>
      </c>
      <c r="E123">
        <v>4</v>
      </c>
      <c r="F123" s="46">
        <f t="shared" si="12"/>
        <v>4</v>
      </c>
      <c r="G123" s="45">
        <f t="shared" si="14"/>
        <v>16</v>
      </c>
    </row>
    <row r="124" spans="1:7" ht="17" x14ac:dyDescent="0.2">
      <c r="A124" s="40"/>
      <c r="B124" s="29" t="s">
        <v>48</v>
      </c>
      <c r="C124" s="29" t="s">
        <v>48</v>
      </c>
      <c r="D124" s="29" t="s">
        <v>45</v>
      </c>
      <c r="E124">
        <v>4</v>
      </c>
      <c r="F124" s="46">
        <f t="shared" si="12"/>
        <v>4</v>
      </c>
      <c r="G124" s="45">
        <f t="shared" si="14"/>
        <v>16</v>
      </c>
    </row>
    <row r="125" spans="1:7" ht="17" x14ac:dyDescent="0.2">
      <c r="A125" s="40"/>
      <c r="B125" s="29" t="s">
        <v>48</v>
      </c>
      <c r="C125" s="29" t="s">
        <v>48</v>
      </c>
      <c r="D125" s="29" t="s">
        <v>45</v>
      </c>
      <c r="E125">
        <v>4</v>
      </c>
      <c r="F125" s="46">
        <f t="shared" si="12"/>
        <v>4</v>
      </c>
      <c r="G125" s="45">
        <f t="shared" si="14"/>
        <v>16</v>
      </c>
    </row>
    <row r="126" spans="1:7" ht="17" x14ac:dyDescent="0.2">
      <c r="A126" s="40"/>
      <c r="B126" s="29" t="s">
        <v>48</v>
      </c>
      <c r="C126" s="29" t="s">
        <v>48</v>
      </c>
      <c r="D126" s="29" t="s">
        <v>45</v>
      </c>
      <c r="E126">
        <v>4</v>
      </c>
      <c r="F126" s="46">
        <f t="shared" si="12"/>
        <v>4</v>
      </c>
      <c r="G126" s="45">
        <f t="shared" si="14"/>
        <v>16</v>
      </c>
    </row>
    <row r="127" spans="1:7" ht="17" x14ac:dyDescent="0.2">
      <c r="A127" s="40"/>
      <c r="B127" s="29" t="s">
        <v>48</v>
      </c>
      <c r="C127" s="29" t="s">
        <v>48</v>
      </c>
      <c r="D127" s="29" t="s">
        <v>45</v>
      </c>
      <c r="E127">
        <v>4</v>
      </c>
      <c r="F127" s="46">
        <f t="shared" si="12"/>
        <v>4</v>
      </c>
      <c r="G127" s="45">
        <f t="shared" si="14"/>
        <v>16</v>
      </c>
    </row>
    <row r="128" spans="1:7" ht="17" x14ac:dyDescent="0.2">
      <c r="A128" s="40"/>
      <c r="B128" s="29" t="s">
        <v>48</v>
      </c>
      <c r="C128" s="29" t="s">
        <v>48</v>
      </c>
      <c r="D128" s="29" t="s">
        <v>45</v>
      </c>
      <c r="E128">
        <v>4</v>
      </c>
      <c r="F128" s="46">
        <f t="shared" si="12"/>
        <v>4</v>
      </c>
      <c r="G128" s="45">
        <f t="shared" si="14"/>
        <v>16</v>
      </c>
    </row>
    <row r="129" spans="1:7" ht="17" x14ac:dyDescent="0.2">
      <c r="A129" s="40"/>
      <c r="B129" s="29" t="s">
        <v>48</v>
      </c>
      <c r="C129" s="29" t="s">
        <v>48</v>
      </c>
      <c r="D129" s="29" t="s">
        <v>45</v>
      </c>
      <c r="E129">
        <v>4</v>
      </c>
      <c r="F129" s="46">
        <f t="shared" si="12"/>
        <v>4</v>
      </c>
      <c r="G129" s="45">
        <f t="shared" si="14"/>
        <v>16</v>
      </c>
    </row>
    <row r="130" spans="1:7" ht="17" x14ac:dyDescent="0.2">
      <c r="A130" s="40"/>
      <c r="B130" s="29" t="s">
        <v>48</v>
      </c>
      <c r="C130" s="29" t="s">
        <v>48</v>
      </c>
      <c r="D130" s="29" t="s">
        <v>45</v>
      </c>
      <c r="E130">
        <v>4</v>
      </c>
      <c r="F130" s="46">
        <f t="shared" si="12"/>
        <v>4</v>
      </c>
      <c r="G130" s="45">
        <f t="shared" si="14"/>
        <v>16</v>
      </c>
    </row>
    <row r="131" spans="1:7" ht="17" x14ac:dyDescent="0.2">
      <c r="A131" s="40"/>
      <c r="B131" s="29" t="s">
        <v>48</v>
      </c>
      <c r="C131" s="29" t="s">
        <v>48</v>
      </c>
      <c r="D131" s="29" t="s">
        <v>45</v>
      </c>
      <c r="E131">
        <v>4</v>
      </c>
      <c r="F131" s="46">
        <f t="shared" si="12"/>
        <v>4</v>
      </c>
      <c r="G131" s="45">
        <f t="shared" si="14"/>
        <v>16</v>
      </c>
    </row>
    <row r="132" spans="1:7" ht="17" x14ac:dyDescent="0.2">
      <c r="A132" s="40"/>
      <c r="B132" s="29" t="s">
        <v>48</v>
      </c>
      <c r="C132" s="29" t="s">
        <v>48</v>
      </c>
      <c r="D132" s="29" t="s">
        <v>45</v>
      </c>
      <c r="E132">
        <v>4</v>
      </c>
      <c r="F132" s="46">
        <f t="shared" si="12"/>
        <v>4</v>
      </c>
      <c r="G132" s="45">
        <f t="shared" si="14"/>
        <v>16</v>
      </c>
    </row>
    <row r="133" spans="1:7" ht="17" x14ac:dyDescent="0.2">
      <c r="A133" s="40"/>
      <c r="B133" s="29" t="s">
        <v>48</v>
      </c>
      <c r="C133" s="29" t="s">
        <v>48</v>
      </c>
      <c r="D133" s="29" t="s">
        <v>45</v>
      </c>
      <c r="E133">
        <v>4</v>
      </c>
      <c r="F133" s="46">
        <f t="shared" si="12"/>
        <v>4</v>
      </c>
      <c r="G133" s="45">
        <f t="shared" si="14"/>
        <v>16</v>
      </c>
    </row>
    <row r="134" spans="1:7" ht="17" x14ac:dyDescent="0.2">
      <c r="A134" s="40"/>
      <c r="B134" s="29" t="s">
        <v>48</v>
      </c>
      <c r="C134" s="29" t="s">
        <v>48</v>
      </c>
      <c r="D134" s="29" t="s">
        <v>45</v>
      </c>
      <c r="E134">
        <v>4</v>
      </c>
      <c r="F134" s="46">
        <f t="shared" si="12"/>
        <v>4</v>
      </c>
      <c r="G134" s="45">
        <f t="shared" si="14"/>
        <v>16</v>
      </c>
    </row>
    <row r="135" spans="1:7" ht="17" x14ac:dyDescent="0.2">
      <c r="A135" s="40"/>
      <c r="B135" s="29" t="s">
        <v>48</v>
      </c>
      <c r="C135" s="29" t="s">
        <v>48</v>
      </c>
      <c r="D135" s="29" t="s">
        <v>45</v>
      </c>
      <c r="E135">
        <v>4</v>
      </c>
      <c r="F135" s="46">
        <f t="shared" si="12"/>
        <v>4</v>
      </c>
      <c r="G135" s="45">
        <f t="shared" si="14"/>
        <v>16</v>
      </c>
    </row>
    <row r="136" spans="1:7" ht="17" x14ac:dyDescent="0.2">
      <c r="A136" s="40"/>
      <c r="B136" s="29" t="s">
        <v>48</v>
      </c>
      <c r="C136" s="29" t="s">
        <v>48</v>
      </c>
      <c r="D136" s="29" t="s">
        <v>45</v>
      </c>
      <c r="E136">
        <v>4</v>
      </c>
      <c r="F136" s="46">
        <f t="shared" si="12"/>
        <v>4</v>
      </c>
      <c r="G136" s="45">
        <f t="shared" si="14"/>
        <v>16</v>
      </c>
    </row>
    <row r="137" spans="1:7" ht="17" x14ac:dyDescent="0.2">
      <c r="A137" s="40"/>
      <c r="B137" s="29" t="s">
        <v>48</v>
      </c>
      <c r="C137" s="29" t="s">
        <v>48</v>
      </c>
      <c r="D137" s="29" t="s">
        <v>45</v>
      </c>
      <c r="E137">
        <v>4</v>
      </c>
      <c r="F137" s="46">
        <f t="shared" si="12"/>
        <v>4</v>
      </c>
      <c r="G137" s="45">
        <f t="shared" si="14"/>
        <v>16</v>
      </c>
    </row>
    <row r="138" spans="1:7" ht="17" x14ac:dyDescent="0.2">
      <c r="A138" s="40"/>
      <c r="B138" s="33"/>
      <c r="C138" s="33"/>
      <c r="D138" s="55" t="s">
        <v>14</v>
      </c>
      <c r="E138" s="56">
        <f>SUM(E101:E137)</f>
        <v>148</v>
      </c>
      <c r="F138" s="55" t="s">
        <v>15</v>
      </c>
      <c r="G138" s="67">
        <f>SUM(G101:G137)</f>
        <v>592</v>
      </c>
    </row>
    <row r="139" spans="1:7" ht="17" x14ac:dyDescent="0.2">
      <c r="A139" s="40"/>
      <c r="B139" s="33"/>
      <c r="C139" s="33"/>
      <c r="D139" s="55" t="s">
        <v>16</v>
      </c>
      <c r="E139" s="56">
        <f>SUM(E138+E99)</f>
        <v>492</v>
      </c>
      <c r="F139" s="55" t="s">
        <v>17</v>
      </c>
      <c r="G139" s="67">
        <f>SUM(G138+G99)</f>
        <v>1968</v>
      </c>
    </row>
    <row r="140" spans="1:7" x14ac:dyDescent="0.2">
      <c r="A140" s="25" t="s">
        <v>12</v>
      </c>
      <c r="B140" s="34"/>
      <c r="C140" s="34"/>
      <c r="D140" s="34"/>
      <c r="E140" s="16"/>
      <c r="F140" s="34"/>
      <c r="G140" s="17"/>
    </row>
    <row r="141" spans="1:7" ht="17" x14ac:dyDescent="0.2">
      <c r="A141" s="41"/>
      <c r="B141" s="29" t="s">
        <v>48</v>
      </c>
      <c r="C141" s="29" t="s">
        <v>48</v>
      </c>
      <c r="D141" s="29" t="s">
        <v>45</v>
      </c>
      <c r="E141">
        <v>4</v>
      </c>
      <c r="F141" s="46">
        <f t="shared" ref="F141:F157" si="15">VLOOKUP(D141,$A$188:$G$196,7,FALSE)</f>
        <v>4</v>
      </c>
      <c r="G141" s="45">
        <f t="shared" ref="G141:G157" si="16">(E141*F141)</f>
        <v>16</v>
      </c>
    </row>
    <row r="142" spans="1:7" ht="17" x14ac:dyDescent="0.2">
      <c r="A142" s="41"/>
      <c r="B142" s="29" t="s">
        <v>48</v>
      </c>
      <c r="C142" s="29" t="s">
        <v>48</v>
      </c>
      <c r="D142" s="29" t="s">
        <v>45</v>
      </c>
      <c r="E142">
        <v>4</v>
      </c>
      <c r="F142" s="46">
        <f t="shared" si="15"/>
        <v>4</v>
      </c>
      <c r="G142" s="45">
        <f t="shared" ref="G142:G157" si="17">(E142*F142)</f>
        <v>16</v>
      </c>
    </row>
    <row r="143" spans="1:7" ht="17" x14ac:dyDescent="0.2">
      <c r="A143" s="41"/>
      <c r="B143" s="29" t="s">
        <v>48</v>
      </c>
      <c r="C143" s="29" t="s">
        <v>48</v>
      </c>
      <c r="D143" s="29" t="s">
        <v>45</v>
      </c>
      <c r="E143">
        <v>4</v>
      </c>
      <c r="F143" s="46">
        <f t="shared" si="15"/>
        <v>4</v>
      </c>
      <c r="G143" s="45">
        <f t="shared" si="17"/>
        <v>16</v>
      </c>
    </row>
    <row r="144" spans="1:7" ht="17" x14ac:dyDescent="0.2">
      <c r="A144" s="41"/>
      <c r="B144" s="29" t="s">
        <v>48</v>
      </c>
      <c r="C144" s="29" t="s">
        <v>48</v>
      </c>
      <c r="D144" s="29" t="s">
        <v>45</v>
      </c>
      <c r="E144">
        <v>4</v>
      </c>
      <c r="F144" s="46">
        <f t="shared" si="15"/>
        <v>4</v>
      </c>
      <c r="G144" s="45">
        <f t="shared" si="17"/>
        <v>16</v>
      </c>
    </row>
    <row r="145" spans="1:7" ht="17" x14ac:dyDescent="0.2">
      <c r="A145" s="41"/>
      <c r="B145" s="29" t="s">
        <v>48</v>
      </c>
      <c r="C145" s="29" t="s">
        <v>48</v>
      </c>
      <c r="D145" s="29" t="s">
        <v>45</v>
      </c>
      <c r="E145">
        <v>4</v>
      </c>
      <c r="F145" s="46">
        <f t="shared" si="15"/>
        <v>4</v>
      </c>
      <c r="G145" s="45">
        <f t="shared" si="17"/>
        <v>16</v>
      </c>
    </row>
    <row r="146" spans="1:7" ht="17" x14ac:dyDescent="0.2">
      <c r="A146" s="41"/>
      <c r="B146" s="29" t="s">
        <v>48</v>
      </c>
      <c r="C146" s="29" t="s">
        <v>48</v>
      </c>
      <c r="D146" s="29" t="s">
        <v>45</v>
      </c>
      <c r="E146">
        <v>4</v>
      </c>
      <c r="F146" s="46">
        <f t="shared" si="15"/>
        <v>4</v>
      </c>
      <c r="G146" s="45">
        <f t="shared" si="17"/>
        <v>16</v>
      </c>
    </row>
    <row r="147" spans="1:7" ht="17" x14ac:dyDescent="0.2">
      <c r="A147" s="41"/>
      <c r="B147" s="29" t="s">
        <v>48</v>
      </c>
      <c r="C147" s="29" t="s">
        <v>48</v>
      </c>
      <c r="D147" s="29" t="s">
        <v>45</v>
      </c>
      <c r="E147">
        <v>4</v>
      </c>
      <c r="F147" s="46">
        <f t="shared" si="15"/>
        <v>4</v>
      </c>
      <c r="G147" s="45">
        <f t="shared" si="17"/>
        <v>16</v>
      </c>
    </row>
    <row r="148" spans="1:7" ht="17" x14ac:dyDescent="0.2">
      <c r="A148" s="41"/>
      <c r="B148" s="29" t="s">
        <v>48</v>
      </c>
      <c r="C148" s="29" t="s">
        <v>48</v>
      </c>
      <c r="D148" s="29" t="s">
        <v>45</v>
      </c>
      <c r="E148">
        <v>4</v>
      </c>
      <c r="F148" s="46">
        <f t="shared" si="15"/>
        <v>4</v>
      </c>
      <c r="G148" s="45">
        <f t="shared" si="17"/>
        <v>16</v>
      </c>
    </row>
    <row r="149" spans="1:7" ht="17" x14ac:dyDescent="0.2">
      <c r="A149" s="41"/>
      <c r="B149" s="29" t="s">
        <v>48</v>
      </c>
      <c r="C149" s="29" t="s">
        <v>48</v>
      </c>
      <c r="D149" s="29" t="s">
        <v>45</v>
      </c>
      <c r="E149">
        <v>4</v>
      </c>
      <c r="F149" s="46">
        <f t="shared" si="15"/>
        <v>4</v>
      </c>
      <c r="G149" s="45">
        <f t="shared" si="17"/>
        <v>16</v>
      </c>
    </row>
    <row r="150" spans="1:7" ht="17" x14ac:dyDescent="0.2">
      <c r="A150" s="41"/>
      <c r="B150" s="29" t="s">
        <v>48</v>
      </c>
      <c r="C150" s="29" t="s">
        <v>48</v>
      </c>
      <c r="D150" s="29" t="s">
        <v>45</v>
      </c>
      <c r="E150">
        <v>4</v>
      </c>
      <c r="F150" s="46">
        <f t="shared" si="15"/>
        <v>4</v>
      </c>
      <c r="G150" s="45">
        <f t="shared" si="17"/>
        <v>16</v>
      </c>
    </row>
    <row r="151" spans="1:7" ht="17" x14ac:dyDescent="0.2">
      <c r="A151" s="41"/>
      <c r="B151" s="29" t="s">
        <v>48</v>
      </c>
      <c r="C151" s="29" t="s">
        <v>48</v>
      </c>
      <c r="D151" s="29" t="s">
        <v>45</v>
      </c>
      <c r="E151">
        <v>4</v>
      </c>
      <c r="F151" s="46">
        <f t="shared" si="15"/>
        <v>4</v>
      </c>
      <c r="G151" s="45">
        <f t="shared" si="17"/>
        <v>16</v>
      </c>
    </row>
    <row r="152" spans="1:7" ht="17" x14ac:dyDescent="0.2">
      <c r="A152" s="41"/>
      <c r="B152" s="29" t="s">
        <v>48</v>
      </c>
      <c r="C152" s="29" t="s">
        <v>48</v>
      </c>
      <c r="D152" s="29" t="s">
        <v>45</v>
      </c>
      <c r="E152">
        <v>4</v>
      </c>
      <c r="F152" s="46">
        <f t="shared" si="15"/>
        <v>4</v>
      </c>
      <c r="G152" s="45">
        <f t="shared" si="17"/>
        <v>16</v>
      </c>
    </row>
    <row r="153" spans="1:7" ht="17" x14ac:dyDescent="0.2">
      <c r="A153" s="41"/>
      <c r="B153" s="29" t="s">
        <v>48</v>
      </c>
      <c r="C153" s="29" t="s">
        <v>48</v>
      </c>
      <c r="D153" s="29" t="s">
        <v>45</v>
      </c>
      <c r="E153">
        <v>4</v>
      </c>
      <c r="F153" s="46">
        <f t="shared" si="15"/>
        <v>4</v>
      </c>
      <c r="G153" s="45">
        <f t="shared" si="17"/>
        <v>16</v>
      </c>
    </row>
    <row r="154" spans="1:7" ht="17" x14ac:dyDescent="0.2">
      <c r="A154" s="41"/>
      <c r="B154" s="29" t="s">
        <v>48</v>
      </c>
      <c r="C154" s="29" t="s">
        <v>48</v>
      </c>
      <c r="D154" s="29" t="s">
        <v>45</v>
      </c>
      <c r="E154">
        <v>4</v>
      </c>
      <c r="F154" s="46">
        <f t="shared" si="15"/>
        <v>4</v>
      </c>
      <c r="G154" s="45">
        <f t="shared" si="17"/>
        <v>16</v>
      </c>
    </row>
    <row r="155" spans="1:7" ht="17" x14ac:dyDescent="0.2">
      <c r="A155" s="41"/>
      <c r="B155" s="29" t="s">
        <v>48</v>
      </c>
      <c r="C155" s="29" t="s">
        <v>48</v>
      </c>
      <c r="D155" s="29" t="s">
        <v>45</v>
      </c>
      <c r="E155">
        <v>4</v>
      </c>
      <c r="F155" s="46">
        <f t="shared" si="15"/>
        <v>4</v>
      </c>
      <c r="G155" s="45">
        <f t="shared" si="17"/>
        <v>16</v>
      </c>
    </row>
    <row r="156" spans="1:7" ht="17" x14ac:dyDescent="0.2">
      <c r="A156" s="41"/>
      <c r="B156" s="29" t="s">
        <v>48</v>
      </c>
      <c r="C156" s="29" t="s">
        <v>48</v>
      </c>
      <c r="D156" s="29" t="s">
        <v>45</v>
      </c>
      <c r="E156">
        <v>4</v>
      </c>
      <c r="F156" s="46">
        <f t="shared" si="15"/>
        <v>4</v>
      </c>
      <c r="G156" s="45">
        <f t="shared" si="17"/>
        <v>16</v>
      </c>
    </row>
    <row r="157" spans="1:7" ht="17" x14ac:dyDescent="0.2">
      <c r="A157" s="41"/>
      <c r="B157" s="29" t="s">
        <v>48</v>
      </c>
      <c r="C157" s="29" t="s">
        <v>48</v>
      </c>
      <c r="D157" s="29" t="s">
        <v>45</v>
      </c>
      <c r="E157">
        <v>4</v>
      </c>
      <c r="F157" s="46">
        <f t="shared" si="15"/>
        <v>4</v>
      </c>
      <c r="G157" s="45">
        <f t="shared" si="17"/>
        <v>16</v>
      </c>
    </row>
    <row r="158" spans="1:7" ht="17" x14ac:dyDescent="0.2">
      <c r="A158" s="41"/>
      <c r="B158" s="34"/>
      <c r="C158" s="34"/>
      <c r="D158" s="57" t="s">
        <v>14</v>
      </c>
      <c r="E158" s="58">
        <f>SUM(E141:E157)</f>
        <v>68</v>
      </c>
      <c r="F158" s="57" t="s">
        <v>15</v>
      </c>
      <c r="G158" s="68">
        <f>SUM(G141:G157)</f>
        <v>272</v>
      </c>
    </row>
    <row r="159" spans="1:7" ht="17" x14ac:dyDescent="0.2">
      <c r="A159" s="41"/>
      <c r="B159" s="34"/>
      <c r="C159" s="34"/>
      <c r="D159" s="57" t="s">
        <v>16</v>
      </c>
      <c r="E159" s="58">
        <f>SUM(E158+E139)</f>
        <v>560</v>
      </c>
      <c r="F159" s="57" t="s">
        <v>17</v>
      </c>
      <c r="G159" s="68">
        <f>SUM(G158+G139)</f>
        <v>2240</v>
      </c>
    </row>
    <row r="160" spans="1:7" x14ac:dyDescent="0.2">
      <c r="A160" s="26" t="s">
        <v>13</v>
      </c>
      <c r="B160" s="35"/>
      <c r="C160" s="35"/>
      <c r="D160" s="35"/>
      <c r="E160" s="18"/>
      <c r="F160" s="35"/>
      <c r="G160" s="19"/>
    </row>
    <row r="161" spans="1:7" ht="17" x14ac:dyDescent="0.2">
      <c r="A161" s="42"/>
      <c r="B161" s="29" t="s">
        <v>48</v>
      </c>
      <c r="C161" s="29" t="s">
        <v>48</v>
      </c>
      <c r="D161" s="29" t="s">
        <v>45</v>
      </c>
      <c r="E161">
        <v>4</v>
      </c>
      <c r="F161" s="46">
        <f t="shared" ref="F161:F177" si="18">VLOOKUP(D161,$A$188:$G$196,7,FALSE)</f>
        <v>4</v>
      </c>
      <c r="G161" s="45">
        <f t="shared" ref="G161:G177" si="19">(E161*F161)</f>
        <v>16</v>
      </c>
    </row>
    <row r="162" spans="1:7" ht="17" x14ac:dyDescent="0.2">
      <c r="A162" s="42"/>
      <c r="B162" s="29" t="s">
        <v>48</v>
      </c>
      <c r="C162" s="29" t="s">
        <v>48</v>
      </c>
      <c r="D162" s="29" t="s">
        <v>45</v>
      </c>
      <c r="E162">
        <v>4</v>
      </c>
      <c r="F162" s="46">
        <f t="shared" si="18"/>
        <v>4</v>
      </c>
      <c r="G162" s="45">
        <f t="shared" ref="G162:G177" si="20">(E162*F162)</f>
        <v>16</v>
      </c>
    </row>
    <row r="163" spans="1:7" ht="17" x14ac:dyDescent="0.2">
      <c r="A163" s="42"/>
      <c r="B163" s="29" t="s">
        <v>48</v>
      </c>
      <c r="C163" s="29" t="s">
        <v>48</v>
      </c>
      <c r="D163" s="29" t="s">
        <v>45</v>
      </c>
      <c r="E163">
        <v>4</v>
      </c>
      <c r="F163" s="46">
        <f t="shared" si="18"/>
        <v>4</v>
      </c>
      <c r="G163" s="45">
        <f t="shared" si="20"/>
        <v>16</v>
      </c>
    </row>
    <row r="164" spans="1:7" ht="17" x14ac:dyDescent="0.2">
      <c r="A164" s="42"/>
      <c r="B164" s="29" t="s">
        <v>48</v>
      </c>
      <c r="C164" s="29" t="s">
        <v>48</v>
      </c>
      <c r="D164" s="29" t="s">
        <v>45</v>
      </c>
      <c r="E164">
        <v>4</v>
      </c>
      <c r="F164" s="46">
        <f t="shared" si="18"/>
        <v>4</v>
      </c>
      <c r="G164" s="45">
        <f t="shared" si="20"/>
        <v>16</v>
      </c>
    </row>
    <row r="165" spans="1:7" ht="17" x14ac:dyDescent="0.2">
      <c r="A165" s="42"/>
      <c r="B165" s="29" t="s">
        <v>48</v>
      </c>
      <c r="C165" s="29" t="s">
        <v>48</v>
      </c>
      <c r="D165" s="29" t="s">
        <v>45</v>
      </c>
      <c r="E165">
        <v>4</v>
      </c>
      <c r="F165" s="46">
        <f t="shared" si="18"/>
        <v>4</v>
      </c>
      <c r="G165" s="45">
        <f t="shared" si="20"/>
        <v>16</v>
      </c>
    </row>
    <row r="166" spans="1:7" ht="17" x14ac:dyDescent="0.2">
      <c r="A166" s="42"/>
      <c r="B166" s="29" t="s">
        <v>48</v>
      </c>
      <c r="C166" s="29" t="s">
        <v>48</v>
      </c>
      <c r="D166" s="29" t="s">
        <v>45</v>
      </c>
      <c r="E166">
        <v>4</v>
      </c>
      <c r="F166" s="46">
        <f t="shared" si="18"/>
        <v>4</v>
      </c>
      <c r="G166" s="45">
        <f t="shared" si="20"/>
        <v>16</v>
      </c>
    </row>
    <row r="167" spans="1:7" ht="17" x14ac:dyDescent="0.2">
      <c r="A167" s="42"/>
      <c r="B167" s="29" t="s">
        <v>48</v>
      </c>
      <c r="C167" s="29" t="s">
        <v>48</v>
      </c>
      <c r="D167" s="29" t="s">
        <v>45</v>
      </c>
      <c r="E167">
        <v>4</v>
      </c>
      <c r="F167" s="46">
        <f t="shared" si="18"/>
        <v>4</v>
      </c>
      <c r="G167" s="45">
        <f t="shared" si="20"/>
        <v>16</v>
      </c>
    </row>
    <row r="168" spans="1:7" ht="17" x14ac:dyDescent="0.2">
      <c r="A168" s="42"/>
      <c r="B168" s="29" t="s">
        <v>48</v>
      </c>
      <c r="C168" s="29" t="s">
        <v>48</v>
      </c>
      <c r="D168" s="29" t="s">
        <v>45</v>
      </c>
      <c r="E168">
        <v>4</v>
      </c>
      <c r="F168" s="46">
        <f t="shared" si="18"/>
        <v>4</v>
      </c>
      <c r="G168" s="45">
        <f t="shared" si="20"/>
        <v>16</v>
      </c>
    </row>
    <row r="169" spans="1:7" ht="17" x14ac:dyDescent="0.2">
      <c r="A169" s="42"/>
      <c r="B169" s="29" t="s">
        <v>48</v>
      </c>
      <c r="C169" s="29" t="s">
        <v>48</v>
      </c>
      <c r="D169" s="29" t="s">
        <v>45</v>
      </c>
      <c r="E169">
        <v>4</v>
      </c>
      <c r="F169" s="46">
        <f t="shared" si="18"/>
        <v>4</v>
      </c>
      <c r="G169" s="45">
        <f t="shared" si="20"/>
        <v>16</v>
      </c>
    </row>
    <row r="170" spans="1:7" ht="17" x14ac:dyDescent="0.2">
      <c r="A170" s="42"/>
      <c r="B170" s="29" t="s">
        <v>48</v>
      </c>
      <c r="C170" s="29" t="s">
        <v>48</v>
      </c>
      <c r="D170" s="29" t="s">
        <v>45</v>
      </c>
      <c r="E170">
        <v>4</v>
      </c>
      <c r="F170" s="46">
        <f t="shared" si="18"/>
        <v>4</v>
      </c>
      <c r="G170" s="45">
        <f t="shared" si="20"/>
        <v>16</v>
      </c>
    </row>
    <row r="171" spans="1:7" ht="17" x14ac:dyDescent="0.2">
      <c r="A171" s="42"/>
      <c r="B171" s="29" t="s">
        <v>48</v>
      </c>
      <c r="C171" s="29" t="s">
        <v>48</v>
      </c>
      <c r="D171" s="29" t="s">
        <v>45</v>
      </c>
      <c r="E171">
        <v>4</v>
      </c>
      <c r="F171" s="46">
        <f t="shared" si="18"/>
        <v>4</v>
      </c>
      <c r="G171" s="45">
        <f t="shared" si="20"/>
        <v>16</v>
      </c>
    </row>
    <row r="172" spans="1:7" ht="17" x14ac:dyDescent="0.2">
      <c r="A172" s="42"/>
      <c r="B172" s="29" t="s">
        <v>48</v>
      </c>
      <c r="C172" s="29" t="s">
        <v>48</v>
      </c>
      <c r="D172" s="29" t="s">
        <v>45</v>
      </c>
      <c r="E172">
        <v>4</v>
      </c>
      <c r="F172" s="46">
        <f t="shared" si="18"/>
        <v>4</v>
      </c>
      <c r="G172" s="45">
        <f t="shared" si="20"/>
        <v>16</v>
      </c>
    </row>
    <row r="173" spans="1:7" ht="17" x14ac:dyDescent="0.2">
      <c r="A173" s="42"/>
      <c r="B173" s="29" t="s">
        <v>48</v>
      </c>
      <c r="C173" s="29" t="s">
        <v>48</v>
      </c>
      <c r="D173" s="29" t="s">
        <v>45</v>
      </c>
      <c r="E173">
        <v>4</v>
      </c>
      <c r="F173" s="46">
        <f t="shared" si="18"/>
        <v>4</v>
      </c>
      <c r="G173" s="45">
        <f t="shared" si="20"/>
        <v>16</v>
      </c>
    </row>
    <row r="174" spans="1:7" ht="17" x14ac:dyDescent="0.2">
      <c r="A174" s="42"/>
      <c r="B174" s="29" t="s">
        <v>48</v>
      </c>
      <c r="C174" s="29" t="s">
        <v>48</v>
      </c>
      <c r="D174" s="29" t="s">
        <v>45</v>
      </c>
      <c r="E174">
        <v>4</v>
      </c>
      <c r="F174" s="46">
        <f t="shared" si="18"/>
        <v>4</v>
      </c>
      <c r="G174" s="45">
        <f t="shared" si="20"/>
        <v>16</v>
      </c>
    </row>
    <row r="175" spans="1:7" ht="17" x14ac:dyDescent="0.2">
      <c r="A175" s="42"/>
      <c r="B175" s="29" t="s">
        <v>48</v>
      </c>
      <c r="C175" s="29" t="s">
        <v>48</v>
      </c>
      <c r="D175" s="29" t="s">
        <v>45</v>
      </c>
      <c r="E175">
        <v>4</v>
      </c>
      <c r="F175" s="46">
        <f t="shared" si="18"/>
        <v>4</v>
      </c>
      <c r="G175" s="45">
        <f t="shared" si="20"/>
        <v>16</v>
      </c>
    </row>
    <row r="176" spans="1:7" ht="17" x14ac:dyDescent="0.2">
      <c r="A176" s="42"/>
      <c r="B176" s="29" t="s">
        <v>48</v>
      </c>
      <c r="C176" s="29" t="s">
        <v>48</v>
      </c>
      <c r="D176" s="29" t="s">
        <v>45</v>
      </c>
      <c r="E176">
        <v>4</v>
      </c>
      <c r="F176" s="46">
        <f t="shared" si="18"/>
        <v>4</v>
      </c>
      <c r="G176" s="45">
        <f t="shared" si="20"/>
        <v>16</v>
      </c>
    </row>
    <row r="177" spans="1:7" ht="17" x14ac:dyDescent="0.2">
      <c r="A177" s="42"/>
      <c r="B177" s="29" t="s">
        <v>48</v>
      </c>
      <c r="C177" s="29" t="s">
        <v>48</v>
      </c>
      <c r="D177" s="29" t="s">
        <v>45</v>
      </c>
      <c r="E177">
        <v>4</v>
      </c>
      <c r="F177" s="46">
        <f t="shared" si="18"/>
        <v>4</v>
      </c>
      <c r="G177" s="45">
        <f t="shared" si="20"/>
        <v>16</v>
      </c>
    </row>
    <row r="178" spans="1:7" ht="17" x14ac:dyDescent="0.2">
      <c r="A178" s="42"/>
      <c r="B178" s="35"/>
      <c r="C178" s="35"/>
      <c r="D178" s="59" t="s">
        <v>14</v>
      </c>
      <c r="E178" s="60">
        <f>SUM(E161:E177)</f>
        <v>68</v>
      </c>
      <c r="F178" s="59" t="s">
        <v>15</v>
      </c>
      <c r="G178" s="69">
        <f>SUM(G161:G177)</f>
        <v>272</v>
      </c>
    </row>
    <row r="179" spans="1:7" ht="18" thickBot="1" x14ac:dyDescent="0.25">
      <c r="A179" s="43"/>
      <c r="B179" s="44"/>
      <c r="C179" s="44"/>
      <c r="D179" s="61" t="s">
        <v>16</v>
      </c>
      <c r="E179" s="62">
        <f>SUM(E178+E159)</f>
        <v>628</v>
      </c>
      <c r="F179" s="61" t="s">
        <v>17</v>
      </c>
      <c r="G179" s="70">
        <f>SUM(G178+G159)</f>
        <v>2512</v>
      </c>
    </row>
    <row r="180" spans="1:7" ht="18" thickTop="1" x14ac:dyDescent="0.2">
      <c r="A180" s="72"/>
      <c r="B180" s="73"/>
      <c r="C180" s="73"/>
      <c r="D180" s="82" t="s">
        <v>18</v>
      </c>
      <c r="E180" s="80">
        <f>(E179)</f>
        <v>628</v>
      </c>
      <c r="F180" s="79" t="s">
        <v>19</v>
      </c>
      <c r="G180" s="81">
        <f>(G179)</f>
        <v>2512</v>
      </c>
    </row>
    <row r="181" spans="1:7" x14ac:dyDescent="0.2">
      <c r="A181" s="72"/>
      <c r="B181" s="73"/>
      <c r="C181" s="73"/>
      <c r="D181" s="83"/>
      <c r="E181" s="72" t="s">
        <v>20</v>
      </c>
      <c r="F181" s="74">
        <v>0</v>
      </c>
      <c r="G181" s="77">
        <f>(F181*G180)</f>
        <v>0</v>
      </c>
    </row>
    <row r="182" spans="1:7" ht="18" thickBot="1" x14ac:dyDescent="0.25">
      <c r="A182" s="72"/>
      <c r="B182" s="73"/>
      <c r="C182" s="73"/>
      <c r="D182" s="84"/>
      <c r="E182" s="76"/>
      <c r="F182" s="75" t="s">
        <v>21</v>
      </c>
      <c r="G182" s="78">
        <f>(G180-G181)</f>
        <v>2512</v>
      </c>
    </row>
    <row r="183" spans="1:7" ht="17" thickTop="1" x14ac:dyDescent="0.2"/>
    <row r="184" spans="1:7" ht="18" thickBot="1" x14ac:dyDescent="0.25">
      <c r="D184" s="86" t="s">
        <v>22</v>
      </c>
      <c r="E184" s="2"/>
      <c r="F184" s="71"/>
      <c r="G184" s="2"/>
    </row>
    <row r="185" spans="1:7" ht="19" thickTop="1" thickBot="1" x14ac:dyDescent="0.25">
      <c r="D185" s="87" t="s">
        <v>18</v>
      </c>
      <c r="E185" s="88">
        <f>SUM(E18+E38+E78+E98+E138+E158+E178)</f>
        <v>628</v>
      </c>
      <c r="F185" s="87" t="s">
        <v>19</v>
      </c>
      <c r="G185" s="89">
        <f>SUM(G18+G38+G78+G98+G138+G158+G178)-G181</f>
        <v>2512</v>
      </c>
    </row>
    <row r="186" spans="1:7" ht="17" thickTop="1" x14ac:dyDescent="0.2"/>
    <row r="187" spans="1:7" ht="17" thickBot="1" x14ac:dyDescent="0.25"/>
    <row r="188" spans="1:7" ht="19" thickTop="1" thickBot="1" x14ac:dyDescent="0.25">
      <c r="A188" s="97" t="s">
        <v>3</v>
      </c>
      <c r="B188" s="98" t="s">
        <v>25</v>
      </c>
      <c r="C188" s="98" t="s">
        <v>26</v>
      </c>
      <c r="D188" s="98" t="s">
        <v>27</v>
      </c>
      <c r="E188" s="97" t="s">
        <v>28</v>
      </c>
      <c r="F188" s="98" t="s">
        <v>29</v>
      </c>
      <c r="G188" s="97" t="s">
        <v>5</v>
      </c>
    </row>
    <row r="189" spans="1:7" ht="19" thickTop="1" thickBot="1" x14ac:dyDescent="0.25">
      <c r="A189" s="99" t="s">
        <v>30</v>
      </c>
      <c r="B189" s="100" t="s">
        <v>31</v>
      </c>
      <c r="C189" s="100" t="s">
        <v>32</v>
      </c>
      <c r="D189" s="101">
        <v>200</v>
      </c>
      <c r="E189" s="102">
        <v>0</v>
      </c>
      <c r="F189" s="103">
        <f t="shared" ref="F189:F196" si="21">(E189/D189)</f>
        <v>0</v>
      </c>
      <c r="G189" s="102">
        <f t="shared" ref="G189:G196" si="22">(D189-E189)</f>
        <v>200</v>
      </c>
    </row>
    <row r="190" spans="1:7" ht="36" thickTop="1" thickBot="1" x14ac:dyDescent="0.25">
      <c r="A190" s="99" t="s">
        <v>33</v>
      </c>
      <c r="B190" s="100" t="s">
        <v>34</v>
      </c>
      <c r="C190" s="100" t="s">
        <v>32</v>
      </c>
      <c r="D190" s="101">
        <v>250</v>
      </c>
      <c r="E190" s="102">
        <v>0</v>
      </c>
      <c r="F190" s="103">
        <f t="shared" si="21"/>
        <v>0</v>
      </c>
      <c r="G190" s="102">
        <f t="shared" si="22"/>
        <v>250</v>
      </c>
    </row>
    <row r="191" spans="1:7" ht="19" thickTop="1" thickBot="1" x14ac:dyDescent="0.25">
      <c r="A191" s="99" t="s">
        <v>35</v>
      </c>
      <c r="B191" s="100" t="s">
        <v>36</v>
      </c>
      <c r="C191" s="100" t="s">
        <v>32</v>
      </c>
      <c r="D191" s="101">
        <v>155</v>
      </c>
      <c r="E191" s="102">
        <v>0</v>
      </c>
      <c r="F191" s="103">
        <f t="shared" si="21"/>
        <v>0</v>
      </c>
      <c r="G191" s="102">
        <f t="shared" si="22"/>
        <v>155</v>
      </c>
    </row>
    <row r="192" spans="1:7" ht="19" thickTop="1" thickBot="1" x14ac:dyDescent="0.25">
      <c r="A192" s="99" t="s">
        <v>37</v>
      </c>
      <c r="B192" s="100" t="s">
        <v>38</v>
      </c>
      <c r="C192" s="100" t="s">
        <v>32</v>
      </c>
      <c r="D192" s="101">
        <v>195</v>
      </c>
      <c r="E192" s="102">
        <v>0</v>
      </c>
      <c r="F192" s="103">
        <f t="shared" si="21"/>
        <v>0</v>
      </c>
      <c r="G192" s="102">
        <f t="shared" si="22"/>
        <v>195</v>
      </c>
    </row>
    <row r="193" spans="1:7" ht="19" thickTop="1" thickBot="1" x14ac:dyDescent="0.25">
      <c r="A193" s="99" t="s">
        <v>39</v>
      </c>
      <c r="B193" s="100" t="s">
        <v>40</v>
      </c>
      <c r="C193" s="100" t="s">
        <v>32</v>
      </c>
      <c r="D193" s="101">
        <v>175</v>
      </c>
      <c r="E193" s="102">
        <v>0</v>
      </c>
      <c r="F193" s="103">
        <f t="shared" si="21"/>
        <v>0</v>
      </c>
      <c r="G193" s="102">
        <f t="shared" si="22"/>
        <v>175</v>
      </c>
    </row>
    <row r="194" spans="1:7" ht="36" thickTop="1" thickBot="1" x14ac:dyDescent="0.25">
      <c r="A194" s="99" t="s">
        <v>41</v>
      </c>
      <c r="B194" s="100" t="s">
        <v>42</v>
      </c>
      <c r="C194" s="100" t="s">
        <v>32</v>
      </c>
      <c r="D194" s="101">
        <v>115</v>
      </c>
      <c r="E194" s="102">
        <v>0</v>
      </c>
      <c r="F194" s="103">
        <f t="shared" si="21"/>
        <v>0</v>
      </c>
      <c r="G194" s="102">
        <f t="shared" si="22"/>
        <v>115</v>
      </c>
    </row>
    <row r="195" spans="1:7" ht="36" thickTop="1" thickBot="1" x14ac:dyDescent="0.25">
      <c r="A195" s="99" t="s">
        <v>43</v>
      </c>
      <c r="B195" s="100" t="s">
        <v>44</v>
      </c>
      <c r="C195" s="100" t="s">
        <v>32</v>
      </c>
      <c r="D195" s="101">
        <v>115</v>
      </c>
      <c r="E195" s="102">
        <v>0</v>
      </c>
      <c r="F195" s="103">
        <f t="shared" si="21"/>
        <v>0</v>
      </c>
      <c r="G195" s="102">
        <f t="shared" si="22"/>
        <v>115</v>
      </c>
    </row>
    <row r="196" spans="1:7" ht="18" thickTop="1" x14ac:dyDescent="0.2">
      <c r="A196" s="90" t="s">
        <v>45</v>
      </c>
      <c r="B196" s="85" t="s">
        <v>46</v>
      </c>
      <c r="C196" s="85" t="s">
        <v>47</v>
      </c>
      <c r="D196" s="92">
        <v>4</v>
      </c>
      <c r="E196" s="94">
        <v>0</v>
      </c>
      <c r="F196" s="96">
        <f t="shared" si="21"/>
        <v>0</v>
      </c>
      <c r="G196" s="94">
        <f t="shared" si="22"/>
        <v>4</v>
      </c>
    </row>
    <row r="197" spans="1:7" x14ac:dyDescent="0.2">
      <c r="D197" s="91"/>
      <c r="E197" s="93"/>
      <c r="F197" s="95"/>
      <c r="G197" s="93"/>
    </row>
    <row r="198" spans="1:7" x14ac:dyDescent="0.2">
      <c r="D198" s="91"/>
      <c r="E198" s="93"/>
      <c r="F198" s="95"/>
      <c r="G198" s="93"/>
    </row>
    <row r="199" spans="1:7" ht="17" thickBot="1" x14ac:dyDescent="0.25">
      <c r="D199" s="91"/>
      <c r="E199" s="93"/>
      <c r="F199" s="95"/>
      <c r="G199" s="93"/>
    </row>
    <row r="200" spans="1:7" ht="19" thickTop="1" thickBot="1" x14ac:dyDescent="0.25">
      <c r="D200" s="104" t="s">
        <v>23</v>
      </c>
      <c r="E200" s="105" t="s">
        <v>49</v>
      </c>
      <c r="F200" s="106" t="s">
        <v>50</v>
      </c>
      <c r="G200" s="105" t="s">
        <v>24</v>
      </c>
    </row>
    <row r="201" spans="1:7" ht="19" thickTop="1" thickBot="1" x14ac:dyDescent="0.25">
      <c r="D201" s="100" t="s">
        <v>30</v>
      </c>
      <c r="E201" s="99">
        <f t="shared" ref="E201:E208" si="23">SUMIF(D1:D179,D201,E1:E179)</f>
        <v>0</v>
      </c>
      <c r="F201" s="101">
        <f t="shared" ref="F201:F208" si="24">E201*G201</f>
        <v>0</v>
      </c>
      <c r="G201" s="102">
        <v>200</v>
      </c>
    </row>
    <row r="202" spans="1:7" ht="19" thickTop="1" thickBot="1" x14ac:dyDescent="0.25">
      <c r="D202" s="100" t="s">
        <v>33</v>
      </c>
      <c r="E202" s="99">
        <f t="shared" si="23"/>
        <v>0</v>
      </c>
      <c r="F202" s="101">
        <f t="shared" si="24"/>
        <v>0</v>
      </c>
      <c r="G202" s="102">
        <v>250</v>
      </c>
    </row>
    <row r="203" spans="1:7" ht="19" thickTop="1" thickBot="1" x14ac:dyDescent="0.25">
      <c r="D203" s="100" t="s">
        <v>35</v>
      </c>
      <c r="E203" s="99">
        <f t="shared" si="23"/>
        <v>0</v>
      </c>
      <c r="F203" s="101">
        <f t="shared" si="24"/>
        <v>0</v>
      </c>
      <c r="G203" s="102">
        <v>155</v>
      </c>
    </row>
    <row r="204" spans="1:7" ht="19" thickTop="1" thickBot="1" x14ac:dyDescent="0.25">
      <c r="D204" s="100" t="s">
        <v>37</v>
      </c>
      <c r="E204" s="99">
        <f t="shared" si="23"/>
        <v>0</v>
      </c>
      <c r="F204" s="101">
        <f t="shared" si="24"/>
        <v>0</v>
      </c>
      <c r="G204" s="102">
        <v>195</v>
      </c>
    </row>
    <row r="205" spans="1:7" ht="19" thickTop="1" thickBot="1" x14ac:dyDescent="0.25">
      <c r="D205" s="100" t="s">
        <v>39</v>
      </c>
      <c r="E205" s="99">
        <f t="shared" si="23"/>
        <v>0</v>
      </c>
      <c r="F205" s="101">
        <f t="shared" si="24"/>
        <v>0</v>
      </c>
      <c r="G205" s="102">
        <v>175</v>
      </c>
    </row>
    <row r="206" spans="1:7" ht="19" thickTop="1" thickBot="1" x14ac:dyDescent="0.25">
      <c r="D206" s="100" t="s">
        <v>41</v>
      </c>
      <c r="E206" s="99">
        <f t="shared" si="23"/>
        <v>0</v>
      </c>
      <c r="F206" s="101">
        <f t="shared" si="24"/>
        <v>0</v>
      </c>
      <c r="G206" s="102">
        <v>115</v>
      </c>
    </row>
    <row r="207" spans="1:7" ht="19" thickTop="1" thickBot="1" x14ac:dyDescent="0.25">
      <c r="D207" s="100" t="s">
        <v>43</v>
      </c>
      <c r="E207" s="99">
        <f t="shared" si="23"/>
        <v>0</v>
      </c>
      <c r="F207" s="101">
        <f t="shared" si="24"/>
        <v>0</v>
      </c>
      <c r="G207" s="102">
        <v>115</v>
      </c>
    </row>
    <row r="208" spans="1:7" ht="18" thickTop="1" x14ac:dyDescent="0.2">
      <c r="D208" s="85" t="s">
        <v>45</v>
      </c>
      <c r="E208" s="90">
        <f t="shared" si="23"/>
        <v>608</v>
      </c>
      <c r="F208" s="92">
        <f t="shared" si="24"/>
        <v>2432</v>
      </c>
      <c r="G208" s="94">
        <v>4</v>
      </c>
    </row>
    <row r="209" spans="6:7" x14ac:dyDescent="0.2">
      <c r="F209" s="91"/>
      <c r="G209" s="9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Sheet1</vt:lpstr>
      <vt:lpstr>bld_nr</vt:lpstr>
      <vt:lpstr>cht_nr</vt:lpstr>
      <vt:lpstr>cls_nr</vt:lpstr>
      <vt:lpstr>def_nr</vt:lpstr>
      <vt:lpstr>des_nr</vt:lpstr>
      <vt:lpstr>env_nr</vt:lpstr>
      <vt:lpstr>int_nr</vt:lpstr>
      <vt:lpstr>sow_nr</vt:lpstr>
      <vt:lpstr>trn_nr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Sutherland</dc:creator>
  <cp:lastModifiedBy>Matt Sutherland</cp:lastModifiedBy>
  <dcterms:created xsi:type="dcterms:W3CDTF">2024-08-08T01:55:27Z</dcterms:created>
  <dcterms:modified xsi:type="dcterms:W3CDTF">2024-08-08T01:55:36Z</dcterms:modified>
</cp:coreProperties>
</file>